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8800" windowHeight="13935" tabRatio="772"/>
  </bookViews>
  <sheets>
    <sheet name="LG&amp;E Q1 Attachment-REV" sheetId="5" r:id="rId1"/>
    <sheet name="BW Report" sheetId="1" r:id="rId2"/>
    <sheet name="Formatted-BW Report" sheetId="3" r:id="rId3"/>
    <sheet name="April 2017 Billing Summary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'Formatted-BW Report'!$A$26:$U$2094</definedName>
    <definedName name="_Order1" hidden="1">0</definedName>
    <definedName name="_Order2" hidden="1">0</definedName>
    <definedName name="BNE_MESSAGES_HIDDEN" hidden="1">#REF!</definedName>
    <definedName name="CheckDataCol_49">[1]Data!$BK$81</definedName>
    <definedName name="CurBillMonth">[1]Input!$K$4</definedName>
    <definedName name="JE_NAME_2">#REF!</definedName>
    <definedName name="LGETariffs">#REF!</definedName>
    <definedName name="PopCache_GL_INTERFACE_REFERENCE7">[2]PopCache_Sheet1!$A$1:$A$2</definedName>
    <definedName name="ReasonsForChanges">'[3]Version History'!$O$1:$O$5</definedName>
    <definedName name="ReptItemsTableAll">[1]Data!$O$88:$BK$154</definedName>
    <definedName name="StartBalance">[1]Startup!$N$8</definedName>
    <definedName name="StartBillMonth">[1]Startup!$N$5</definedName>
    <definedName name="TableName">"Dummy"</definedName>
    <definedName name="ticklkup">'[4]Tickmarks Input'!$B$3:$G$85</definedName>
    <definedName name="Tickmarks">[4]Home!$W$36</definedName>
  </definedNames>
  <calcPr calcId="152511"/>
</workbook>
</file>

<file path=xl/calcChain.xml><?xml version="1.0" encoding="utf-8"?>
<calcChain xmlns="http://schemas.openxmlformats.org/spreadsheetml/2006/main">
  <c r="AC2090" i="3" l="1"/>
  <c r="AB2092" i="3"/>
  <c r="AA2092" i="3"/>
  <c r="X2092" i="3"/>
  <c r="W2092" i="3"/>
  <c r="AB2090" i="3"/>
  <c r="AA2090" i="3"/>
  <c r="X2090" i="3"/>
  <c r="W2090" i="3"/>
  <c r="AB2094" i="3" l="1" a="1"/>
  <c r="AB2094" i="3"/>
  <c r="X2094" i="3" a="1"/>
  <c r="X2094" i="3" s="1"/>
  <c r="M16" i="7"/>
  <c r="AA2094" i="3" l="1" a="1"/>
  <c r="AA2094" i="3"/>
  <c r="M15" i="7" l="1"/>
  <c r="AB2091" i="3"/>
  <c r="V26" i="7" l="1"/>
  <c r="X2091" i="3" l="1"/>
  <c r="W2091" i="3"/>
  <c r="AC2091" i="3" s="1"/>
  <c r="W2093" i="3"/>
  <c r="B6" i="5"/>
  <c r="B5" i="5"/>
  <c r="B7" i="5"/>
  <c r="B8" i="5"/>
  <c r="B9" i="5"/>
  <c r="B10" i="5"/>
  <c r="AA2093" i="3"/>
  <c r="AA2091" i="3"/>
  <c r="V8" i="7" l="1"/>
  <c r="M18" i="7"/>
  <c r="M9" i="7"/>
  <c r="Q7" i="7"/>
  <c r="Q6" i="7"/>
  <c r="M25" i="7" l="1"/>
  <c r="C28" i="5"/>
  <c r="C29" i="5"/>
  <c r="C30" i="5"/>
  <c r="C31" i="5"/>
  <c r="C32" i="5"/>
  <c r="C33" i="5"/>
  <c r="D33" i="5" l="1"/>
  <c r="M24" i="7" l="1"/>
  <c r="M27" i="7" s="1"/>
  <c r="F34" i="5" l="1"/>
  <c r="E34" i="5"/>
  <c r="A33" i="5"/>
  <c r="A32" i="5"/>
  <c r="A31" i="5"/>
  <c r="A30" i="5"/>
  <c r="A29" i="5"/>
  <c r="A28" i="5"/>
  <c r="F21" i="5"/>
  <c r="E21" i="5"/>
  <c r="D21" i="5"/>
  <c r="C21" i="5"/>
  <c r="A21" i="5"/>
  <c r="F20" i="5"/>
  <c r="E20" i="5"/>
  <c r="D20" i="5"/>
  <c r="C20" i="5"/>
  <c r="A20" i="5"/>
  <c r="F19" i="5"/>
  <c r="E19" i="5"/>
  <c r="D19" i="5"/>
  <c r="C19" i="5"/>
  <c r="A19" i="5"/>
  <c r="F18" i="5"/>
  <c r="E18" i="5"/>
  <c r="D18" i="5"/>
  <c r="C18" i="5"/>
  <c r="A18" i="5"/>
  <c r="F17" i="5"/>
  <c r="E17" i="5"/>
  <c r="D17" i="5"/>
  <c r="C17" i="5"/>
  <c r="A17" i="5"/>
  <c r="F16" i="5"/>
  <c r="E16" i="5"/>
  <c r="D16" i="5"/>
  <c r="C16" i="5"/>
  <c r="A16" i="5"/>
  <c r="B33" i="5"/>
  <c r="B32" i="5"/>
  <c r="B31" i="5"/>
  <c r="B30" i="5"/>
  <c r="B29" i="5"/>
  <c r="B28" i="5"/>
  <c r="G19" i="5" l="1"/>
  <c r="G17" i="5"/>
  <c r="G21" i="5"/>
  <c r="H17" i="5"/>
  <c r="D29" i="5" s="1"/>
  <c r="B20" i="5"/>
  <c r="H20" i="5"/>
  <c r="B17" i="5"/>
  <c r="B16" i="5"/>
  <c r="H16" i="5"/>
  <c r="B18" i="5"/>
  <c r="H18" i="5"/>
  <c r="G20" i="5"/>
  <c r="D32" i="5" s="1"/>
  <c r="G16" i="5"/>
  <c r="D28" i="5" s="1"/>
  <c r="G18" i="5"/>
  <c r="H19" i="5"/>
  <c r="B21" i="5"/>
  <c r="H21" i="5"/>
  <c r="D30" i="5"/>
  <c r="B19" i="5"/>
  <c r="D31" i="5" l="1"/>
  <c r="G22" i="5"/>
  <c r="H22" i="5"/>
  <c r="D34" i="5"/>
  <c r="C34" i="5" l="1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AB41" i="3" l="1" a="1"/>
  <c r="AA41" i="3" a="1"/>
  <c r="W41" i="3" a="1"/>
  <c r="X41" i="3" a="1"/>
  <c r="AB57" i="3" a="1"/>
  <c r="AA57" i="3" a="1"/>
  <c r="W57" i="3" a="1"/>
  <c r="X57" i="3" a="1"/>
  <c r="AB69" i="3" a="1"/>
  <c r="AA69" i="3" a="1"/>
  <c r="W69" i="3" a="1"/>
  <c r="X69" i="3" a="1"/>
  <c r="AB81" i="3" a="1"/>
  <c r="AA81" i="3" a="1"/>
  <c r="W81" i="3" a="1"/>
  <c r="X81" i="3" a="1"/>
  <c r="AB101" i="3" a="1"/>
  <c r="AA101" i="3" a="1"/>
  <c r="AA101" i="3" s="1"/>
  <c r="W101" i="3" a="1"/>
  <c r="X101" i="3" a="1"/>
  <c r="X101" i="3" s="1"/>
  <c r="AB117" i="3" a="1"/>
  <c r="AA117" i="3" a="1"/>
  <c r="AA117" i="3" s="1"/>
  <c r="W117" i="3" a="1"/>
  <c r="X117" i="3" a="1"/>
  <c r="X117" i="3" s="1"/>
  <c r="AB129" i="3" a="1"/>
  <c r="AA129" i="3" a="1"/>
  <c r="AA129" i="3" s="1"/>
  <c r="W129" i="3" a="1"/>
  <c r="X129" i="3" a="1"/>
  <c r="X129" i="3" s="1"/>
  <c r="AB145" i="3" a="1"/>
  <c r="AA145" i="3" a="1"/>
  <c r="AA145" i="3" s="1"/>
  <c r="W145" i="3" a="1"/>
  <c r="X145" i="3" a="1"/>
  <c r="X145" i="3" s="1"/>
  <c r="AB161" i="3" a="1"/>
  <c r="AA161" i="3" a="1"/>
  <c r="AA161" i="3" s="1"/>
  <c r="W161" i="3" a="1"/>
  <c r="X161" i="3" a="1"/>
  <c r="X161" i="3" s="1"/>
  <c r="AB173" i="3" a="1"/>
  <c r="AA173" i="3" a="1"/>
  <c r="AA173" i="3" s="1"/>
  <c r="W173" i="3" a="1"/>
  <c r="X173" i="3" a="1"/>
  <c r="AB185" i="3" a="1"/>
  <c r="AA185" i="3" a="1"/>
  <c r="AA185" i="3" s="1"/>
  <c r="W185" i="3" a="1"/>
  <c r="X185" i="3" a="1"/>
  <c r="X185" i="3" s="1"/>
  <c r="AB201" i="3" a="1"/>
  <c r="AA201" i="3" a="1"/>
  <c r="AA201" i="3" s="1"/>
  <c r="W201" i="3" a="1"/>
  <c r="X201" i="3" a="1"/>
  <c r="X201" i="3" s="1"/>
  <c r="AB213" i="3" a="1"/>
  <c r="AA213" i="3" a="1"/>
  <c r="AA213" i="3" s="1"/>
  <c r="W213" i="3" a="1"/>
  <c r="X213" i="3" a="1"/>
  <c r="X213" i="3" s="1"/>
  <c r="AB229" i="3" a="1"/>
  <c r="AA229" i="3" a="1"/>
  <c r="W229" i="3" a="1"/>
  <c r="X229" i="3" a="1"/>
  <c r="X229" i="3" s="1"/>
  <c r="AB245" i="3" a="1"/>
  <c r="AA245" i="3" a="1"/>
  <c r="AA245" i="3" s="1"/>
  <c r="W245" i="3" a="1"/>
  <c r="X245" i="3" a="1"/>
  <c r="X245" i="3" s="1"/>
  <c r="AB261" i="3" a="1"/>
  <c r="AA261" i="3" a="1"/>
  <c r="W261" i="3" a="1"/>
  <c r="X261" i="3" a="1"/>
  <c r="X261" i="3" s="1"/>
  <c r="AB277" i="3" a="1"/>
  <c r="AA277" i="3" a="1"/>
  <c r="W277" i="3" a="1"/>
  <c r="X277" i="3" a="1"/>
  <c r="X277" i="3" s="1"/>
  <c r="AB289" i="3" a="1"/>
  <c r="AA289" i="3" a="1"/>
  <c r="AA289" i="3" s="1"/>
  <c r="W289" i="3" a="1"/>
  <c r="X289" i="3" a="1"/>
  <c r="AB309" i="3" a="1"/>
  <c r="AA309" i="3" a="1"/>
  <c r="AA309" i="3" s="1"/>
  <c r="W309" i="3" a="1"/>
  <c r="X309" i="3" a="1"/>
  <c r="AB325" i="3" a="1"/>
  <c r="AA325" i="3" a="1"/>
  <c r="AA325" i="3" s="1"/>
  <c r="W325" i="3" a="1"/>
  <c r="X325" i="3" a="1"/>
  <c r="X325" i="3" s="1"/>
  <c r="AB341" i="3" a="1"/>
  <c r="AA341" i="3" a="1"/>
  <c r="AA341" i="3" s="1"/>
  <c r="W341" i="3" a="1"/>
  <c r="X341" i="3" a="1"/>
  <c r="X341" i="3" s="1"/>
  <c r="AB2085" i="3" a="1"/>
  <c r="AA2085" i="3" a="1"/>
  <c r="AA2085" i="3" s="1"/>
  <c r="W2085" i="3" a="1"/>
  <c r="X2085" i="3" a="1"/>
  <c r="X2085" i="3" s="1"/>
  <c r="AB2069" i="3" a="1"/>
  <c r="AA2069" i="3" a="1"/>
  <c r="AA2069" i="3" s="1"/>
  <c r="W2069" i="3" a="1"/>
  <c r="X2069" i="3" a="1"/>
  <c r="X2069" i="3" s="1"/>
  <c r="AB2053" i="3" a="1"/>
  <c r="AA2053" i="3" a="1"/>
  <c r="AA2053" i="3" s="1"/>
  <c r="W2053" i="3" a="1"/>
  <c r="X2053" i="3" a="1"/>
  <c r="X2053" i="3" s="1"/>
  <c r="AB2041" i="3" a="1"/>
  <c r="AA2041" i="3" a="1"/>
  <c r="AA2041" i="3" s="1"/>
  <c r="W2041" i="3" a="1"/>
  <c r="X2041" i="3" a="1"/>
  <c r="X2041" i="3" s="1"/>
  <c r="AB2029" i="3" a="1"/>
  <c r="AA2029" i="3" a="1"/>
  <c r="W2029" i="3" a="1"/>
  <c r="X2029" i="3" a="1"/>
  <c r="X2029" i="3" s="1"/>
  <c r="AB2013" i="3" a="1"/>
  <c r="AA2013" i="3" a="1"/>
  <c r="AA2013" i="3" s="1"/>
  <c r="X2013" i="3" a="1"/>
  <c r="W2013" i="3" a="1"/>
  <c r="AB1997" i="3" a="1"/>
  <c r="AA1997" i="3" a="1"/>
  <c r="AA1997" i="3" s="1"/>
  <c r="W1997" i="3" a="1"/>
  <c r="X1997" i="3" a="1"/>
  <c r="X1997" i="3" s="1"/>
  <c r="AB1985" i="3" a="1"/>
  <c r="AA1985" i="3" a="1"/>
  <c r="AA1985" i="3" s="1"/>
  <c r="X1985" i="3" a="1"/>
  <c r="W1985" i="3" a="1"/>
  <c r="W1985" i="3" s="1"/>
  <c r="AB1969" i="3" a="1"/>
  <c r="AA1969" i="3" a="1"/>
  <c r="AA1969" i="3" s="1"/>
  <c r="X1969" i="3" a="1"/>
  <c r="W1969" i="3" a="1"/>
  <c r="W1969" i="3" s="1"/>
  <c r="AB1953" i="3" a="1"/>
  <c r="AA1953" i="3" a="1"/>
  <c r="AA1953" i="3" s="1"/>
  <c r="X1953" i="3" a="1"/>
  <c r="W1953" i="3" a="1"/>
  <c r="W1953" i="3" s="1"/>
  <c r="AB1941" i="3" a="1"/>
  <c r="AA1941" i="3" a="1"/>
  <c r="AA1941" i="3" s="1"/>
  <c r="W1941" i="3" a="1"/>
  <c r="X1941" i="3" a="1"/>
  <c r="X1941" i="3" s="1"/>
  <c r="AB1925" i="3" a="1"/>
  <c r="AA1925" i="3" a="1"/>
  <c r="AA1925" i="3" s="1"/>
  <c r="X1925" i="3" a="1"/>
  <c r="W1925" i="3" a="1"/>
  <c r="W1925" i="3" s="1"/>
  <c r="AB1913" i="3" a="1"/>
  <c r="AA1913" i="3" a="1"/>
  <c r="AA1913" i="3" s="1"/>
  <c r="X1913" i="3" a="1"/>
  <c r="W1913" i="3" a="1"/>
  <c r="W1913" i="3" s="1"/>
  <c r="AB1897" i="3" a="1"/>
  <c r="AA1897" i="3" a="1"/>
  <c r="AA1897" i="3" s="1"/>
  <c r="X1897" i="3" a="1"/>
  <c r="W1897" i="3" a="1"/>
  <c r="W1897" i="3" s="1"/>
  <c r="AB1881" i="3" a="1"/>
  <c r="AA1881" i="3" a="1"/>
  <c r="AA1881" i="3" s="1"/>
  <c r="X1881" i="3" a="1"/>
  <c r="W1881" i="3" a="1"/>
  <c r="W1881" i="3" s="1"/>
  <c r="AB1869" i="3" a="1"/>
  <c r="AA1869" i="3" a="1"/>
  <c r="AA1869" i="3" s="1"/>
  <c r="W1869" i="3" a="1"/>
  <c r="X1869" i="3" a="1"/>
  <c r="X1869" i="3" s="1"/>
  <c r="AB1853" i="3" a="1"/>
  <c r="AA1853" i="3" a="1"/>
  <c r="AA1853" i="3" s="1"/>
  <c r="W1853" i="3" a="1"/>
  <c r="X1853" i="3" a="1"/>
  <c r="X1853" i="3" s="1"/>
  <c r="AB1837" i="3" a="1"/>
  <c r="AA1837" i="3" a="1"/>
  <c r="AA1837" i="3" s="1"/>
  <c r="W1837" i="3" a="1"/>
  <c r="X1837" i="3" a="1"/>
  <c r="X1837" i="3" s="1"/>
  <c r="AB1825" i="3" a="1"/>
  <c r="AA1825" i="3" a="1"/>
  <c r="AA1825" i="3" s="1"/>
  <c r="X1825" i="3" a="1"/>
  <c r="W1825" i="3" a="1"/>
  <c r="W1825" i="3" s="1"/>
  <c r="AB1809" i="3" a="1"/>
  <c r="AA1809" i="3" a="1"/>
  <c r="X1809" i="3" a="1"/>
  <c r="W1809" i="3" a="1"/>
  <c r="W1809" i="3" s="1"/>
  <c r="AB1793" i="3" a="1"/>
  <c r="AA1793" i="3" a="1"/>
  <c r="X1793" i="3" a="1"/>
  <c r="W1793" i="3" a="1"/>
  <c r="W1793" i="3" s="1"/>
  <c r="AB1781" i="3" a="1"/>
  <c r="AA1781" i="3" a="1"/>
  <c r="W1781" i="3" a="1"/>
  <c r="X1781" i="3" a="1"/>
  <c r="X1781" i="3" s="1"/>
  <c r="AB1765" i="3" a="1"/>
  <c r="AA1765" i="3" a="1"/>
  <c r="AA1765" i="3" s="1"/>
  <c r="W1765" i="3" a="1"/>
  <c r="X1765" i="3" a="1"/>
  <c r="X1765" i="3" s="1"/>
  <c r="AB1753" i="3" a="1"/>
  <c r="AA1753" i="3" a="1"/>
  <c r="X1753" i="3" a="1"/>
  <c r="W1753" i="3" a="1"/>
  <c r="W1753" i="3" s="1"/>
  <c r="AB1737" i="3" a="1"/>
  <c r="AA1737" i="3" a="1"/>
  <c r="X1737" i="3" a="1"/>
  <c r="W1737" i="3" a="1"/>
  <c r="W1737" i="3" s="1"/>
  <c r="AB1721" i="3" a="1"/>
  <c r="AA1721" i="3" a="1"/>
  <c r="X1721" i="3" a="1"/>
  <c r="W1721" i="3" a="1"/>
  <c r="W1721" i="3" s="1"/>
  <c r="AB1709" i="3" a="1"/>
  <c r="AA1709" i="3" a="1"/>
  <c r="W1709" i="3" a="1"/>
  <c r="X1709" i="3" a="1"/>
  <c r="X1709" i="3" s="1"/>
  <c r="AA1693" i="3" a="1"/>
  <c r="AB1693" i="3" a="1"/>
  <c r="AB1693" i="3" s="1"/>
  <c r="W1693" i="3" a="1"/>
  <c r="X1693" i="3" a="1"/>
  <c r="X1693" i="3" s="1"/>
  <c r="AB1677" i="3" a="1"/>
  <c r="AA1677" i="3" a="1"/>
  <c r="AA1677" i="3" s="1"/>
  <c r="W1677" i="3" a="1"/>
  <c r="X1677" i="3" a="1"/>
  <c r="X1677" i="3" s="1"/>
  <c r="AB1665" i="3" a="1"/>
  <c r="AA1665" i="3" a="1"/>
  <c r="AA1665" i="3" s="1"/>
  <c r="X1665" i="3" a="1"/>
  <c r="W1665" i="3" a="1"/>
  <c r="W1665" i="3" s="1"/>
  <c r="AB1649" i="3" a="1"/>
  <c r="AA1649" i="3" a="1"/>
  <c r="AA1649" i="3" s="1"/>
  <c r="X1649" i="3" a="1"/>
  <c r="W1649" i="3" a="1"/>
  <c r="W1649" i="3" s="1"/>
  <c r="AB1633" i="3" a="1"/>
  <c r="AA1633" i="3" a="1"/>
  <c r="AA1633" i="3" s="1"/>
  <c r="X1633" i="3" a="1"/>
  <c r="W1633" i="3" a="1"/>
  <c r="W1633" i="3" s="1"/>
  <c r="AB1621" i="3" a="1"/>
  <c r="AA1621" i="3" a="1"/>
  <c r="AA1621" i="3" s="1"/>
  <c r="W1621" i="3" a="1"/>
  <c r="X1621" i="3" a="1"/>
  <c r="X1621" i="3" s="1"/>
  <c r="AB1605" i="3" a="1"/>
  <c r="AA1605" i="3" a="1"/>
  <c r="AA1605" i="3" s="1"/>
  <c r="X1605" i="3" a="1"/>
  <c r="W1605" i="3" a="1"/>
  <c r="W1605" i="3" s="1"/>
  <c r="AB1593" i="3" a="1"/>
  <c r="AA1593" i="3" a="1"/>
  <c r="X1593" i="3" a="1"/>
  <c r="W1593" i="3" a="1"/>
  <c r="W1593" i="3" s="1"/>
  <c r="AB1577" i="3" a="1"/>
  <c r="AA1577" i="3" a="1"/>
  <c r="AA1577" i="3" s="1"/>
  <c r="X1577" i="3" a="1"/>
  <c r="W1577" i="3" a="1"/>
  <c r="AB1549" i="3" a="1"/>
  <c r="AA1549" i="3" a="1"/>
  <c r="AA1549" i="3" s="1"/>
  <c r="X1549" i="3" a="1"/>
  <c r="W1549" i="3" a="1"/>
  <c r="W1549" i="3" s="1"/>
  <c r="AB30" i="3" a="1"/>
  <c r="AA30" i="3" a="1"/>
  <c r="AA30" i="3" s="1"/>
  <c r="X30" i="3" a="1"/>
  <c r="W30" i="3" a="1"/>
  <c r="W30" i="3" s="1"/>
  <c r="AB34" i="3" a="1"/>
  <c r="AA34" i="3" a="1"/>
  <c r="X34" i="3" a="1"/>
  <c r="W34" i="3" a="1"/>
  <c r="W34" i="3" s="1"/>
  <c r="AB38" i="3" a="1"/>
  <c r="AA38" i="3" a="1"/>
  <c r="X38" i="3" a="1"/>
  <c r="W38" i="3" a="1"/>
  <c r="W38" i="3" s="1"/>
  <c r="AB42" i="3" a="1"/>
  <c r="AA42" i="3" a="1"/>
  <c r="X42" i="3" a="1"/>
  <c r="W42" i="3" a="1"/>
  <c r="W42" i="3" s="1"/>
  <c r="AA46" i="3" a="1"/>
  <c r="AB46" i="3" a="1"/>
  <c r="AB46" i="3" s="1"/>
  <c r="X46" i="3" a="1"/>
  <c r="W46" i="3" a="1"/>
  <c r="W46" i="3" s="1"/>
  <c r="AB50" i="3" a="1"/>
  <c r="AA50" i="3" a="1"/>
  <c r="X50" i="3" a="1"/>
  <c r="W50" i="3" a="1"/>
  <c r="W50" i="3" s="1"/>
  <c r="AB54" i="3" a="1"/>
  <c r="AA54" i="3" a="1"/>
  <c r="X54" i="3" a="1"/>
  <c r="W54" i="3" a="1"/>
  <c r="W54" i="3" s="1"/>
  <c r="AB58" i="3" a="1"/>
  <c r="AA58" i="3" a="1"/>
  <c r="X58" i="3" a="1"/>
  <c r="W58" i="3" a="1"/>
  <c r="AB62" i="3" a="1"/>
  <c r="AA62" i="3" a="1"/>
  <c r="X62" i="3" a="1"/>
  <c r="W62" i="3" a="1"/>
  <c r="W62" i="3" s="1"/>
  <c r="AB66" i="3" a="1"/>
  <c r="AA66" i="3" a="1"/>
  <c r="X66" i="3" a="1"/>
  <c r="W66" i="3" a="1"/>
  <c r="W66" i="3" s="1"/>
  <c r="AB70" i="3" a="1"/>
  <c r="AA70" i="3" a="1"/>
  <c r="X70" i="3" a="1"/>
  <c r="W70" i="3" a="1"/>
  <c r="W70" i="3" s="1"/>
  <c r="AB74" i="3" a="1"/>
  <c r="AA74" i="3" a="1"/>
  <c r="X74" i="3" a="1"/>
  <c r="W74" i="3" a="1"/>
  <c r="W74" i="3" s="1"/>
  <c r="AB78" i="3" a="1"/>
  <c r="AA78" i="3" a="1"/>
  <c r="X78" i="3" a="1"/>
  <c r="W78" i="3" a="1"/>
  <c r="W78" i="3" s="1"/>
  <c r="AB82" i="3" a="1"/>
  <c r="AA82" i="3" a="1"/>
  <c r="X82" i="3" a="1"/>
  <c r="W82" i="3" a="1"/>
  <c r="W82" i="3" s="1"/>
  <c r="AB86" i="3" a="1"/>
  <c r="AA86" i="3" a="1"/>
  <c r="AA86" i="3" s="1"/>
  <c r="X86" i="3" a="1"/>
  <c r="W86" i="3" a="1"/>
  <c r="W86" i="3" s="1"/>
  <c r="AB90" i="3" a="1"/>
  <c r="AA90" i="3" a="1"/>
  <c r="X90" i="3" a="1"/>
  <c r="W90" i="3" a="1"/>
  <c r="W90" i="3" s="1"/>
  <c r="AB94" i="3" a="1"/>
  <c r="AA94" i="3" a="1"/>
  <c r="X94" i="3" a="1"/>
  <c r="W94" i="3" a="1"/>
  <c r="W94" i="3" s="1"/>
  <c r="AB98" i="3" a="1"/>
  <c r="AA98" i="3" a="1"/>
  <c r="X98" i="3" a="1"/>
  <c r="W98" i="3" a="1"/>
  <c r="W98" i="3" s="1"/>
  <c r="AB102" i="3" a="1"/>
  <c r="AA102" i="3" a="1"/>
  <c r="X102" i="3" a="1"/>
  <c r="W102" i="3" a="1"/>
  <c r="W102" i="3" s="1"/>
  <c r="AB106" i="3" a="1"/>
  <c r="AA106" i="3" a="1"/>
  <c r="X106" i="3" a="1"/>
  <c r="W106" i="3" a="1"/>
  <c r="W106" i="3" s="1"/>
  <c r="AB110" i="3" a="1"/>
  <c r="AA110" i="3" a="1"/>
  <c r="X110" i="3" a="1"/>
  <c r="W110" i="3" a="1"/>
  <c r="W110" i="3" s="1"/>
  <c r="AB114" i="3" a="1"/>
  <c r="AA114" i="3" a="1"/>
  <c r="X114" i="3" a="1"/>
  <c r="W114" i="3" a="1"/>
  <c r="W114" i="3" s="1"/>
  <c r="AB118" i="3" a="1"/>
  <c r="AA118" i="3" a="1"/>
  <c r="X118" i="3" a="1"/>
  <c r="W118" i="3" a="1"/>
  <c r="W118" i="3" s="1"/>
  <c r="AB122" i="3" a="1"/>
  <c r="AA122" i="3" a="1"/>
  <c r="X122" i="3" a="1"/>
  <c r="W122" i="3" a="1"/>
  <c r="W122" i="3" s="1"/>
  <c r="AB126" i="3" a="1"/>
  <c r="AA126" i="3" a="1"/>
  <c r="X126" i="3" a="1"/>
  <c r="W126" i="3" a="1"/>
  <c r="W126" i="3" s="1"/>
  <c r="AB130" i="3" a="1"/>
  <c r="AA130" i="3" a="1"/>
  <c r="X130" i="3" a="1"/>
  <c r="W130" i="3" a="1"/>
  <c r="W130" i="3" s="1"/>
  <c r="AB134" i="3" a="1"/>
  <c r="AA134" i="3" a="1"/>
  <c r="X134" i="3" a="1"/>
  <c r="W134" i="3" a="1"/>
  <c r="W134" i="3" s="1"/>
  <c r="AB138" i="3" a="1"/>
  <c r="AA138" i="3" a="1"/>
  <c r="X138" i="3" a="1"/>
  <c r="W138" i="3" a="1"/>
  <c r="W138" i="3" s="1"/>
  <c r="AB142" i="3" a="1"/>
  <c r="AA142" i="3" a="1"/>
  <c r="X142" i="3" a="1"/>
  <c r="W142" i="3" a="1"/>
  <c r="W142" i="3" s="1"/>
  <c r="AB146" i="3" a="1"/>
  <c r="AA146" i="3" a="1"/>
  <c r="X146" i="3" a="1"/>
  <c r="W146" i="3" a="1"/>
  <c r="W146" i="3" s="1"/>
  <c r="AB150" i="3" a="1"/>
  <c r="AA150" i="3" a="1"/>
  <c r="X150" i="3" a="1"/>
  <c r="W150" i="3" a="1"/>
  <c r="W150" i="3" s="1"/>
  <c r="AB154" i="3" a="1"/>
  <c r="AA154" i="3" a="1"/>
  <c r="X154" i="3" a="1"/>
  <c r="W154" i="3" a="1"/>
  <c r="AB158" i="3" a="1"/>
  <c r="AA158" i="3" a="1"/>
  <c r="X158" i="3" a="1"/>
  <c r="W158" i="3" a="1"/>
  <c r="W158" i="3" s="1"/>
  <c r="AB162" i="3" a="1"/>
  <c r="AA162" i="3" a="1"/>
  <c r="X162" i="3" a="1"/>
  <c r="W162" i="3" a="1"/>
  <c r="W162" i="3" s="1"/>
  <c r="AB166" i="3" a="1"/>
  <c r="AA166" i="3" a="1"/>
  <c r="X166" i="3" a="1"/>
  <c r="W166" i="3" a="1"/>
  <c r="W166" i="3" s="1"/>
  <c r="AB170" i="3" a="1"/>
  <c r="AA170" i="3" a="1"/>
  <c r="X170" i="3" a="1"/>
  <c r="W170" i="3" a="1"/>
  <c r="W170" i="3" s="1"/>
  <c r="AB174" i="3" a="1"/>
  <c r="AA174" i="3" a="1"/>
  <c r="X174" i="3" a="1"/>
  <c r="W174" i="3" a="1"/>
  <c r="W174" i="3" s="1"/>
  <c r="AB178" i="3" a="1"/>
  <c r="AA178" i="3" a="1"/>
  <c r="X178" i="3" a="1"/>
  <c r="W178" i="3" a="1"/>
  <c r="W178" i="3" s="1"/>
  <c r="AB182" i="3" a="1"/>
  <c r="AA182" i="3" a="1"/>
  <c r="X182" i="3" a="1"/>
  <c r="W182" i="3" a="1"/>
  <c r="W182" i="3" s="1"/>
  <c r="AB186" i="3" a="1"/>
  <c r="AA186" i="3" a="1"/>
  <c r="X186" i="3" a="1"/>
  <c r="W186" i="3" a="1"/>
  <c r="W186" i="3" s="1"/>
  <c r="AB190" i="3" a="1"/>
  <c r="AA190" i="3" a="1"/>
  <c r="X190" i="3" a="1"/>
  <c r="W190" i="3" a="1"/>
  <c r="W190" i="3" s="1"/>
  <c r="AB194" i="3" a="1"/>
  <c r="AA194" i="3" a="1"/>
  <c r="X194" i="3" a="1"/>
  <c r="W194" i="3" a="1"/>
  <c r="W194" i="3" s="1"/>
  <c r="AB198" i="3" a="1"/>
  <c r="AA198" i="3" a="1"/>
  <c r="X198" i="3" a="1"/>
  <c r="W198" i="3" a="1"/>
  <c r="W198" i="3" s="1"/>
  <c r="AB202" i="3" a="1"/>
  <c r="AA202" i="3" a="1"/>
  <c r="X202" i="3" a="1"/>
  <c r="W202" i="3" a="1"/>
  <c r="W202" i="3" s="1"/>
  <c r="AB206" i="3" a="1"/>
  <c r="AA206" i="3" a="1"/>
  <c r="X206" i="3" a="1"/>
  <c r="W206" i="3" a="1"/>
  <c r="W206" i="3" s="1"/>
  <c r="AB210" i="3" a="1"/>
  <c r="AA210" i="3" a="1"/>
  <c r="X210" i="3" a="1"/>
  <c r="W210" i="3" a="1"/>
  <c r="W210" i="3" s="1"/>
  <c r="AB214" i="3" a="1"/>
  <c r="AA214" i="3" a="1"/>
  <c r="X214" i="3" a="1"/>
  <c r="W214" i="3" a="1"/>
  <c r="W214" i="3" s="1"/>
  <c r="AB218" i="3" a="1"/>
  <c r="AA218" i="3" a="1"/>
  <c r="X218" i="3" a="1"/>
  <c r="W218" i="3" a="1"/>
  <c r="AB222" i="3" a="1"/>
  <c r="AA222" i="3" a="1"/>
  <c r="X222" i="3" a="1"/>
  <c r="W222" i="3" a="1"/>
  <c r="W222" i="3" s="1"/>
  <c r="AB226" i="3" a="1"/>
  <c r="AA226" i="3" a="1"/>
  <c r="X226" i="3" a="1"/>
  <c r="W226" i="3" a="1"/>
  <c r="W226" i="3" s="1"/>
  <c r="AB230" i="3" a="1"/>
  <c r="AA230" i="3" a="1"/>
  <c r="X230" i="3" a="1"/>
  <c r="W230" i="3" a="1"/>
  <c r="W230" i="3" s="1"/>
  <c r="AB234" i="3" a="1"/>
  <c r="AA234" i="3" a="1"/>
  <c r="X234" i="3" a="1"/>
  <c r="W234" i="3" a="1"/>
  <c r="W234" i="3" s="1"/>
  <c r="AB238" i="3" a="1"/>
  <c r="AA238" i="3" a="1"/>
  <c r="X238" i="3" a="1"/>
  <c r="W238" i="3" a="1"/>
  <c r="W238" i="3" s="1"/>
  <c r="AB242" i="3" a="1"/>
  <c r="AA242" i="3" a="1"/>
  <c r="X242" i="3" a="1"/>
  <c r="W242" i="3" a="1"/>
  <c r="AB246" i="3" a="1"/>
  <c r="AA246" i="3" a="1"/>
  <c r="X246" i="3" a="1"/>
  <c r="W246" i="3" a="1"/>
  <c r="W246" i="3" s="1"/>
  <c r="AB250" i="3" a="1"/>
  <c r="AA250" i="3" a="1"/>
  <c r="X250" i="3" a="1"/>
  <c r="W250" i="3" a="1"/>
  <c r="W250" i="3" s="1"/>
  <c r="AB254" i="3" a="1"/>
  <c r="AA254" i="3" a="1"/>
  <c r="X254" i="3" a="1"/>
  <c r="W254" i="3" a="1"/>
  <c r="W254" i="3" s="1"/>
  <c r="AB258" i="3" a="1"/>
  <c r="AA258" i="3" a="1"/>
  <c r="X258" i="3" a="1"/>
  <c r="W258" i="3" a="1"/>
  <c r="AB262" i="3" a="1"/>
  <c r="AA262" i="3" a="1"/>
  <c r="X262" i="3" a="1"/>
  <c r="W262" i="3" a="1"/>
  <c r="W262" i="3" s="1"/>
  <c r="AB266" i="3" a="1"/>
  <c r="AA266" i="3" a="1"/>
  <c r="X266" i="3" a="1"/>
  <c r="W266" i="3" a="1"/>
  <c r="W266" i="3" s="1"/>
  <c r="AB270" i="3" a="1"/>
  <c r="AA270" i="3" a="1"/>
  <c r="X270" i="3" a="1"/>
  <c r="W270" i="3" a="1"/>
  <c r="W270" i="3" s="1"/>
  <c r="AB274" i="3" a="1"/>
  <c r="AA274" i="3" a="1"/>
  <c r="X274" i="3" a="1"/>
  <c r="W274" i="3" a="1"/>
  <c r="W274" i="3" s="1"/>
  <c r="AB278" i="3" a="1"/>
  <c r="AA278" i="3" a="1"/>
  <c r="X278" i="3" a="1"/>
  <c r="W278" i="3" a="1"/>
  <c r="W278" i="3" s="1"/>
  <c r="AA282" i="3" a="1"/>
  <c r="AB282" i="3" a="1"/>
  <c r="AB282" i="3" s="1"/>
  <c r="X282" i="3" a="1"/>
  <c r="W282" i="3" a="1"/>
  <c r="AB286" i="3" a="1"/>
  <c r="AA286" i="3" a="1"/>
  <c r="AA286" i="3" s="1"/>
  <c r="X286" i="3" a="1"/>
  <c r="W286" i="3" a="1"/>
  <c r="W286" i="3" s="1"/>
  <c r="AB290" i="3" a="1"/>
  <c r="AA290" i="3" a="1"/>
  <c r="AA290" i="3" s="1"/>
  <c r="X290" i="3" a="1"/>
  <c r="W290" i="3" a="1"/>
  <c r="W290" i="3" s="1"/>
  <c r="AB294" i="3" a="1"/>
  <c r="AA294" i="3" a="1"/>
  <c r="AA294" i="3" s="1"/>
  <c r="X294" i="3" a="1"/>
  <c r="W294" i="3" a="1"/>
  <c r="W294" i="3" s="1"/>
  <c r="AB298" i="3" a="1"/>
  <c r="AA298" i="3" a="1"/>
  <c r="X298" i="3" a="1"/>
  <c r="W298" i="3" a="1"/>
  <c r="W298" i="3" s="1"/>
  <c r="AB302" i="3" a="1"/>
  <c r="AA302" i="3" a="1"/>
  <c r="AA302" i="3" s="1"/>
  <c r="X302" i="3" a="1"/>
  <c r="W302" i="3" a="1"/>
  <c r="W302" i="3" s="1"/>
  <c r="AB306" i="3" a="1"/>
  <c r="AA306" i="3" a="1"/>
  <c r="AA306" i="3" s="1"/>
  <c r="X306" i="3" a="1"/>
  <c r="W306" i="3" a="1"/>
  <c r="AB310" i="3" a="1"/>
  <c r="AA310" i="3" a="1"/>
  <c r="AA310" i="3" s="1"/>
  <c r="X310" i="3" a="1"/>
  <c r="W310" i="3" a="1"/>
  <c r="W310" i="3" s="1"/>
  <c r="AB314" i="3" a="1"/>
  <c r="AA314" i="3" a="1"/>
  <c r="AA314" i="3" s="1"/>
  <c r="X314" i="3" a="1"/>
  <c r="W314" i="3" a="1"/>
  <c r="W314" i="3" s="1"/>
  <c r="AB318" i="3" a="1"/>
  <c r="AA318" i="3" a="1"/>
  <c r="AA318" i="3" s="1"/>
  <c r="X318" i="3" a="1"/>
  <c r="W318" i="3" a="1"/>
  <c r="W318" i="3" s="1"/>
  <c r="AA322" i="3" a="1"/>
  <c r="AB322" i="3" a="1"/>
  <c r="AB322" i="3" s="1"/>
  <c r="X322" i="3" a="1"/>
  <c r="W322" i="3" a="1"/>
  <c r="AB326" i="3" a="1"/>
  <c r="AA326" i="3" a="1"/>
  <c r="AA326" i="3" s="1"/>
  <c r="X326" i="3" a="1"/>
  <c r="W326" i="3" a="1"/>
  <c r="W326" i="3" s="1"/>
  <c r="AB330" i="3" a="1"/>
  <c r="AA330" i="3" a="1"/>
  <c r="AA330" i="3" s="1"/>
  <c r="X330" i="3" a="1"/>
  <c r="W330" i="3" a="1"/>
  <c r="W330" i="3" s="1"/>
  <c r="AB334" i="3" a="1"/>
  <c r="AA334" i="3" a="1"/>
  <c r="AA334" i="3" s="1"/>
  <c r="X334" i="3" a="1"/>
  <c r="W334" i="3" a="1"/>
  <c r="W334" i="3" s="1"/>
  <c r="AB338" i="3" a="1"/>
  <c r="AA338" i="3" a="1"/>
  <c r="AA338" i="3" s="1"/>
  <c r="X338" i="3" a="1"/>
  <c r="W338" i="3" a="1"/>
  <c r="W338" i="3" s="1"/>
  <c r="AB342" i="3" a="1"/>
  <c r="AA342" i="3" a="1"/>
  <c r="AA342" i="3" s="1"/>
  <c r="X342" i="3" a="1"/>
  <c r="W342" i="3" a="1"/>
  <c r="W342" i="3" s="1"/>
  <c r="AB346" i="3" a="1"/>
  <c r="AA346" i="3" a="1"/>
  <c r="AA346" i="3" s="1"/>
  <c r="X346" i="3" a="1"/>
  <c r="W346" i="3" a="1"/>
  <c r="AB350" i="3" a="1"/>
  <c r="AA350" i="3" a="1"/>
  <c r="AA350" i="3" s="1"/>
  <c r="X350" i="3" a="1"/>
  <c r="W350" i="3" a="1"/>
  <c r="W350" i="3" s="1"/>
  <c r="AB354" i="3" a="1"/>
  <c r="AA354" i="3" a="1"/>
  <c r="AA354" i="3" s="1"/>
  <c r="X354" i="3" a="1"/>
  <c r="W354" i="3" a="1"/>
  <c r="W354" i="3" s="1"/>
  <c r="AB358" i="3" a="1"/>
  <c r="AA358" i="3" a="1"/>
  <c r="X358" i="3" a="1"/>
  <c r="W358" i="3" a="1"/>
  <c r="W358" i="3" s="1"/>
  <c r="AB362" i="3" a="1"/>
  <c r="AA362" i="3" a="1"/>
  <c r="AA362" i="3" s="1"/>
  <c r="X362" i="3" a="1"/>
  <c r="W362" i="3" a="1"/>
  <c r="W362" i="3" s="1"/>
  <c r="AB366" i="3" a="1"/>
  <c r="AA366" i="3" a="1"/>
  <c r="AA366" i="3" s="1"/>
  <c r="X366" i="3" a="1"/>
  <c r="W366" i="3" a="1"/>
  <c r="W366" i="3" s="1"/>
  <c r="AB2088" i="3" a="1"/>
  <c r="AA2088" i="3" a="1"/>
  <c r="AA2088" i="3" s="1"/>
  <c r="W2088" i="3" a="1"/>
  <c r="X2088" i="3" a="1"/>
  <c r="X2088" i="3" s="1"/>
  <c r="AB2084" i="3" a="1"/>
  <c r="AA2084" i="3" a="1"/>
  <c r="AA2084" i="3" s="1"/>
  <c r="W2084" i="3" a="1"/>
  <c r="X2084" i="3" a="1"/>
  <c r="X2084" i="3" s="1"/>
  <c r="AB2080" i="3" a="1"/>
  <c r="AA2080" i="3" a="1"/>
  <c r="W2080" i="3" a="1"/>
  <c r="X2080" i="3" a="1"/>
  <c r="X2080" i="3" s="1"/>
  <c r="AA2076" i="3" a="1"/>
  <c r="AB2076" i="3" a="1"/>
  <c r="AB2076" i="3" s="1"/>
  <c r="X2076" i="3" a="1"/>
  <c r="W2076" i="3" a="1"/>
  <c r="W2076" i="3" s="1"/>
  <c r="AB2072" i="3" a="1"/>
  <c r="AA2072" i="3" a="1"/>
  <c r="AA2072" i="3" s="1"/>
  <c r="W2072" i="3" a="1"/>
  <c r="X2072" i="3" a="1"/>
  <c r="X2072" i="3" s="1"/>
  <c r="AB2068" i="3" a="1"/>
  <c r="AA2068" i="3" a="1"/>
  <c r="AA2068" i="3" s="1"/>
  <c r="W2068" i="3" a="1"/>
  <c r="X2068" i="3" a="1"/>
  <c r="X2068" i="3" s="1"/>
  <c r="AB2064" i="3" a="1"/>
  <c r="AA2064" i="3" a="1"/>
  <c r="AA2064" i="3" s="1"/>
  <c r="W2064" i="3" a="1"/>
  <c r="X2064" i="3" a="1"/>
  <c r="X2064" i="3" s="1"/>
  <c r="AB2060" i="3" a="1"/>
  <c r="AA2060" i="3" a="1"/>
  <c r="AA2060" i="3" s="1"/>
  <c r="W2060" i="3" a="1"/>
  <c r="X2060" i="3" a="1"/>
  <c r="X2060" i="3" s="1"/>
  <c r="AB2056" i="3" a="1"/>
  <c r="AA2056" i="3" a="1"/>
  <c r="AA2056" i="3" s="1"/>
  <c r="X2056" i="3" a="1"/>
  <c r="W2056" i="3" a="1"/>
  <c r="W2056" i="3" s="1"/>
  <c r="AB2052" i="3" a="1"/>
  <c r="AA2052" i="3" a="1"/>
  <c r="AA2052" i="3" s="1"/>
  <c r="W2052" i="3" a="1"/>
  <c r="X2052" i="3" a="1"/>
  <c r="X2052" i="3" s="1"/>
  <c r="AB2048" i="3" a="1"/>
  <c r="AA2048" i="3" a="1"/>
  <c r="W2048" i="3" a="1"/>
  <c r="X2048" i="3" a="1"/>
  <c r="X2048" i="3" s="1"/>
  <c r="AA2044" i="3" a="1"/>
  <c r="AB2044" i="3" a="1"/>
  <c r="AB2044" i="3" s="1"/>
  <c r="W2044" i="3" a="1"/>
  <c r="X2044" i="3" a="1"/>
  <c r="X2044" i="3" s="1"/>
  <c r="AB2040" i="3" a="1"/>
  <c r="AA2040" i="3" a="1"/>
  <c r="AA2040" i="3" s="1"/>
  <c r="W2040" i="3" a="1"/>
  <c r="X2040" i="3" a="1"/>
  <c r="X2040" i="3" s="1"/>
  <c r="AB2036" i="3" a="1"/>
  <c r="AA2036" i="3" a="1"/>
  <c r="AA2036" i="3" s="1"/>
  <c r="W2036" i="3" a="1"/>
  <c r="X2036" i="3" a="1"/>
  <c r="X2036" i="3" s="1"/>
  <c r="AB2032" i="3" a="1"/>
  <c r="AA2032" i="3" a="1"/>
  <c r="AA2032" i="3" s="1"/>
  <c r="W2032" i="3" a="1"/>
  <c r="X2032" i="3" a="1"/>
  <c r="X2032" i="3" s="1"/>
  <c r="AB2028" i="3" a="1"/>
  <c r="AA2028" i="3" a="1"/>
  <c r="AA2028" i="3" s="1"/>
  <c r="W2028" i="3" a="1"/>
  <c r="X2028" i="3" a="1"/>
  <c r="X2028" i="3" s="1"/>
  <c r="AB2024" i="3" a="1"/>
  <c r="AA2024" i="3" a="1"/>
  <c r="AA2024" i="3" s="1"/>
  <c r="W2024" i="3" a="1"/>
  <c r="X2024" i="3" a="1"/>
  <c r="X2024" i="3" s="1"/>
  <c r="AB2020" i="3" a="1"/>
  <c r="AA2020" i="3" a="1"/>
  <c r="AA2020" i="3" s="1"/>
  <c r="X2020" i="3" a="1"/>
  <c r="W2020" i="3" a="1"/>
  <c r="W2020" i="3" s="1"/>
  <c r="AB2016" i="3" a="1"/>
  <c r="AA2016" i="3" a="1"/>
  <c r="AA2016" i="3" s="1"/>
  <c r="X2016" i="3" a="1"/>
  <c r="W2016" i="3" a="1"/>
  <c r="W2016" i="3" s="1"/>
  <c r="AA2012" i="3" a="1"/>
  <c r="AB2012" i="3" a="1"/>
  <c r="AB2012" i="3" s="1"/>
  <c r="X2012" i="3" a="1"/>
  <c r="W2012" i="3" a="1"/>
  <c r="W2012" i="3" s="1"/>
  <c r="AB2008" i="3" a="1"/>
  <c r="AA2008" i="3" a="1"/>
  <c r="AA2008" i="3" s="1"/>
  <c r="X2008" i="3" a="1"/>
  <c r="W2008" i="3" a="1"/>
  <c r="W2008" i="3" s="1"/>
  <c r="AB2004" i="3" a="1"/>
  <c r="AA2004" i="3" a="1"/>
  <c r="AA2004" i="3" s="1"/>
  <c r="X2004" i="3" a="1"/>
  <c r="W2004" i="3" a="1"/>
  <c r="W2004" i="3" s="1"/>
  <c r="AB2000" i="3" a="1"/>
  <c r="AA2000" i="3" a="1"/>
  <c r="AA2000" i="3" s="1"/>
  <c r="X2000" i="3" a="1"/>
  <c r="W2000" i="3" a="1"/>
  <c r="W2000" i="3" s="1"/>
  <c r="AB1996" i="3" a="1"/>
  <c r="AA1996" i="3" a="1"/>
  <c r="AA1996" i="3" s="1"/>
  <c r="X1996" i="3" a="1"/>
  <c r="W1996" i="3" a="1"/>
  <c r="W1996" i="3" s="1"/>
  <c r="AB1992" i="3" a="1"/>
  <c r="AA1992" i="3" a="1"/>
  <c r="AA1992" i="3" s="1"/>
  <c r="X1992" i="3" a="1"/>
  <c r="W1992" i="3" a="1"/>
  <c r="W1992" i="3" s="1"/>
  <c r="AB1988" i="3" a="1"/>
  <c r="AA1988" i="3" a="1"/>
  <c r="AA1988" i="3" s="1"/>
  <c r="X1988" i="3" a="1"/>
  <c r="W1988" i="3" a="1"/>
  <c r="W1988" i="3" s="1"/>
  <c r="AB1984" i="3" a="1"/>
  <c r="AA1984" i="3" a="1"/>
  <c r="AA1984" i="3" s="1"/>
  <c r="X1984" i="3" a="1"/>
  <c r="W1984" i="3" a="1"/>
  <c r="W1984" i="3" s="1"/>
  <c r="AB1980" i="3" a="1"/>
  <c r="AA1980" i="3" a="1"/>
  <c r="AA1980" i="3" s="1"/>
  <c r="X1980" i="3" a="1"/>
  <c r="W1980" i="3" a="1"/>
  <c r="W1980" i="3" s="1"/>
  <c r="AB1976" i="3" a="1"/>
  <c r="AA1976" i="3" a="1"/>
  <c r="AA1976" i="3" s="1"/>
  <c r="X1976" i="3" a="1"/>
  <c r="W1976" i="3" a="1"/>
  <c r="W1976" i="3" s="1"/>
  <c r="AB1972" i="3" a="1"/>
  <c r="AA1972" i="3" a="1"/>
  <c r="X1972" i="3" a="1"/>
  <c r="W1972" i="3" a="1"/>
  <c r="W1972" i="3" s="1"/>
  <c r="AB1968" i="3" a="1"/>
  <c r="AA1968" i="3" a="1"/>
  <c r="AA1968" i="3" s="1"/>
  <c r="X1968" i="3" a="1"/>
  <c r="W1968" i="3" a="1"/>
  <c r="W1968" i="3" s="1"/>
  <c r="AB1964" i="3" a="1"/>
  <c r="AA1964" i="3" a="1"/>
  <c r="AA1964" i="3" s="1"/>
  <c r="X1964" i="3" a="1"/>
  <c r="W1964" i="3" a="1"/>
  <c r="W1964" i="3" s="1"/>
  <c r="AB1960" i="3" a="1"/>
  <c r="AA1960" i="3" a="1"/>
  <c r="AA1960" i="3" s="1"/>
  <c r="X1960" i="3" a="1"/>
  <c r="W1960" i="3" a="1"/>
  <c r="W1960" i="3" s="1"/>
  <c r="AB1956" i="3" a="1"/>
  <c r="AA1956" i="3" a="1"/>
  <c r="AA1956" i="3" s="1"/>
  <c r="X1956" i="3" a="1"/>
  <c r="W1956" i="3" a="1"/>
  <c r="W1956" i="3" s="1"/>
  <c r="AB1952" i="3" a="1"/>
  <c r="AA1952" i="3" a="1"/>
  <c r="X1952" i="3" a="1"/>
  <c r="W1952" i="3" a="1"/>
  <c r="W1952" i="3" s="1"/>
  <c r="AB1948" i="3" a="1"/>
  <c r="AA1948" i="3" a="1"/>
  <c r="AA1948" i="3" s="1"/>
  <c r="X1948" i="3" a="1"/>
  <c r="W1948" i="3" a="1"/>
  <c r="W1948" i="3" s="1"/>
  <c r="AB1944" i="3" a="1"/>
  <c r="AA1944" i="3" a="1"/>
  <c r="AA1944" i="3" s="1"/>
  <c r="X1944" i="3" a="1"/>
  <c r="W1944" i="3" a="1"/>
  <c r="W1944" i="3" s="1"/>
  <c r="AB1940" i="3" a="1"/>
  <c r="AA1940" i="3" a="1"/>
  <c r="X1940" i="3" a="1"/>
  <c r="W1940" i="3" a="1"/>
  <c r="W1940" i="3" s="1"/>
  <c r="AB1936" i="3" a="1"/>
  <c r="AA1936" i="3" a="1"/>
  <c r="AA1936" i="3" s="1"/>
  <c r="X1936" i="3" a="1"/>
  <c r="W1936" i="3" a="1"/>
  <c r="W1936" i="3" s="1"/>
  <c r="AB1932" i="3" a="1"/>
  <c r="AA1932" i="3" a="1"/>
  <c r="AA1932" i="3" s="1"/>
  <c r="X1932" i="3" a="1"/>
  <c r="W1932" i="3" a="1"/>
  <c r="W1932" i="3" s="1"/>
  <c r="AB1928" i="3" a="1"/>
  <c r="AA1928" i="3" a="1"/>
  <c r="AA1928" i="3" s="1"/>
  <c r="X1928" i="3" a="1"/>
  <c r="W1928" i="3" a="1"/>
  <c r="W1928" i="3" s="1"/>
  <c r="AB1924" i="3" a="1"/>
  <c r="AA1924" i="3" a="1"/>
  <c r="AA1924" i="3" s="1"/>
  <c r="X1924" i="3" a="1"/>
  <c r="W1924" i="3" a="1"/>
  <c r="W1924" i="3" s="1"/>
  <c r="AB1920" i="3" a="1"/>
  <c r="AA1920" i="3" a="1"/>
  <c r="AA1920" i="3" s="1"/>
  <c r="X1920" i="3" a="1"/>
  <c r="W1920" i="3" a="1"/>
  <c r="W1920" i="3" s="1"/>
  <c r="AA1916" i="3" a="1"/>
  <c r="AB1916" i="3" a="1"/>
  <c r="AB1916" i="3" s="1"/>
  <c r="X1916" i="3" a="1"/>
  <c r="W1916" i="3" a="1"/>
  <c r="W1916" i="3" s="1"/>
  <c r="AB1912" i="3" a="1"/>
  <c r="AA1912" i="3" a="1"/>
  <c r="AA1912" i="3" s="1"/>
  <c r="X1912" i="3" a="1"/>
  <c r="W1912" i="3" a="1"/>
  <c r="W1912" i="3" s="1"/>
  <c r="AB1908" i="3" a="1"/>
  <c r="AA1908" i="3" a="1"/>
  <c r="AA1908" i="3" s="1"/>
  <c r="X1908" i="3" a="1"/>
  <c r="W1908" i="3" a="1"/>
  <c r="W1908" i="3" s="1"/>
  <c r="AB1904" i="3" a="1"/>
  <c r="AA1904" i="3" a="1"/>
  <c r="AA1904" i="3" s="1"/>
  <c r="X1904" i="3" a="1"/>
  <c r="W1904" i="3" a="1"/>
  <c r="W1904" i="3" s="1"/>
  <c r="AB1900" i="3" a="1"/>
  <c r="AA1900" i="3" a="1"/>
  <c r="AA1900" i="3" s="1"/>
  <c r="X1900" i="3" a="1"/>
  <c r="W1900" i="3" a="1"/>
  <c r="W1900" i="3" s="1"/>
  <c r="AB1896" i="3" a="1"/>
  <c r="AA1896" i="3" a="1"/>
  <c r="AA1896" i="3" s="1"/>
  <c r="X1896" i="3" a="1"/>
  <c r="W1896" i="3" a="1"/>
  <c r="W1896" i="3" s="1"/>
  <c r="AB1892" i="3" a="1"/>
  <c r="AA1892" i="3" a="1"/>
  <c r="X1892" i="3" a="1"/>
  <c r="W1892" i="3" a="1"/>
  <c r="W1892" i="3" s="1"/>
  <c r="AB1888" i="3" a="1"/>
  <c r="AA1888" i="3" a="1"/>
  <c r="AA1888" i="3" s="1"/>
  <c r="X1888" i="3" a="1"/>
  <c r="W1888" i="3" a="1"/>
  <c r="W1888" i="3" s="1"/>
  <c r="AA1884" i="3" a="1"/>
  <c r="AB1884" i="3" a="1"/>
  <c r="AB1884" i="3" s="1"/>
  <c r="X1884" i="3" a="1"/>
  <c r="W1884" i="3" a="1"/>
  <c r="W1884" i="3" s="1"/>
  <c r="AB1880" i="3" a="1"/>
  <c r="AA1880" i="3" a="1"/>
  <c r="AA1880" i="3" s="1"/>
  <c r="X1880" i="3" a="1"/>
  <c r="W1880" i="3" a="1"/>
  <c r="W1880" i="3" s="1"/>
  <c r="AB1876" i="3" a="1"/>
  <c r="AA1876" i="3" a="1"/>
  <c r="AA1876" i="3" s="1"/>
  <c r="X1876" i="3" a="1"/>
  <c r="W1876" i="3" a="1"/>
  <c r="W1876" i="3" s="1"/>
  <c r="AA1872" i="3" a="1"/>
  <c r="AB1872" i="3" a="1"/>
  <c r="X1872" i="3" a="1"/>
  <c r="W1872" i="3" a="1"/>
  <c r="W1872" i="3" s="1"/>
  <c r="AB1868" i="3" a="1"/>
  <c r="AA1868" i="3" a="1"/>
  <c r="AA1868" i="3" s="1"/>
  <c r="X1868" i="3" a="1"/>
  <c r="W1868" i="3" a="1"/>
  <c r="W1868" i="3" s="1"/>
  <c r="AB1864" i="3" a="1"/>
  <c r="AA1864" i="3" a="1"/>
  <c r="AA1864" i="3" s="1"/>
  <c r="X1864" i="3" a="1"/>
  <c r="W1864" i="3" a="1"/>
  <c r="W1864" i="3" s="1"/>
  <c r="AB1860" i="3" a="1"/>
  <c r="AA1860" i="3" a="1"/>
  <c r="X1860" i="3" a="1"/>
  <c r="W1860" i="3" a="1"/>
  <c r="W1860" i="3" s="1"/>
  <c r="AB1856" i="3" a="1"/>
  <c r="AA1856" i="3" a="1"/>
  <c r="AA1856" i="3" s="1"/>
  <c r="X1856" i="3" a="1"/>
  <c r="W1856" i="3" a="1"/>
  <c r="W1856" i="3" s="1"/>
  <c r="AB1852" i="3" a="1"/>
  <c r="AA1852" i="3" a="1"/>
  <c r="AA1852" i="3" s="1"/>
  <c r="X1852" i="3" a="1"/>
  <c r="W1852" i="3" a="1"/>
  <c r="W1852" i="3" s="1"/>
  <c r="AB1848" i="3" a="1"/>
  <c r="AA1848" i="3" a="1"/>
  <c r="AA1848" i="3" s="1"/>
  <c r="X1848" i="3" a="1"/>
  <c r="W1848" i="3" a="1"/>
  <c r="W1848" i="3" s="1"/>
  <c r="AB1844" i="3" a="1"/>
  <c r="AA1844" i="3" a="1"/>
  <c r="AA1844" i="3" s="1"/>
  <c r="X1844" i="3" a="1"/>
  <c r="W1844" i="3" a="1"/>
  <c r="W1844" i="3" s="1"/>
  <c r="AB1840" i="3" a="1"/>
  <c r="AA1840" i="3" a="1"/>
  <c r="AA1840" i="3" s="1"/>
  <c r="X1840" i="3" a="1"/>
  <c r="W1840" i="3" a="1"/>
  <c r="W1840" i="3" s="1"/>
  <c r="AB1836" i="3" a="1"/>
  <c r="AA1836" i="3" a="1"/>
  <c r="AA1836" i="3" s="1"/>
  <c r="X1836" i="3" a="1"/>
  <c r="W1836" i="3" a="1"/>
  <c r="W1836" i="3" s="1"/>
  <c r="AB1832" i="3" a="1"/>
  <c r="AA1832" i="3" a="1"/>
  <c r="AA1832" i="3" s="1"/>
  <c r="X1832" i="3" a="1"/>
  <c r="W1832" i="3" a="1"/>
  <c r="W1832" i="3" s="1"/>
  <c r="AB1828" i="3" a="1"/>
  <c r="AA1828" i="3" a="1"/>
  <c r="AA1828" i="3" s="1"/>
  <c r="X1828" i="3" a="1"/>
  <c r="W1828" i="3" a="1"/>
  <c r="W1828" i="3" s="1"/>
  <c r="AB1824" i="3" a="1"/>
  <c r="AA1824" i="3" a="1"/>
  <c r="AA1824" i="3" s="1"/>
  <c r="X1824" i="3" a="1"/>
  <c r="W1824" i="3" a="1"/>
  <c r="W1824" i="3" s="1"/>
  <c r="AB1820" i="3" a="1"/>
  <c r="AA1820" i="3" a="1"/>
  <c r="AA1820" i="3" s="1"/>
  <c r="X1820" i="3" a="1"/>
  <c r="W1820" i="3" a="1"/>
  <c r="W1820" i="3" s="1"/>
  <c r="AB1816" i="3" a="1"/>
  <c r="AA1816" i="3" a="1"/>
  <c r="AA1816" i="3" s="1"/>
  <c r="X1816" i="3" a="1"/>
  <c r="W1816" i="3" a="1"/>
  <c r="W1816" i="3" s="1"/>
  <c r="AB1812" i="3" a="1"/>
  <c r="AA1812" i="3" a="1"/>
  <c r="X1812" i="3" a="1"/>
  <c r="W1812" i="3" a="1"/>
  <c r="W1812" i="3" s="1"/>
  <c r="AB1808" i="3" a="1"/>
  <c r="AA1808" i="3" a="1"/>
  <c r="AA1808" i="3" s="1"/>
  <c r="X1808" i="3" a="1"/>
  <c r="W1808" i="3" a="1"/>
  <c r="W1808" i="3" s="1"/>
  <c r="AB1804" i="3" a="1"/>
  <c r="AA1804" i="3" a="1"/>
  <c r="AA1804" i="3" s="1"/>
  <c r="X1804" i="3" a="1"/>
  <c r="W1804" i="3" a="1"/>
  <c r="W1804" i="3" s="1"/>
  <c r="AA1800" i="3" a="1"/>
  <c r="AB1800" i="3" a="1"/>
  <c r="AB1800" i="3" s="1"/>
  <c r="X1800" i="3" a="1"/>
  <c r="W1800" i="3" a="1"/>
  <c r="W1800" i="3" s="1"/>
  <c r="AB1796" i="3" a="1"/>
  <c r="AA1796" i="3" a="1"/>
  <c r="AA1796" i="3" s="1"/>
  <c r="X1796" i="3" a="1"/>
  <c r="W1796" i="3" a="1"/>
  <c r="W1796" i="3" s="1"/>
  <c r="AB1792" i="3" a="1"/>
  <c r="AA1792" i="3" a="1"/>
  <c r="X1792" i="3" a="1"/>
  <c r="W1792" i="3" a="1"/>
  <c r="W1792" i="3" s="1"/>
  <c r="AB1788" i="3" a="1"/>
  <c r="AA1788" i="3" a="1"/>
  <c r="AA1788" i="3" s="1"/>
  <c r="X1788" i="3" a="1"/>
  <c r="W1788" i="3" a="1"/>
  <c r="W1788" i="3" s="1"/>
  <c r="AB1784" i="3" a="1"/>
  <c r="AA1784" i="3" a="1"/>
  <c r="AA1784" i="3" s="1"/>
  <c r="X1784" i="3" a="1"/>
  <c r="W1784" i="3" a="1"/>
  <c r="W1784" i="3" s="1"/>
  <c r="AB1780" i="3" a="1"/>
  <c r="AA1780" i="3" a="1"/>
  <c r="X1780" i="3" a="1"/>
  <c r="W1780" i="3" a="1"/>
  <c r="W1780" i="3" s="1"/>
  <c r="AB1776" i="3" a="1"/>
  <c r="AA1776" i="3" a="1"/>
  <c r="AA1776" i="3" s="1"/>
  <c r="X1776" i="3" a="1"/>
  <c r="W1776" i="3" a="1"/>
  <c r="W1776" i="3" s="1"/>
  <c r="AB1772" i="3" a="1"/>
  <c r="AA1772" i="3" a="1"/>
  <c r="AA1772" i="3" s="1"/>
  <c r="X1772" i="3" a="1"/>
  <c r="W1772" i="3" a="1"/>
  <c r="W1772" i="3" s="1"/>
  <c r="AB1768" i="3" a="1"/>
  <c r="AA1768" i="3" a="1"/>
  <c r="AA1768" i="3" s="1"/>
  <c r="X1768" i="3" a="1"/>
  <c r="W1768" i="3" a="1"/>
  <c r="W1768" i="3" s="1"/>
  <c r="AB1764" i="3" a="1"/>
  <c r="AA1764" i="3" a="1"/>
  <c r="AA1764" i="3" s="1"/>
  <c r="X1764" i="3" a="1"/>
  <c r="W1764" i="3" a="1"/>
  <c r="W1764" i="3" s="1"/>
  <c r="AB1760" i="3" a="1"/>
  <c r="AA1760" i="3" a="1"/>
  <c r="AA1760" i="3" s="1"/>
  <c r="X1760" i="3" a="1"/>
  <c r="W1760" i="3" a="1"/>
  <c r="W1760" i="3" s="1"/>
  <c r="AB1756" i="3" a="1"/>
  <c r="AA1756" i="3" a="1"/>
  <c r="AA1756" i="3" s="1"/>
  <c r="X1756" i="3" a="1"/>
  <c r="W1756" i="3" a="1"/>
  <c r="W1756" i="3" s="1"/>
  <c r="AB1752" i="3" a="1"/>
  <c r="AA1752" i="3" a="1"/>
  <c r="AA1752" i="3" s="1"/>
  <c r="X1752" i="3" a="1"/>
  <c r="W1752" i="3" a="1"/>
  <c r="W1752" i="3" s="1"/>
  <c r="AB1748" i="3" a="1"/>
  <c r="AA1748" i="3" a="1"/>
  <c r="AA1748" i="3" s="1"/>
  <c r="X1748" i="3" a="1"/>
  <c r="W1748" i="3" a="1"/>
  <c r="W1748" i="3" s="1"/>
  <c r="AA1744" i="3" a="1"/>
  <c r="AB1744" i="3" a="1"/>
  <c r="AB1744" i="3" s="1"/>
  <c r="X1744" i="3" a="1"/>
  <c r="W1744" i="3" a="1"/>
  <c r="W1744" i="3" s="1"/>
  <c r="AB1740" i="3" a="1"/>
  <c r="AA1740" i="3" a="1"/>
  <c r="AA1740" i="3" s="1"/>
  <c r="X1740" i="3" a="1"/>
  <c r="W1740" i="3" a="1"/>
  <c r="W1740" i="3" s="1"/>
  <c r="AB1736" i="3" a="1"/>
  <c r="AA1736" i="3" a="1"/>
  <c r="AA1736" i="3" s="1"/>
  <c r="X1736" i="3" a="1"/>
  <c r="W1736" i="3" a="1"/>
  <c r="W1736" i="3" s="1"/>
  <c r="AB1732" i="3" a="1"/>
  <c r="AA1732" i="3" a="1"/>
  <c r="X1732" i="3" a="1"/>
  <c r="W1732" i="3" a="1"/>
  <c r="W1732" i="3" s="1"/>
  <c r="AB1728" i="3" a="1"/>
  <c r="AA1728" i="3" a="1"/>
  <c r="AA1728" i="3" s="1"/>
  <c r="X1728" i="3" a="1"/>
  <c r="W1728" i="3" a="1"/>
  <c r="W1728" i="3" s="1"/>
  <c r="AB1724" i="3" a="1"/>
  <c r="AA1724" i="3" a="1"/>
  <c r="AA1724" i="3" s="1"/>
  <c r="X1724" i="3" a="1"/>
  <c r="W1724" i="3" a="1"/>
  <c r="W1724" i="3" s="1"/>
  <c r="AB1720" i="3" a="1"/>
  <c r="AA1720" i="3" a="1"/>
  <c r="AA1720" i="3" s="1"/>
  <c r="X1720" i="3" a="1"/>
  <c r="W1720" i="3" a="1"/>
  <c r="W1720" i="3" s="1"/>
  <c r="AB1716" i="3" a="1"/>
  <c r="AA1716" i="3" a="1"/>
  <c r="AA1716" i="3" s="1"/>
  <c r="X1716" i="3" a="1"/>
  <c r="W1716" i="3" a="1"/>
  <c r="W1716" i="3" s="1"/>
  <c r="AB1712" i="3" a="1"/>
  <c r="AA1712" i="3" a="1"/>
  <c r="AA1712" i="3" s="1"/>
  <c r="X1712" i="3" a="1"/>
  <c r="W1712" i="3" a="1"/>
  <c r="W1712" i="3" s="1"/>
  <c r="AB1708" i="3" a="1"/>
  <c r="AA1708" i="3" a="1"/>
  <c r="AA1708" i="3" s="1"/>
  <c r="X1708" i="3" a="1"/>
  <c r="W1708" i="3" a="1"/>
  <c r="W1708" i="3" s="1"/>
  <c r="AB1704" i="3" a="1"/>
  <c r="AA1704" i="3" a="1"/>
  <c r="AA1704" i="3" s="1"/>
  <c r="X1704" i="3" a="1"/>
  <c r="W1704" i="3" a="1"/>
  <c r="W1704" i="3" s="1"/>
  <c r="AB1700" i="3" a="1"/>
  <c r="AA1700" i="3" a="1"/>
  <c r="AA1700" i="3" s="1"/>
  <c r="X1700" i="3" a="1"/>
  <c r="W1700" i="3" a="1"/>
  <c r="W1700" i="3" s="1"/>
  <c r="AB1696" i="3" a="1"/>
  <c r="AA1696" i="3" a="1"/>
  <c r="X1696" i="3" a="1"/>
  <c r="W1696" i="3" a="1"/>
  <c r="W1696" i="3" s="1"/>
  <c r="AB1692" i="3" a="1"/>
  <c r="AA1692" i="3" a="1"/>
  <c r="AA1692" i="3" s="1"/>
  <c r="X1692" i="3" a="1"/>
  <c r="W1692" i="3" a="1"/>
  <c r="W1692" i="3" s="1"/>
  <c r="AB1688" i="3" a="1"/>
  <c r="AA1688" i="3" a="1"/>
  <c r="AA1688" i="3" s="1"/>
  <c r="X1688" i="3" a="1"/>
  <c r="W1688" i="3" a="1"/>
  <c r="W1688" i="3" s="1"/>
  <c r="AB1684" i="3" a="1"/>
  <c r="AA1684" i="3" a="1"/>
  <c r="X1684" i="3" a="1"/>
  <c r="W1684" i="3" a="1"/>
  <c r="W1684" i="3" s="1"/>
  <c r="AB1680" i="3" a="1"/>
  <c r="AA1680" i="3" a="1"/>
  <c r="AA1680" i="3" s="1"/>
  <c r="X1680" i="3" a="1"/>
  <c r="W1680" i="3" a="1"/>
  <c r="W1680" i="3" s="1"/>
  <c r="AB1676" i="3" a="1"/>
  <c r="AA1676" i="3" a="1"/>
  <c r="AA1676" i="3" s="1"/>
  <c r="X1676" i="3" a="1"/>
  <c r="W1676" i="3" a="1"/>
  <c r="W1676" i="3" s="1"/>
  <c r="AA1672" i="3" a="1"/>
  <c r="AB1672" i="3" a="1"/>
  <c r="AB1672" i="3" s="1"/>
  <c r="X1672" i="3" a="1"/>
  <c r="W1672" i="3" a="1"/>
  <c r="W1672" i="3" s="1"/>
  <c r="AB1668" i="3" a="1"/>
  <c r="AA1668" i="3" a="1"/>
  <c r="AA1668" i="3" s="1"/>
  <c r="X1668" i="3" a="1"/>
  <c r="W1668" i="3" a="1"/>
  <c r="W1668" i="3" s="1"/>
  <c r="AB1664" i="3" a="1"/>
  <c r="AA1664" i="3" a="1"/>
  <c r="AA1664" i="3" s="1"/>
  <c r="X1664" i="3" a="1"/>
  <c r="W1664" i="3" a="1"/>
  <c r="W1664" i="3" s="1"/>
  <c r="AB1660" i="3" a="1"/>
  <c r="AA1660" i="3" a="1"/>
  <c r="AA1660" i="3" s="1"/>
  <c r="X1660" i="3" a="1"/>
  <c r="W1660" i="3" a="1"/>
  <c r="W1660" i="3" s="1"/>
  <c r="AB1656" i="3" a="1"/>
  <c r="AA1656" i="3" a="1"/>
  <c r="AA1656" i="3" s="1"/>
  <c r="X1656" i="3" a="1"/>
  <c r="W1656" i="3" a="1"/>
  <c r="W1656" i="3" s="1"/>
  <c r="AB1652" i="3" a="1"/>
  <c r="AA1652" i="3" a="1"/>
  <c r="X1652" i="3" a="1"/>
  <c r="W1652" i="3" a="1"/>
  <c r="W1652" i="3" s="1"/>
  <c r="AB1648" i="3" a="1"/>
  <c r="AA1648" i="3" a="1"/>
  <c r="AA1648" i="3" s="1"/>
  <c r="X1648" i="3" a="1"/>
  <c r="W1648" i="3" a="1"/>
  <c r="W1648" i="3" s="1"/>
  <c r="AB1644" i="3" a="1"/>
  <c r="AA1644" i="3" a="1"/>
  <c r="AA1644" i="3" s="1"/>
  <c r="X1644" i="3" a="1"/>
  <c r="W1644" i="3" a="1"/>
  <c r="W1644" i="3" s="1"/>
  <c r="AB1640" i="3" a="1"/>
  <c r="AA1640" i="3" a="1"/>
  <c r="AA1640" i="3" s="1"/>
  <c r="X1640" i="3" a="1"/>
  <c r="W1640" i="3" a="1"/>
  <c r="W1640" i="3" s="1"/>
  <c r="AB1636" i="3" a="1"/>
  <c r="AA1636" i="3" a="1"/>
  <c r="AA1636" i="3" s="1"/>
  <c r="X1636" i="3" a="1"/>
  <c r="W1636" i="3" a="1"/>
  <c r="W1636" i="3" s="1"/>
  <c r="AB1632" i="3" a="1"/>
  <c r="AA1632" i="3" a="1"/>
  <c r="AA1632" i="3" s="1"/>
  <c r="X1632" i="3" a="1"/>
  <c r="W1632" i="3" a="1"/>
  <c r="W1632" i="3" s="1"/>
  <c r="AB1628" i="3" a="1"/>
  <c r="AA1628" i="3" a="1"/>
  <c r="AA1628" i="3" s="1"/>
  <c r="X1628" i="3" a="1"/>
  <c r="W1628" i="3" a="1"/>
  <c r="W1628" i="3" s="1"/>
  <c r="AB1624" i="3" a="1"/>
  <c r="AA1624" i="3" a="1"/>
  <c r="AA1624" i="3" s="1"/>
  <c r="X1624" i="3" a="1"/>
  <c r="W1624" i="3" a="1"/>
  <c r="W1624" i="3" s="1"/>
  <c r="AB1620" i="3" a="1"/>
  <c r="AA1620" i="3" a="1"/>
  <c r="AA1620" i="3" s="1"/>
  <c r="X1620" i="3" a="1"/>
  <c r="W1620" i="3" a="1"/>
  <c r="W1620" i="3" s="1"/>
  <c r="AA1616" i="3" a="1"/>
  <c r="AB1616" i="3" a="1"/>
  <c r="AB1616" i="3" s="1"/>
  <c r="X1616" i="3" a="1"/>
  <c r="W1616" i="3" a="1"/>
  <c r="W1616" i="3" s="1"/>
  <c r="AB1612" i="3" a="1"/>
  <c r="AA1612" i="3" a="1"/>
  <c r="AA1612" i="3" s="1"/>
  <c r="X1612" i="3" a="1"/>
  <c r="W1612" i="3" a="1"/>
  <c r="W1612" i="3" s="1"/>
  <c r="AB1608" i="3" a="1"/>
  <c r="AA1608" i="3" a="1"/>
  <c r="AA1608" i="3" s="1"/>
  <c r="X1608" i="3" a="1"/>
  <c r="W1608" i="3" a="1"/>
  <c r="W1608" i="3" s="1"/>
  <c r="AB1604" i="3" a="1"/>
  <c r="AA1604" i="3" a="1"/>
  <c r="AA1604" i="3" s="1"/>
  <c r="X1604" i="3" a="1"/>
  <c r="W1604" i="3" a="1"/>
  <c r="W1604" i="3" s="1"/>
  <c r="AB1600" i="3" a="1"/>
  <c r="AA1600" i="3" a="1"/>
  <c r="AA1600" i="3" s="1"/>
  <c r="X1600" i="3" a="1"/>
  <c r="W1600" i="3" a="1"/>
  <c r="W1600" i="3" s="1"/>
  <c r="AB1596" i="3" a="1"/>
  <c r="AA1596" i="3" a="1"/>
  <c r="AA1596" i="3" s="1"/>
  <c r="X1596" i="3" a="1"/>
  <c r="W1596" i="3" a="1"/>
  <c r="W1596" i="3" s="1"/>
  <c r="AB1592" i="3" a="1"/>
  <c r="AA1592" i="3" a="1"/>
  <c r="AA1592" i="3" s="1"/>
  <c r="X1592" i="3" a="1"/>
  <c r="W1592" i="3" a="1"/>
  <c r="W1592" i="3" s="1"/>
  <c r="AB1588" i="3" a="1"/>
  <c r="AA1588" i="3" a="1"/>
  <c r="AA1588" i="3" s="1"/>
  <c r="X1588" i="3" a="1"/>
  <c r="W1588" i="3" a="1"/>
  <c r="W1588" i="3" s="1"/>
  <c r="AB1584" i="3" a="1"/>
  <c r="AA1584" i="3" a="1"/>
  <c r="AA1584" i="3" s="1"/>
  <c r="X1584" i="3" a="1"/>
  <c r="W1584" i="3" a="1"/>
  <c r="W1584" i="3" s="1"/>
  <c r="AB1580" i="3" a="1"/>
  <c r="AA1580" i="3" a="1"/>
  <c r="AA1580" i="3" s="1"/>
  <c r="X1580" i="3" a="1"/>
  <c r="W1580" i="3" a="1"/>
  <c r="W1580" i="3" s="1"/>
  <c r="AB1576" i="3" a="1"/>
  <c r="AA1576" i="3" a="1"/>
  <c r="AA1576" i="3" s="1"/>
  <c r="X1576" i="3" a="1"/>
  <c r="W1576" i="3" a="1"/>
  <c r="W1576" i="3" s="1"/>
  <c r="AB1572" i="3" a="1"/>
  <c r="AA1572" i="3" a="1"/>
  <c r="AA1572" i="3" s="1"/>
  <c r="X1572" i="3" a="1"/>
  <c r="W1572" i="3" a="1"/>
  <c r="W1572" i="3" s="1"/>
  <c r="AB1568" i="3" a="1"/>
  <c r="AA1568" i="3" a="1"/>
  <c r="AA1568" i="3" s="1"/>
  <c r="X1568" i="3" a="1"/>
  <c r="W1568" i="3" a="1"/>
  <c r="W1568" i="3" s="1"/>
  <c r="AB1564" i="3" a="1"/>
  <c r="AA1564" i="3" a="1"/>
  <c r="AA1564" i="3" s="1"/>
  <c r="X1564" i="3" a="1"/>
  <c r="W1564" i="3" a="1"/>
  <c r="W1564" i="3" s="1"/>
  <c r="AB1560" i="3" a="1"/>
  <c r="AA1560" i="3" a="1"/>
  <c r="AA1560" i="3" s="1"/>
  <c r="X1560" i="3" a="1"/>
  <c r="W1560" i="3" a="1"/>
  <c r="W1560" i="3" s="1"/>
  <c r="AB1556" i="3" a="1"/>
  <c r="AA1556" i="3" a="1"/>
  <c r="AA1556" i="3" s="1"/>
  <c r="X1556" i="3" a="1"/>
  <c r="W1556" i="3" a="1"/>
  <c r="W1556" i="3" s="1"/>
  <c r="AB1552" i="3" a="1"/>
  <c r="AA1552" i="3" a="1"/>
  <c r="AA1552" i="3" s="1"/>
  <c r="X1552" i="3" a="1"/>
  <c r="W1552" i="3" a="1"/>
  <c r="W1552" i="3" s="1"/>
  <c r="AB1548" i="3" a="1"/>
  <c r="AA1548" i="3" a="1"/>
  <c r="AA1548" i="3" s="1"/>
  <c r="X1548" i="3" a="1"/>
  <c r="W1548" i="3" a="1"/>
  <c r="W1548" i="3" s="1"/>
  <c r="AA1544" i="3" a="1"/>
  <c r="AB1544" i="3" a="1"/>
  <c r="AB1544" i="3" s="1"/>
  <c r="X1544" i="3" a="1"/>
  <c r="W1544" i="3" a="1"/>
  <c r="W1544" i="3" s="1"/>
  <c r="AB1540" i="3" a="1"/>
  <c r="AA1540" i="3" a="1"/>
  <c r="AA1540" i="3" s="1"/>
  <c r="X1540" i="3" a="1"/>
  <c r="W1540" i="3" a="1"/>
  <c r="W1540" i="3" s="1"/>
  <c r="AB1536" i="3" a="1"/>
  <c r="AA1536" i="3" a="1"/>
  <c r="AA1536" i="3" s="1"/>
  <c r="X1536" i="3" a="1"/>
  <c r="W1536" i="3" a="1"/>
  <c r="W1536" i="3" s="1"/>
  <c r="AB1532" i="3" a="1"/>
  <c r="AA1532" i="3" a="1"/>
  <c r="AA1532" i="3" s="1"/>
  <c r="X1532" i="3" a="1"/>
  <c r="W1532" i="3" a="1"/>
  <c r="W1532" i="3" s="1"/>
  <c r="AB1528" i="3" a="1"/>
  <c r="AA1528" i="3" a="1"/>
  <c r="AA1528" i="3" s="1"/>
  <c r="X1528" i="3" a="1"/>
  <c r="W1528" i="3" a="1"/>
  <c r="W1528" i="3" s="1"/>
  <c r="AB1524" i="3" a="1"/>
  <c r="AA1524" i="3" a="1"/>
  <c r="AA1524" i="3" s="1"/>
  <c r="X1524" i="3" a="1"/>
  <c r="W1524" i="3" a="1"/>
  <c r="W1524" i="3" s="1"/>
  <c r="AB1520" i="3" a="1"/>
  <c r="AA1520" i="3" a="1"/>
  <c r="AA1520" i="3" s="1"/>
  <c r="X1520" i="3" a="1"/>
  <c r="W1520" i="3" a="1"/>
  <c r="W1520" i="3" s="1"/>
  <c r="AB1516" i="3" a="1"/>
  <c r="AA1516" i="3" a="1"/>
  <c r="AA1516" i="3" s="1"/>
  <c r="X1516" i="3" a="1"/>
  <c r="W1516" i="3" a="1"/>
  <c r="W1516" i="3" s="1"/>
  <c r="AB1512" i="3" a="1"/>
  <c r="AA1512" i="3" a="1"/>
  <c r="X1512" i="3" a="1"/>
  <c r="W1512" i="3" a="1"/>
  <c r="W1512" i="3" s="1"/>
  <c r="AB1508" i="3" a="1"/>
  <c r="AA1508" i="3" a="1"/>
  <c r="AA1508" i="3" s="1"/>
  <c r="X1508" i="3" a="1"/>
  <c r="W1508" i="3" a="1"/>
  <c r="W1508" i="3" s="1"/>
  <c r="AB1504" i="3" a="1"/>
  <c r="AA1504" i="3" a="1"/>
  <c r="AA1504" i="3" s="1"/>
  <c r="X1504" i="3" a="1"/>
  <c r="W1504" i="3" a="1"/>
  <c r="W1504" i="3" s="1"/>
  <c r="AB1500" i="3" a="1"/>
  <c r="AA1500" i="3" a="1"/>
  <c r="AA1500" i="3" s="1"/>
  <c r="X1500" i="3" a="1"/>
  <c r="W1500" i="3" a="1"/>
  <c r="W1500" i="3" s="1"/>
  <c r="AB1496" i="3" a="1"/>
  <c r="AA1496" i="3" a="1"/>
  <c r="AA1496" i="3" s="1"/>
  <c r="X1496" i="3" a="1"/>
  <c r="W1496" i="3" a="1"/>
  <c r="W1496" i="3" s="1"/>
  <c r="AB1492" i="3" a="1"/>
  <c r="AA1492" i="3" a="1"/>
  <c r="AA1492" i="3" s="1"/>
  <c r="X1492" i="3" a="1"/>
  <c r="W1492" i="3" a="1"/>
  <c r="W1492" i="3" s="1"/>
  <c r="AB1488" i="3" a="1"/>
  <c r="AA1488" i="3" a="1"/>
  <c r="AA1488" i="3" s="1"/>
  <c r="X1488" i="3" a="1"/>
  <c r="W1488" i="3" a="1"/>
  <c r="W1488" i="3" s="1"/>
  <c r="AB1484" i="3" a="1"/>
  <c r="AA1484" i="3" a="1"/>
  <c r="AA1484" i="3" s="1"/>
  <c r="X1484" i="3" a="1"/>
  <c r="W1484" i="3" a="1"/>
  <c r="W1484" i="3" s="1"/>
  <c r="AA1480" i="3" a="1"/>
  <c r="AB1480" i="3" a="1"/>
  <c r="AB1480" i="3" s="1"/>
  <c r="X1480" i="3" a="1"/>
  <c r="W1480" i="3" a="1"/>
  <c r="W1480" i="3" s="1"/>
  <c r="AB1476" i="3" a="1"/>
  <c r="AA1476" i="3" a="1"/>
  <c r="AA1476" i="3" s="1"/>
  <c r="X1476" i="3" a="1"/>
  <c r="W1476" i="3" a="1"/>
  <c r="W1476" i="3" s="1"/>
  <c r="AB1472" i="3" a="1"/>
  <c r="AA1472" i="3" a="1"/>
  <c r="AA1472" i="3" s="1"/>
  <c r="X1472" i="3" a="1"/>
  <c r="W1472" i="3" a="1"/>
  <c r="W1472" i="3" s="1"/>
  <c r="AB1468" i="3" a="1"/>
  <c r="AA1468" i="3" a="1"/>
  <c r="AA1468" i="3" s="1"/>
  <c r="X1468" i="3" a="1"/>
  <c r="W1468" i="3" a="1"/>
  <c r="W1468" i="3" s="1"/>
  <c r="AB1464" i="3" a="1"/>
  <c r="AA1464" i="3" a="1"/>
  <c r="AA1464" i="3" s="1"/>
  <c r="X1464" i="3" a="1"/>
  <c r="W1464" i="3" a="1"/>
  <c r="W1464" i="3" s="1"/>
  <c r="AB1460" i="3" a="1"/>
  <c r="AA1460" i="3" a="1"/>
  <c r="AA1460" i="3" s="1"/>
  <c r="X1460" i="3" a="1"/>
  <c r="W1460" i="3" a="1"/>
  <c r="W1460" i="3" s="1"/>
  <c r="AB1456" i="3" a="1"/>
  <c r="AA1456" i="3" a="1"/>
  <c r="AA1456" i="3" s="1"/>
  <c r="X1456" i="3" a="1"/>
  <c r="W1456" i="3" a="1"/>
  <c r="W1456" i="3" s="1"/>
  <c r="AB1452" i="3" a="1"/>
  <c r="AA1452" i="3" a="1"/>
  <c r="AA1452" i="3" s="1"/>
  <c r="X1452" i="3" a="1"/>
  <c r="W1452" i="3" a="1"/>
  <c r="W1452" i="3" s="1"/>
  <c r="AB1448" i="3" a="1"/>
  <c r="AA1448" i="3" a="1"/>
  <c r="AA1448" i="3" s="1"/>
  <c r="X1448" i="3" a="1"/>
  <c r="W1448" i="3" a="1"/>
  <c r="W1448" i="3" s="1"/>
  <c r="AB1444" i="3" a="1"/>
  <c r="AA1444" i="3" a="1"/>
  <c r="AA1444" i="3" s="1"/>
  <c r="X1444" i="3" a="1"/>
  <c r="W1444" i="3" a="1"/>
  <c r="W1444" i="3" s="1"/>
  <c r="AB1440" i="3" a="1"/>
  <c r="AA1440" i="3" a="1"/>
  <c r="AA1440" i="3" s="1"/>
  <c r="X1440" i="3" a="1"/>
  <c r="W1440" i="3" a="1"/>
  <c r="W1440" i="3" s="1"/>
  <c r="AB1436" i="3" a="1"/>
  <c r="AA1436" i="3" a="1"/>
  <c r="AA1436" i="3" s="1"/>
  <c r="X1436" i="3" a="1"/>
  <c r="W1436" i="3" a="1"/>
  <c r="W1436" i="3" s="1"/>
  <c r="AB1432" i="3" a="1"/>
  <c r="AA1432" i="3" a="1"/>
  <c r="AA1432" i="3" s="1"/>
  <c r="X1432" i="3" a="1"/>
  <c r="W1432" i="3" a="1"/>
  <c r="W1432" i="3" s="1"/>
  <c r="AB1428" i="3" a="1"/>
  <c r="AA1428" i="3" a="1"/>
  <c r="AA1428" i="3" s="1"/>
  <c r="X1428" i="3" a="1"/>
  <c r="W1428" i="3" a="1"/>
  <c r="W1428" i="3" s="1"/>
  <c r="AB1424" i="3" a="1"/>
  <c r="AA1424" i="3" a="1"/>
  <c r="AA1424" i="3" s="1"/>
  <c r="X1424" i="3" a="1"/>
  <c r="W1424" i="3" a="1"/>
  <c r="W1424" i="3" s="1"/>
  <c r="AB1420" i="3" a="1"/>
  <c r="AA1420" i="3" a="1"/>
  <c r="AA1420" i="3" s="1"/>
  <c r="X1420" i="3" a="1"/>
  <c r="W1420" i="3" a="1"/>
  <c r="W1420" i="3" s="1"/>
  <c r="AA1416" i="3" a="1"/>
  <c r="AB1416" i="3" a="1"/>
  <c r="AB1416" i="3" s="1"/>
  <c r="X1416" i="3" a="1"/>
  <c r="W1416" i="3" a="1"/>
  <c r="W1416" i="3" s="1"/>
  <c r="AB1412" i="3" a="1"/>
  <c r="AA1412" i="3" a="1"/>
  <c r="AA1412" i="3" s="1"/>
  <c r="X1412" i="3" a="1"/>
  <c r="W1412" i="3" a="1"/>
  <c r="W1412" i="3" s="1"/>
  <c r="AB1408" i="3" a="1"/>
  <c r="AA1408" i="3" a="1"/>
  <c r="X1408" i="3" a="1"/>
  <c r="W1408" i="3" a="1"/>
  <c r="W1408" i="3" s="1"/>
  <c r="AB1404" i="3" a="1"/>
  <c r="AA1404" i="3" a="1"/>
  <c r="AA1404" i="3" s="1"/>
  <c r="X1404" i="3" a="1"/>
  <c r="W1404" i="3" a="1"/>
  <c r="W1404" i="3" s="1"/>
  <c r="AB1400" i="3" a="1"/>
  <c r="AA1400" i="3" a="1"/>
  <c r="AA1400" i="3" s="1"/>
  <c r="X1400" i="3" a="1"/>
  <c r="W1400" i="3" a="1"/>
  <c r="W1400" i="3" s="1"/>
  <c r="AB1396" i="3" a="1"/>
  <c r="AA1396" i="3" a="1"/>
  <c r="AA1396" i="3" s="1"/>
  <c r="X1396" i="3" a="1"/>
  <c r="W1396" i="3" a="1"/>
  <c r="W1396" i="3" s="1"/>
  <c r="AB1392" i="3" a="1"/>
  <c r="AA1392" i="3" a="1"/>
  <c r="AA1392" i="3" s="1"/>
  <c r="X1392" i="3" a="1"/>
  <c r="W1392" i="3" a="1"/>
  <c r="W1392" i="3" s="1"/>
  <c r="AB1388" i="3" a="1"/>
  <c r="AA1388" i="3" a="1"/>
  <c r="AA1388" i="3" s="1"/>
  <c r="W1388" i="3" a="1"/>
  <c r="X1388" i="3" a="1"/>
  <c r="X1388" i="3" s="1"/>
  <c r="AB1384" i="3" a="1"/>
  <c r="AA1384" i="3" a="1"/>
  <c r="AA1384" i="3" s="1"/>
  <c r="W1384" i="3" a="1"/>
  <c r="X1384" i="3" a="1"/>
  <c r="X1384" i="3" s="1"/>
  <c r="AB1380" i="3" a="1"/>
  <c r="AA1380" i="3" a="1"/>
  <c r="AA1380" i="3" s="1"/>
  <c r="W1380" i="3" a="1"/>
  <c r="X1380" i="3" a="1"/>
  <c r="X1380" i="3" s="1"/>
  <c r="AB1376" i="3" a="1"/>
  <c r="AA1376" i="3" a="1"/>
  <c r="AA1376" i="3" s="1"/>
  <c r="X1376" i="3" a="1"/>
  <c r="W1376" i="3" a="1"/>
  <c r="W1376" i="3" s="1"/>
  <c r="AB1372" i="3" a="1"/>
  <c r="AA1372" i="3" a="1"/>
  <c r="AA1372" i="3" s="1"/>
  <c r="W1372" i="3" a="1"/>
  <c r="X1372" i="3" a="1"/>
  <c r="X1372" i="3" s="1"/>
  <c r="AB1368" i="3" a="1"/>
  <c r="AA1368" i="3" a="1"/>
  <c r="AA1368" i="3" s="1"/>
  <c r="W1368" i="3" a="1"/>
  <c r="X1368" i="3" a="1"/>
  <c r="X1368" i="3" s="1"/>
  <c r="AB1364" i="3" a="1"/>
  <c r="AA1364" i="3" a="1"/>
  <c r="AA1364" i="3" s="1"/>
  <c r="W1364" i="3" a="1"/>
  <c r="X1364" i="3" a="1"/>
  <c r="X1364" i="3" s="1"/>
  <c r="AB1360" i="3" a="1"/>
  <c r="AA1360" i="3" a="1"/>
  <c r="AA1360" i="3" s="1"/>
  <c r="W1360" i="3" a="1"/>
  <c r="X1360" i="3" a="1"/>
  <c r="AB1356" i="3" a="1"/>
  <c r="AA1356" i="3" a="1"/>
  <c r="AA1356" i="3" s="1"/>
  <c r="W1356" i="3" a="1"/>
  <c r="X1356" i="3" a="1"/>
  <c r="X1356" i="3" s="1"/>
  <c r="AA1352" i="3" a="1"/>
  <c r="AB1352" i="3" a="1"/>
  <c r="AB1352" i="3" s="1"/>
  <c r="W1352" i="3" a="1"/>
  <c r="X1352" i="3" a="1"/>
  <c r="X1352" i="3" s="1"/>
  <c r="AB1348" i="3" a="1"/>
  <c r="AA1348" i="3" a="1"/>
  <c r="AA1348" i="3" s="1"/>
  <c r="W1348" i="3" a="1"/>
  <c r="X1348" i="3" a="1"/>
  <c r="X1348" i="3" s="1"/>
  <c r="AB1344" i="3" a="1"/>
  <c r="AA1344" i="3" a="1"/>
  <c r="X1344" i="3" a="1"/>
  <c r="W1344" i="3" a="1"/>
  <c r="W1344" i="3" s="1"/>
  <c r="AB1340" i="3" a="1"/>
  <c r="AA1340" i="3" a="1"/>
  <c r="AA1340" i="3" s="1"/>
  <c r="W1340" i="3" a="1"/>
  <c r="X1340" i="3" a="1"/>
  <c r="X1340" i="3" s="1"/>
  <c r="AB1336" i="3" a="1"/>
  <c r="AA1336" i="3" a="1"/>
  <c r="W1336" i="3" a="1"/>
  <c r="X1336" i="3" a="1"/>
  <c r="X1336" i="3" s="1"/>
  <c r="AB1332" i="3" a="1"/>
  <c r="AA1332" i="3" a="1"/>
  <c r="AA1332" i="3" s="1"/>
  <c r="W1332" i="3" a="1"/>
  <c r="X1332" i="3" a="1"/>
  <c r="X1332" i="3" s="1"/>
  <c r="AB1328" i="3" a="1"/>
  <c r="AA1328" i="3" a="1"/>
  <c r="W1328" i="3" a="1"/>
  <c r="X1328" i="3" a="1"/>
  <c r="X1328" i="3" s="1"/>
  <c r="AB1324" i="3" a="1"/>
  <c r="AA1324" i="3" a="1"/>
  <c r="AA1324" i="3" s="1"/>
  <c r="W1324" i="3" a="1"/>
  <c r="X1324" i="3" a="1"/>
  <c r="X1324" i="3" s="1"/>
  <c r="AB1320" i="3" a="1"/>
  <c r="AA1320" i="3" a="1"/>
  <c r="W1320" i="3" a="1"/>
  <c r="X1320" i="3" a="1"/>
  <c r="X1320" i="3" s="1"/>
  <c r="AB1316" i="3" a="1"/>
  <c r="AA1316" i="3" a="1"/>
  <c r="AA1316" i="3" s="1"/>
  <c r="W1316" i="3" a="1"/>
  <c r="X1316" i="3" a="1"/>
  <c r="X1316" i="3" s="1"/>
  <c r="AB1312" i="3" a="1"/>
  <c r="AA1312" i="3" a="1"/>
  <c r="X1312" i="3" a="1"/>
  <c r="W1312" i="3" a="1"/>
  <c r="W1312" i="3" s="1"/>
  <c r="AB1308" i="3" a="1"/>
  <c r="AA1308" i="3" a="1"/>
  <c r="AA1308" i="3" s="1"/>
  <c r="W1308" i="3" a="1"/>
  <c r="X1308" i="3" a="1"/>
  <c r="X1308" i="3" s="1"/>
  <c r="AB1304" i="3" a="1"/>
  <c r="AA1304" i="3" a="1"/>
  <c r="W1304" i="3" a="1"/>
  <c r="X1304" i="3" a="1"/>
  <c r="X1304" i="3" s="1"/>
  <c r="AB1300" i="3" a="1"/>
  <c r="AA1300" i="3" a="1"/>
  <c r="AA1300" i="3" s="1"/>
  <c r="W1300" i="3" a="1"/>
  <c r="X1300" i="3" a="1"/>
  <c r="X1300" i="3" s="1"/>
  <c r="AB1296" i="3" a="1"/>
  <c r="AA1296" i="3" a="1"/>
  <c r="W1296" i="3" a="1"/>
  <c r="X1296" i="3" a="1"/>
  <c r="AB1292" i="3" a="1"/>
  <c r="AA1292" i="3" a="1"/>
  <c r="AA1292" i="3" s="1"/>
  <c r="W1292" i="3" a="1"/>
  <c r="X1292" i="3" a="1"/>
  <c r="X1292" i="3" s="1"/>
  <c r="AB1288" i="3" a="1"/>
  <c r="AA1288" i="3" a="1"/>
  <c r="W1288" i="3" a="1"/>
  <c r="X1288" i="3" a="1"/>
  <c r="X1288" i="3" s="1"/>
  <c r="AB1284" i="3" a="1"/>
  <c r="AA1284" i="3" a="1"/>
  <c r="AA1284" i="3" s="1"/>
  <c r="W1284" i="3" a="1"/>
  <c r="X1284" i="3" a="1"/>
  <c r="X1284" i="3" s="1"/>
  <c r="AB1280" i="3" a="1"/>
  <c r="AA1280" i="3" a="1"/>
  <c r="X1280" i="3" a="1"/>
  <c r="W1280" i="3" a="1"/>
  <c r="W1280" i="3" s="1"/>
  <c r="AB1276" i="3" a="1"/>
  <c r="AA1276" i="3" a="1"/>
  <c r="AA1276" i="3" s="1"/>
  <c r="W1276" i="3" a="1"/>
  <c r="X1276" i="3" a="1"/>
  <c r="X1276" i="3" s="1"/>
  <c r="AB1272" i="3" a="1"/>
  <c r="AA1272" i="3" a="1"/>
  <c r="X1272" i="3" a="1"/>
  <c r="W1272" i="3" a="1"/>
  <c r="W1272" i="3" s="1"/>
  <c r="AB1268" i="3" a="1"/>
  <c r="AA1268" i="3" a="1"/>
  <c r="AA1268" i="3" s="1"/>
  <c r="W1268" i="3" a="1"/>
  <c r="X1268" i="3" a="1"/>
  <c r="X1268" i="3" s="1"/>
  <c r="AB1264" i="3" a="1"/>
  <c r="AA1264" i="3" a="1"/>
  <c r="W1264" i="3" a="1"/>
  <c r="X1264" i="3" a="1"/>
  <c r="X1264" i="3" s="1"/>
  <c r="AB1260" i="3" a="1"/>
  <c r="AA1260" i="3" a="1"/>
  <c r="AA1260" i="3" s="1"/>
  <c r="W1260" i="3" a="1"/>
  <c r="X1260" i="3" a="1"/>
  <c r="X1260" i="3" s="1"/>
  <c r="AB1256" i="3" a="1"/>
  <c r="AA1256" i="3" a="1"/>
  <c r="W1256" i="3" a="1"/>
  <c r="X1256" i="3" a="1"/>
  <c r="X1256" i="3" s="1"/>
  <c r="AB1252" i="3" a="1"/>
  <c r="AA1252" i="3" a="1"/>
  <c r="AA1252" i="3" s="1"/>
  <c r="W1252" i="3" a="1"/>
  <c r="X1252" i="3" a="1"/>
  <c r="X1252" i="3" s="1"/>
  <c r="AB1248" i="3" a="1"/>
  <c r="AA1248" i="3" a="1"/>
  <c r="AA1248" i="3" s="1"/>
  <c r="X1248" i="3" a="1"/>
  <c r="W1248" i="3" a="1"/>
  <c r="W1248" i="3" s="1"/>
  <c r="AB1244" i="3" a="1"/>
  <c r="AA1244" i="3" a="1"/>
  <c r="AA1244" i="3" s="1"/>
  <c r="W1244" i="3" a="1"/>
  <c r="X1244" i="3" a="1"/>
  <c r="X1244" i="3" s="1"/>
  <c r="AB1240" i="3" a="1"/>
  <c r="AA1240" i="3" a="1"/>
  <c r="AA1240" i="3" s="1"/>
  <c r="W1240" i="3" a="1"/>
  <c r="X1240" i="3" a="1"/>
  <c r="X1240" i="3" s="1"/>
  <c r="AB1236" i="3" a="1"/>
  <c r="AA1236" i="3" a="1"/>
  <c r="AA1236" i="3" s="1"/>
  <c r="W1236" i="3" a="1"/>
  <c r="X1236" i="3" a="1"/>
  <c r="X1236" i="3" s="1"/>
  <c r="AB1232" i="3" a="1"/>
  <c r="AA1232" i="3" a="1"/>
  <c r="W1232" i="3" a="1"/>
  <c r="X1232" i="3" a="1"/>
  <c r="X1232" i="3" s="1"/>
  <c r="AB1228" i="3" a="1"/>
  <c r="AA1228" i="3" a="1"/>
  <c r="AA1228" i="3" s="1"/>
  <c r="W1228" i="3" a="1"/>
  <c r="X1228" i="3" a="1"/>
  <c r="X1228" i="3" s="1"/>
  <c r="AB1224" i="3" a="1"/>
  <c r="AA1224" i="3" a="1"/>
  <c r="AA1224" i="3" s="1"/>
  <c r="W1224" i="3" a="1"/>
  <c r="X1224" i="3" a="1"/>
  <c r="X1224" i="3" s="1"/>
  <c r="AB1220" i="3" a="1"/>
  <c r="AA1220" i="3" a="1"/>
  <c r="AA1220" i="3" s="1"/>
  <c r="W1220" i="3" a="1"/>
  <c r="X1220" i="3" a="1"/>
  <c r="X1220" i="3" s="1"/>
  <c r="AB1216" i="3" a="1"/>
  <c r="AA1216" i="3" a="1"/>
  <c r="AA1216" i="3" s="1"/>
  <c r="X1216" i="3" a="1"/>
  <c r="W1216" i="3" a="1"/>
  <c r="W1216" i="3" s="1"/>
  <c r="AB1212" i="3" a="1"/>
  <c r="AA1212" i="3" a="1"/>
  <c r="AA1212" i="3" s="1"/>
  <c r="W1212" i="3" a="1"/>
  <c r="X1212" i="3" a="1"/>
  <c r="X1212" i="3" s="1"/>
  <c r="AB1208" i="3" a="1"/>
  <c r="AA1208" i="3" a="1"/>
  <c r="AA1208" i="3" s="1"/>
  <c r="W1208" i="3" a="1"/>
  <c r="X1208" i="3" a="1"/>
  <c r="X1208" i="3" s="1"/>
  <c r="AB1204" i="3" a="1"/>
  <c r="AA1204" i="3" a="1"/>
  <c r="AA1204" i="3" s="1"/>
  <c r="W1204" i="3" a="1"/>
  <c r="X1204" i="3" a="1"/>
  <c r="X1204" i="3" s="1"/>
  <c r="AB1200" i="3" a="1"/>
  <c r="AA1200" i="3" a="1"/>
  <c r="AA1200" i="3" s="1"/>
  <c r="W1200" i="3" a="1"/>
  <c r="X1200" i="3" a="1"/>
  <c r="AB1196" i="3" a="1"/>
  <c r="AA1196" i="3" a="1"/>
  <c r="AA1196" i="3" s="1"/>
  <c r="W1196" i="3" a="1"/>
  <c r="X1196" i="3" a="1"/>
  <c r="X1196" i="3" s="1"/>
  <c r="AA1192" i="3" a="1"/>
  <c r="AB1192" i="3" a="1"/>
  <c r="W1192" i="3" a="1"/>
  <c r="X1192" i="3" a="1"/>
  <c r="X1192" i="3" s="1"/>
  <c r="AB1188" i="3" a="1"/>
  <c r="AA1188" i="3" a="1"/>
  <c r="AA1188" i="3" s="1"/>
  <c r="W1188" i="3" a="1"/>
  <c r="X1188" i="3" a="1"/>
  <c r="X1188" i="3" s="1"/>
  <c r="AB1184" i="3" a="1"/>
  <c r="AA1184" i="3" a="1"/>
  <c r="AA1184" i="3" s="1"/>
  <c r="W1184" i="3" a="1"/>
  <c r="X1184" i="3" a="1"/>
  <c r="X1184" i="3" s="1"/>
  <c r="AB1180" i="3" a="1"/>
  <c r="AA1180" i="3" a="1"/>
  <c r="AA1180" i="3" s="1"/>
  <c r="X1180" i="3" a="1"/>
  <c r="W1180" i="3" a="1"/>
  <c r="W1180" i="3" s="1"/>
  <c r="AB1176" i="3" a="1"/>
  <c r="AA1176" i="3" a="1"/>
  <c r="AA1176" i="3" s="1"/>
  <c r="X1176" i="3" a="1"/>
  <c r="W1176" i="3" a="1"/>
  <c r="W1176" i="3" s="1"/>
  <c r="AB1172" i="3" a="1"/>
  <c r="AA1172" i="3" a="1"/>
  <c r="AA1172" i="3" s="1"/>
  <c r="W1172" i="3" a="1"/>
  <c r="X1172" i="3" a="1"/>
  <c r="X1172" i="3" s="1"/>
  <c r="AB1168" i="3" a="1"/>
  <c r="AA1168" i="3" a="1"/>
  <c r="AA1168" i="3" s="1"/>
  <c r="W1168" i="3" a="1"/>
  <c r="X1168" i="3" a="1"/>
  <c r="X1168" i="3" s="1"/>
  <c r="AB1164" i="3" a="1"/>
  <c r="AA1164" i="3" a="1"/>
  <c r="AA1164" i="3" s="1"/>
  <c r="W1164" i="3" a="1"/>
  <c r="X1164" i="3" a="1"/>
  <c r="X1164" i="3" s="1"/>
  <c r="AB1160" i="3" a="1"/>
  <c r="AA1160" i="3" a="1"/>
  <c r="AA1160" i="3" s="1"/>
  <c r="X1160" i="3" a="1"/>
  <c r="W1160" i="3" a="1"/>
  <c r="W1160" i="3" s="1"/>
  <c r="AB1156" i="3" a="1"/>
  <c r="AA1156" i="3" a="1"/>
  <c r="AA1156" i="3" s="1"/>
  <c r="W1156" i="3" a="1"/>
  <c r="X1156" i="3" a="1"/>
  <c r="X1156" i="3" s="1"/>
  <c r="AB1152" i="3" a="1"/>
  <c r="AA1152" i="3" a="1"/>
  <c r="AA1152" i="3" s="1"/>
  <c r="W1152" i="3" a="1"/>
  <c r="X1152" i="3" a="1"/>
  <c r="X1152" i="3" s="1"/>
  <c r="AB1148" i="3" a="1"/>
  <c r="AA1148" i="3" a="1"/>
  <c r="AA1148" i="3" s="1"/>
  <c r="W1148" i="3" a="1"/>
  <c r="X1148" i="3" a="1"/>
  <c r="X1148" i="3" s="1"/>
  <c r="AB1144" i="3" a="1"/>
  <c r="AA1144" i="3" a="1"/>
  <c r="AA1144" i="3" s="1"/>
  <c r="X1144" i="3" a="1"/>
  <c r="W1144" i="3" a="1"/>
  <c r="W1144" i="3" s="1"/>
  <c r="AB1140" i="3" a="1"/>
  <c r="AA1140" i="3" a="1"/>
  <c r="AA1140" i="3" s="1"/>
  <c r="W1140" i="3" a="1"/>
  <c r="X1140" i="3" a="1"/>
  <c r="X1140" i="3" s="1"/>
  <c r="AB1136" i="3" a="1"/>
  <c r="AA1136" i="3" a="1"/>
  <c r="AA1136" i="3" s="1"/>
  <c r="W1136" i="3" a="1"/>
  <c r="X1136" i="3" a="1"/>
  <c r="X1136" i="3" s="1"/>
  <c r="AB1132" i="3" a="1"/>
  <c r="AA1132" i="3" a="1"/>
  <c r="AA1132" i="3" s="1"/>
  <c r="W1132" i="3" a="1"/>
  <c r="X1132" i="3" a="1"/>
  <c r="X1132" i="3" s="1"/>
  <c r="AB1128" i="3" a="1"/>
  <c r="AA1128" i="3" a="1"/>
  <c r="AA1128" i="3" s="1"/>
  <c r="W1128" i="3" a="1"/>
  <c r="X1128" i="3" a="1"/>
  <c r="X1128" i="3" s="1"/>
  <c r="AB1124" i="3" a="1"/>
  <c r="AA1124" i="3" a="1"/>
  <c r="AA1124" i="3" s="1"/>
  <c r="W1124" i="3" a="1"/>
  <c r="X1124" i="3" a="1"/>
  <c r="X1124" i="3" s="1"/>
  <c r="AB1120" i="3" a="1"/>
  <c r="AA1120" i="3" a="1"/>
  <c r="AA1120" i="3" s="1"/>
  <c r="W1120" i="3" a="1"/>
  <c r="X1120" i="3" a="1"/>
  <c r="X1120" i="3" s="1"/>
  <c r="AB1116" i="3" a="1"/>
  <c r="AA1116" i="3" a="1"/>
  <c r="AA1116" i="3" s="1"/>
  <c r="W1116" i="3" a="1"/>
  <c r="X1116" i="3" a="1"/>
  <c r="X1116" i="3" s="1"/>
  <c r="AB1112" i="3" a="1"/>
  <c r="AA1112" i="3" a="1"/>
  <c r="AA1112" i="3" s="1"/>
  <c r="W1112" i="3" a="1"/>
  <c r="X1112" i="3" a="1"/>
  <c r="X1112" i="3" s="1"/>
  <c r="AB1108" i="3" a="1"/>
  <c r="AA1108" i="3" a="1"/>
  <c r="AA1108" i="3" s="1"/>
  <c r="W1108" i="3" a="1"/>
  <c r="X1108" i="3" a="1"/>
  <c r="X1108" i="3" s="1"/>
  <c r="AB1104" i="3" a="1"/>
  <c r="AA1104" i="3" a="1"/>
  <c r="AA1104" i="3" s="1"/>
  <c r="W1104" i="3" a="1"/>
  <c r="X1104" i="3" a="1"/>
  <c r="X1104" i="3" s="1"/>
  <c r="AB1100" i="3" a="1"/>
  <c r="AA1100" i="3" a="1"/>
  <c r="AA1100" i="3" s="1"/>
  <c r="W1100" i="3" a="1"/>
  <c r="X1100" i="3" a="1"/>
  <c r="X1100" i="3" s="1"/>
  <c r="AB1096" i="3" a="1"/>
  <c r="AA1096" i="3" a="1"/>
  <c r="AA1096" i="3" s="1"/>
  <c r="W1096" i="3" a="1"/>
  <c r="X1096" i="3" a="1"/>
  <c r="AB1092" i="3" a="1"/>
  <c r="AA1092" i="3" a="1"/>
  <c r="AA1092" i="3" s="1"/>
  <c r="W1092" i="3" a="1"/>
  <c r="X1092" i="3" a="1"/>
  <c r="X1092" i="3" s="1"/>
  <c r="AB1088" i="3" a="1"/>
  <c r="AA1088" i="3" a="1"/>
  <c r="AA1088" i="3" s="1"/>
  <c r="W1088" i="3" a="1"/>
  <c r="X1088" i="3" a="1"/>
  <c r="X1088" i="3" s="1"/>
  <c r="AB1084" i="3" a="1"/>
  <c r="AA1084" i="3" a="1"/>
  <c r="AA1084" i="3" s="1"/>
  <c r="W1084" i="3" a="1"/>
  <c r="X1084" i="3" a="1"/>
  <c r="X1084" i="3" s="1"/>
  <c r="AB1080" i="3" a="1"/>
  <c r="AA1080" i="3" a="1"/>
  <c r="AA1080" i="3" s="1"/>
  <c r="W1080" i="3" a="1"/>
  <c r="X1080" i="3" a="1"/>
  <c r="X1080" i="3" s="1"/>
  <c r="AB1076" i="3" a="1"/>
  <c r="AA1076" i="3" a="1"/>
  <c r="AA1076" i="3" s="1"/>
  <c r="W1076" i="3" a="1"/>
  <c r="X1076" i="3" a="1"/>
  <c r="X1076" i="3" s="1"/>
  <c r="AB1072" i="3" a="1"/>
  <c r="AA1072" i="3" a="1"/>
  <c r="AA1072" i="3" s="1"/>
  <c r="W1072" i="3" a="1"/>
  <c r="X1072" i="3" a="1"/>
  <c r="X1072" i="3" s="1"/>
  <c r="AB1068" i="3" a="1"/>
  <c r="AA1068" i="3" a="1"/>
  <c r="AA1068" i="3" s="1"/>
  <c r="W1068" i="3" a="1"/>
  <c r="X1068" i="3" a="1"/>
  <c r="X1068" i="3" s="1"/>
  <c r="AB1064" i="3" a="1"/>
  <c r="AA1064" i="3" a="1"/>
  <c r="AA1064" i="3" s="1"/>
  <c r="W1064" i="3" a="1"/>
  <c r="X1064" i="3" a="1"/>
  <c r="X1064" i="3" s="1"/>
  <c r="AB1060" i="3" a="1"/>
  <c r="AA1060" i="3" a="1"/>
  <c r="AA1060" i="3" s="1"/>
  <c r="W1060" i="3" a="1"/>
  <c r="X1060" i="3" a="1"/>
  <c r="X1060" i="3" s="1"/>
  <c r="AA1056" i="3" a="1"/>
  <c r="AB1056" i="3" a="1"/>
  <c r="W1056" i="3" a="1"/>
  <c r="X1056" i="3" a="1"/>
  <c r="X1056" i="3" s="1"/>
  <c r="AB1052" i="3" a="1"/>
  <c r="AA1052" i="3" a="1"/>
  <c r="AA1052" i="3" s="1"/>
  <c r="W1052" i="3" a="1"/>
  <c r="X1052" i="3" a="1"/>
  <c r="X1052" i="3" s="1"/>
  <c r="AB1048" i="3" a="1"/>
  <c r="AA1048" i="3" a="1"/>
  <c r="AA1048" i="3" s="1"/>
  <c r="W1048" i="3" a="1"/>
  <c r="X1048" i="3" a="1"/>
  <c r="X1048" i="3" s="1"/>
  <c r="AB1044" i="3" a="1"/>
  <c r="AA1044" i="3" a="1"/>
  <c r="AA1044" i="3" s="1"/>
  <c r="W1044" i="3" a="1"/>
  <c r="X1044" i="3" a="1"/>
  <c r="X1044" i="3" s="1"/>
  <c r="AB1040" i="3" a="1"/>
  <c r="AA1040" i="3" a="1"/>
  <c r="AA1040" i="3" s="1"/>
  <c r="W1040" i="3" a="1"/>
  <c r="X1040" i="3" a="1"/>
  <c r="X1040" i="3" s="1"/>
  <c r="AB1036" i="3" a="1"/>
  <c r="AA1036" i="3" a="1"/>
  <c r="AA1036" i="3" s="1"/>
  <c r="W1036" i="3" a="1"/>
  <c r="X1036" i="3" a="1"/>
  <c r="X1036" i="3" s="1"/>
  <c r="AB1032" i="3" a="1"/>
  <c r="AA1032" i="3" a="1"/>
  <c r="AA1032" i="3" s="1"/>
  <c r="W1032" i="3" a="1"/>
  <c r="X1032" i="3" a="1"/>
  <c r="X1032" i="3" s="1"/>
  <c r="AB1028" i="3" a="1"/>
  <c r="AA1028" i="3" a="1"/>
  <c r="AA1028" i="3" s="1"/>
  <c r="W1028" i="3" a="1"/>
  <c r="X1028" i="3" a="1"/>
  <c r="X1028" i="3" s="1"/>
  <c r="AB1024" i="3" a="1"/>
  <c r="AA1024" i="3" a="1"/>
  <c r="AA1024" i="3" s="1"/>
  <c r="W1024" i="3" a="1"/>
  <c r="X1024" i="3" a="1"/>
  <c r="X1024" i="3" s="1"/>
  <c r="AB1020" i="3" a="1"/>
  <c r="AA1020" i="3" a="1"/>
  <c r="AA1020" i="3" s="1"/>
  <c r="W1020" i="3" a="1"/>
  <c r="X1020" i="3" a="1"/>
  <c r="X1020" i="3" s="1"/>
  <c r="AB1016" i="3" a="1"/>
  <c r="AA1016" i="3" a="1"/>
  <c r="AA1016" i="3" s="1"/>
  <c r="W1016" i="3" a="1"/>
  <c r="X1016" i="3" a="1"/>
  <c r="X1016" i="3" s="1"/>
  <c r="AB1012" i="3" a="1"/>
  <c r="AA1012" i="3" a="1"/>
  <c r="AA1012" i="3" s="1"/>
  <c r="W1012" i="3" a="1"/>
  <c r="X1012" i="3" a="1"/>
  <c r="X1012" i="3" s="1"/>
  <c r="AB1008" i="3" a="1"/>
  <c r="AA1008" i="3" a="1"/>
  <c r="AA1008" i="3" s="1"/>
  <c r="W1008" i="3" a="1"/>
  <c r="X1008" i="3" a="1"/>
  <c r="X1008" i="3" s="1"/>
  <c r="AB1004" i="3" a="1"/>
  <c r="AA1004" i="3" a="1"/>
  <c r="AA1004" i="3" s="1"/>
  <c r="W1004" i="3" a="1"/>
  <c r="X1004" i="3" a="1"/>
  <c r="X1004" i="3" s="1"/>
  <c r="AB1000" i="3" a="1"/>
  <c r="AA1000" i="3" a="1"/>
  <c r="AA1000" i="3" s="1"/>
  <c r="W1000" i="3" a="1"/>
  <c r="X1000" i="3" a="1"/>
  <c r="AB996" i="3" a="1"/>
  <c r="AA996" i="3" a="1"/>
  <c r="AA996" i="3" s="1"/>
  <c r="W996" i="3" a="1"/>
  <c r="X996" i="3" a="1"/>
  <c r="X996" i="3" s="1"/>
  <c r="AB992" i="3" a="1"/>
  <c r="AA992" i="3" a="1"/>
  <c r="AA992" i="3" s="1"/>
  <c r="W992" i="3" a="1"/>
  <c r="X992" i="3" a="1"/>
  <c r="X992" i="3" s="1"/>
  <c r="AB988" i="3" a="1"/>
  <c r="AA988" i="3" a="1"/>
  <c r="AA988" i="3" s="1"/>
  <c r="W988" i="3" a="1"/>
  <c r="X988" i="3" a="1"/>
  <c r="X988" i="3" s="1"/>
  <c r="AB984" i="3" a="1"/>
  <c r="AA984" i="3" a="1"/>
  <c r="AA984" i="3" s="1"/>
  <c r="W984" i="3" a="1"/>
  <c r="X984" i="3" a="1"/>
  <c r="X984" i="3" s="1"/>
  <c r="AB980" i="3" a="1"/>
  <c r="AA980" i="3" a="1"/>
  <c r="AA980" i="3" s="1"/>
  <c r="W980" i="3" a="1"/>
  <c r="X980" i="3" a="1"/>
  <c r="X980" i="3" s="1"/>
  <c r="AB976" i="3" a="1"/>
  <c r="AA976" i="3" a="1"/>
  <c r="AA976" i="3" s="1"/>
  <c r="W976" i="3" a="1"/>
  <c r="X976" i="3" a="1"/>
  <c r="X976" i="3" s="1"/>
  <c r="AB972" i="3" a="1"/>
  <c r="AA972" i="3" a="1"/>
  <c r="AA972" i="3" s="1"/>
  <c r="W972" i="3" a="1"/>
  <c r="X972" i="3" a="1"/>
  <c r="X972" i="3" s="1"/>
  <c r="AB968" i="3" a="1"/>
  <c r="AA968" i="3" a="1"/>
  <c r="AA968" i="3" s="1"/>
  <c r="W968" i="3" a="1"/>
  <c r="X968" i="3" a="1"/>
  <c r="X968" i="3" s="1"/>
  <c r="AB964" i="3" a="1"/>
  <c r="AA964" i="3" a="1"/>
  <c r="AA964" i="3" s="1"/>
  <c r="W964" i="3" a="1"/>
  <c r="X964" i="3" a="1"/>
  <c r="X964" i="3" s="1"/>
  <c r="AB960" i="3" a="1"/>
  <c r="AA960" i="3" a="1"/>
  <c r="AA960" i="3" s="1"/>
  <c r="W960" i="3" a="1"/>
  <c r="X960" i="3" a="1"/>
  <c r="X960" i="3" s="1"/>
  <c r="AB956" i="3" a="1"/>
  <c r="AA956" i="3" a="1"/>
  <c r="AA956" i="3" s="1"/>
  <c r="W956" i="3" a="1"/>
  <c r="X956" i="3" a="1"/>
  <c r="X956" i="3" s="1"/>
  <c r="AB952" i="3" a="1"/>
  <c r="AA952" i="3" a="1"/>
  <c r="AA952" i="3" s="1"/>
  <c r="W952" i="3" a="1"/>
  <c r="X952" i="3" a="1"/>
  <c r="X952" i="3" s="1"/>
  <c r="AB948" i="3" a="1"/>
  <c r="AA948" i="3" a="1"/>
  <c r="AA948" i="3" s="1"/>
  <c r="W948" i="3" a="1"/>
  <c r="X948" i="3" a="1"/>
  <c r="X948" i="3" s="1"/>
  <c r="AB944" i="3" a="1"/>
  <c r="AA944" i="3" a="1"/>
  <c r="AA944" i="3" s="1"/>
  <c r="W944" i="3" a="1"/>
  <c r="X944" i="3" a="1"/>
  <c r="X944" i="3" s="1"/>
  <c r="AB940" i="3" a="1"/>
  <c r="AA940" i="3" a="1"/>
  <c r="AA940" i="3" s="1"/>
  <c r="W940" i="3" a="1"/>
  <c r="X940" i="3" a="1"/>
  <c r="X940" i="3" s="1"/>
  <c r="AB936" i="3" a="1"/>
  <c r="AA936" i="3" a="1"/>
  <c r="AA936" i="3" s="1"/>
  <c r="W936" i="3" a="1"/>
  <c r="X936" i="3" a="1"/>
  <c r="AB932" i="3" a="1"/>
  <c r="AA932" i="3" a="1"/>
  <c r="AA932" i="3" s="1"/>
  <c r="W932" i="3" a="1"/>
  <c r="X932" i="3" a="1"/>
  <c r="X932" i="3" s="1"/>
  <c r="AB928" i="3" a="1"/>
  <c r="AA928" i="3" a="1"/>
  <c r="AA928" i="3" s="1"/>
  <c r="W928" i="3" a="1"/>
  <c r="X928" i="3" a="1"/>
  <c r="X928" i="3" s="1"/>
  <c r="AB924" i="3" a="1"/>
  <c r="AA924" i="3" a="1"/>
  <c r="AA924" i="3" s="1"/>
  <c r="W924" i="3" a="1"/>
  <c r="X924" i="3" a="1"/>
  <c r="X924" i="3" s="1"/>
  <c r="AB920" i="3" a="1"/>
  <c r="AA920" i="3" a="1"/>
  <c r="AA920" i="3" s="1"/>
  <c r="W920" i="3" a="1"/>
  <c r="X920" i="3" a="1"/>
  <c r="X920" i="3" s="1"/>
  <c r="AB916" i="3" a="1"/>
  <c r="AA916" i="3" a="1"/>
  <c r="AA916" i="3" s="1"/>
  <c r="W916" i="3" a="1"/>
  <c r="X916" i="3" a="1"/>
  <c r="X916" i="3" s="1"/>
  <c r="AB912" i="3" a="1"/>
  <c r="AA912" i="3" a="1"/>
  <c r="AA912" i="3" s="1"/>
  <c r="W912" i="3" a="1"/>
  <c r="X912" i="3" a="1"/>
  <c r="X912" i="3" s="1"/>
  <c r="AB908" i="3" a="1"/>
  <c r="AA908" i="3" a="1"/>
  <c r="AA908" i="3" s="1"/>
  <c r="W908" i="3" a="1"/>
  <c r="X908" i="3" a="1"/>
  <c r="X908" i="3" s="1"/>
  <c r="AB904" i="3" a="1"/>
  <c r="AA904" i="3" a="1"/>
  <c r="AA904" i="3" s="1"/>
  <c r="W904" i="3" a="1"/>
  <c r="X904" i="3" a="1"/>
  <c r="X904" i="3" s="1"/>
  <c r="AB900" i="3" a="1"/>
  <c r="AA900" i="3" a="1"/>
  <c r="AA900" i="3" s="1"/>
  <c r="W900" i="3" a="1"/>
  <c r="X900" i="3" a="1"/>
  <c r="X900" i="3" s="1"/>
  <c r="AB896" i="3" a="1"/>
  <c r="AA896" i="3" a="1"/>
  <c r="AA896" i="3" s="1"/>
  <c r="W896" i="3" a="1"/>
  <c r="X896" i="3" a="1"/>
  <c r="X896" i="3" s="1"/>
  <c r="AB892" i="3" a="1"/>
  <c r="AA892" i="3" a="1"/>
  <c r="AA892" i="3" s="1"/>
  <c r="W892" i="3" a="1"/>
  <c r="X892" i="3" a="1"/>
  <c r="X892" i="3" s="1"/>
  <c r="AB888" i="3" a="1"/>
  <c r="AA888" i="3" a="1"/>
  <c r="AA888" i="3" s="1"/>
  <c r="W888" i="3" a="1"/>
  <c r="X888" i="3" a="1"/>
  <c r="X888" i="3" s="1"/>
  <c r="AB884" i="3" a="1"/>
  <c r="AA884" i="3" a="1"/>
  <c r="AA884" i="3" s="1"/>
  <c r="W884" i="3" a="1"/>
  <c r="X884" i="3" a="1"/>
  <c r="X884" i="3" s="1"/>
  <c r="AA880" i="3" a="1"/>
  <c r="AB880" i="3" a="1"/>
  <c r="AB880" i="3" s="1"/>
  <c r="W880" i="3" a="1"/>
  <c r="X880" i="3" a="1"/>
  <c r="X880" i="3" s="1"/>
  <c r="AB876" i="3" a="1"/>
  <c r="AA876" i="3" a="1"/>
  <c r="W876" i="3" a="1"/>
  <c r="X876" i="3" a="1"/>
  <c r="X876" i="3" s="1"/>
  <c r="AB872" i="3" a="1"/>
  <c r="AA872" i="3" a="1"/>
  <c r="W872" i="3" a="1"/>
  <c r="X872" i="3" a="1"/>
  <c r="X872" i="3" s="1"/>
  <c r="AB868" i="3" a="1"/>
  <c r="AA868" i="3" a="1"/>
  <c r="W868" i="3" a="1"/>
  <c r="X868" i="3" a="1"/>
  <c r="X868" i="3" s="1"/>
  <c r="AB864" i="3" a="1"/>
  <c r="AA864" i="3" a="1"/>
  <c r="W864" i="3" a="1"/>
  <c r="X864" i="3" a="1"/>
  <c r="X864" i="3" s="1"/>
  <c r="AB860" i="3" a="1"/>
  <c r="AA860" i="3" a="1"/>
  <c r="W860" i="3" a="1"/>
  <c r="X860" i="3" a="1"/>
  <c r="X860" i="3" s="1"/>
  <c r="AB856" i="3" a="1"/>
  <c r="AA856" i="3" a="1"/>
  <c r="W856" i="3" a="1"/>
  <c r="X856" i="3" a="1"/>
  <c r="X856" i="3" s="1"/>
  <c r="AB852" i="3" a="1"/>
  <c r="AA852" i="3" a="1"/>
  <c r="W852" i="3" a="1"/>
  <c r="X852" i="3" a="1"/>
  <c r="X852" i="3" s="1"/>
  <c r="AB848" i="3" a="1"/>
  <c r="AA848" i="3" a="1"/>
  <c r="W848" i="3" a="1"/>
  <c r="X848" i="3" a="1"/>
  <c r="X848" i="3" s="1"/>
  <c r="AB844" i="3" a="1"/>
  <c r="AA844" i="3" a="1"/>
  <c r="W844" i="3" a="1"/>
  <c r="X844" i="3" a="1"/>
  <c r="X844" i="3" s="1"/>
  <c r="AB840" i="3" a="1"/>
  <c r="AA840" i="3" a="1"/>
  <c r="W840" i="3" a="1"/>
  <c r="X840" i="3" a="1"/>
  <c r="AB836" i="3" a="1"/>
  <c r="AA836" i="3" a="1"/>
  <c r="W836" i="3" a="1"/>
  <c r="X836" i="3" a="1"/>
  <c r="X836" i="3" s="1"/>
  <c r="AB832" i="3" a="1"/>
  <c r="AA832" i="3" a="1"/>
  <c r="W832" i="3" a="1"/>
  <c r="X832" i="3" a="1"/>
  <c r="X832" i="3" s="1"/>
  <c r="AB828" i="3" a="1"/>
  <c r="AA828" i="3" a="1"/>
  <c r="W828" i="3" a="1"/>
  <c r="X828" i="3" a="1"/>
  <c r="X828" i="3" s="1"/>
  <c r="AB824" i="3" a="1"/>
  <c r="AA824" i="3" a="1"/>
  <c r="W824" i="3" a="1"/>
  <c r="X824" i="3" a="1"/>
  <c r="X824" i="3" s="1"/>
  <c r="AB820" i="3" a="1"/>
  <c r="AA820" i="3" a="1"/>
  <c r="W820" i="3" a="1"/>
  <c r="X820" i="3" a="1"/>
  <c r="X820" i="3" s="1"/>
  <c r="AB816" i="3" a="1"/>
  <c r="AA816" i="3" a="1"/>
  <c r="W816" i="3" a="1"/>
  <c r="X816" i="3" a="1"/>
  <c r="X816" i="3" s="1"/>
  <c r="AB812" i="3" a="1"/>
  <c r="AA812" i="3" a="1"/>
  <c r="W812" i="3" a="1"/>
  <c r="X812" i="3" a="1"/>
  <c r="X812" i="3" s="1"/>
  <c r="AB808" i="3" a="1"/>
  <c r="AA808" i="3" a="1"/>
  <c r="W808" i="3" a="1"/>
  <c r="X808" i="3" a="1"/>
  <c r="X808" i="3" s="1"/>
  <c r="AB804" i="3" a="1"/>
  <c r="AA804" i="3" a="1"/>
  <c r="W804" i="3" a="1"/>
  <c r="X804" i="3" a="1"/>
  <c r="X804" i="3" s="1"/>
  <c r="AB800" i="3" a="1"/>
  <c r="AA800" i="3" a="1"/>
  <c r="W800" i="3" a="1"/>
  <c r="X800" i="3" a="1"/>
  <c r="X800" i="3" s="1"/>
  <c r="AB796" i="3" a="1"/>
  <c r="AA796" i="3" a="1"/>
  <c r="W796" i="3" a="1"/>
  <c r="X796" i="3" a="1"/>
  <c r="X796" i="3" s="1"/>
  <c r="AB792" i="3" a="1"/>
  <c r="AA792" i="3" a="1"/>
  <c r="W792" i="3" a="1"/>
  <c r="X792" i="3" a="1"/>
  <c r="X792" i="3" s="1"/>
  <c r="AB788" i="3" a="1"/>
  <c r="AA788" i="3" a="1"/>
  <c r="W788" i="3" a="1"/>
  <c r="X788" i="3" a="1"/>
  <c r="X788" i="3" s="1"/>
  <c r="AB784" i="3" a="1"/>
  <c r="AA784" i="3" a="1"/>
  <c r="W784" i="3" a="1"/>
  <c r="X784" i="3" a="1"/>
  <c r="X784" i="3" s="1"/>
  <c r="AB780" i="3" a="1"/>
  <c r="AA780" i="3" a="1"/>
  <c r="W780" i="3" a="1"/>
  <c r="X780" i="3" a="1"/>
  <c r="X780" i="3" s="1"/>
  <c r="AB776" i="3" a="1"/>
  <c r="AA776" i="3" a="1"/>
  <c r="W776" i="3" a="1"/>
  <c r="X776" i="3" a="1"/>
  <c r="X776" i="3" s="1"/>
  <c r="AB772" i="3" a="1"/>
  <c r="AA772" i="3" a="1"/>
  <c r="W772" i="3" a="1"/>
  <c r="X772" i="3" a="1"/>
  <c r="X772" i="3" s="1"/>
  <c r="AB768" i="3" a="1"/>
  <c r="AA768" i="3" a="1"/>
  <c r="W768" i="3" a="1"/>
  <c r="X768" i="3" a="1"/>
  <c r="X768" i="3" s="1"/>
  <c r="AB764" i="3" a="1"/>
  <c r="AA764" i="3" a="1"/>
  <c r="W764" i="3" a="1"/>
  <c r="X764" i="3" a="1"/>
  <c r="X764" i="3" s="1"/>
  <c r="AB760" i="3" a="1"/>
  <c r="AA760" i="3" a="1"/>
  <c r="W760" i="3" a="1"/>
  <c r="X760" i="3" a="1"/>
  <c r="X760" i="3" s="1"/>
  <c r="AB756" i="3" a="1"/>
  <c r="AA756" i="3" a="1"/>
  <c r="W756" i="3" a="1"/>
  <c r="X756" i="3" a="1"/>
  <c r="X756" i="3" s="1"/>
  <c r="AB752" i="3" a="1"/>
  <c r="AA752" i="3" a="1"/>
  <c r="W752" i="3" a="1"/>
  <c r="X752" i="3" a="1"/>
  <c r="X752" i="3" s="1"/>
  <c r="AB748" i="3" a="1"/>
  <c r="AA748" i="3" a="1"/>
  <c r="W748" i="3" a="1"/>
  <c r="X748" i="3" a="1"/>
  <c r="X748" i="3" s="1"/>
  <c r="AB744" i="3" a="1"/>
  <c r="AA744" i="3" a="1"/>
  <c r="W744" i="3" a="1"/>
  <c r="X744" i="3" a="1"/>
  <c r="AB740" i="3" a="1"/>
  <c r="AA740" i="3" a="1"/>
  <c r="W740" i="3" a="1"/>
  <c r="X740" i="3" a="1"/>
  <c r="X740" i="3" s="1"/>
  <c r="AB736" i="3" a="1"/>
  <c r="AA736" i="3" a="1"/>
  <c r="W736" i="3" a="1"/>
  <c r="X736" i="3" a="1"/>
  <c r="X736" i="3" s="1"/>
  <c r="AB732" i="3" a="1"/>
  <c r="AA732" i="3" a="1"/>
  <c r="W732" i="3" a="1"/>
  <c r="X732" i="3" a="1"/>
  <c r="X732" i="3" s="1"/>
  <c r="AB728" i="3" a="1"/>
  <c r="AA728" i="3" a="1"/>
  <c r="W728" i="3" a="1"/>
  <c r="X728" i="3" a="1"/>
  <c r="X728" i="3" s="1"/>
  <c r="AB724" i="3" a="1"/>
  <c r="AA724" i="3" a="1"/>
  <c r="W724" i="3" a="1"/>
  <c r="X724" i="3" a="1"/>
  <c r="X724" i="3" s="1"/>
  <c r="AB720" i="3" a="1"/>
  <c r="AA720" i="3" a="1"/>
  <c r="W720" i="3" a="1"/>
  <c r="X720" i="3" a="1"/>
  <c r="X720" i="3" s="1"/>
  <c r="AB716" i="3" a="1"/>
  <c r="AA716" i="3" a="1"/>
  <c r="W716" i="3" a="1"/>
  <c r="X716" i="3" a="1"/>
  <c r="X716" i="3" s="1"/>
  <c r="AB712" i="3" a="1"/>
  <c r="AA712" i="3" a="1"/>
  <c r="W712" i="3" a="1"/>
  <c r="X712" i="3" a="1"/>
  <c r="X712" i="3" s="1"/>
  <c r="AB708" i="3" a="1"/>
  <c r="AA708" i="3" a="1"/>
  <c r="W708" i="3" a="1"/>
  <c r="X708" i="3" a="1"/>
  <c r="X708" i="3" s="1"/>
  <c r="AB704" i="3" a="1"/>
  <c r="AA704" i="3" a="1"/>
  <c r="W704" i="3" a="1"/>
  <c r="X704" i="3" a="1"/>
  <c r="X704" i="3" s="1"/>
  <c r="AB700" i="3" a="1"/>
  <c r="AA700" i="3" a="1"/>
  <c r="W700" i="3" a="1"/>
  <c r="X700" i="3" a="1"/>
  <c r="X700" i="3" s="1"/>
  <c r="AB696" i="3" a="1"/>
  <c r="AA696" i="3" a="1"/>
  <c r="W696" i="3" a="1"/>
  <c r="X696" i="3" a="1"/>
  <c r="X696" i="3" s="1"/>
  <c r="AB692" i="3" a="1"/>
  <c r="AA692" i="3" a="1"/>
  <c r="W692" i="3" a="1"/>
  <c r="X692" i="3" a="1"/>
  <c r="X692" i="3" s="1"/>
  <c r="AB688" i="3" a="1"/>
  <c r="AA688" i="3" a="1"/>
  <c r="W688" i="3" a="1"/>
  <c r="X688" i="3" a="1"/>
  <c r="X688" i="3" s="1"/>
  <c r="AB684" i="3" a="1"/>
  <c r="AA684" i="3" a="1"/>
  <c r="W684" i="3" a="1"/>
  <c r="X684" i="3" a="1"/>
  <c r="X684" i="3" s="1"/>
  <c r="AB680" i="3" a="1"/>
  <c r="AA680" i="3" a="1"/>
  <c r="AA680" i="3" s="1"/>
  <c r="W680" i="3" a="1"/>
  <c r="X680" i="3" a="1"/>
  <c r="AB676" i="3" a="1"/>
  <c r="AA676" i="3" a="1"/>
  <c r="W676" i="3" a="1"/>
  <c r="X676" i="3" a="1"/>
  <c r="X676" i="3" s="1"/>
  <c r="AB672" i="3" a="1"/>
  <c r="AA672" i="3" a="1"/>
  <c r="W672" i="3" a="1"/>
  <c r="X672" i="3" a="1"/>
  <c r="X672" i="3" s="1"/>
  <c r="AB668" i="3" a="1"/>
  <c r="AA668" i="3" a="1"/>
  <c r="W668" i="3" a="1"/>
  <c r="X668" i="3" a="1"/>
  <c r="X668" i="3" s="1"/>
  <c r="AB664" i="3" a="1"/>
  <c r="AA664" i="3" a="1"/>
  <c r="W664" i="3" a="1"/>
  <c r="X664" i="3" a="1"/>
  <c r="X664" i="3" s="1"/>
  <c r="AB660" i="3" a="1"/>
  <c r="AA660" i="3" a="1"/>
  <c r="W660" i="3" a="1"/>
  <c r="X660" i="3" a="1"/>
  <c r="X660" i="3" s="1"/>
  <c r="AB656" i="3" a="1"/>
  <c r="AA656" i="3" a="1"/>
  <c r="W656" i="3" a="1"/>
  <c r="X656" i="3" a="1"/>
  <c r="X656" i="3" s="1"/>
  <c r="AB652" i="3" a="1"/>
  <c r="AA652" i="3" a="1"/>
  <c r="W652" i="3" a="1"/>
  <c r="X652" i="3" a="1"/>
  <c r="X652" i="3" s="1"/>
  <c r="AB648" i="3" a="1"/>
  <c r="AA648" i="3" a="1"/>
  <c r="W648" i="3" a="1"/>
  <c r="X648" i="3" a="1"/>
  <c r="X648" i="3" s="1"/>
  <c r="AB644" i="3" a="1"/>
  <c r="AA644" i="3" a="1"/>
  <c r="W644" i="3" a="1"/>
  <c r="X644" i="3" a="1"/>
  <c r="X644" i="3" s="1"/>
  <c r="AB640" i="3" a="1"/>
  <c r="AA640" i="3" a="1"/>
  <c r="W640" i="3" a="1"/>
  <c r="X640" i="3" a="1"/>
  <c r="X640" i="3" s="1"/>
  <c r="AB636" i="3" a="1"/>
  <c r="AA636" i="3" a="1"/>
  <c r="W636" i="3" a="1"/>
  <c r="X636" i="3" a="1"/>
  <c r="X636" i="3" s="1"/>
  <c r="AB632" i="3" a="1"/>
  <c r="AA632" i="3" a="1"/>
  <c r="W632" i="3" a="1"/>
  <c r="X632" i="3" a="1"/>
  <c r="X632" i="3" s="1"/>
  <c r="AB628" i="3" a="1"/>
  <c r="AA628" i="3" a="1"/>
  <c r="W628" i="3" a="1"/>
  <c r="X628" i="3" a="1"/>
  <c r="X628" i="3" s="1"/>
  <c r="AB624" i="3" a="1"/>
  <c r="AA624" i="3" a="1"/>
  <c r="W624" i="3" a="1"/>
  <c r="X624" i="3" a="1"/>
  <c r="X624" i="3" s="1"/>
  <c r="AB620" i="3" a="1"/>
  <c r="AA620" i="3" a="1"/>
  <c r="W620" i="3" a="1"/>
  <c r="X620" i="3" a="1"/>
  <c r="X620" i="3" s="1"/>
  <c r="AB616" i="3" a="1"/>
  <c r="AA616" i="3" a="1"/>
  <c r="W616" i="3" a="1"/>
  <c r="X616" i="3" a="1"/>
  <c r="X616" i="3" s="1"/>
  <c r="AB612" i="3" a="1"/>
  <c r="AA612" i="3" a="1"/>
  <c r="W612" i="3" a="1"/>
  <c r="X612" i="3" a="1"/>
  <c r="X612" i="3" s="1"/>
  <c r="AB608" i="3" a="1"/>
  <c r="AA608" i="3" a="1"/>
  <c r="W608" i="3" a="1"/>
  <c r="X608" i="3" a="1"/>
  <c r="X608" i="3" s="1"/>
  <c r="AB604" i="3" a="1"/>
  <c r="AA604" i="3" a="1"/>
  <c r="W604" i="3" a="1"/>
  <c r="X604" i="3" a="1"/>
  <c r="X604" i="3" s="1"/>
  <c r="AB600" i="3" a="1"/>
  <c r="AA600" i="3" a="1"/>
  <c r="W600" i="3" a="1"/>
  <c r="X600" i="3" a="1"/>
  <c r="X600" i="3" s="1"/>
  <c r="AB596" i="3" a="1"/>
  <c r="AA596" i="3" a="1"/>
  <c r="AA596" i="3" s="1"/>
  <c r="W596" i="3" a="1"/>
  <c r="X596" i="3" a="1"/>
  <c r="X596" i="3" s="1"/>
  <c r="AB592" i="3" a="1"/>
  <c r="AA592" i="3" a="1"/>
  <c r="W592" i="3" a="1"/>
  <c r="X592" i="3" a="1"/>
  <c r="X592" i="3" s="1"/>
  <c r="AB588" i="3" a="1"/>
  <c r="AA588" i="3" a="1"/>
  <c r="AA588" i="3" s="1"/>
  <c r="W588" i="3" a="1"/>
  <c r="X588" i="3" a="1"/>
  <c r="X588" i="3" s="1"/>
  <c r="AB584" i="3" a="1"/>
  <c r="AA584" i="3" a="1"/>
  <c r="W584" i="3" a="1"/>
  <c r="X584" i="3" a="1"/>
  <c r="X584" i="3" s="1"/>
  <c r="AB580" i="3" a="1"/>
  <c r="AA580" i="3" a="1"/>
  <c r="AA580" i="3" s="1"/>
  <c r="W580" i="3" a="1"/>
  <c r="X580" i="3" a="1"/>
  <c r="X580" i="3" s="1"/>
  <c r="AB576" i="3" a="1"/>
  <c r="AA576" i="3" a="1"/>
  <c r="W576" i="3" a="1"/>
  <c r="X576" i="3" a="1"/>
  <c r="X576" i="3" s="1"/>
  <c r="AB572" i="3" a="1"/>
  <c r="AA572" i="3" a="1"/>
  <c r="AA572" i="3" s="1"/>
  <c r="W572" i="3" a="1"/>
  <c r="X572" i="3" a="1"/>
  <c r="X572" i="3" s="1"/>
  <c r="AB568" i="3" a="1"/>
  <c r="AA568" i="3" a="1"/>
  <c r="W568" i="3" a="1"/>
  <c r="X568" i="3" a="1"/>
  <c r="X568" i="3" s="1"/>
  <c r="AB564" i="3" a="1"/>
  <c r="AA564" i="3" a="1"/>
  <c r="AA564" i="3" s="1"/>
  <c r="W564" i="3" a="1"/>
  <c r="X564" i="3" a="1"/>
  <c r="X564" i="3" s="1"/>
  <c r="AB560" i="3" a="1"/>
  <c r="AA560" i="3" a="1"/>
  <c r="W560" i="3" a="1"/>
  <c r="X560" i="3" a="1"/>
  <c r="X560" i="3" s="1"/>
  <c r="AB556" i="3" a="1"/>
  <c r="AA556" i="3" a="1"/>
  <c r="AA556" i="3" s="1"/>
  <c r="W556" i="3" a="1"/>
  <c r="X556" i="3" a="1"/>
  <c r="X556" i="3" s="1"/>
  <c r="AB552" i="3" a="1"/>
  <c r="AA552" i="3" a="1"/>
  <c r="W552" i="3" a="1"/>
  <c r="X552" i="3" a="1"/>
  <c r="X552" i="3" s="1"/>
  <c r="AB548" i="3" a="1"/>
  <c r="AA548" i="3" a="1"/>
  <c r="AA548" i="3" s="1"/>
  <c r="W548" i="3" a="1"/>
  <c r="X548" i="3" a="1"/>
  <c r="X548" i="3" s="1"/>
  <c r="AB544" i="3" a="1"/>
  <c r="AA544" i="3" a="1"/>
  <c r="W544" i="3" a="1"/>
  <c r="X544" i="3" a="1"/>
  <c r="X544" i="3" s="1"/>
  <c r="AB540" i="3" a="1"/>
  <c r="AA540" i="3" a="1"/>
  <c r="AA540" i="3" s="1"/>
  <c r="W540" i="3" a="1"/>
  <c r="X540" i="3" a="1"/>
  <c r="X540" i="3" s="1"/>
  <c r="AB536" i="3" a="1"/>
  <c r="AA536" i="3" a="1"/>
  <c r="W536" i="3" a="1"/>
  <c r="X536" i="3" a="1"/>
  <c r="X536" i="3" s="1"/>
  <c r="AB532" i="3" a="1"/>
  <c r="AA532" i="3" a="1"/>
  <c r="AA532" i="3" s="1"/>
  <c r="W532" i="3" a="1"/>
  <c r="X532" i="3" a="1"/>
  <c r="X532" i="3" s="1"/>
  <c r="AB528" i="3" a="1"/>
  <c r="AA528" i="3" a="1"/>
  <c r="W528" i="3" a="1"/>
  <c r="X528" i="3" a="1"/>
  <c r="X528" i="3" s="1"/>
  <c r="AB524" i="3" a="1"/>
  <c r="AA524" i="3" a="1"/>
  <c r="W524" i="3" a="1"/>
  <c r="X524" i="3" a="1"/>
  <c r="X524" i="3" s="1"/>
  <c r="AB520" i="3" a="1"/>
  <c r="AA520" i="3" a="1"/>
  <c r="W520" i="3" a="1"/>
  <c r="X520" i="3" a="1"/>
  <c r="X520" i="3" s="1"/>
  <c r="AB516" i="3" a="1"/>
  <c r="AA516" i="3" a="1"/>
  <c r="W516" i="3" a="1"/>
  <c r="X516" i="3" a="1"/>
  <c r="X516" i="3" s="1"/>
  <c r="AB512" i="3" a="1"/>
  <c r="AA512" i="3" a="1"/>
  <c r="W512" i="3" a="1"/>
  <c r="X512" i="3" a="1"/>
  <c r="X512" i="3" s="1"/>
  <c r="AB508" i="3" a="1"/>
  <c r="AA508" i="3" a="1"/>
  <c r="W508" i="3" a="1"/>
  <c r="X508" i="3" a="1"/>
  <c r="X508" i="3" s="1"/>
  <c r="AB504" i="3" a="1"/>
  <c r="AA504" i="3" a="1"/>
  <c r="W504" i="3" a="1"/>
  <c r="X504" i="3" a="1"/>
  <c r="X504" i="3" s="1"/>
  <c r="AB500" i="3" a="1"/>
  <c r="AA500" i="3" a="1"/>
  <c r="W500" i="3" a="1"/>
  <c r="X500" i="3" a="1"/>
  <c r="X500" i="3" s="1"/>
  <c r="AB496" i="3" a="1"/>
  <c r="AA496" i="3" a="1"/>
  <c r="W496" i="3" a="1"/>
  <c r="X496" i="3" a="1"/>
  <c r="X496" i="3" s="1"/>
  <c r="AB492" i="3" a="1"/>
  <c r="AA492" i="3" a="1"/>
  <c r="W492" i="3" a="1"/>
  <c r="X492" i="3" a="1"/>
  <c r="X492" i="3" s="1"/>
  <c r="AB488" i="3" a="1"/>
  <c r="AA488" i="3" a="1"/>
  <c r="W488" i="3" a="1"/>
  <c r="X488" i="3" a="1"/>
  <c r="X488" i="3" s="1"/>
  <c r="AB484" i="3" a="1"/>
  <c r="AA484" i="3" a="1"/>
  <c r="W484" i="3" a="1"/>
  <c r="X484" i="3" a="1"/>
  <c r="X484" i="3" s="1"/>
  <c r="AB480" i="3" a="1"/>
  <c r="AA480" i="3" a="1"/>
  <c r="W480" i="3" a="1"/>
  <c r="X480" i="3" a="1"/>
  <c r="X480" i="3" s="1"/>
  <c r="AB476" i="3" a="1"/>
  <c r="AA476" i="3" a="1"/>
  <c r="W476" i="3" a="1"/>
  <c r="X476" i="3" a="1"/>
  <c r="X476" i="3" s="1"/>
  <c r="AB472" i="3" a="1"/>
  <c r="AA472" i="3" a="1"/>
  <c r="W472" i="3" a="1"/>
  <c r="X472" i="3" a="1"/>
  <c r="X472" i="3" s="1"/>
  <c r="AB468" i="3" a="1"/>
  <c r="AA468" i="3" a="1"/>
  <c r="W468" i="3" a="1"/>
  <c r="X468" i="3" a="1"/>
  <c r="X468" i="3" s="1"/>
  <c r="AB464" i="3" a="1"/>
  <c r="AA464" i="3" a="1"/>
  <c r="W464" i="3" a="1"/>
  <c r="X464" i="3" a="1"/>
  <c r="X464" i="3" s="1"/>
  <c r="AB460" i="3" a="1"/>
  <c r="AA460" i="3" a="1"/>
  <c r="W460" i="3" a="1"/>
  <c r="X460" i="3" a="1"/>
  <c r="X460" i="3" s="1"/>
  <c r="AB456" i="3" a="1"/>
  <c r="AA456" i="3" a="1"/>
  <c r="W456" i="3" a="1"/>
  <c r="X456" i="3" a="1"/>
  <c r="X456" i="3" s="1"/>
  <c r="AB452" i="3" a="1"/>
  <c r="AA452" i="3" a="1"/>
  <c r="AA452" i="3" s="1"/>
  <c r="W452" i="3" a="1"/>
  <c r="X452" i="3" a="1"/>
  <c r="X452" i="3" s="1"/>
  <c r="AB448" i="3" a="1"/>
  <c r="AA448" i="3" a="1"/>
  <c r="W448" i="3" a="1"/>
  <c r="X448" i="3" a="1"/>
  <c r="AB444" i="3" a="1"/>
  <c r="AA444" i="3" a="1"/>
  <c r="W444" i="3" a="1"/>
  <c r="X444" i="3" a="1"/>
  <c r="X444" i="3" s="1"/>
  <c r="AB440" i="3" a="1"/>
  <c r="AA440" i="3" a="1"/>
  <c r="AA440" i="3" s="1"/>
  <c r="W440" i="3" a="1"/>
  <c r="X440" i="3" a="1"/>
  <c r="X440" i="3" s="1"/>
  <c r="AA436" i="3" a="1"/>
  <c r="AB436" i="3" a="1"/>
  <c r="AB436" i="3" s="1"/>
  <c r="W436" i="3" a="1"/>
  <c r="X436" i="3" a="1"/>
  <c r="X436" i="3" s="1"/>
  <c r="AB432" i="3" a="1"/>
  <c r="AA432" i="3" a="1"/>
  <c r="AA432" i="3" s="1"/>
  <c r="W432" i="3" a="1"/>
  <c r="X432" i="3" a="1"/>
  <c r="X432" i="3" s="1"/>
  <c r="AB428" i="3" a="1"/>
  <c r="AA428" i="3" a="1"/>
  <c r="W428" i="3" a="1"/>
  <c r="X428" i="3" a="1"/>
  <c r="X428" i="3" s="1"/>
  <c r="AB424" i="3" a="1"/>
  <c r="AA424" i="3" a="1"/>
  <c r="AA424" i="3" s="1"/>
  <c r="W424" i="3" a="1"/>
  <c r="X424" i="3" a="1"/>
  <c r="X424" i="3" s="1"/>
  <c r="AB420" i="3" a="1"/>
  <c r="AA420" i="3" a="1"/>
  <c r="AA420" i="3" s="1"/>
  <c r="W420" i="3" a="1"/>
  <c r="X420" i="3" a="1"/>
  <c r="X420" i="3" s="1"/>
  <c r="AB416" i="3" a="1"/>
  <c r="AA416" i="3" a="1"/>
  <c r="AA416" i="3" s="1"/>
  <c r="W416" i="3" a="1"/>
  <c r="X416" i="3" a="1"/>
  <c r="X416" i="3" s="1"/>
  <c r="AB412" i="3" a="1"/>
  <c r="AA412" i="3" a="1"/>
  <c r="W412" i="3" a="1"/>
  <c r="X412" i="3" a="1"/>
  <c r="X412" i="3" s="1"/>
  <c r="AB408" i="3" a="1"/>
  <c r="AA408" i="3" a="1"/>
  <c r="AA408" i="3" s="1"/>
  <c r="W408" i="3" a="1"/>
  <c r="X408" i="3" a="1"/>
  <c r="X408" i="3" s="1"/>
  <c r="AB404" i="3" a="1"/>
  <c r="AA404" i="3" a="1"/>
  <c r="AA404" i="3" s="1"/>
  <c r="W404" i="3" a="1"/>
  <c r="X404" i="3" a="1"/>
  <c r="X404" i="3" s="1"/>
  <c r="AB400" i="3" a="1"/>
  <c r="AA400" i="3" a="1"/>
  <c r="AA400" i="3" s="1"/>
  <c r="W400" i="3" a="1"/>
  <c r="X400" i="3" a="1"/>
  <c r="X400" i="3" s="1"/>
  <c r="AB396" i="3" a="1"/>
  <c r="AA396" i="3" a="1"/>
  <c r="W396" i="3" a="1"/>
  <c r="X396" i="3" a="1"/>
  <c r="X396" i="3" s="1"/>
  <c r="AB392" i="3" a="1"/>
  <c r="AA392" i="3" a="1"/>
  <c r="AA392" i="3" s="1"/>
  <c r="W392" i="3" a="1"/>
  <c r="X392" i="3" a="1"/>
  <c r="X392" i="3" s="1"/>
  <c r="AB388" i="3" a="1"/>
  <c r="AA388" i="3" a="1"/>
  <c r="AA388" i="3" s="1"/>
  <c r="W388" i="3" a="1"/>
  <c r="X388" i="3" a="1"/>
  <c r="X388" i="3" s="1"/>
  <c r="AB384" i="3" a="1"/>
  <c r="AA384" i="3" a="1"/>
  <c r="AA384" i="3" s="1"/>
  <c r="W384" i="3" a="1"/>
  <c r="X384" i="3" a="1"/>
  <c r="X384" i="3" s="1"/>
  <c r="AB380" i="3" a="1"/>
  <c r="AA380" i="3" a="1"/>
  <c r="W380" i="3" a="1"/>
  <c r="X380" i="3" a="1"/>
  <c r="X380" i="3" s="1"/>
  <c r="AB376" i="3" a="1"/>
  <c r="AA376" i="3" a="1"/>
  <c r="AA376" i="3" s="1"/>
  <c r="W376" i="3" a="1"/>
  <c r="X376" i="3" a="1"/>
  <c r="X376" i="3" s="1"/>
  <c r="AB372" i="3" a="1"/>
  <c r="AA372" i="3" a="1"/>
  <c r="AA372" i="3" s="1"/>
  <c r="W372" i="3" a="1"/>
  <c r="X372" i="3" a="1"/>
  <c r="X372" i="3" s="1"/>
  <c r="AB37" i="3" a="1"/>
  <c r="AA37" i="3" a="1"/>
  <c r="AA37" i="3" s="1"/>
  <c r="W37" i="3" a="1"/>
  <c r="X37" i="3" a="1"/>
  <c r="X37" i="3" s="1"/>
  <c r="AB53" i="3" a="1"/>
  <c r="AA53" i="3" a="1"/>
  <c r="AA53" i="3" s="1"/>
  <c r="W53" i="3" a="1"/>
  <c r="X53" i="3" a="1"/>
  <c r="X53" i="3" s="1"/>
  <c r="AB73" i="3" a="1"/>
  <c r="AA73" i="3" a="1"/>
  <c r="AA73" i="3" s="1"/>
  <c r="W73" i="3" a="1"/>
  <c r="X73" i="3" a="1"/>
  <c r="X73" i="3" s="1"/>
  <c r="AB85" i="3" a="1"/>
  <c r="AA85" i="3" a="1"/>
  <c r="AA85" i="3" s="1"/>
  <c r="W85" i="3" a="1"/>
  <c r="X85" i="3" a="1"/>
  <c r="AB97" i="3" a="1"/>
  <c r="AA97" i="3" a="1"/>
  <c r="AA97" i="3" s="1"/>
  <c r="W97" i="3" a="1"/>
  <c r="X97" i="3" a="1"/>
  <c r="X97" i="3" s="1"/>
  <c r="AB113" i="3" a="1"/>
  <c r="AA113" i="3" a="1"/>
  <c r="AA113" i="3" s="1"/>
  <c r="W113" i="3" a="1"/>
  <c r="X113" i="3" a="1"/>
  <c r="X113" i="3" s="1"/>
  <c r="AB125" i="3" a="1"/>
  <c r="AA125" i="3" a="1"/>
  <c r="AA125" i="3" s="1"/>
  <c r="W125" i="3" a="1"/>
  <c r="X125" i="3" a="1"/>
  <c r="X125" i="3" s="1"/>
  <c r="AB141" i="3" a="1"/>
  <c r="AA141" i="3" a="1"/>
  <c r="W141" i="3" a="1"/>
  <c r="X141" i="3" a="1"/>
  <c r="X141" i="3" s="1"/>
  <c r="AB157" i="3" a="1"/>
  <c r="AA157" i="3" a="1"/>
  <c r="AA157" i="3" s="1"/>
  <c r="W157" i="3" a="1"/>
  <c r="X157" i="3" a="1"/>
  <c r="X157" i="3" s="1"/>
  <c r="AB169" i="3" a="1"/>
  <c r="AA169" i="3" a="1"/>
  <c r="AA169" i="3" s="1"/>
  <c r="W169" i="3" a="1"/>
  <c r="X169" i="3" a="1"/>
  <c r="X169" i="3" s="1"/>
  <c r="AB189" i="3" a="1"/>
  <c r="AA189" i="3" a="1"/>
  <c r="AA189" i="3" s="1"/>
  <c r="W189" i="3" a="1"/>
  <c r="X189" i="3" a="1"/>
  <c r="X189" i="3" s="1"/>
  <c r="AB205" i="3" a="1"/>
  <c r="AA205" i="3" a="1"/>
  <c r="AA205" i="3" s="1"/>
  <c r="W205" i="3" a="1"/>
  <c r="X205" i="3" a="1"/>
  <c r="X205" i="3" s="1"/>
  <c r="AB221" i="3" a="1"/>
  <c r="AA221" i="3" a="1"/>
  <c r="AA221" i="3" s="1"/>
  <c r="W221" i="3" a="1"/>
  <c r="X221" i="3" a="1"/>
  <c r="X221" i="3" s="1"/>
  <c r="AB233" i="3" a="1"/>
  <c r="AA233" i="3" a="1"/>
  <c r="AA233" i="3" s="1"/>
  <c r="W233" i="3" a="1"/>
  <c r="X233" i="3" a="1"/>
  <c r="X233" i="3" s="1"/>
  <c r="AB249" i="3" a="1"/>
  <c r="AA249" i="3" a="1"/>
  <c r="W249" i="3" a="1"/>
  <c r="X249" i="3" a="1"/>
  <c r="X249" i="3" s="1"/>
  <c r="AB265" i="3" a="1"/>
  <c r="AA265" i="3" a="1"/>
  <c r="AA265" i="3" s="1"/>
  <c r="W265" i="3" a="1"/>
  <c r="X265" i="3" a="1"/>
  <c r="X265" i="3" s="1"/>
  <c r="AB281" i="3" a="1"/>
  <c r="AA281" i="3" a="1"/>
  <c r="AA281" i="3" s="1"/>
  <c r="W281" i="3" a="1"/>
  <c r="X281" i="3" a="1"/>
  <c r="X281" i="3" s="1"/>
  <c r="AB293" i="3" a="1"/>
  <c r="AA293" i="3" a="1"/>
  <c r="AA293" i="3" s="1"/>
  <c r="W293" i="3" a="1"/>
  <c r="X293" i="3" a="1"/>
  <c r="X293" i="3" s="1"/>
  <c r="AB305" i="3" a="1"/>
  <c r="AA305" i="3" a="1"/>
  <c r="AA305" i="3" s="1"/>
  <c r="W305" i="3" a="1"/>
  <c r="X305" i="3" a="1"/>
  <c r="X305" i="3" s="1"/>
  <c r="AB321" i="3" a="1"/>
  <c r="AA321" i="3" a="1"/>
  <c r="AA321" i="3" s="1"/>
  <c r="W321" i="3" a="1"/>
  <c r="X321" i="3" a="1"/>
  <c r="X321" i="3" s="1"/>
  <c r="AB333" i="3" a="1"/>
  <c r="AA333" i="3" a="1"/>
  <c r="AA333" i="3" s="1"/>
  <c r="W333" i="3" a="1"/>
  <c r="X333" i="3" a="1"/>
  <c r="X333" i="3" s="1"/>
  <c r="AB2089" i="3" a="1"/>
  <c r="AA2089" i="3" a="1"/>
  <c r="AA2089" i="3" s="1"/>
  <c r="W2089" i="3" a="1"/>
  <c r="X2089" i="3" a="1"/>
  <c r="X2089" i="3" s="1"/>
  <c r="AB2073" i="3" a="1"/>
  <c r="AA2073" i="3" a="1"/>
  <c r="AA2073" i="3" s="1"/>
  <c r="W2073" i="3" a="1"/>
  <c r="X2073" i="3" a="1"/>
  <c r="X2073" i="3" s="1"/>
  <c r="AB2061" i="3" a="1"/>
  <c r="AA2061" i="3" a="1"/>
  <c r="W2061" i="3" a="1"/>
  <c r="X2061" i="3" a="1"/>
  <c r="X2061" i="3" s="1"/>
  <c r="AB2045" i="3" a="1"/>
  <c r="AA2045" i="3" a="1"/>
  <c r="AA2045" i="3" s="1"/>
  <c r="W2045" i="3" a="1"/>
  <c r="X2045" i="3" a="1"/>
  <c r="X2045" i="3" s="1"/>
  <c r="AB2033" i="3" a="1"/>
  <c r="AA2033" i="3" a="1"/>
  <c r="AA2033" i="3" s="1"/>
  <c r="W2033" i="3" a="1"/>
  <c r="X2033" i="3" a="1"/>
  <c r="X2033" i="3" s="1"/>
  <c r="AB2017" i="3" a="1"/>
  <c r="AA2017" i="3" a="1"/>
  <c r="AA2017" i="3" s="1"/>
  <c r="X2017" i="3" a="1"/>
  <c r="W2017" i="3" a="1"/>
  <c r="W2017" i="3" s="1"/>
  <c r="AB2005" i="3" a="1"/>
  <c r="AA2005" i="3" a="1"/>
  <c r="AA2005" i="3" s="1"/>
  <c r="X2005" i="3" a="1"/>
  <c r="W2005" i="3" a="1"/>
  <c r="W2005" i="3" s="1"/>
  <c r="AB1989" i="3" a="1"/>
  <c r="AA1989" i="3" a="1"/>
  <c r="AA1989" i="3" s="1"/>
  <c r="X1989" i="3" a="1"/>
  <c r="W1989" i="3" a="1"/>
  <c r="W1989" i="3" s="1"/>
  <c r="AB1973" i="3" a="1"/>
  <c r="AA1973" i="3" a="1"/>
  <c r="AA1973" i="3" s="1"/>
  <c r="X1973" i="3" a="1"/>
  <c r="W1973" i="3" a="1"/>
  <c r="AB1961" i="3" a="1"/>
  <c r="AA1961" i="3" a="1"/>
  <c r="AA1961" i="3" s="1"/>
  <c r="X1961" i="3" a="1"/>
  <c r="W1961" i="3" a="1"/>
  <c r="W1961" i="3" s="1"/>
  <c r="AB1945" i="3" a="1"/>
  <c r="AA1945" i="3" a="1"/>
  <c r="AA1945" i="3" s="1"/>
  <c r="X1945" i="3" a="1"/>
  <c r="W1945" i="3" a="1"/>
  <c r="W1945" i="3" s="1"/>
  <c r="AB1933" i="3" a="1"/>
  <c r="AA1933" i="3" a="1"/>
  <c r="AA1933" i="3" s="1"/>
  <c r="W1933" i="3" a="1"/>
  <c r="X1933" i="3" a="1"/>
  <c r="X1933" i="3" s="1"/>
  <c r="AB1917" i="3" a="1"/>
  <c r="AA1917" i="3" a="1"/>
  <c r="AA1917" i="3" s="1"/>
  <c r="W1917" i="3" a="1"/>
  <c r="X1917" i="3" a="1"/>
  <c r="X1917" i="3" s="1"/>
  <c r="AB1901" i="3" a="1"/>
  <c r="AA1901" i="3" a="1"/>
  <c r="AA1901" i="3" s="1"/>
  <c r="X1901" i="3" a="1"/>
  <c r="W1901" i="3" a="1"/>
  <c r="W1901" i="3" s="1"/>
  <c r="AB1889" i="3" a="1"/>
  <c r="AA1889" i="3" a="1"/>
  <c r="X1889" i="3" a="1"/>
  <c r="W1889" i="3" a="1"/>
  <c r="W1889" i="3" s="1"/>
  <c r="AB1873" i="3" a="1"/>
  <c r="AA1873" i="3" a="1"/>
  <c r="AA1873" i="3" s="1"/>
  <c r="X1873" i="3" a="1"/>
  <c r="W1873" i="3" a="1"/>
  <c r="W1873" i="3" s="1"/>
  <c r="AB1861" i="3" a="1"/>
  <c r="AA1861" i="3" a="1"/>
  <c r="AA1861" i="3" s="1"/>
  <c r="W1861" i="3" a="1"/>
  <c r="X1861" i="3" a="1"/>
  <c r="X1861" i="3" s="1"/>
  <c r="AB1845" i="3" a="1"/>
  <c r="AA1845" i="3" a="1"/>
  <c r="AA1845" i="3" s="1"/>
  <c r="X1845" i="3" a="1"/>
  <c r="W1845" i="3" a="1"/>
  <c r="AA1829" i="3" a="1"/>
  <c r="AB1829" i="3" a="1"/>
  <c r="AB1829" i="3" s="1"/>
  <c r="W1829" i="3" a="1"/>
  <c r="X1829" i="3" a="1"/>
  <c r="X1829" i="3" s="1"/>
  <c r="AB1817" i="3" a="1"/>
  <c r="AA1817" i="3" a="1"/>
  <c r="AA1817" i="3" s="1"/>
  <c r="X1817" i="3" a="1"/>
  <c r="W1817" i="3" a="1"/>
  <c r="AB1801" i="3" a="1"/>
  <c r="AA1801" i="3" a="1"/>
  <c r="AA1801" i="3" s="1"/>
  <c r="X1801" i="3" a="1"/>
  <c r="W1801" i="3" a="1"/>
  <c r="AB1785" i="3" a="1"/>
  <c r="AA1785" i="3" a="1"/>
  <c r="AA1785" i="3" s="1"/>
  <c r="X1785" i="3" a="1"/>
  <c r="W1785" i="3" a="1"/>
  <c r="W1785" i="3" s="1"/>
  <c r="AB1773" i="3" a="1"/>
  <c r="AA1773" i="3" a="1"/>
  <c r="X1773" i="3" a="1"/>
  <c r="W1773" i="3" a="1"/>
  <c r="W1773" i="3" s="1"/>
  <c r="AA1757" i="3" a="1"/>
  <c r="AB1757" i="3" a="1"/>
  <c r="AB1757" i="3" s="1"/>
  <c r="X1757" i="3" a="1"/>
  <c r="W1757" i="3" a="1"/>
  <c r="W1757" i="3" s="1"/>
  <c r="AB1745" i="3" a="1"/>
  <c r="AA1745" i="3" a="1"/>
  <c r="AA1745" i="3" s="1"/>
  <c r="X1745" i="3" a="1"/>
  <c r="W1745" i="3" a="1"/>
  <c r="W1745" i="3" s="1"/>
  <c r="AB1729" i="3" a="1"/>
  <c r="AA1729" i="3" a="1"/>
  <c r="AA1729" i="3" s="1"/>
  <c r="X1729" i="3" a="1"/>
  <c r="W1729" i="3" a="1"/>
  <c r="W1729" i="3" s="1"/>
  <c r="AB1713" i="3" a="1"/>
  <c r="AA1713" i="3" a="1"/>
  <c r="AA1713" i="3" s="1"/>
  <c r="X1713" i="3" a="1"/>
  <c r="W1713" i="3" a="1"/>
  <c r="W1713" i="3" s="1"/>
  <c r="AA1701" i="3" a="1"/>
  <c r="AB1701" i="3" a="1"/>
  <c r="AB1701" i="3" s="1"/>
  <c r="W1701" i="3" a="1"/>
  <c r="X1701" i="3" a="1"/>
  <c r="X1701" i="3" s="1"/>
  <c r="AB1685" i="3" a="1"/>
  <c r="AA1685" i="3" a="1"/>
  <c r="AA1685" i="3" s="1"/>
  <c r="X1685" i="3" a="1"/>
  <c r="W1685" i="3" a="1"/>
  <c r="W1685" i="3" s="1"/>
  <c r="AB1669" i="3" a="1"/>
  <c r="AA1669" i="3" a="1"/>
  <c r="AA1669" i="3" s="1"/>
  <c r="X1669" i="3" a="1"/>
  <c r="W1669" i="3" a="1"/>
  <c r="AB1657" i="3" a="1"/>
  <c r="AA1657" i="3" a="1"/>
  <c r="AA1657" i="3" s="1"/>
  <c r="X1657" i="3" a="1"/>
  <c r="W1657" i="3" a="1"/>
  <c r="W1657" i="3" s="1"/>
  <c r="AB1641" i="3" a="1"/>
  <c r="AA1641" i="3" a="1"/>
  <c r="AA1641" i="3" s="1"/>
  <c r="X1641" i="3" a="1"/>
  <c r="W1641" i="3" a="1"/>
  <c r="W1641" i="3" s="1"/>
  <c r="AA1629" i="3" a="1"/>
  <c r="AB1629" i="3" a="1"/>
  <c r="AB1629" i="3" s="1"/>
  <c r="W1629" i="3" a="1"/>
  <c r="X1629" i="3" a="1"/>
  <c r="X1629" i="3" s="1"/>
  <c r="AB1613" i="3" a="1"/>
  <c r="AA1613" i="3" a="1"/>
  <c r="AA1613" i="3" s="1"/>
  <c r="W1613" i="3" a="1"/>
  <c r="X1613" i="3" a="1"/>
  <c r="X1613" i="3" s="1"/>
  <c r="AB1597" i="3" a="1"/>
  <c r="AA1597" i="3" a="1"/>
  <c r="AA1597" i="3" s="1"/>
  <c r="X1597" i="3" a="1"/>
  <c r="W1597" i="3" a="1"/>
  <c r="W1597" i="3" s="1"/>
  <c r="AB1585" i="3" a="1"/>
  <c r="AA1585" i="3" a="1"/>
  <c r="AA1585" i="3" s="1"/>
  <c r="X1585" i="3" a="1"/>
  <c r="W1585" i="3" a="1"/>
  <c r="W1585" i="3" s="1"/>
  <c r="AB1569" i="3" a="1"/>
  <c r="AA1569" i="3" a="1"/>
  <c r="AA1569" i="3" s="1"/>
  <c r="X1569" i="3" a="1"/>
  <c r="W1569" i="3" a="1"/>
  <c r="W1569" i="3" s="1"/>
  <c r="AB1557" i="3" a="1"/>
  <c r="AA1557" i="3" a="1"/>
  <c r="AA1557" i="3" s="1"/>
  <c r="W1557" i="3" a="1"/>
  <c r="X1557" i="3" a="1"/>
  <c r="X1557" i="3" s="1"/>
  <c r="AB1537" i="3" a="1"/>
  <c r="AA1537" i="3" a="1"/>
  <c r="AA1537" i="3" s="1"/>
  <c r="X1537" i="3" a="1"/>
  <c r="W1537" i="3" a="1"/>
  <c r="W1537" i="3" s="1"/>
  <c r="AB1529" i="3" a="1"/>
  <c r="AA1529" i="3" a="1"/>
  <c r="AA1529" i="3" s="1"/>
  <c r="X1529" i="3" a="1"/>
  <c r="W1529" i="3" a="1"/>
  <c r="W1529" i="3" s="1"/>
  <c r="AB1521" i="3" a="1"/>
  <c r="AA1521" i="3" a="1"/>
  <c r="X1521" i="3" a="1"/>
  <c r="W1521" i="3" a="1"/>
  <c r="W1521" i="3" s="1"/>
  <c r="AB1513" i="3" a="1"/>
  <c r="AA1513" i="3" a="1"/>
  <c r="AA1513" i="3" s="1"/>
  <c r="X1513" i="3" a="1"/>
  <c r="W1513" i="3" a="1"/>
  <c r="W1513" i="3" s="1"/>
  <c r="AB1505" i="3" a="1"/>
  <c r="AA1505" i="3" a="1"/>
  <c r="AA1505" i="3" s="1"/>
  <c r="X1505" i="3" a="1"/>
  <c r="W1505" i="3" a="1"/>
  <c r="W1505" i="3" s="1"/>
  <c r="AB1497" i="3" a="1"/>
  <c r="AA1497" i="3" a="1"/>
  <c r="AA1497" i="3" s="1"/>
  <c r="X1497" i="3" a="1"/>
  <c r="W1497" i="3" a="1"/>
  <c r="W1497" i="3" s="1"/>
  <c r="AB1489" i="3" a="1"/>
  <c r="AA1489" i="3" a="1"/>
  <c r="AA1489" i="3" s="1"/>
  <c r="X1489" i="3" a="1"/>
  <c r="W1489" i="3" a="1"/>
  <c r="W1489" i="3" s="1"/>
  <c r="AB1481" i="3" a="1"/>
  <c r="AA1481" i="3" a="1"/>
  <c r="AA1481" i="3" s="1"/>
  <c r="X1481" i="3" a="1"/>
  <c r="W1481" i="3" a="1"/>
  <c r="W1481" i="3" s="1"/>
  <c r="AB1473" i="3" a="1"/>
  <c r="AA1473" i="3" a="1"/>
  <c r="AA1473" i="3" s="1"/>
  <c r="X1473" i="3" a="1"/>
  <c r="W1473" i="3" a="1"/>
  <c r="W1473" i="3" s="1"/>
  <c r="AB1465" i="3" a="1"/>
  <c r="AA1465" i="3" a="1"/>
  <c r="AA1465" i="3" s="1"/>
  <c r="X1465" i="3" a="1"/>
  <c r="W1465" i="3" a="1"/>
  <c r="W1465" i="3" s="1"/>
  <c r="AB1457" i="3" a="1"/>
  <c r="AA1457" i="3" a="1"/>
  <c r="AA1457" i="3" s="1"/>
  <c r="X1457" i="3" a="1"/>
  <c r="W1457" i="3" a="1"/>
  <c r="W1457" i="3" s="1"/>
  <c r="AB1449" i="3" a="1"/>
  <c r="AA1449" i="3" a="1"/>
  <c r="AA1449" i="3" s="1"/>
  <c r="X1449" i="3" a="1"/>
  <c r="W1449" i="3" a="1"/>
  <c r="W1449" i="3" s="1"/>
  <c r="AB1441" i="3" a="1"/>
  <c r="AA1441" i="3" a="1"/>
  <c r="AA1441" i="3" s="1"/>
  <c r="X1441" i="3" a="1"/>
  <c r="W1441" i="3" a="1"/>
  <c r="AB1433" i="3" a="1"/>
  <c r="AA1433" i="3" a="1"/>
  <c r="AA1433" i="3" s="1"/>
  <c r="X1433" i="3" a="1"/>
  <c r="W1433" i="3" a="1"/>
  <c r="W1433" i="3" s="1"/>
  <c r="AB1425" i="3" a="1"/>
  <c r="AA1425" i="3" a="1"/>
  <c r="AA1425" i="3" s="1"/>
  <c r="X1425" i="3" a="1"/>
  <c r="W1425" i="3" a="1"/>
  <c r="W1425" i="3" s="1"/>
  <c r="AB1417" i="3" a="1"/>
  <c r="AA1417" i="3" a="1"/>
  <c r="AA1417" i="3" s="1"/>
  <c r="X1417" i="3" a="1"/>
  <c r="W1417" i="3" a="1"/>
  <c r="W1417" i="3" s="1"/>
  <c r="AB1409" i="3" a="1"/>
  <c r="AA1409" i="3" a="1"/>
  <c r="AA1409" i="3" s="1"/>
  <c r="X1409" i="3" a="1"/>
  <c r="W1409" i="3" a="1"/>
  <c r="W1409" i="3" s="1"/>
  <c r="AB1401" i="3" a="1"/>
  <c r="AA1401" i="3" a="1"/>
  <c r="X1401" i="3" a="1"/>
  <c r="W1401" i="3" a="1"/>
  <c r="AB1393" i="3" a="1"/>
  <c r="AA1393" i="3" a="1"/>
  <c r="AA1393" i="3" s="1"/>
  <c r="X1393" i="3" a="1"/>
  <c r="W1393" i="3" a="1"/>
  <c r="W1393" i="3" s="1"/>
  <c r="AB1385" i="3" a="1"/>
  <c r="AA1385" i="3" a="1"/>
  <c r="AA1385" i="3" s="1"/>
  <c r="X1385" i="3" a="1"/>
  <c r="W1385" i="3" a="1"/>
  <c r="W1385" i="3" s="1"/>
  <c r="AB1377" i="3" a="1"/>
  <c r="AA1377" i="3" a="1"/>
  <c r="AA1377" i="3" s="1"/>
  <c r="X1377" i="3" a="1"/>
  <c r="W1377" i="3" a="1"/>
  <c r="W1377" i="3" s="1"/>
  <c r="AB1369" i="3" a="1"/>
  <c r="AA1369" i="3" a="1"/>
  <c r="AA1369" i="3" s="1"/>
  <c r="X1369" i="3" a="1"/>
  <c r="W1369" i="3" a="1"/>
  <c r="W1369" i="3" s="1"/>
  <c r="AB1361" i="3" a="1"/>
  <c r="AA1361" i="3" a="1"/>
  <c r="AA1361" i="3" s="1"/>
  <c r="X1361" i="3" a="1"/>
  <c r="W1361" i="3" a="1"/>
  <c r="W1361" i="3" s="1"/>
  <c r="AB1353" i="3" a="1"/>
  <c r="AA1353" i="3" a="1"/>
  <c r="AA1353" i="3" s="1"/>
  <c r="X1353" i="3" a="1"/>
  <c r="W1353" i="3" a="1"/>
  <c r="W1353" i="3" s="1"/>
  <c r="AB1345" i="3" a="1"/>
  <c r="AA1345" i="3" a="1"/>
  <c r="AA1345" i="3" s="1"/>
  <c r="X1345" i="3" a="1"/>
  <c r="W1345" i="3" a="1"/>
  <c r="W1345" i="3" s="1"/>
  <c r="AB1337" i="3" a="1"/>
  <c r="AA1337" i="3" a="1"/>
  <c r="AA1337" i="3" s="1"/>
  <c r="X1337" i="3" a="1"/>
  <c r="W1337" i="3" a="1"/>
  <c r="W1337" i="3" s="1"/>
  <c r="AB1329" i="3" a="1"/>
  <c r="AA1329" i="3" a="1"/>
  <c r="AA1329" i="3" s="1"/>
  <c r="X1329" i="3" a="1"/>
  <c r="W1329" i="3" a="1"/>
  <c r="W1329" i="3" s="1"/>
  <c r="AB1321" i="3" a="1"/>
  <c r="AA1321" i="3" a="1"/>
  <c r="AA1321" i="3" s="1"/>
  <c r="X1321" i="3" a="1"/>
  <c r="W1321" i="3" a="1"/>
  <c r="W1321" i="3" s="1"/>
  <c r="AB1313" i="3" a="1"/>
  <c r="AA1313" i="3" a="1"/>
  <c r="AA1313" i="3" s="1"/>
  <c r="X1313" i="3" a="1"/>
  <c r="W1313" i="3" a="1"/>
  <c r="W1313" i="3" s="1"/>
  <c r="AB1305" i="3" a="1"/>
  <c r="AA1305" i="3" a="1"/>
  <c r="AA1305" i="3" s="1"/>
  <c r="X1305" i="3" a="1"/>
  <c r="W1305" i="3" a="1"/>
  <c r="W1305" i="3" s="1"/>
  <c r="AB1297" i="3" a="1"/>
  <c r="AA1297" i="3" a="1"/>
  <c r="AA1297" i="3" s="1"/>
  <c r="X1297" i="3" a="1"/>
  <c r="W1297" i="3" a="1"/>
  <c r="W1297" i="3" s="1"/>
  <c r="AB1289" i="3" a="1"/>
  <c r="AA1289" i="3" a="1"/>
  <c r="AA1289" i="3" s="1"/>
  <c r="X1289" i="3" a="1"/>
  <c r="W1289" i="3" a="1"/>
  <c r="W1289" i="3" s="1"/>
  <c r="AB1281" i="3" a="1"/>
  <c r="AA1281" i="3" a="1"/>
  <c r="X1281" i="3" a="1"/>
  <c r="W1281" i="3" a="1"/>
  <c r="W1281" i="3" s="1"/>
  <c r="AB1273" i="3" a="1"/>
  <c r="AA1273" i="3" a="1"/>
  <c r="AA1273" i="3" s="1"/>
  <c r="X1273" i="3" a="1"/>
  <c r="W1273" i="3" a="1"/>
  <c r="W1273" i="3" s="1"/>
  <c r="AB1265" i="3" a="1"/>
  <c r="AA1265" i="3" a="1"/>
  <c r="AA1265" i="3" s="1"/>
  <c r="X1265" i="3" a="1"/>
  <c r="W1265" i="3" a="1"/>
  <c r="W1265" i="3" s="1"/>
  <c r="AB1257" i="3" a="1"/>
  <c r="AA1257" i="3" a="1"/>
  <c r="AA1257" i="3" s="1"/>
  <c r="X1257" i="3" a="1"/>
  <c r="W1257" i="3" a="1"/>
  <c r="W1257" i="3" s="1"/>
  <c r="AB1249" i="3" a="1"/>
  <c r="AA1249" i="3" a="1"/>
  <c r="X1249" i="3" a="1"/>
  <c r="W1249" i="3" a="1"/>
  <c r="W1249" i="3" s="1"/>
  <c r="AB1241" i="3" a="1"/>
  <c r="AA1241" i="3" a="1"/>
  <c r="AA1241" i="3" s="1"/>
  <c r="X1241" i="3" a="1"/>
  <c r="W1241" i="3" a="1"/>
  <c r="W1241" i="3" s="1"/>
  <c r="AB1233" i="3" a="1"/>
  <c r="AA1233" i="3" a="1"/>
  <c r="AA1233" i="3" s="1"/>
  <c r="X1233" i="3" a="1"/>
  <c r="W1233" i="3" a="1"/>
  <c r="W1233" i="3" s="1"/>
  <c r="AB1225" i="3" a="1"/>
  <c r="AA1225" i="3" a="1"/>
  <c r="AA1225" i="3" s="1"/>
  <c r="X1225" i="3" a="1"/>
  <c r="W1225" i="3" a="1"/>
  <c r="W1225" i="3" s="1"/>
  <c r="AB1217" i="3" a="1"/>
  <c r="AA1217" i="3" a="1"/>
  <c r="AA1217" i="3" s="1"/>
  <c r="X1217" i="3" a="1"/>
  <c r="W1217" i="3" a="1"/>
  <c r="W1217" i="3" s="1"/>
  <c r="AB1209" i="3" a="1"/>
  <c r="AA1209" i="3" a="1"/>
  <c r="AA1209" i="3" s="1"/>
  <c r="X1209" i="3" a="1"/>
  <c r="W1209" i="3" a="1"/>
  <c r="W1209" i="3" s="1"/>
  <c r="AB1201" i="3" a="1"/>
  <c r="AA1201" i="3" a="1"/>
  <c r="AA1201" i="3" s="1"/>
  <c r="X1201" i="3" a="1"/>
  <c r="W1201" i="3" a="1"/>
  <c r="W1201" i="3" s="1"/>
  <c r="AB1193" i="3" a="1"/>
  <c r="AA1193" i="3" a="1"/>
  <c r="AA1193" i="3" s="1"/>
  <c r="X1193" i="3" a="1"/>
  <c r="W1193" i="3" a="1"/>
  <c r="W1193" i="3" s="1"/>
  <c r="AB1185" i="3" a="1"/>
  <c r="AA1185" i="3" a="1"/>
  <c r="AA1185" i="3" s="1"/>
  <c r="W1185" i="3" a="1"/>
  <c r="X1185" i="3" a="1"/>
  <c r="X1185" i="3" s="1"/>
  <c r="AB1177" i="3" a="1"/>
  <c r="AA1177" i="3" a="1"/>
  <c r="AA1177" i="3" s="1"/>
  <c r="W1177" i="3" a="1"/>
  <c r="X1177" i="3" a="1"/>
  <c r="AB1169" i="3" a="1"/>
  <c r="AA1169" i="3" a="1"/>
  <c r="AA1169" i="3" s="1"/>
  <c r="W1169" i="3" a="1"/>
  <c r="X1169" i="3" a="1"/>
  <c r="X1169" i="3" s="1"/>
  <c r="AB1161" i="3" a="1"/>
  <c r="AA1161" i="3" a="1"/>
  <c r="W1161" i="3" a="1"/>
  <c r="X1161" i="3" a="1"/>
  <c r="X1161" i="3" s="1"/>
  <c r="AB1153" i="3" a="1"/>
  <c r="AA1153" i="3" a="1"/>
  <c r="AA1153" i="3" s="1"/>
  <c r="W1153" i="3" a="1"/>
  <c r="X1153" i="3" a="1"/>
  <c r="X1153" i="3" s="1"/>
  <c r="AB1145" i="3" a="1"/>
  <c r="AA1145" i="3" a="1"/>
  <c r="AA1145" i="3" s="1"/>
  <c r="W1145" i="3" a="1"/>
  <c r="X1145" i="3" a="1"/>
  <c r="X1145" i="3" s="1"/>
  <c r="AB1137" i="3" a="1"/>
  <c r="AA1137" i="3" a="1"/>
  <c r="AA1137" i="3" s="1"/>
  <c r="W1137" i="3" a="1"/>
  <c r="X1137" i="3" a="1"/>
  <c r="X1137" i="3" s="1"/>
  <c r="AB1129" i="3" a="1"/>
  <c r="AA1129" i="3" a="1"/>
  <c r="AA1129" i="3" s="1"/>
  <c r="W1129" i="3" a="1"/>
  <c r="X1129" i="3" a="1"/>
  <c r="X1129" i="3" s="1"/>
  <c r="AB1121" i="3" a="1"/>
  <c r="AA1121" i="3" a="1"/>
  <c r="AA1121" i="3" s="1"/>
  <c r="W1121" i="3" a="1"/>
  <c r="X1121" i="3" a="1"/>
  <c r="X1121" i="3" s="1"/>
  <c r="AB1113" i="3" a="1"/>
  <c r="AA1113" i="3" a="1"/>
  <c r="AA1113" i="3" s="1"/>
  <c r="W1113" i="3" a="1"/>
  <c r="X1113" i="3" a="1"/>
  <c r="X1113" i="3" s="1"/>
  <c r="AB1105" i="3" a="1"/>
  <c r="AA1105" i="3" a="1"/>
  <c r="AA1105" i="3" s="1"/>
  <c r="W1105" i="3" a="1"/>
  <c r="X1105" i="3" a="1"/>
  <c r="X1105" i="3" s="1"/>
  <c r="AB1097" i="3" a="1"/>
  <c r="AA1097" i="3" a="1"/>
  <c r="AA1097" i="3" s="1"/>
  <c r="W1097" i="3" a="1"/>
  <c r="X1097" i="3" a="1"/>
  <c r="X1097" i="3" s="1"/>
  <c r="AB1089" i="3" a="1"/>
  <c r="AA1089" i="3" a="1"/>
  <c r="AA1089" i="3" s="1"/>
  <c r="W1089" i="3" a="1"/>
  <c r="X1089" i="3" a="1"/>
  <c r="X1089" i="3" s="1"/>
  <c r="AB1081" i="3" a="1"/>
  <c r="AA1081" i="3" a="1"/>
  <c r="AA1081" i="3" s="1"/>
  <c r="W1081" i="3" a="1"/>
  <c r="X1081" i="3" a="1"/>
  <c r="AB1073" i="3" a="1"/>
  <c r="AA1073" i="3" a="1"/>
  <c r="AA1073" i="3" s="1"/>
  <c r="W1073" i="3" a="1"/>
  <c r="X1073" i="3" a="1"/>
  <c r="X1073" i="3" s="1"/>
  <c r="AB1065" i="3" a="1"/>
  <c r="AA1065" i="3" a="1"/>
  <c r="AA1065" i="3" s="1"/>
  <c r="W1065" i="3" a="1"/>
  <c r="X1065" i="3" a="1"/>
  <c r="X1065" i="3" s="1"/>
  <c r="AB1057" i="3" a="1"/>
  <c r="AA1057" i="3" a="1"/>
  <c r="AA1057" i="3" s="1"/>
  <c r="W1057" i="3" a="1"/>
  <c r="X1057" i="3" a="1"/>
  <c r="X1057" i="3" s="1"/>
  <c r="AB1049" i="3" a="1"/>
  <c r="AA1049" i="3" a="1"/>
  <c r="AA1049" i="3" s="1"/>
  <c r="W1049" i="3" a="1"/>
  <c r="X1049" i="3" a="1"/>
  <c r="X1049" i="3" s="1"/>
  <c r="AB1041" i="3" a="1"/>
  <c r="AA1041" i="3" a="1"/>
  <c r="AA1041" i="3" s="1"/>
  <c r="W1041" i="3" a="1"/>
  <c r="X1041" i="3" a="1"/>
  <c r="X1041" i="3" s="1"/>
  <c r="AB1033" i="3" a="1"/>
  <c r="AA1033" i="3" a="1"/>
  <c r="AA1033" i="3" s="1"/>
  <c r="W1033" i="3" a="1"/>
  <c r="X1033" i="3" a="1"/>
  <c r="X1033" i="3" s="1"/>
  <c r="AB1025" i="3" a="1"/>
  <c r="AA1025" i="3" a="1"/>
  <c r="AA1025" i="3" s="1"/>
  <c r="W1025" i="3" a="1"/>
  <c r="X1025" i="3" a="1"/>
  <c r="X1025" i="3" s="1"/>
  <c r="AB1013" i="3" a="1"/>
  <c r="AA1013" i="3" a="1"/>
  <c r="AA1013" i="3" s="1"/>
  <c r="W1013" i="3" a="1"/>
  <c r="X1013" i="3" a="1"/>
  <c r="X1013" i="3" s="1"/>
  <c r="AB1005" i="3" a="1"/>
  <c r="AA1005" i="3" a="1"/>
  <c r="AA1005" i="3" s="1"/>
  <c r="W1005" i="3" a="1"/>
  <c r="X1005" i="3" a="1"/>
  <c r="X1005" i="3" s="1"/>
  <c r="AB997" i="3" a="1"/>
  <c r="AA997" i="3" a="1"/>
  <c r="AA997" i="3" s="1"/>
  <c r="W997" i="3" a="1"/>
  <c r="X997" i="3" a="1"/>
  <c r="X997" i="3" s="1"/>
  <c r="AB989" i="3" a="1"/>
  <c r="AA989" i="3" a="1"/>
  <c r="AA989" i="3" s="1"/>
  <c r="W989" i="3" a="1"/>
  <c r="X989" i="3" a="1"/>
  <c r="X989" i="3" s="1"/>
  <c r="AB981" i="3" a="1"/>
  <c r="AA981" i="3" a="1"/>
  <c r="AA981" i="3" s="1"/>
  <c r="W981" i="3" a="1"/>
  <c r="X981" i="3" a="1"/>
  <c r="X981" i="3" s="1"/>
  <c r="AB973" i="3" a="1"/>
  <c r="AA973" i="3" a="1"/>
  <c r="AA973" i="3" s="1"/>
  <c r="W973" i="3" a="1"/>
  <c r="X973" i="3" a="1"/>
  <c r="X973" i="3" s="1"/>
  <c r="AB965" i="3" a="1"/>
  <c r="AA965" i="3" a="1"/>
  <c r="AA965" i="3" s="1"/>
  <c r="W965" i="3" a="1"/>
  <c r="X965" i="3" a="1"/>
  <c r="X965" i="3" s="1"/>
  <c r="AB957" i="3" a="1"/>
  <c r="AA957" i="3" a="1"/>
  <c r="AA957" i="3" s="1"/>
  <c r="W957" i="3" a="1"/>
  <c r="X957" i="3" a="1"/>
  <c r="X957" i="3" s="1"/>
  <c r="AA949" i="3" a="1"/>
  <c r="AB949" i="3" a="1"/>
  <c r="AB949" i="3" s="1"/>
  <c r="W949" i="3" a="1"/>
  <c r="X949" i="3" a="1"/>
  <c r="X949" i="3" s="1"/>
  <c r="AB941" i="3" a="1"/>
  <c r="AA941" i="3" a="1"/>
  <c r="AA941" i="3" s="1"/>
  <c r="W941" i="3" a="1"/>
  <c r="X941" i="3" a="1"/>
  <c r="X941" i="3" s="1"/>
  <c r="AB933" i="3" a="1"/>
  <c r="AA933" i="3" a="1"/>
  <c r="AA933" i="3" s="1"/>
  <c r="W933" i="3" a="1"/>
  <c r="X933" i="3" a="1"/>
  <c r="X933" i="3" s="1"/>
  <c r="AB925" i="3" a="1"/>
  <c r="AA925" i="3" a="1"/>
  <c r="AA925" i="3" s="1"/>
  <c r="W925" i="3" a="1"/>
  <c r="X925" i="3" a="1"/>
  <c r="X925" i="3" s="1"/>
  <c r="AB917" i="3" a="1"/>
  <c r="AA917" i="3" a="1"/>
  <c r="AA917" i="3" s="1"/>
  <c r="W917" i="3" a="1"/>
  <c r="X917" i="3" a="1"/>
  <c r="X917" i="3" s="1"/>
  <c r="AB909" i="3" a="1"/>
  <c r="AA909" i="3" a="1"/>
  <c r="AA909" i="3" s="1"/>
  <c r="W909" i="3" a="1"/>
  <c r="X909" i="3" a="1"/>
  <c r="X909" i="3" s="1"/>
  <c r="AB905" i="3" a="1"/>
  <c r="AA905" i="3" a="1"/>
  <c r="AA905" i="3" s="1"/>
  <c r="W905" i="3" a="1"/>
  <c r="X905" i="3" a="1"/>
  <c r="X905" i="3" s="1"/>
  <c r="AB897" i="3" a="1"/>
  <c r="AA897" i="3" a="1"/>
  <c r="AA897" i="3" s="1"/>
  <c r="W897" i="3" a="1"/>
  <c r="X897" i="3" a="1"/>
  <c r="X897" i="3" s="1"/>
  <c r="AB889" i="3" a="1"/>
  <c r="AA889" i="3" a="1"/>
  <c r="AA889" i="3" s="1"/>
  <c r="W889" i="3" a="1"/>
  <c r="X889" i="3" a="1"/>
  <c r="X889" i="3" s="1"/>
  <c r="AB881" i="3" a="1"/>
  <c r="AA881" i="3" a="1"/>
  <c r="AA881" i="3" s="1"/>
  <c r="W881" i="3" a="1"/>
  <c r="X881" i="3" a="1"/>
  <c r="X881" i="3" s="1"/>
  <c r="AB873" i="3" a="1"/>
  <c r="AA873" i="3" a="1"/>
  <c r="AA873" i="3" s="1"/>
  <c r="W873" i="3" a="1"/>
  <c r="X873" i="3" a="1"/>
  <c r="X873" i="3" s="1"/>
  <c r="AB865" i="3" a="1"/>
  <c r="AA865" i="3" a="1"/>
  <c r="AA865" i="3" s="1"/>
  <c r="W865" i="3" a="1"/>
  <c r="X865" i="3" a="1"/>
  <c r="X865" i="3" s="1"/>
  <c r="AB857" i="3" a="1"/>
  <c r="AA857" i="3" a="1"/>
  <c r="AA857" i="3" s="1"/>
  <c r="W857" i="3" a="1"/>
  <c r="X857" i="3" a="1"/>
  <c r="X857" i="3" s="1"/>
  <c r="AB849" i="3" a="1"/>
  <c r="AA849" i="3" a="1"/>
  <c r="AA849" i="3" s="1"/>
  <c r="W849" i="3" a="1"/>
  <c r="X849" i="3" a="1"/>
  <c r="X849" i="3" s="1"/>
  <c r="AB841" i="3" a="1"/>
  <c r="AA841" i="3" a="1"/>
  <c r="AA841" i="3" s="1"/>
  <c r="W841" i="3" a="1"/>
  <c r="X841" i="3" a="1"/>
  <c r="X841" i="3" s="1"/>
  <c r="AB833" i="3" a="1"/>
  <c r="AA833" i="3" a="1"/>
  <c r="AA833" i="3" s="1"/>
  <c r="W833" i="3" a="1"/>
  <c r="X833" i="3" a="1"/>
  <c r="X833" i="3" s="1"/>
  <c r="AB825" i="3" a="1"/>
  <c r="AA825" i="3" a="1"/>
  <c r="AA825" i="3" s="1"/>
  <c r="W825" i="3" a="1"/>
  <c r="X825" i="3" a="1"/>
  <c r="AB817" i="3" a="1"/>
  <c r="AA817" i="3" a="1"/>
  <c r="AA817" i="3" s="1"/>
  <c r="W817" i="3" a="1"/>
  <c r="X817" i="3" a="1"/>
  <c r="X817" i="3" s="1"/>
  <c r="AB809" i="3" a="1"/>
  <c r="AA809" i="3" a="1"/>
  <c r="AA809" i="3" s="1"/>
  <c r="W809" i="3" a="1"/>
  <c r="X809" i="3" a="1"/>
  <c r="X809" i="3" s="1"/>
  <c r="AB801" i="3" a="1"/>
  <c r="AA801" i="3" a="1"/>
  <c r="AA801" i="3" s="1"/>
  <c r="W801" i="3" a="1"/>
  <c r="X801" i="3" a="1"/>
  <c r="X801" i="3" s="1"/>
  <c r="AB793" i="3" a="1"/>
  <c r="AA793" i="3" a="1"/>
  <c r="AA793" i="3" s="1"/>
  <c r="W793" i="3" a="1"/>
  <c r="X793" i="3" a="1"/>
  <c r="X793" i="3" s="1"/>
  <c r="AB785" i="3" a="1"/>
  <c r="AA785" i="3" a="1"/>
  <c r="AA785" i="3" s="1"/>
  <c r="W785" i="3" a="1"/>
  <c r="X785" i="3" a="1"/>
  <c r="X785" i="3" s="1"/>
  <c r="AB777" i="3" a="1"/>
  <c r="AA777" i="3" a="1"/>
  <c r="AA777" i="3" s="1"/>
  <c r="W777" i="3" a="1"/>
  <c r="X777" i="3" a="1"/>
  <c r="X777" i="3" s="1"/>
  <c r="AB769" i="3" a="1"/>
  <c r="AA769" i="3" a="1"/>
  <c r="AA769" i="3" s="1"/>
  <c r="W769" i="3" a="1"/>
  <c r="X769" i="3" a="1"/>
  <c r="X769" i="3" s="1"/>
  <c r="AB761" i="3" a="1"/>
  <c r="AA761" i="3" a="1"/>
  <c r="AA761" i="3" s="1"/>
  <c r="W761" i="3" a="1"/>
  <c r="X761" i="3" a="1"/>
  <c r="X761" i="3" s="1"/>
  <c r="AB753" i="3" a="1"/>
  <c r="AA753" i="3" a="1"/>
  <c r="AA753" i="3" s="1"/>
  <c r="W753" i="3" a="1"/>
  <c r="X753" i="3" a="1"/>
  <c r="X753" i="3" s="1"/>
  <c r="AB745" i="3" a="1"/>
  <c r="AA745" i="3" a="1"/>
  <c r="AA745" i="3" s="1"/>
  <c r="W745" i="3" a="1"/>
  <c r="X745" i="3" a="1"/>
  <c r="X745" i="3" s="1"/>
  <c r="AB737" i="3" a="1"/>
  <c r="AA737" i="3" a="1"/>
  <c r="AA737" i="3" s="1"/>
  <c r="W737" i="3" a="1"/>
  <c r="X737" i="3" a="1"/>
  <c r="X737" i="3" s="1"/>
  <c r="AB729" i="3" a="1"/>
  <c r="AA729" i="3" a="1"/>
  <c r="AA729" i="3" s="1"/>
  <c r="W729" i="3" a="1"/>
  <c r="X729" i="3" a="1"/>
  <c r="AB721" i="3" a="1"/>
  <c r="AA721" i="3" a="1"/>
  <c r="AA721" i="3" s="1"/>
  <c r="W721" i="3" a="1"/>
  <c r="X721" i="3" a="1"/>
  <c r="X721" i="3" s="1"/>
  <c r="AB713" i="3" a="1"/>
  <c r="AA713" i="3" a="1"/>
  <c r="AA713" i="3" s="1"/>
  <c r="W713" i="3" a="1"/>
  <c r="X713" i="3" a="1"/>
  <c r="X713" i="3" s="1"/>
  <c r="AB705" i="3" a="1"/>
  <c r="AA705" i="3" a="1"/>
  <c r="AA705" i="3" s="1"/>
  <c r="W705" i="3" a="1"/>
  <c r="X705" i="3" a="1"/>
  <c r="X705" i="3" s="1"/>
  <c r="AB697" i="3" a="1"/>
  <c r="AA697" i="3" a="1"/>
  <c r="AA697" i="3" s="1"/>
  <c r="W697" i="3" a="1"/>
  <c r="X697" i="3" a="1"/>
  <c r="X697" i="3" s="1"/>
  <c r="AB689" i="3" a="1"/>
  <c r="AA689" i="3" a="1"/>
  <c r="AA689" i="3" s="1"/>
  <c r="W689" i="3" a="1"/>
  <c r="X689" i="3" a="1"/>
  <c r="X689" i="3" s="1"/>
  <c r="AB681" i="3" a="1"/>
  <c r="AA681" i="3" a="1"/>
  <c r="AA681" i="3" s="1"/>
  <c r="W681" i="3" a="1"/>
  <c r="X681" i="3" a="1"/>
  <c r="X681" i="3" s="1"/>
  <c r="AB673" i="3" a="1"/>
  <c r="AA673" i="3" a="1"/>
  <c r="AA673" i="3" s="1"/>
  <c r="W673" i="3" a="1"/>
  <c r="X673" i="3" a="1"/>
  <c r="X673" i="3" s="1"/>
  <c r="AB665" i="3" a="1"/>
  <c r="AA665" i="3" a="1"/>
  <c r="AA665" i="3" s="1"/>
  <c r="W665" i="3" a="1"/>
  <c r="X665" i="3" a="1"/>
  <c r="AB657" i="3" a="1"/>
  <c r="AA657" i="3" a="1"/>
  <c r="AA657" i="3" s="1"/>
  <c r="W657" i="3" a="1"/>
  <c r="X657" i="3" a="1"/>
  <c r="X657" i="3" s="1"/>
  <c r="AB649" i="3" a="1"/>
  <c r="AA649" i="3" a="1"/>
  <c r="AA649" i="3" s="1"/>
  <c r="W649" i="3" a="1"/>
  <c r="X649" i="3" a="1"/>
  <c r="X649" i="3" s="1"/>
  <c r="AB641" i="3" a="1"/>
  <c r="AA641" i="3" a="1"/>
  <c r="AA641" i="3" s="1"/>
  <c r="W641" i="3" a="1"/>
  <c r="X641" i="3" a="1"/>
  <c r="X641" i="3" s="1"/>
  <c r="AB633" i="3" a="1"/>
  <c r="AA633" i="3" a="1"/>
  <c r="AA633" i="3" s="1"/>
  <c r="W633" i="3" a="1"/>
  <c r="X633" i="3" a="1"/>
  <c r="X633" i="3" s="1"/>
  <c r="AB625" i="3" a="1"/>
  <c r="AA625" i="3" a="1"/>
  <c r="AA625" i="3" s="1"/>
  <c r="W625" i="3" a="1"/>
  <c r="X625" i="3" a="1"/>
  <c r="X625" i="3" s="1"/>
  <c r="AB617" i="3" a="1"/>
  <c r="AA617" i="3" a="1"/>
  <c r="AA617" i="3" s="1"/>
  <c r="W617" i="3" a="1"/>
  <c r="X617" i="3" a="1"/>
  <c r="X617" i="3" s="1"/>
  <c r="AB609" i="3" a="1"/>
  <c r="AA609" i="3" a="1"/>
  <c r="AA609" i="3" s="1"/>
  <c r="W609" i="3" a="1"/>
  <c r="X609" i="3" a="1"/>
  <c r="X609" i="3" s="1"/>
  <c r="AB601" i="3" a="1"/>
  <c r="AA601" i="3" a="1"/>
  <c r="AA601" i="3" s="1"/>
  <c r="W601" i="3" a="1"/>
  <c r="X601" i="3" a="1"/>
  <c r="X601" i="3" s="1"/>
  <c r="AB593" i="3" a="1"/>
  <c r="AA593" i="3" a="1"/>
  <c r="W593" i="3" a="1"/>
  <c r="X593" i="3" a="1"/>
  <c r="X593" i="3" s="1"/>
  <c r="AB585" i="3" a="1"/>
  <c r="AA585" i="3" a="1"/>
  <c r="AA585" i="3" s="1"/>
  <c r="W585" i="3" a="1"/>
  <c r="X585" i="3" a="1"/>
  <c r="X585" i="3" s="1"/>
  <c r="AB577" i="3" a="1"/>
  <c r="AA577" i="3" a="1"/>
  <c r="AA577" i="3" s="1"/>
  <c r="W577" i="3" a="1"/>
  <c r="X577" i="3" a="1"/>
  <c r="X577" i="3" s="1"/>
  <c r="AB569" i="3" a="1"/>
  <c r="AA569" i="3" a="1"/>
  <c r="AA569" i="3" s="1"/>
  <c r="W569" i="3" a="1"/>
  <c r="X569" i="3" a="1"/>
  <c r="X569" i="3" s="1"/>
  <c r="AB561" i="3" a="1"/>
  <c r="AA561" i="3" a="1"/>
  <c r="AA561" i="3" s="1"/>
  <c r="W561" i="3" a="1"/>
  <c r="X561" i="3" a="1"/>
  <c r="X561" i="3" s="1"/>
  <c r="AB553" i="3" a="1"/>
  <c r="AA553" i="3" a="1"/>
  <c r="AA553" i="3" s="1"/>
  <c r="W553" i="3" a="1"/>
  <c r="X553" i="3" a="1"/>
  <c r="X553" i="3" s="1"/>
  <c r="AB545" i="3" a="1"/>
  <c r="AA545" i="3" a="1"/>
  <c r="AA545" i="3" s="1"/>
  <c r="W545" i="3" a="1"/>
  <c r="X545" i="3" a="1"/>
  <c r="X545" i="3" s="1"/>
  <c r="AB537" i="3" a="1"/>
  <c r="AA537" i="3" a="1"/>
  <c r="AA537" i="3" s="1"/>
  <c r="W537" i="3" a="1"/>
  <c r="X537" i="3" a="1"/>
  <c r="X537" i="3" s="1"/>
  <c r="AB529" i="3" a="1"/>
  <c r="AA529" i="3" a="1"/>
  <c r="AA529" i="3" s="1"/>
  <c r="W529" i="3" a="1"/>
  <c r="X529" i="3" a="1"/>
  <c r="X529" i="3" s="1"/>
  <c r="AB513" i="3" a="1"/>
  <c r="AA513" i="3" a="1"/>
  <c r="AA513" i="3" s="1"/>
  <c r="W513" i="3" a="1"/>
  <c r="X513" i="3" a="1"/>
  <c r="X513" i="3" s="1"/>
  <c r="AB505" i="3" a="1"/>
  <c r="AA505" i="3" a="1"/>
  <c r="AA505" i="3" s="1"/>
  <c r="W505" i="3" a="1"/>
  <c r="X505" i="3" a="1"/>
  <c r="X505" i="3" s="1"/>
  <c r="AB497" i="3" a="1"/>
  <c r="AA497" i="3" a="1"/>
  <c r="AA497" i="3" s="1"/>
  <c r="W497" i="3" a="1"/>
  <c r="X497" i="3" a="1"/>
  <c r="X497" i="3" s="1"/>
  <c r="AB489" i="3" a="1"/>
  <c r="AA489" i="3" a="1"/>
  <c r="AA489" i="3" s="1"/>
  <c r="W489" i="3" a="1"/>
  <c r="X489" i="3" a="1"/>
  <c r="X489" i="3" s="1"/>
  <c r="AB481" i="3" a="1"/>
  <c r="AA481" i="3" a="1"/>
  <c r="AA481" i="3" s="1"/>
  <c r="W481" i="3" a="1"/>
  <c r="X481" i="3" a="1"/>
  <c r="X481" i="3" s="1"/>
  <c r="AB477" i="3" a="1"/>
  <c r="AA477" i="3" a="1"/>
  <c r="AA477" i="3" s="1"/>
  <c r="W477" i="3" a="1"/>
  <c r="X477" i="3" a="1"/>
  <c r="X477" i="3" s="1"/>
  <c r="AB465" i="3" a="1"/>
  <c r="AA465" i="3" a="1"/>
  <c r="W465" i="3" a="1"/>
  <c r="X465" i="3" a="1"/>
  <c r="X465" i="3" s="1"/>
  <c r="AB457" i="3" a="1"/>
  <c r="AA457" i="3" a="1"/>
  <c r="AA457" i="3" s="1"/>
  <c r="W457" i="3" a="1"/>
  <c r="X457" i="3" a="1"/>
  <c r="X457" i="3" s="1"/>
  <c r="AB449" i="3" a="1"/>
  <c r="AA449" i="3" a="1"/>
  <c r="AA449" i="3" s="1"/>
  <c r="W449" i="3" a="1"/>
  <c r="X449" i="3" a="1"/>
  <c r="X449" i="3" s="1"/>
  <c r="AB441" i="3" a="1"/>
  <c r="AA441" i="3" a="1"/>
  <c r="AA441" i="3" s="1"/>
  <c r="W441" i="3" a="1"/>
  <c r="X441" i="3" a="1"/>
  <c r="X441" i="3" s="1"/>
  <c r="AB433" i="3" a="1"/>
  <c r="AA433" i="3" a="1"/>
  <c r="AA433" i="3" s="1"/>
  <c r="W433" i="3" a="1"/>
  <c r="X433" i="3" a="1"/>
  <c r="AB425" i="3" a="1"/>
  <c r="AA425" i="3" a="1"/>
  <c r="AA425" i="3" s="1"/>
  <c r="W425" i="3" a="1"/>
  <c r="X425" i="3" a="1"/>
  <c r="X425" i="3" s="1"/>
  <c r="AB417" i="3" a="1"/>
  <c r="AA417" i="3" a="1"/>
  <c r="AA417" i="3" s="1"/>
  <c r="W417" i="3" a="1"/>
  <c r="X417" i="3" a="1"/>
  <c r="X417" i="3" s="1"/>
  <c r="AB413" i="3" a="1"/>
  <c r="AA413" i="3" a="1"/>
  <c r="AA413" i="3" s="1"/>
  <c r="W413" i="3" a="1"/>
  <c r="X413" i="3" a="1"/>
  <c r="X413" i="3" s="1"/>
  <c r="AB405" i="3" a="1"/>
  <c r="AA405" i="3" a="1"/>
  <c r="AA405" i="3" s="1"/>
  <c r="W405" i="3" a="1"/>
  <c r="X405" i="3" a="1"/>
  <c r="X405" i="3" s="1"/>
  <c r="AB393" i="3" a="1"/>
  <c r="AA393" i="3" a="1"/>
  <c r="AA393" i="3" s="1"/>
  <c r="W393" i="3" a="1"/>
  <c r="X393" i="3" a="1"/>
  <c r="X393" i="3" s="1"/>
  <c r="AB385" i="3" a="1"/>
  <c r="AA385" i="3" a="1"/>
  <c r="AA385" i="3" s="1"/>
  <c r="W385" i="3" a="1"/>
  <c r="X385" i="3" a="1"/>
  <c r="X385" i="3" s="1"/>
  <c r="AB377" i="3" a="1"/>
  <c r="AA377" i="3" a="1"/>
  <c r="AA377" i="3" s="1"/>
  <c r="W377" i="3" a="1"/>
  <c r="X377" i="3" a="1"/>
  <c r="X377" i="3" s="1"/>
  <c r="AB373" i="3" a="1"/>
  <c r="AA373" i="3" a="1"/>
  <c r="AA373" i="3" s="1"/>
  <c r="W373" i="3" a="1"/>
  <c r="X373" i="3" a="1"/>
  <c r="X373" i="3" s="1"/>
  <c r="AB31" i="3" a="1"/>
  <c r="AA31" i="3" a="1"/>
  <c r="AA31" i="3" s="1"/>
  <c r="W31" i="3" a="1"/>
  <c r="X31" i="3" a="1"/>
  <c r="X31" i="3" s="1"/>
  <c r="AB39" i="3" a="1"/>
  <c r="AA39" i="3" a="1"/>
  <c r="AA39" i="3" s="1"/>
  <c r="W39" i="3" a="1"/>
  <c r="X39" i="3" a="1"/>
  <c r="X39" i="3" s="1"/>
  <c r="AB47" i="3" a="1"/>
  <c r="AA47" i="3" a="1"/>
  <c r="AA47" i="3" s="1"/>
  <c r="W47" i="3" a="1"/>
  <c r="X47" i="3" a="1"/>
  <c r="X47" i="3" s="1"/>
  <c r="AB59" i="3" a="1"/>
  <c r="AA59" i="3" a="1"/>
  <c r="AA59" i="3" s="1"/>
  <c r="W59" i="3" a="1"/>
  <c r="X59" i="3" a="1"/>
  <c r="X59" i="3" s="1"/>
  <c r="AB67" i="3" a="1"/>
  <c r="AA67" i="3" a="1"/>
  <c r="AA67" i="3" s="1"/>
  <c r="W67" i="3" a="1"/>
  <c r="X67" i="3" a="1"/>
  <c r="X67" i="3" s="1"/>
  <c r="AB75" i="3" a="1"/>
  <c r="AA75" i="3" a="1"/>
  <c r="AA75" i="3" s="1"/>
  <c r="W75" i="3" a="1"/>
  <c r="X75" i="3" a="1"/>
  <c r="X75" i="3" s="1"/>
  <c r="AB83" i="3" a="1"/>
  <c r="AA83" i="3" a="1"/>
  <c r="AA83" i="3" s="1"/>
  <c r="W83" i="3" a="1"/>
  <c r="X83" i="3" a="1"/>
  <c r="X83" i="3" s="1"/>
  <c r="AB91" i="3" a="1"/>
  <c r="AA91" i="3" a="1"/>
  <c r="AA91" i="3" s="1"/>
  <c r="W91" i="3" a="1"/>
  <c r="X91" i="3" a="1"/>
  <c r="X91" i="3" s="1"/>
  <c r="AB99" i="3" a="1"/>
  <c r="AA99" i="3" a="1"/>
  <c r="AA99" i="3" s="1"/>
  <c r="W99" i="3" a="1"/>
  <c r="X99" i="3" a="1"/>
  <c r="X99" i="3" s="1"/>
  <c r="AB107" i="3" a="1"/>
  <c r="AA107" i="3" a="1"/>
  <c r="AA107" i="3" s="1"/>
  <c r="W107" i="3" a="1"/>
  <c r="X107" i="3" a="1"/>
  <c r="X107" i="3" s="1"/>
  <c r="AB115" i="3" a="1"/>
  <c r="AA115" i="3" a="1"/>
  <c r="AA115" i="3" s="1"/>
  <c r="W115" i="3" a="1"/>
  <c r="X115" i="3" a="1"/>
  <c r="X115" i="3" s="1"/>
  <c r="AB123" i="3" a="1"/>
  <c r="AA123" i="3" a="1"/>
  <c r="AA123" i="3" s="1"/>
  <c r="W123" i="3" a="1"/>
  <c r="X123" i="3" a="1"/>
  <c r="X123" i="3" s="1"/>
  <c r="AB135" i="3" a="1"/>
  <c r="AA135" i="3" a="1"/>
  <c r="AA135" i="3" s="1"/>
  <c r="W135" i="3" a="1"/>
  <c r="X135" i="3" a="1"/>
  <c r="AB143" i="3" a="1"/>
  <c r="AA143" i="3" a="1"/>
  <c r="AA143" i="3" s="1"/>
  <c r="W143" i="3" a="1"/>
  <c r="X143" i="3" a="1"/>
  <c r="X143" i="3" s="1"/>
  <c r="AB151" i="3" a="1"/>
  <c r="AA151" i="3" a="1"/>
  <c r="AA151" i="3" s="1"/>
  <c r="W151" i="3" a="1"/>
  <c r="X151" i="3" a="1"/>
  <c r="X151" i="3" s="1"/>
  <c r="AB159" i="3" a="1"/>
  <c r="AA159" i="3" a="1"/>
  <c r="AA159" i="3" s="1"/>
  <c r="W159" i="3" a="1"/>
  <c r="X159" i="3" a="1"/>
  <c r="X159" i="3" s="1"/>
  <c r="AB167" i="3" a="1"/>
  <c r="AA167" i="3" a="1"/>
  <c r="AA167" i="3" s="1"/>
  <c r="W167" i="3" a="1"/>
  <c r="X167" i="3" a="1"/>
  <c r="AB175" i="3" a="1"/>
  <c r="AA175" i="3" a="1"/>
  <c r="AA175" i="3" s="1"/>
  <c r="W175" i="3" a="1"/>
  <c r="X175" i="3" a="1"/>
  <c r="X175" i="3" s="1"/>
  <c r="AB183" i="3" a="1"/>
  <c r="AA183" i="3" a="1"/>
  <c r="AA183" i="3" s="1"/>
  <c r="W183" i="3" a="1"/>
  <c r="X183" i="3" a="1"/>
  <c r="X183" i="3" s="1"/>
  <c r="AB191" i="3" a="1"/>
  <c r="AA191" i="3" a="1"/>
  <c r="AA191" i="3" s="1"/>
  <c r="W191" i="3" a="1"/>
  <c r="X191" i="3" a="1"/>
  <c r="X191" i="3" s="1"/>
  <c r="AB203" i="3" a="1"/>
  <c r="AA203" i="3" a="1"/>
  <c r="AA203" i="3" s="1"/>
  <c r="W203" i="3" a="1"/>
  <c r="X203" i="3" a="1"/>
  <c r="X203" i="3" s="1"/>
  <c r="AB211" i="3" a="1"/>
  <c r="AA211" i="3" a="1"/>
  <c r="AA211" i="3" s="1"/>
  <c r="W211" i="3" a="1"/>
  <c r="X211" i="3" a="1"/>
  <c r="X211" i="3" s="1"/>
  <c r="AB219" i="3" a="1"/>
  <c r="AA219" i="3" a="1"/>
  <c r="AA219" i="3" s="1"/>
  <c r="W219" i="3" a="1"/>
  <c r="X219" i="3" a="1"/>
  <c r="X219" i="3" s="1"/>
  <c r="AB231" i="3" a="1"/>
  <c r="AA231" i="3" a="1"/>
  <c r="AA231" i="3" s="1"/>
  <c r="W231" i="3" a="1"/>
  <c r="X231" i="3" a="1"/>
  <c r="X231" i="3" s="1"/>
  <c r="AB239" i="3" a="1"/>
  <c r="AA239" i="3" a="1"/>
  <c r="AA239" i="3" s="1"/>
  <c r="W239" i="3" a="1"/>
  <c r="X239" i="3" a="1"/>
  <c r="X239" i="3" s="1"/>
  <c r="AB247" i="3" a="1"/>
  <c r="AA247" i="3" a="1"/>
  <c r="AA247" i="3" s="1"/>
  <c r="W247" i="3" a="1"/>
  <c r="X247" i="3" a="1"/>
  <c r="X247" i="3" s="1"/>
  <c r="AB255" i="3" a="1"/>
  <c r="AA255" i="3" a="1"/>
  <c r="AA255" i="3" s="1"/>
  <c r="W255" i="3" a="1"/>
  <c r="X255" i="3" a="1"/>
  <c r="X255" i="3" s="1"/>
  <c r="AB263" i="3" a="1"/>
  <c r="AA263" i="3" a="1"/>
  <c r="AA263" i="3" s="1"/>
  <c r="W263" i="3" a="1"/>
  <c r="X263" i="3" a="1"/>
  <c r="X263" i="3" s="1"/>
  <c r="AB271" i="3" a="1"/>
  <c r="AA271" i="3" a="1"/>
  <c r="W271" i="3" a="1"/>
  <c r="X271" i="3" a="1"/>
  <c r="X271" i="3" s="1"/>
  <c r="AB279" i="3" a="1"/>
  <c r="AA279" i="3" a="1"/>
  <c r="AA279" i="3" s="1"/>
  <c r="W279" i="3" a="1"/>
  <c r="X279" i="3" a="1"/>
  <c r="X279" i="3" s="1"/>
  <c r="AB291" i="3" a="1"/>
  <c r="AA291" i="3" a="1"/>
  <c r="AA291" i="3" s="1"/>
  <c r="W291" i="3" a="1"/>
  <c r="X291" i="3" a="1"/>
  <c r="X291" i="3" s="1"/>
  <c r="AB299" i="3" a="1"/>
  <c r="AA299" i="3" a="1"/>
  <c r="AA299" i="3" s="1"/>
  <c r="W299" i="3" a="1"/>
  <c r="X299" i="3" a="1"/>
  <c r="X299" i="3" s="1"/>
  <c r="AB307" i="3" a="1"/>
  <c r="AA307" i="3" a="1"/>
  <c r="W307" i="3" a="1"/>
  <c r="X307" i="3" a="1"/>
  <c r="X307" i="3" s="1"/>
  <c r="AB315" i="3" a="1"/>
  <c r="AA315" i="3" a="1"/>
  <c r="AA315" i="3" s="1"/>
  <c r="W315" i="3" a="1"/>
  <c r="X315" i="3" a="1"/>
  <c r="X315" i="3" s="1"/>
  <c r="AB323" i="3" a="1"/>
  <c r="AA323" i="3" a="1"/>
  <c r="AA323" i="3" s="1"/>
  <c r="W323" i="3" a="1"/>
  <c r="X323" i="3" a="1"/>
  <c r="X323" i="3" s="1"/>
  <c r="AB331" i="3" a="1"/>
  <c r="AA331" i="3" a="1"/>
  <c r="AA331" i="3" s="1"/>
  <c r="W331" i="3" a="1"/>
  <c r="X331" i="3" a="1"/>
  <c r="X331" i="3" s="1"/>
  <c r="AB339" i="3" a="1"/>
  <c r="AA339" i="3" a="1"/>
  <c r="AA339" i="3" s="1"/>
  <c r="W339" i="3" a="1"/>
  <c r="X339" i="3" a="1"/>
  <c r="X339" i="3" s="1"/>
  <c r="AB347" i="3" a="1"/>
  <c r="AA347" i="3" a="1"/>
  <c r="AA347" i="3" s="1"/>
  <c r="W347" i="3" a="1"/>
  <c r="X347" i="3" a="1"/>
  <c r="X347" i="3" s="1"/>
  <c r="AB355" i="3" a="1"/>
  <c r="AA355" i="3" a="1"/>
  <c r="AA355" i="3" s="1"/>
  <c r="W355" i="3" a="1"/>
  <c r="X355" i="3" a="1"/>
  <c r="X355" i="3" s="1"/>
  <c r="AB359" i="3" a="1"/>
  <c r="AA359" i="3" a="1"/>
  <c r="AA359" i="3" s="1"/>
  <c r="W359" i="3" a="1"/>
  <c r="X359" i="3" a="1"/>
  <c r="X359" i="3" s="1"/>
  <c r="AB363" i="3" a="1"/>
  <c r="AA363" i="3" a="1"/>
  <c r="AA363" i="3" s="1"/>
  <c r="W363" i="3" a="1"/>
  <c r="X363" i="3" a="1"/>
  <c r="X363" i="3" s="1"/>
  <c r="AB367" i="3" a="1"/>
  <c r="AA367" i="3" a="1"/>
  <c r="AA367" i="3" s="1"/>
  <c r="W367" i="3" a="1"/>
  <c r="X367" i="3" a="1"/>
  <c r="X367" i="3" s="1"/>
  <c r="AB2083" i="3" a="1"/>
  <c r="AA2083" i="3" a="1"/>
  <c r="AA2083" i="3" s="1"/>
  <c r="W2083" i="3" a="1"/>
  <c r="X2083" i="3" a="1"/>
  <c r="X2083" i="3" s="1"/>
  <c r="AB2075" i="3" a="1"/>
  <c r="AA2075" i="3" a="1"/>
  <c r="AA2075" i="3" s="1"/>
  <c r="W2075" i="3" a="1"/>
  <c r="X2075" i="3" a="1"/>
  <c r="X2075" i="3" s="1"/>
  <c r="AB2067" i="3" a="1"/>
  <c r="AA2067" i="3" a="1"/>
  <c r="AA2067" i="3" s="1"/>
  <c r="W2067" i="3" a="1"/>
  <c r="X2067" i="3" a="1"/>
  <c r="X2067" i="3" s="1"/>
  <c r="AB2059" i="3" a="1"/>
  <c r="AA2059" i="3" a="1"/>
  <c r="AA2059" i="3" s="1"/>
  <c r="W2059" i="3" a="1"/>
  <c r="X2059" i="3" a="1"/>
  <c r="X2059" i="3" s="1"/>
  <c r="AB2051" i="3" a="1"/>
  <c r="AA2051" i="3" a="1"/>
  <c r="AA2051" i="3" s="1"/>
  <c r="W2051" i="3" a="1"/>
  <c r="X2051" i="3" a="1"/>
  <c r="X2051" i="3" s="1"/>
  <c r="AB2043" i="3" a="1"/>
  <c r="AA2043" i="3" a="1"/>
  <c r="AA2043" i="3" s="1"/>
  <c r="W2043" i="3" a="1"/>
  <c r="X2043" i="3" a="1"/>
  <c r="X2043" i="3" s="1"/>
  <c r="AB2035" i="3" a="1"/>
  <c r="AA2035" i="3" a="1"/>
  <c r="AA2035" i="3" s="1"/>
  <c r="W2035" i="3" a="1"/>
  <c r="X2035" i="3" a="1"/>
  <c r="X2035" i="3" s="1"/>
  <c r="AB2027" i="3" a="1"/>
  <c r="AA2027" i="3" a="1"/>
  <c r="AA2027" i="3" s="1"/>
  <c r="W2027" i="3" a="1"/>
  <c r="X2027" i="3" a="1"/>
  <c r="X2027" i="3" s="1"/>
  <c r="AB2019" i="3" a="1"/>
  <c r="AA2019" i="3" a="1"/>
  <c r="AA2019" i="3" s="1"/>
  <c r="W2019" i="3" a="1"/>
  <c r="X2019" i="3" a="1"/>
  <c r="X2019" i="3" s="1"/>
  <c r="AB2011" i="3" a="1"/>
  <c r="AA2011" i="3" a="1"/>
  <c r="AA2011" i="3" s="1"/>
  <c r="W2011" i="3" a="1"/>
  <c r="X2011" i="3" a="1"/>
  <c r="X2011" i="3" s="1"/>
  <c r="AB2003" i="3" a="1"/>
  <c r="AA2003" i="3" a="1"/>
  <c r="AA2003" i="3" s="1"/>
  <c r="W2003" i="3" a="1"/>
  <c r="X2003" i="3" a="1"/>
  <c r="X2003" i="3" s="1"/>
  <c r="AB1995" i="3" a="1"/>
  <c r="AA1995" i="3" a="1"/>
  <c r="AA1995" i="3" s="1"/>
  <c r="W1995" i="3" a="1"/>
  <c r="X1995" i="3" a="1"/>
  <c r="X1995" i="3" s="1"/>
  <c r="AB1987" i="3" a="1"/>
  <c r="AA1987" i="3" a="1"/>
  <c r="AA1987" i="3" s="1"/>
  <c r="X1987" i="3" a="1"/>
  <c r="W1987" i="3" a="1"/>
  <c r="W1987" i="3" s="1"/>
  <c r="AB1979" i="3" a="1"/>
  <c r="AA1979" i="3" a="1"/>
  <c r="AA1979" i="3" s="1"/>
  <c r="X1979" i="3" a="1"/>
  <c r="W1979" i="3" a="1"/>
  <c r="W1979" i="3" s="1"/>
  <c r="AB1971" i="3" a="1"/>
  <c r="AA1971" i="3" a="1"/>
  <c r="AA1971" i="3" s="1"/>
  <c r="W1971" i="3" a="1"/>
  <c r="X1971" i="3" a="1"/>
  <c r="X1971" i="3" s="1"/>
  <c r="AB1963" i="3" a="1"/>
  <c r="AA1963" i="3" a="1"/>
  <c r="AA1963" i="3" s="1"/>
  <c r="W1963" i="3" a="1"/>
  <c r="X1963" i="3" a="1"/>
  <c r="AB1955" i="3" a="1"/>
  <c r="AA1955" i="3" a="1"/>
  <c r="AA1955" i="3" s="1"/>
  <c r="W1955" i="3" a="1"/>
  <c r="X1955" i="3" a="1"/>
  <c r="X1955" i="3" s="1"/>
  <c r="AB1947" i="3" a="1"/>
  <c r="AA1947" i="3" a="1"/>
  <c r="AA1947" i="3" s="1"/>
  <c r="W1947" i="3" a="1"/>
  <c r="X1947" i="3" a="1"/>
  <c r="X1947" i="3" s="1"/>
  <c r="AB1939" i="3" a="1"/>
  <c r="AA1939" i="3" a="1"/>
  <c r="AA1939" i="3" s="1"/>
  <c r="W1939" i="3" a="1"/>
  <c r="X1939" i="3" a="1"/>
  <c r="X1939" i="3" s="1"/>
  <c r="AB1931" i="3" a="1"/>
  <c r="AA1931" i="3" a="1"/>
  <c r="AA1931" i="3" s="1"/>
  <c r="W1931" i="3" a="1"/>
  <c r="X1931" i="3" a="1"/>
  <c r="AB1923" i="3" a="1"/>
  <c r="AA1923" i="3" a="1"/>
  <c r="AA1923" i="3" s="1"/>
  <c r="W1923" i="3" a="1"/>
  <c r="X1923" i="3" a="1"/>
  <c r="X1923" i="3" s="1"/>
  <c r="AB1915" i="3" a="1"/>
  <c r="AA1915" i="3" a="1"/>
  <c r="AA1915" i="3" s="1"/>
  <c r="W1915" i="3" a="1"/>
  <c r="X1915" i="3" a="1"/>
  <c r="X1915" i="3" s="1"/>
  <c r="AB1907" i="3" a="1"/>
  <c r="AA1907" i="3" a="1"/>
  <c r="AA1907" i="3" s="1"/>
  <c r="W1907" i="3" a="1"/>
  <c r="X1907" i="3" a="1"/>
  <c r="X1907" i="3" s="1"/>
  <c r="AB1899" i="3" a="1"/>
  <c r="AA1899" i="3" a="1"/>
  <c r="AA1899" i="3" s="1"/>
  <c r="X1899" i="3" a="1"/>
  <c r="W1899" i="3" a="1"/>
  <c r="W1899" i="3" s="1"/>
  <c r="AB1891" i="3" a="1"/>
  <c r="AA1891" i="3" a="1"/>
  <c r="W1891" i="3" a="1"/>
  <c r="X1891" i="3" a="1"/>
  <c r="X1891" i="3" s="1"/>
  <c r="AB1883" i="3" a="1"/>
  <c r="AA1883" i="3" a="1"/>
  <c r="AA1883" i="3" s="1"/>
  <c r="X1883" i="3" a="1"/>
  <c r="W1883" i="3" a="1"/>
  <c r="W1883" i="3" s="1"/>
  <c r="AB1875" i="3" a="1"/>
  <c r="AA1875" i="3" a="1"/>
  <c r="AA1875" i="3" s="1"/>
  <c r="W1875" i="3" a="1"/>
  <c r="X1875" i="3" a="1"/>
  <c r="X1875" i="3" s="1"/>
  <c r="AB1867" i="3" a="1"/>
  <c r="AA1867" i="3" a="1"/>
  <c r="AA1867" i="3" s="1"/>
  <c r="W1867" i="3" a="1"/>
  <c r="X1867" i="3" a="1"/>
  <c r="X1867" i="3" s="1"/>
  <c r="AB1859" i="3" a="1"/>
  <c r="AA1859" i="3" a="1"/>
  <c r="AA1859" i="3" s="1"/>
  <c r="W1859" i="3" a="1"/>
  <c r="X1859" i="3" a="1"/>
  <c r="X1859" i="3" s="1"/>
  <c r="AB1851" i="3" a="1"/>
  <c r="AA1851" i="3" a="1"/>
  <c r="AA1851" i="3" s="1"/>
  <c r="W1851" i="3" a="1"/>
  <c r="X1851" i="3" a="1"/>
  <c r="AB1843" i="3" a="1"/>
  <c r="AA1843" i="3" a="1"/>
  <c r="AA1843" i="3" s="1"/>
  <c r="W1843" i="3" a="1"/>
  <c r="X1843" i="3" a="1"/>
  <c r="X1843" i="3" s="1"/>
  <c r="AB1835" i="3" a="1"/>
  <c r="AA1835" i="3" a="1"/>
  <c r="AA1835" i="3" s="1"/>
  <c r="X1835" i="3" a="1"/>
  <c r="W1835" i="3" a="1"/>
  <c r="W1835" i="3" s="1"/>
  <c r="AB1827" i="3" a="1"/>
  <c r="AA1827" i="3" a="1"/>
  <c r="AA1827" i="3" s="1"/>
  <c r="W1827" i="3" a="1"/>
  <c r="X1827" i="3" a="1"/>
  <c r="X1827" i="3" s="1"/>
  <c r="AB1819" i="3" a="1"/>
  <c r="AA1819" i="3" a="1"/>
  <c r="AA1819" i="3" s="1"/>
  <c r="W1819" i="3" a="1"/>
  <c r="X1819" i="3" a="1"/>
  <c r="X1819" i="3" s="1"/>
  <c r="AB1811" i="3" a="1"/>
  <c r="AA1811" i="3" a="1"/>
  <c r="AA1811" i="3" s="1"/>
  <c r="W1811" i="3" a="1"/>
  <c r="X1811" i="3" a="1"/>
  <c r="X1811" i="3" s="1"/>
  <c r="AB1803" i="3" a="1"/>
  <c r="AA1803" i="3" a="1"/>
  <c r="AA1803" i="3" s="1"/>
  <c r="W1803" i="3" a="1"/>
  <c r="X1803" i="3" a="1"/>
  <c r="AB1795" i="3" a="1"/>
  <c r="AA1795" i="3" a="1"/>
  <c r="AA1795" i="3" s="1"/>
  <c r="W1795" i="3" a="1"/>
  <c r="X1795" i="3" a="1"/>
  <c r="X1795" i="3" s="1"/>
  <c r="AB1787" i="3" a="1"/>
  <c r="AA1787" i="3" a="1"/>
  <c r="AA1787" i="3" s="1"/>
  <c r="W1787" i="3" a="1"/>
  <c r="X1787" i="3" a="1"/>
  <c r="X1787" i="3" s="1"/>
  <c r="AB1779" i="3" a="1"/>
  <c r="AA1779" i="3" a="1"/>
  <c r="W1779" i="3" a="1"/>
  <c r="X1779" i="3" a="1"/>
  <c r="X1779" i="3" s="1"/>
  <c r="AB1775" i="3" a="1"/>
  <c r="AA1775" i="3" a="1"/>
  <c r="AA1775" i="3" s="1"/>
  <c r="W1775" i="3" a="1"/>
  <c r="X1775" i="3" a="1"/>
  <c r="X1775" i="3" s="1"/>
  <c r="AB1771" i="3" a="1"/>
  <c r="AA1771" i="3" a="1"/>
  <c r="AA1771" i="3" s="1"/>
  <c r="W1771" i="3" a="1"/>
  <c r="X1771" i="3" a="1"/>
  <c r="X1771" i="3" s="1"/>
  <c r="AB1767" i="3" a="1"/>
  <c r="AA1767" i="3" a="1"/>
  <c r="AA1767" i="3" s="1"/>
  <c r="W1767" i="3" a="1"/>
  <c r="X1767" i="3" a="1"/>
  <c r="X1767" i="3" s="1"/>
  <c r="AB1715" i="3" a="1"/>
  <c r="AA1715" i="3" a="1"/>
  <c r="AA1715" i="3" s="1"/>
  <c r="X1715" i="3" a="1"/>
  <c r="W1715" i="3" a="1"/>
  <c r="W1715" i="3" s="1"/>
  <c r="AB1563" i="3" a="1"/>
  <c r="AA1563" i="3" a="1"/>
  <c r="AA1563" i="3" s="1"/>
  <c r="W1563" i="3" a="1"/>
  <c r="X1563" i="3" a="1"/>
  <c r="X1563" i="3" s="1"/>
  <c r="AB29" i="3" a="1"/>
  <c r="AA29" i="3" a="1"/>
  <c r="AA29" i="3" s="1"/>
  <c r="W29" i="3" a="1"/>
  <c r="X29" i="3" a="1"/>
  <c r="AB33" i="3" a="1"/>
  <c r="AA33" i="3" a="1"/>
  <c r="AA33" i="3" s="1"/>
  <c r="W33" i="3" a="1"/>
  <c r="X33" i="3" a="1"/>
  <c r="X33" i="3" s="1"/>
  <c r="AB45" i="3" a="1"/>
  <c r="AA45" i="3" a="1"/>
  <c r="AA45" i="3" s="1"/>
  <c r="W45" i="3" a="1"/>
  <c r="X45" i="3" a="1"/>
  <c r="X45" i="3" s="1"/>
  <c r="AB49" i="3" a="1"/>
  <c r="AA49" i="3" a="1"/>
  <c r="AA49" i="3" s="1"/>
  <c r="W49" i="3" a="1"/>
  <c r="X49" i="3" a="1"/>
  <c r="X49" i="3" s="1"/>
  <c r="AB61" i="3" a="1"/>
  <c r="AA61" i="3" a="1"/>
  <c r="AA61" i="3" s="1"/>
  <c r="W61" i="3" a="1"/>
  <c r="X61" i="3" a="1"/>
  <c r="X61" i="3" s="1"/>
  <c r="AB65" i="3" a="1"/>
  <c r="AA65" i="3" a="1"/>
  <c r="AA65" i="3" s="1"/>
  <c r="W65" i="3" a="1"/>
  <c r="X65" i="3" a="1"/>
  <c r="X65" i="3" s="1"/>
  <c r="AB77" i="3" a="1"/>
  <c r="AA77" i="3" a="1"/>
  <c r="W77" i="3" a="1"/>
  <c r="X77" i="3" a="1"/>
  <c r="X77" i="3" s="1"/>
  <c r="AB89" i="3" a="1"/>
  <c r="AA89" i="3" a="1"/>
  <c r="AA89" i="3" s="1"/>
  <c r="W89" i="3" a="1"/>
  <c r="X89" i="3" a="1"/>
  <c r="X89" i="3" s="1"/>
  <c r="AB93" i="3" a="1"/>
  <c r="AA93" i="3" a="1"/>
  <c r="AA93" i="3" s="1"/>
  <c r="W93" i="3" a="1"/>
  <c r="X93" i="3" a="1"/>
  <c r="X93" i="3" s="1"/>
  <c r="AB105" i="3" a="1"/>
  <c r="AA105" i="3" a="1"/>
  <c r="AA105" i="3" s="1"/>
  <c r="W105" i="3" a="1"/>
  <c r="X105" i="3" a="1"/>
  <c r="AB109" i="3" a="1"/>
  <c r="AA109" i="3" a="1"/>
  <c r="AA109" i="3" s="1"/>
  <c r="W109" i="3" a="1"/>
  <c r="X109" i="3" a="1"/>
  <c r="X109" i="3" s="1"/>
  <c r="AB121" i="3" a="1"/>
  <c r="AA121" i="3" a="1"/>
  <c r="AA121" i="3" s="1"/>
  <c r="W121" i="3" a="1"/>
  <c r="X121" i="3" a="1"/>
  <c r="AB133" i="3" a="1"/>
  <c r="AA133" i="3" a="1"/>
  <c r="AA133" i="3" s="1"/>
  <c r="W133" i="3" a="1"/>
  <c r="X133" i="3" a="1"/>
  <c r="X133" i="3" s="1"/>
  <c r="AB137" i="3" a="1"/>
  <c r="AA137" i="3" a="1"/>
  <c r="AA137" i="3" s="1"/>
  <c r="W137" i="3" a="1"/>
  <c r="X137" i="3" a="1"/>
  <c r="X137" i="3" s="1"/>
  <c r="AB149" i="3" a="1"/>
  <c r="AA149" i="3" a="1"/>
  <c r="AA149" i="3" s="1"/>
  <c r="W149" i="3" a="1"/>
  <c r="X149" i="3" a="1"/>
  <c r="X149" i="3" s="1"/>
  <c r="AB153" i="3" a="1"/>
  <c r="AA153" i="3" a="1"/>
  <c r="AA153" i="3" s="1"/>
  <c r="W153" i="3" a="1"/>
  <c r="X153" i="3" a="1"/>
  <c r="X153" i="3" s="1"/>
  <c r="AB165" i="3" a="1"/>
  <c r="AA165" i="3" a="1"/>
  <c r="AA165" i="3" s="1"/>
  <c r="W165" i="3" a="1"/>
  <c r="X165" i="3" a="1"/>
  <c r="X165" i="3" s="1"/>
  <c r="AB177" i="3" a="1"/>
  <c r="AA177" i="3" a="1"/>
  <c r="AA177" i="3" s="1"/>
  <c r="W177" i="3" a="1"/>
  <c r="X177" i="3" a="1"/>
  <c r="X177" i="3" s="1"/>
  <c r="AB181" i="3" a="1"/>
  <c r="AA181" i="3" a="1"/>
  <c r="AA181" i="3" s="1"/>
  <c r="W181" i="3" a="1"/>
  <c r="X181" i="3" a="1"/>
  <c r="X181" i="3" s="1"/>
  <c r="AB193" i="3" a="1"/>
  <c r="AA193" i="3" a="1"/>
  <c r="W193" i="3" a="1"/>
  <c r="X193" i="3" a="1"/>
  <c r="X193" i="3" s="1"/>
  <c r="AB197" i="3" a="1"/>
  <c r="AA197" i="3" a="1"/>
  <c r="AA197" i="3" s="1"/>
  <c r="W197" i="3" a="1"/>
  <c r="X197" i="3" a="1"/>
  <c r="X197" i="3" s="1"/>
  <c r="AB209" i="3" a="1"/>
  <c r="AA209" i="3" a="1"/>
  <c r="AA209" i="3" s="1"/>
  <c r="W209" i="3" a="1"/>
  <c r="X209" i="3" a="1"/>
  <c r="X209" i="3" s="1"/>
  <c r="AB217" i="3" a="1"/>
  <c r="AA217" i="3" a="1"/>
  <c r="AA217" i="3" s="1"/>
  <c r="W217" i="3" a="1"/>
  <c r="X217" i="3" a="1"/>
  <c r="X217" i="3" s="1"/>
  <c r="AB225" i="3" a="1"/>
  <c r="AA225" i="3" a="1"/>
  <c r="AA225" i="3" s="1"/>
  <c r="W225" i="3" a="1"/>
  <c r="X225" i="3" a="1"/>
  <c r="AB237" i="3" a="1"/>
  <c r="AA237" i="3" a="1"/>
  <c r="AA237" i="3" s="1"/>
  <c r="W237" i="3" a="1"/>
  <c r="X237" i="3" a="1"/>
  <c r="X237" i="3" s="1"/>
  <c r="AB241" i="3" a="1"/>
  <c r="AA241" i="3" a="1"/>
  <c r="AA241" i="3" s="1"/>
  <c r="W241" i="3" a="1"/>
  <c r="X241" i="3" a="1"/>
  <c r="X241" i="3" s="1"/>
  <c r="AB253" i="3" a="1"/>
  <c r="AA253" i="3" a="1"/>
  <c r="AA253" i="3" s="1"/>
  <c r="W253" i="3" a="1"/>
  <c r="X253" i="3" a="1"/>
  <c r="X253" i="3" s="1"/>
  <c r="AB257" i="3" a="1"/>
  <c r="AA257" i="3" a="1"/>
  <c r="AA257" i="3" s="1"/>
  <c r="W257" i="3" a="1"/>
  <c r="X257" i="3" a="1"/>
  <c r="X257" i="3" s="1"/>
  <c r="AB269" i="3" a="1"/>
  <c r="AA269" i="3" a="1"/>
  <c r="AA269" i="3" s="1"/>
  <c r="W269" i="3" a="1"/>
  <c r="X269" i="3" a="1"/>
  <c r="X269" i="3" s="1"/>
  <c r="AB273" i="3" a="1"/>
  <c r="AA273" i="3" a="1"/>
  <c r="AA273" i="3" s="1"/>
  <c r="W273" i="3" a="1"/>
  <c r="X273" i="3" a="1"/>
  <c r="X273" i="3" s="1"/>
  <c r="AB285" i="3" a="1"/>
  <c r="AA285" i="3" a="1"/>
  <c r="AA285" i="3" s="1"/>
  <c r="W285" i="3" a="1"/>
  <c r="X285" i="3" a="1"/>
  <c r="X285" i="3" s="1"/>
  <c r="AB297" i="3" a="1"/>
  <c r="AA297" i="3" a="1"/>
  <c r="AA297" i="3" s="1"/>
  <c r="W297" i="3" a="1"/>
  <c r="X297" i="3" a="1"/>
  <c r="X297" i="3" s="1"/>
  <c r="AB301" i="3" a="1"/>
  <c r="AA301" i="3" a="1"/>
  <c r="AA301" i="3" s="1"/>
  <c r="W301" i="3" a="1"/>
  <c r="X301" i="3" a="1"/>
  <c r="X301" i="3" s="1"/>
  <c r="AB313" i="3" a="1"/>
  <c r="AA313" i="3" a="1"/>
  <c r="AA313" i="3" s="1"/>
  <c r="W313" i="3" a="1"/>
  <c r="X313" i="3" a="1"/>
  <c r="X313" i="3" s="1"/>
  <c r="AB317" i="3" a="1"/>
  <c r="AA317" i="3" a="1"/>
  <c r="AA317" i="3" s="1"/>
  <c r="W317" i="3" a="1"/>
  <c r="X317" i="3" a="1"/>
  <c r="X317" i="3" s="1"/>
  <c r="AB329" i="3" a="1"/>
  <c r="AA329" i="3" a="1"/>
  <c r="AA329" i="3" s="1"/>
  <c r="W329" i="3" a="1"/>
  <c r="X329" i="3" a="1"/>
  <c r="X329" i="3" s="1"/>
  <c r="AB337" i="3" a="1"/>
  <c r="AA337" i="3" a="1"/>
  <c r="AA337" i="3" s="1"/>
  <c r="W337" i="3" a="1"/>
  <c r="X337" i="3" a="1"/>
  <c r="X337" i="3" s="1"/>
  <c r="AB345" i="3" a="1"/>
  <c r="AA345" i="3" a="1"/>
  <c r="AA345" i="3" s="1"/>
  <c r="W345" i="3" a="1"/>
  <c r="X345" i="3" a="1"/>
  <c r="X345" i="3" s="1"/>
  <c r="AB349" i="3" a="1"/>
  <c r="AA349" i="3" a="1"/>
  <c r="AA349" i="3" s="1"/>
  <c r="W349" i="3" a="1"/>
  <c r="X349" i="3" a="1"/>
  <c r="X349" i="3" s="1"/>
  <c r="AB353" i="3" a="1"/>
  <c r="AA353" i="3" a="1"/>
  <c r="AA353" i="3" s="1"/>
  <c r="W353" i="3" a="1"/>
  <c r="X353" i="3" a="1"/>
  <c r="X353" i="3" s="1"/>
  <c r="AB357" i="3" a="1"/>
  <c r="AA357" i="3" a="1"/>
  <c r="AA357" i="3" s="1"/>
  <c r="W357" i="3" a="1"/>
  <c r="X357" i="3" a="1"/>
  <c r="X357" i="3" s="1"/>
  <c r="AB361" i="3" a="1"/>
  <c r="AA361" i="3" a="1"/>
  <c r="AA361" i="3" s="1"/>
  <c r="W361" i="3" a="1"/>
  <c r="X361" i="3" a="1"/>
  <c r="X361" i="3" s="1"/>
  <c r="AB365" i="3" a="1"/>
  <c r="AA365" i="3" a="1"/>
  <c r="AA365" i="3" s="1"/>
  <c r="W365" i="3" a="1"/>
  <c r="X365" i="3" a="1"/>
  <c r="AB2081" i="3" a="1"/>
  <c r="AA2081" i="3" a="1"/>
  <c r="W2081" i="3" a="1"/>
  <c r="X2081" i="3" a="1"/>
  <c r="AB2077" i="3" a="1"/>
  <c r="AA2077" i="3" a="1"/>
  <c r="AA2077" i="3" s="1"/>
  <c r="W2077" i="3" a="1"/>
  <c r="X2077" i="3" a="1"/>
  <c r="X2077" i="3" s="1"/>
  <c r="AB2065" i="3" a="1"/>
  <c r="AA2065" i="3" a="1"/>
  <c r="AA2065" i="3" s="1"/>
  <c r="W2065" i="3" a="1"/>
  <c r="X2065" i="3" a="1"/>
  <c r="X2065" i="3" s="1"/>
  <c r="AB2057" i="3" a="1"/>
  <c r="AA2057" i="3" a="1"/>
  <c r="AA2057" i="3" s="1"/>
  <c r="W2057" i="3" a="1"/>
  <c r="X2057" i="3" a="1"/>
  <c r="X2057" i="3" s="1"/>
  <c r="AB2049" i="3" a="1"/>
  <c r="AA2049" i="3" a="1"/>
  <c r="AA2049" i="3" s="1"/>
  <c r="W2049" i="3" a="1"/>
  <c r="X2049" i="3" a="1"/>
  <c r="X2049" i="3" s="1"/>
  <c r="AB2037" i="3" a="1"/>
  <c r="AA2037" i="3" a="1"/>
  <c r="W2037" i="3" a="1"/>
  <c r="X2037" i="3" a="1"/>
  <c r="X2037" i="3" s="1"/>
  <c r="AB2025" i="3" a="1"/>
  <c r="AA2025" i="3" a="1"/>
  <c r="AA2025" i="3" s="1"/>
  <c r="W2025" i="3" a="1"/>
  <c r="X2025" i="3" a="1"/>
  <c r="AB2021" i="3" a="1"/>
  <c r="AA2021" i="3" a="1"/>
  <c r="AA2021" i="3" s="1"/>
  <c r="X2021" i="3" a="1"/>
  <c r="W2021" i="3" a="1"/>
  <c r="W2021" i="3" s="1"/>
  <c r="AB2009" i="3" a="1"/>
  <c r="AA2009" i="3" a="1"/>
  <c r="AA2009" i="3" s="1"/>
  <c r="X2009" i="3" a="1"/>
  <c r="W2009" i="3" a="1"/>
  <c r="W2009" i="3" s="1"/>
  <c r="AB2001" i="3" a="1"/>
  <c r="AA2001" i="3" a="1"/>
  <c r="X2001" i="3" a="1"/>
  <c r="W2001" i="3" a="1"/>
  <c r="W2001" i="3" s="1"/>
  <c r="AB1993" i="3" a="1"/>
  <c r="AA1993" i="3" a="1"/>
  <c r="AA1993" i="3" s="1"/>
  <c r="X1993" i="3" a="1"/>
  <c r="W1993" i="3" a="1"/>
  <c r="W1993" i="3" s="1"/>
  <c r="AB1981" i="3" a="1"/>
  <c r="AA1981" i="3" a="1"/>
  <c r="AA1981" i="3" s="1"/>
  <c r="X1981" i="3" a="1"/>
  <c r="W1981" i="3" a="1"/>
  <c r="W1981" i="3" s="1"/>
  <c r="AB1977" i="3" a="1"/>
  <c r="AA1977" i="3" a="1"/>
  <c r="AA1977" i="3" s="1"/>
  <c r="X1977" i="3" a="1"/>
  <c r="W1977" i="3" a="1"/>
  <c r="W1977" i="3" s="1"/>
  <c r="AB1965" i="3" a="1"/>
  <c r="AA1965" i="3" a="1"/>
  <c r="AA1965" i="3" s="1"/>
  <c r="X1965" i="3" a="1"/>
  <c r="W1965" i="3" a="1"/>
  <c r="W1965" i="3" s="1"/>
  <c r="AB1957" i="3" a="1"/>
  <c r="AA1957" i="3" a="1"/>
  <c r="AA1957" i="3" s="1"/>
  <c r="W1957" i="3" a="1"/>
  <c r="X1957" i="3" a="1"/>
  <c r="X1957" i="3" s="1"/>
  <c r="AB1949" i="3" a="1"/>
  <c r="AA1949" i="3" a="1"/>
  <c r="X1949" i="3" a="1"/>
  <c r="W1949" i="3" a="1"/>
  <c r="W1949" i="3" s="1"/>
  <c r="AB1937" i="3" a="1"/>
  <c r="AA1937" i="3" a="1"/>
  <c r="AA1937" i="3" s="1"/>
  <c r="X1937" i="3" a="1"/>
  <c r="W1937" i="3" a="1"/>
  <c r="W1937" i="3" s="1"/>
  <c r="AB1929" i="3" a="1"/>
  <c r="AA1929" i="3" a="1"/>
  <c r="AA1929" i="3" s="1"/>
  <c r="X1929" i="3" a="1"/>
  <c r="W1929" i="3" a="1"/>
  <c r="AB1921" i="3" a="1"/>
  <c r="AA1921" i="3" a="1"/>
  <c r="AA1921" i="3" s="1"/>
  <c r="X1921" i="3" a="1"/>
  <c r="W1921" i="3" a="1"/>
  <c r="W1921" i="3" s="1"/>
  <c r="AB1909" i="3" a="1"/>
  <c r="AA1909" i="3" a="1"/>
  <c r="AA1909" i="3" s="1"/>
  <c r="X1909" i="3" a="1"/>
  <c r="W1909" i="3" a="1"/>
  <c r="W1909" i="3" s="1"/>
  <c r="AB1905" i="3" a="1"/>
  <c r="AA1905" i="3" a="1"/>
  <c r="AA1905" i="3" s="1"/>
  <c r="X1905" i="3" a="1"/>
  <c r="W1905" i="3" a="1"/>
  <c r="W1905" i="3" s="1"/>
  <c r="AB1893" i="3" a="1"/>
  <c r="AA1893" i="3" a="1"/>
  <c r="AA1893" i="3" s="1"/>
  <c r="W1893" i="3" a="1"/>
  <c r="X1893" i="3" a="1"/>
  <c r="X1893" i="3" s="1"/>
  <c r="AB1885" i="3" a="1"/>
  <c r="AA1885" i="3" a="1"/>
  <c r="AA1885" i="3" s="1"/>
  <c r="X1885" i="3" a="1"/>
  <c r="W1885" i="3" a="1"/>
  <c r="W1885" i="3" s="1"/>
  <c r="AB1877" i="3" a="1"/>
  <c r="AA1877" i="3" a="1"/>
  <c r="AA1877" i="3" s="1"/>
  <c r="X1877" i="3" a="1"/>
  <c r="W1877" i="3" a="1"/>
  <c r="W1877" i="3" s="1"/>
  <c r="AB1865" i="3" a="1"/>
  <c r="AA1865" i="3" a="1"/>
  <c r="AA1865" i="3" s="1"/>
  <c r="X1865" i="3" a="1"/>
  <c r="W1865" i="3" a="1"/>
  <c r="W1865" i="3" s="1"/>
  <c r="AB1857" i="3" a="1"/>
  <c r="AA1857" i="3" a="1"/>
  <c r="AA1857" i="3" s="1"/>
  <c r="X1857" i="3" a="1"/>
  <c r="W1857" i="3" a="1"/>
  <c r="W1857" i="3" s="1"/>
  <c r="AB1849" i="3" a="1"/>
  <c r="AA1849" i="3" a="1"/>
  <c r="AA1849" i="3" s="1"/>
  <c r="X1849" i="3" a="1"/>
  <c r="W1849" i="3" a="1"/>
  <c r="AB1841" i="3" a="1"/>
  <c r="AA1841" i="3" a="1"/>
  <c r="AA1841" i="3" s="1"/>
  <c r="X1841" i="3" a="1"/>
  <c r="W1841" i="3" a="1"/>
  <c r="W1841" i="3" s="1"/>
  <c r="AB1833" i="3" a="1"/>
  <c r="AA1833" i="3" a="1"/>
  <c r="X1833" i="3" a="1"/>
  <c r="W1833" i="3" a="1"/>
  <c r="W1833" i="3" s="1"/>
  <c r="AB1821" i="3" a="1"/>
  <c r="AA1821" i="3" a="1"/>
  <c r="AA1821" i="3" s="1"/>
  <c r="X1821" i="3" a="1"/>
  <c r="W1821" i="3" a="1"/>
  <c r="W1821" i="3" s="1"/>
  <c r="AB1813" i="3" a="1"/>
  <c r="AA1813" i="3" a="1"/>
  <c r="AA1813" i="3" s="1"/>
  <c r="W1813" i="3" a="1"/>
  <c r="X1813" i="3" a="1"/>
  <c r="X1813" i="3" s="1"/>
  <c r="AB1805" i="3" a="1"/>
  <c r="AA1805" i="3" a="1"/>
  <c r="AA1805" i="3" s="1"/>
  <c r="W1805" i="3" a="1"/>
  <c r="X1805" i="3" a="1"/>
  <c r="X1805" i="3" s="1"/>
  <c r="AB1797" i="3" a="1"/>
  <c r="AA1797" i="3" a="1"/>
  <c r="AA1797" i="3" s="1"/>
  <c r="X1797" i="3" a="1"/>
  <c r="W1797" i="3" a="1"/>
  <c r="W1797" i="3" s="1"/>
  <c r="AB1789" i="3" a="1"/>
  <c r="AA1789" i="3" a="1"/>
  <c r="AA1789" i="3" s="1"/>
  <c r="W1789" i="3" a="1"/>
  <c r="X1789" i="3" a="1"/>
  <c r="X1789" i="3" s="1"/>
  <c r="AB1777" i="3" a="1"/>
  <c r="AA1777" i="3" a="1"/>
  <c r="AA1777" i="3" s="1"/>
  <c r="X1777" i="3" a="1"/>
  <c r="W1777" i="3" a="1"/>
  <c r="W1777" i="3" s="1"/>
  <c r="AB1769" i="3" a="1"/>
  <c r="AA1769" i="3" a="1"/>
  <c r="AA1769" i="3" s="1"/>
  <c r="X1769" i="3" a="1"/>
  <c r="W1769" i="3" a="1"/>
  <c r="AB1761" i="3" a="1"/>
  <c r="AA1761" i="3" a="1"/>
  <c r="AA1761" i="3" s="1"/>
  <c r="X1761" i="3" a="1"/>
  <c r="W1761" i="3" a="1"/>
  <c r="W1761" i="3" s="1"/>
  <c r="AB1749" i="3" a="1"/>
  <c r="AA1749" i="3" a="1"/>
  <c r="AA1749" i="3" s="1"/>
  <c r="W1749" i="3" a="1"/>
  <c r="X1749" i="3" a="1"/>
  <c r="X1749" i="3" s="1"/>
  <c r="AB1741" i="3" a="1"/>
  <c r="AA1741" i="3" a="1"/>
  <c r="AA1741" i="3" s="1"/>
  <c r="W1741" i="3" a="1"/>
  <c r="X1741" i="3" a="1"/>
  <c r="X1741" i="3" s="1"/>
  <c r="AB1733" i="3" a="1"/>
  <c r="AA1733" i="3" a="1"/>
  <c r="AA1733" i="3" s="1"/>
  <c r="W1733" i="3" a="1"/>
  <c r="X1733" i="3" a="1"/>
  <c r="X1733" i="3" s="1"/>
  <c r="AB1725" i="3" a="1"/>
  <c r="AA1725" i="3" a="1"/>
  <c r="X1725" i="3" a="1"/>
  <c r="W1725" i="3" a="1"/>
  <c r="W1725" i="3" s="1"/>
  <c r="AB1717" i="3" a="1"/>
  <c r="AA1717" i="3" a="1"/>
  <c r="AA1717" i="3" s="1"/>
  <c r="X1717" i="3" a="1"/>
  <c r="W1717" i="3" a="1"/>
  <c r="W1717" i="3" s="1"/>
  <c r="AB1705" i="3" a="1"/>
  <c r="AA1705" i="3" a="1"/>
  <c r="AA1705" i="3" s="1"/>
  <c r="X1705" i="3" a="1"/>
  <c r="W1705" i="3" a="1"/>
  <c r="W1705" i="3" s="1"/>
  <c r="AB1697" i="3" a="1"/>
  <c r="AA1697" i="3" a="1"/>
  <c r="AA1697" i="3" s="1"/>
  <c r="X1697" i="3" a="1"/>
  <c r="W1697" i="3" a="1"/>
  <c r="W1697" i="3" s="1"/>
  <c r="AB1689" i="3" a="1"/>
  <c r="AA1689" i="3" a="1"/>
  <c r="AA1689" i="3" s="1"/>
  <c r="X1689" i="3" a="1"/>
  <c r="W1689" i="3" a="1"/>
  <c r="W1689" i="3" s="1"/>
  <c r="AB1681" i="3" a="1"/>
  <c r="AA1681" i="3" a="1"/>
  <c r="AA1681" i="3" s="1"/>
  <c r="X1681" i="3" a="1"/>
  <c r="W1681" i="3" a="1"/>
  <c r="AB1673" i="3" a="1"/>
  <c r="AA1673" i="3" a="1"/>
  <c r="AA1673" i="3" s="1"/>
  <c r="X1673" i="3" a="1"/>
  <c r="W1673" i="3" a="1"/>
  <c r="W1673" i="3" s="1"/>
  <c r="AB1661" i="3" a="1"/>
  <c r="AA1661" i="3" a="1"/>
  <c r="AA1661" i="3" s="1"/>
  <c r="X1661" i="3" a="1"/>
  <c r="W1661" i="3" a="1"/>
  <c r="W1661" i="3" s="1"/>
  <c r="AB1653" i="3" a="1"/>
  <c r="AA1653" i="3" a="1"/>
  <c r="AA1653" i="3" s="1"/>
  <c r="W1653" i="3" a="1"/>
  <c r="X1653" i="3" a="1"/>
  <c r="X1653" i="3" s="1"/>
  <c r="AB1645" i="3" a="1"/>
  <c r="AA1645" i="3" a="1"/>
  <c r="AA1645" i="3" s="1"/>
  <c r="W1645" i="3" a="1"/>
  <c r="X1645" i="3" a="1"/>
  <c r="X1645" i="3" s="1"/>
  <c r="AB1637" i="3" a="1"/>
  <c r="AA1637" i="3" a="1"/>
  <c r="AA1637" i="3" s="1"/>
  <c r="X1637" i="3" a="1"/>
  <c r="W1637" i="3" a="1"/>
  <c r="W1637" i="3" s="1"/>
  <c r="AB1625" i="3" a="1"/>
  <c r="AA1625" i="3" a="1"/>
  <c r="AA1625" i="3" s="1"/>
  <c r="X1625" i="3" a="1"/>
  <c r="W1625" i="3" a="1"/>
  <c r="AB1617" i="3" a="1"/>
  <c r="AA1617" i="3" a="1"/>
  <c r="AA1617" i="3" s="1"/>
  <c r="X1617" i="3" a="1"/>
  <c r="W1617" i="3" a="1"/>
  <c r="W1617" i="3" s="1"/>
  <c r="AB1609" i="3" a="1"/>
  <c r="AA1609" i="3" a="1"/>
  <c r="AA1609" i="3" s="1"/>
  <c r="X1609" i="3" a="1"/>
  <c r="W1609" i="3" a="1"/>
  <c r="W1609" i="3" s="1"/>
  <c r="AB1601" i="3" a="1"/>
  <c r="AA1601" i="3" a="1"/>
  <c r="AA1601" i="3" s="1"/>
  <c r="X1601" i="3" a="1"/>
  <c r="W1601" i="3" a="1"/>
  <c r="W1601" i="3" s="1"/>
  <c r="AB1589" i="3" a="1"/>
  <c r="AA1589" i="3" a="1"/>
  <c r="AA1589" i="3" s="1"/>
  <c r="W1589" i="3" a="1"/>
  <c r="X1589" i="3" a="1"/>
  <c r="X1589" i="3" s="1"/>
  <c r="AB1581" i="3" a="1"/>
  <c r="AA1581" i="3" a="1"/>
  <c r="AA1581" i="3" s="1"/>
  <c r="W1581" i="3" a="1"/>
  <c r="X1581" i="3" a="1"/>
  <c r="X1581" i="3" s="1"/>
  <c r="AA1573" i="3" a="1"/>
  <c r="AB1573" i="3" a="1"/>
  <c r="AB1573" i="3" s="1"/>
  <c r="W1573" i="3" a="1"/>
  <c r="X1573" i="3" a="1"/>
  <c r="X1573" i="3" s="1"/>
  <c r="AA1565" i="3" a="1"/>
  <c r="AB1565" i="3" a="1"/>
  <c r="AB1565" i="3" s="1"/>
  <c r="W1565" i="3" a="1"/>
  <c r="X1565" i="3" a="1"/>
  <c r="X1565" i="3" s="1"/>
  <c r="AB1561" i="3" a="1"/>
  <c r="AA1561" i="3" a="1"/>
  <c r="AA1561" i="3" s="1"/>
  <c r="X1561" i="3" a="1"/>
  <c r="W1561" i="3" a="1"/>
  <c r="W1561" i="3" s="1"/>
  <c r="AB1553" i="3" a="1"/>
  <c r="AA1553" i="3" a="1"/>
  <c r="AA1553" i="3" s="1"/>
  <c r="X1553" i="3" a="1"/>
  <c r="W1553" i="3" a="1"/>
  <c r="W1553" i="3" s="1"/>
  <c r="AB1545" i="3" a="1"/>
  <c r="AA1545" i="3" a="1"/>
  <c r="AA1545" i="3" s="1"/>
  <c r="X1545" i="3" a="1"/>
  <c r="W1545" i="3" a="1"/>
  <c r="W1545" i="3" s="1"/>
  <c r="AB1541" i="3" a="1"/>
  <c r="AA1541" i="3" a="1"/>
  <c r="AA1541" i="3" s="1"/>
  <c r="X1541" i="3" a="1"/>
  <c r="W1541" i="3" a="1"/>
  <c r="W1541" i="3" s="1"/>
  <c r="AB1533" i="3" a="1"/>
  <c r="AA1533" i="3" a="1"/>
  <c r="AA1533" i="3" s="1"/>
  <c r="X1533" i="3" a="1"/>
  <c r="W1533" i="3" a="1"/>
  <c r="W1533" i="3" s="1"/>
  <c r="AB1525" i="3" a="1"/>
  <c r="AA1525" i="3" a="1"/>
  <c r="AA1525" i="3" s="1"/>
  <c r="X1525" i="3" a="1"/>
  <c r="W1525" i="3" a="1"/>
  <c r="W1525" i="3" s="1"/>
  <c r="AB1517" i="3" a="1"/>
  <c r="AA1517" i="3" a="1"/>
  <c r="AA1517" i="3" s="1"/>
  <c r="X1517" i="3" a="1"/>
  <c r="W1517" i="3" a="1"/>
  <c r="W1517" i="3" s="1"/>
  <c r="AB1509" i="3" a="1"/>
  <c r="AA1509" i="3" a="1"/>
  <c r="AA1509" i="3" s="1"/>
  <c r="W1509" i="3" a="1"/>
  <c r="X1509" i="3" a="1"/>
  <c r="X1509" i="3" s="1"/>
  <c r="AB1501" i="3" a="1"/>
  <c r="AA1501" i="3" a="1"/>
  <c r="W1501" i="3" a="1"/>
  <c r="X1501" i="3" a="1"/>
  <c r="X1501" i="3" s="1"/>
  <c r="AB1493" i="3" a="1"/>
  <c r="AA1493" i="3" a="1"/>
  <c r="AA1493" i="3" s="1"/>
  <c r="X1493" i="3" a="1"/>
  <c r="W1493" i="3" a="1"/>
  <c r="W1493" i="3" s="1"/>
  <c r="AB1485" i="3" a="1"/>
  <c r="AA1485" i="3" a="1"/>
  <c r="AA1485" i="3" s="1"/>
  <c r="X1485" i="3" a="1"/>
  <c r="W1485" i="3" a="1"/>
  <c r="W1485" i="3" s="1"/>
  <c r="AB1477" i="3" a="1"/>
  <c r="AA1477" i="3" a="1"/>
  <c r="AA1477" i="3" s="1"/>
  <c r="X1477" i="3" a="1"/>
  <c r="W1477" i="3" a="1"/>
  <c r="W1477" i="3" s="1"/>
  <c r="AB1469" i="3" a="1"/>
  <c r="AA1469" i="3" a="1"/>
  <c r="AA1469" i="3" s="1"/>
  <c r="W1469" i="3" a="1"/>
  <c r="X1469" i="3" a="1"/>
  <c r="X1469" i="3" s="1"/>
  <c r="AB1461" i="3" a="1"/>
  <c r="AA1461" i="3" a="1"/>
  <c r="AA1461" i="3" s="1"/>
  <c r="W1461" i="3" a="1"/>
  <c r="X1461" i="3" a="1"/>
  <c r="X1461" i="3" s="1"/>
  <c r="AB1453" i="3" a="1"/>
  <c r="AA1453" i="3" a="1"/>
  <c r="AA1453" i="3" s="1"/>
  <c r="X1453" i="3" a="1"/>
  <c r="W1453" i="3" a="1"/>
  <c r="W1453" i="3" s="1"/>
  <c r="AB1445" i="3" a="1"/>
  <c r="AA1445" i="3" a="1"/>
  <c r="AA1445" i="3" s="1"/>
  <c r="W1445" i="3" a="1"/>
  <c r="X1445" i="3" a="1"/>
  <c r="X1445" i="3" s="1"/>
  <c r="AB1437" i="3" a="1"/>
  <c r="AA1437" i="3" a="1"/>
  <c r="AA1437" i="3" s="1"/>
  <c r="W1437" i="3" a="1"/>
  <c r="X1437" i="3" a="1"/>
  <c r="X1437" i="3" s="1"/>
  <c r="AB1429" i="3" a="1"/>
  <c r="AA1429" i="3" a="1"/>
  <c r="AA1429" i="3" s="1"/>
  <c r="W1429" i="3" a="1"/>
  <c r="X1429" i="3" a="1"/>
  <c r="X1429" i="3" s="1"/>
  <c r="AB1421" i="3" a="1"/>
  <c r="AA1421" i="3" a="1"/>
  <c r="AA1421" i="3" s="1"/>
  <c r="X1421" i="3" a="1"/>
  <c r="W1421" i="3" a="1"/>
  <c r="AB1413" i="3" a="1"/>
  <c r="AA1413" i="3" a="1"/>
  <c r="AA1413" i="3" s="1"/>
  <c r="W1413" i="3" a="1"/>
  <c r="X1413" i="3" a="1"/>
  <c r="X1413" i="3" s="1"/>
  <c r="AB1405" i="3" a="1"/>
  <c r="AA1405" i="3" a="1"/>
  <c r="AA1405" i="3" s="1"/>
  <c r="W1405" i="3" a="1"/>
  <c r="X1405" i="3" a="1"/>
  <c r="X1405" i="3" s="1"/>
  <c r="AB1397" i="3" a="1"/>
  <c r="AA1397" i="3" a="1"/>
  <c r="AA1397" i="3" s="1"/>
  <c r="W1397" i="3" a="1"/>
  <c r="X1397" i="3" a="1"/>
  <c r="X1397" i="3" s="1"/>
  <c r="AB1389" i="3" a="1"/>
  <c r="AA1389" i="3" a="1"/>
  <c r="AA1389" i="3" s="1"/>
  <c r="X1389" i="3" a="1"/>
  <c r="W1389" i="3" a="1"/>
  <c r="W1389" i="3" s="1"/>
  <c r="AB1381" i="3" a="1"/>
  <c r="AA1381" i="3" a="1"/>
  <c r="AA1381" i="3" s="1"/>
  <c r="X1381" i="3" a="1"/>
  <c r="W1381" i="3" a="1"/>
  <c r="W1381" i="3" s="1"/>
  <c r="AB1373" i="3" a="1"/>
  <c r="AA1373" i="3" a="1"/>
  <c r="AA1373" i="3" s="1"/>
  <c r="X1373" i="3" a="1"/>
  <c r="W1373" i="3" a="1"/>
  <c r="W1373" i="3" s="1"/>
  <c r="AB1365" i="3" a="1"/>
  <c r="AA1365" i="3" a="1"/>
  <c r="AA1365" i="3" s="1"/>
  <c r="X1365" i="3" a="1"/>
  <c r="W1365" i="3" a="1"/>
  <c r="W1365" i="3" s="1"/>
  <c r="AB1357" i="3" a="1"/>
  <c r="AA1357" i="3" a="1"/>
  <c r="AA1357" i="3" s="1"/>
  <c r="X1357" i="3" a="1"/>
  <c r="W1357" i="3" a="1"/>
  <c r="W1357" i="3" s="1"/>
  <c r="AB1349" i="3" a="1"/>
  <c r="AA1349" i="3" a="1"/>
  <c r="AA1349" i="3" s="1"/>
  <c r="X1349" i="3" a="1"/>
  <c r="W1349" i="3" a="1"/>
  <c r="W1349" i="3" s="1"/>
  <c r="AB1341" i="3" a="1"/>
  <c r="AA1341" i="3" a="1"/>
  <c r="AA1341" i="3" s="1"/>
  <c r="X1341" i="3" a="1"/>
  <c r="W1341" i="3" a="1"/>
  <c r="W1341" i="3" s="1"/>
  <c r="AB1333" i="3" a="1"/>
  <c r="AA1333" i="3" a="1"/>
  <c r="AA1333" i="3" s="1"/>
  <c r="X1333" i="3" a="1"/>
  <c r="W1333" i="3" a="1"/>
  <c r="W1333" i="3" s="1"/>
  <c r="AB1325" i="3" a="1"/>
  <c r="AA1325" i="3" a="1"/>
  <c r="AA1325" i="3" s="1"/>
  <c r="X1325" i="3" a="1"/>
  <c r="W1325" i="3" a="1"/>
  <c r="W1325" i="3" s="1"/>
  <c r="AB1317" i="3" a="1"/>
  <c r="AA1317" i="3" a="1"/>
  <c r="AA1317" i="3" s="1"/>
  <c r="X1317" i="3" a="1"/>
  <c r="W1317" i="3" a="1"/>
  <c r="W1317" i="3" s="1"/>
  <c r="AB1309" i="3" a="1"/>
  <c r="AA1309" i="3" a="1"/>
  <c r="AA1309" i="3" s="1"/>
  <c r="X1309" i="3" a="1"/>
  <c r="W1309" i="3" a="1"/>
  <c r="W1309" i="3" s="1"/>
  <c r="AB1301" i="3" a="1"/>
  <c r="AA1301" i="3" a="1"/>
  <c r="AA1301" i="3" s="1"/>
  <c r="X1301" i="3" a="1"/>
  <c r="W1301" i="3" a="1"/>
  <c r="W1301" i="3" s="1"/>
  <c r="AB1293" i="3" a="1"/>
  <c r="AA1293" i="3" a="1"/>
  <c r="AA1293" i="3" s="1"/>
  <c r="X1293" i="3" a="1"/>
  <c r="W1293" i="3" a="1"/>
  <c r="W1293" i="3" s="1"/>
  <c r="AB1285" i="3" a="1"/>
  <c r="AA1285" i="3" a="1"/>
  <c r="AA1285" i="3" s="1"/>
  <c r="X1285" i="3" a="1"/>
  <c r="W1285" i="3" a="1"/>
  <c r="W1285" i="3" s="1"/>
  <c r="AA1277" i="3" a="1"/>
  <c r="AB1277" i="3" a="1"/>
  <c r="AB1277" i="3" s="1"/>
  <c r="X1277" i="3" a="1"/>
  <c r="W1277" i="3" a="1"/>
  <c r="W1277" i="3" s="1"/>
  <c r="AB1269" i="3" a="1"/>
  <c r="AA1269" i="3" a="1"/>
  <c r="AA1269" i="3" s="1"/>
  <c r="X1269" i="3" a="1"/>
  <c r="W1269" i="3" a="1"/>
  <c r="W1269" i="3" s="1"/>
  <c r="AB1261" i="3" a="1"/>
  <c r="AA1261" i="3" a="1"/>
  <c r="AA1261" i="3" s="1"/>
  <c r="X1261" i="3" a="1"/>
  <c r="W1261" i="3" a="1"/>
  <c r="W1261" i="3" s="1"/>
  <c r="AB1253" i="3" a="1"/>
  <c r="AA1253" i="3" a="1"/>
  <c r="AA1253" i="3" s="1"/>
  <c r="X1253" i="3" a="1"/>
  <c r="W1253" i="3" a="1"/>
  <c r="W1253" i="3" s="1"/>
  <c r="AB1245" i="3" a="1"/>
  <c r="AA1245" i="3" a="1"/>
  <c r="AA1245" i="3" s="1"/>
  <c r="X1245" i="3" a="1"/>
  <c r="W1245" i="3" a="1"/>
  <c r="W1245" i="3" s="1"/>
  <c r="AB1237" i="3" a="1"/>
  <c r="AA1237" i="3" a="1"/>
  <c r="AA1237" i="3" s="1"/>
  <c r="X1237" i="3" a="1"/>
  <c r="W1237" i="3" a="1"/>
  <c r="W1237" i="3" s="1"/>
  <c r="AB1229" i="3" a="1"/>
  <c r="AA1229" i="3" a="1"/>
  <c r="AA1229" i="3" s="1"/>
  <c r="X1229" i="3" a="1"/>
  <c r="W1229" i="3" a="1"/>
  <c r="W1229" i="3" s="1"/>
  <c r="AB1221" i="3" a="1"/>
  <c r="AA1221" i="3" a="1"/>
  <c r="AA1221" i="3" s="1"/>
  <c r="X1221" i="3" a="1"/>
  <c r="W1221" i="3" a="1"/>
  <c r="W1221" i="3" s="1"/>
  <c r="AB1213" i="3" a="1"/>
  <c r="AA1213" i="3" a="1"/>
  <c r="X1213" i="3" a="1"/>
  <c r="W1213" i="3" a="1"/>
  <c r="W1213" i="3" s="1"/>
  <c r="AB1205" i="3" a="1"/>
  <c r="AA1205" i="3" a="1"/>
  <c r="AA1205" i="3" s="1"/>
  <c r="X1205" i="3" a="1"/>
  <c r="W1205" i="3" a="1"/>
  <c r="W1205" i="3" s="1"/>
  <c r="AB1197" i="3" a="1"/>
  <c r="AA1197" i="3" a="1"/>
  <c r="AA1197" i="3" s="1"/>
  <c r="X1197" i="3" a="1"/>
  <c r="W1197" i="3" a="1"/>
  <c r="W1197" i="3" s="1"/>
  <c r="AB1189" i="3" a="1"/>
  <c r="AA1189" i="3" a="1"/>
  <c r="AA1189" i="3" s="1"/>
  <c r="W1189" i="3" a="1"/>
  <c r="X1189" i="3" a="1"/>
  <c r="X1189" i="3" s="1"/>
  <c r="AB1181" i="3" a="1"/>
  <c r="AA1181" i="3" a="1"/>
  <c r="AA1181" i="3" s="1"/>
  <c r="W1181" i="3" a="1"/>
  <c r="X1181" i="3" a="1"/>
  <c r="X1181" i="3" s="1"/>
  <c r="AB1173" i="3" a="1"/>
  <c r="AA1173" i="3" a="1"/>
  <c r="AA1173" i="3" s="1"/>
  <c r="W1173" i="3" a="1"/>
  <c r="X1173" i="3" a="1"/>
  <c r="X1173" i="3" s="1"/>
  <c r="AB1165" i="3" a="1"/>
  <c r="AA1165" i="3" a="1"/>
  <c r="AA1165" i="3" s="1"/>
  <c r="W1165" i="3" a="1"/>
  <c r="X1165" i="3" a="1"/>
  <c r="X1165" i="3" s="1"/>
  <c r="AB1157" i="3" a="1"/>
  <c r="AA1157" i="3" a="1"/>
  <c r="AA1157" i="3" s="1"/>
  <c r="W1157" i="3" a="1"/>
  <c r="X1157" i="3" a="1"/>
  <c r="X1157" i="3" s="1"/>
  <c r="AB1149" i="3" a="1"/>
  <c r="AA1149" i="3" a="1"/>
  <c r="AA1149" i="3" s="1"/>
  <c r="W1149" i="3" a="1"/>
  <c r="X1149" i="3" a="1"/>
  <c r="X1149" i="3" s="1"/>
  <c r="AB1141" i="3" a="1"/>
  <c r="AA1141" i="3" a="1"/>
  <c r="AA1141" i="3" s="1"/>
  <c r="W1141" i="3" a="1"/>
  <c r="X1141" i="3" a="1"/>
  <c r="X1141" i="3" s="1"/>
  <c r="AB1133" i="3" a="1"/>
  <c r="AA1133" i="3" a="1"/>
  <c r="W1133" i="3" a="1"/>
  <c r="X1133" i="3" a="1"/>
  <c r="X1133" i="3" s="1"/>
  <c r="AB1125" i="3" a="1"/>
  <c r="AA1125" i="3" a="1"/>
  <c r="AA1125" i="3" s="1"/>
  <c r="W1125" i="3" a="1"/>
  <c r="X1125" i="3" a="1"/>
  <c r="X1125" i="3" s="1"/>
  <c r="AB1117" i="3" a="1"/>
  <c r="AA1117" i="3" a="1"/>
  <c r="AA1117" i="3" s="1"/>
  <c r="W1117" i="3" a="1"/>
  <c r="X1117" i="3" a="1"/>
  <c r="X1117" i="3" s="1"/>
  <c r="AB1109" i="3" a="1"/>
  <c r="AA1109" i="3" a="1"/>
  <c r="AA1109" i="3" s="1"/>
  <c r="W1109" i="3" a="1"/>
  <c r="X1109" i="3" a="1"/>
  <c r="X1109" i="3" s="1"/>
  <c r="AB1101" i="3" a="1"/>
  <c r="AA1101" i="3" a="1"/>
  <c r="W1101" i="3" a="1"/>
  <c r="X1101" i="3" a="1"/>
  <c r="X1101" i="3" s="1"/>
  <c r="AB1093" i="3" a="1"/>
  <c r="AA1093" i="3" a="1"/>
  <c r="AA1093" i="3" s="1"/>
  <c r="W1093" i="3" a="1"/>
  <c r="X1093" i="3" a="1"/>
  <c r="X1093" i="3" s="1"/>
  <c r="AB1085" i="3" a="1"/>
  <c r="AA1085" i="3" a="1"/>
  <c r="AA1085" i="3" s="1"/>
  <c r="W1085" i="3" a="1"/>
  <c r="X1085" i="3" a="1"/>
  <c r="X1085" i="3" s="1"/>
  <c r="AB1077" i="3" a="1"/>
  <c r="AA1077" i="3" a="1"/>
  <c r="AA1077" i="3" s="1"/>
  <c r="W1077" i="3" a="1"/>
  <c r="X1077" i="3" a="1"/>
  <c r="X1077" i="3" s="1"/>
  <c r="AB1069" i="3" a="1"/>
  <c r="AA1069" i="3" a="1"/>
  <c r="AA1069" i="3" s="1"/>
  <c r="W1069" i="3" a="1"/>
  <c r="X1069" i="3" a="1"/>
  <c r="X1069" i="3" s="1"/>
  <c r="AB1061" i="3" a="1"/>
  <c r="AA1061" i="3" a="1"/>
  <c r="AA1061" i="3" s="1"/>
  <c r="W1061" i="3" a="1"/>
  <c r="X1061" i="3" a="1"/>
  <c r="X1061" i="3" s="1"/>
  <c r="AB1053" i="3" a="1"/>
  <c r="AA1053" i="3" a="1"/>
  <c r="AA1053" i="3" s="1"/>
  <c r="W1053" i="3" a="1"/>
  <c r="X1053" i="3" a="1"/>
  <c r="X1053" i="3" s="1"/>
  <c r="AB1045" i="3" a="1"/>
  <c r="AA1045" i="3" a="1"/>
  <c r="AA1045" i="3" s="1"/>
  <c r="W1045" i="3" a="1"/>
  <c r="X1045" i="3" a="1"/>
  <c r="X1045" i="3" s="1"/>
  <c r="AB1037" i="3" a="1"/>
  <c r="AA1037" i="3" a="1"/>
  <c r="AA1037" i="3" s="1"/>
  <c r="W1037" i="3" a="1"/>
  <c r="X1037" i="3" a="1"/>
  <c r="X1037" i="3" s="1"/>
  <c r="AB1029" i="3" a="1"/>
  <c r="AA1029" i="3" a="1"/>
  <c r="AA1029" i="3" s="1"/>
  <c r="W1029" i="3" a="1"/>
  <c r="X1029" i="3" a="1"/>
  <c r="X1029" i="3" s="1"/>
  <c r="AB1021" i="3" a="1"/>
  <c r="AA1021" i="3" a="1"/>
  <c r="AA1021" i="3" s="1"/>
  <c r="W1021" i="3" a="1"/>
  <c r="X1021" i="3" a="1"/>
  <c r="X1021" i="3" s="1"/>
  <c r="AB1017" i="3" a="1"/>
  <c r="AA1017" i="3" a="1"/>
  <c r="AA1017" i="3" s="1"/>
  <c r="W1017" i="3" a="1"/>
  <c r="X1017" i="3" a="1"/>
  <c r="X1017" i="3" s="1"/>
  <c r="AB1009" i="3" a="1"/>
  <c r="AA1009" i="3" a="1"/>
  <c r="AA1009" i="3" s="1"/>
  <c r="W1009" i="3" a="1"/>
  <c r="X1009" i="3" a="1"/>
  <c r="X1009" i="3" s="1"/>
  <c r="AB1001" i="3" a="1"/>
  <c r="AA1001" i="3" a="1"/>
  <c r="AA1001" i="3" s="1"/>
  <c r="W1001" i="3" a="1"/>
  <c r="X1001" i="3" a="1"/>
  <c r="X1001" i="3" s="1"/>
  <c r="AB993" i="3" a="1"/>
  <c r="AA993" i="3" a="1"/>
  <c r="AA993" i="3" s="1"/>
  <c r="W993" i="3" a="1"/>
  <c r="X993" i="3" a="1"/>
  <c r="X993" i="3" s="1"/>
  <c r="AB985" i="3" a="1"/>
  <c r="AA985" i="3" a="1"/>
  <c r="AA985" i="3" s="1"/>
  <c r="W985" i="3" a="1"/>
  <c r="X985" i="3" a="1"/>
  <c r="AB977" i="3" a="1"/>
  <c r="AA977" i="3" a="1"/>
  <c r="AA977" i="3" s="1"/>
  <c r="W977" i="3" a="1"/>
  <c r="X977" i="3" a="1"/>
  <c r="X977" i="3" s="1"/>
  <c r="AB969" i="3" a="1"/>
  <c r="AA969" i="3" a="1"/>
  <c r="AA969" i="3" s="1"/>
  <c r="W969" i="3" a="1"/>
  <c r="X969" i="3" a="1"/>
  <c r="X969" i="3" s="1"/>
  <c r="AB961" i="3" a="1"/>
  <c r="AA961" i="3" a="1"/>
  <c r="AA961" i="3" s="1"/>
  <c r="W961" i="3" a="1"/>
  <c r="X961" i="3" a="1"/>
  <c r="X961" i="3" s="1"/>
  <c r="AB953" i="3" a="1"/>
  <c r="AA953" i="3" a="1"/>
  <c r="AA953" i="3" s="1"/>
  <c r="W953" i="3" a="1"/>
  <c r="X953" i="3" a="1"/>
  <c r="X953" i="3" s="1"/>
  <c r="AB945" i="3" a="1"/>
  <c r="AA945" i="3" a="1"/>
  <c r="AA945" i="3" s="1"/>
  <c r="W945" i="3" a="1"/>
  <c r="X945" i="3" a="1"/>
  <c r="X945" i="3" s="1"/>
  <c r="AB937" i="3" a="1"/>
  <c r="AA937" i="3" a="1"/>
  <c r="AA937" i="3" s="1"/>
  <c r="W937" i="3" a="1"/>
  <c r="X937" i="3" a="1"/>
  <c r="X937" i="3" s="1"/>
  <c r="AB929" i="3" a="1"/>
  <c r="AA929" i="3" a="1"/>
  <c r="AA929" i="3" s="1"/>
  <c r="W929" i="3" a="1"/>
  <c r="X929" i="3" a="1"/>
  <c r="X929" i="3" s="1"/>
  <c r="AB921" i="3" a="1"/>
  <c r="AA921" i="3" a="1"/>
  <c r="AA921" i="3" s="1"/>
  <c r="W921" i="3" a="1"/>
  <c r="X921" i="3" a="1"/>
  <c r="AA913" i="3" a="1"/>
  <c r="AB913" i="3" a="1"/>
  <c r="AB913" i="3" s="1"/>
  <c r="W913" i="3" a="1"/>
  <c r="X913" i="3" a="1"/>
  <c r="X913" i="3" s="1"/>
  <c r="AB901" i="3" a="1"/>
  <c r="AA901" i="3" a="1"/>
  <c r="AA901" i="3" s="1"/>
  <c r="W901" i="3" a="1"/>
  <c r="X901" i="3" a="1"/>
  <c r="X901" i="3" s="1"/>
  <c r="AB893" i="3" a="1"/>
  <c r="AA893" i="3" a="1"/>
  <c r="AA893" i="3" s="1"/>
  <c r="W893" i="3" a="1"/>
  <c r="X893" i="3" a="1"/>
  <c r="X893" i="3" s="1"/>
  <c r="AB885" i="3" a="1"/>
  <c r="AA885" i="3" a="1"/>
  <c r="W885" i="3" a="1"/>
  <c r="X885" i="3" a="1"/>
  <c r="X885" i="3" s="1"/>
  <c r="AB877" i="3" a="1"/>
  <c r="AA877" i="3" a="1"/>
  <c r="AA877" i="3" s="1"/>
  <c r="W877" i="3" a="1"/>
  <c r="X877" i="3" a="1"/>
  <c r="X877" i="3" s="1"/>
  <c r="AB869" i="3" a="1"/>
  <c r="AA869" i="3" a="1"/>
  <c r="AA869" i="3" s="1"/>
  <c r="W869" i="3" a="1"/>
  <c r="X869" i="3" a="1"/>
  <c r="X869" i="3" s="1"/>
  <c r="AB861" i="3" a="1"/>
  <c r="AA861" i="3" a="1"/>
  <c r="AA861" i="3" s="1"/>
  <c r="W861" i="3" a="1"/>
  <c r="X861" i="3" a="1"/>
  <c r="X861" i="3" s="1"/>
  <c r="AB853" i="3" a="1"/>
  <c r="AA853" i="3" a="1"/>
  <c r="AA853" i="3" s="1"/>
  <c r="W853" i="3" a="1"/>
  <c r="X853" i="3" a="1"/>
  <c r="X853" i="3" s="1"/>
  <c r="AB845" i="3" a="1"/>
  <c r="AA845" i="3" a="1"/>
  <c r="AA845" i="3" s="1"/>
  <c r="W845" i="3" a="1"/>
  <c r="X845" i="3" a="1"/>
  <c r="X845" i="3" s="1"/>
  <c r="AA837" i="3" a="1"/>
  <c r="AB837" i="3" a="1"/>
  <c r="AB837" i="3" s="1"/>
  <c r="W837" i="3" a="1"/>
  <c r="X837" i="3" a="1"/>
  <c r="X837" i="3" s="1"/>
  <c r="AB829" i="3" a="1"/>
  <c r="AA829" i="3" a="1"/>
  <c r="AA829" i="3" s="1"/>
  <c r="W829" i="3" a="1"/>
  <c r="X829" i="3" a="1"/>
  <c r="X829" i="3" s="1"/>
  <c r="AB821" i="3" a="1"/>
  <c r="AA821" i="3" a="1"/>
  <c r="AA821" i="3" s="1"/>
  <c r="W821" i="3" a="1"/>
  <c r="X821" i="3" a="1"/>
  <c r="X821" i="3" s="1"/>
  <c r="AB813" i="3" a="1"/>
  <c r="AA813" i="3" a="1"/>
  <c r="AA813" i="3" s="1"/>
  <c r="W813" i="3" a="1"/>
  <c r="X813" i="3" a="1"/>
  <c r="X813" i="3" s="1"/>
  <c r="AA805" i="3" a="1"/>
  <c r="AB805" i="3" a="1"/>
  <c r="AB805" i="3" s="1"/>
  <c r="W805" i="3" a="1"/>
  <c r="X805" i="3" a="1"/>
  <c r="X805" i="3" s="1"/>
  <c r="AB797" i="3" a="1"/>
  <c r="AA797" i="3" a="1"/>
  <c r="AA797" i="3" s="1"/>
  <c r="W797" i="3" a="1"/>
  <c r="X797" i="3" a="1"/>
  <c r="X797" i="3" s="1"/>
  <c r="AB789" i="3" a="1"/>
  <c r="AA789" i="3" a="1"/>
  <c r="AA789" i="3" s="1"/>
  <c r="W789" i="3" a="1"/>
  <c r="X789" i="3" a="1"/>
  <c r="X789" i="3" s="1"/>
  <c r="AB781" i="3" a="1"/>
  <c r="AA781" i="3" a="1"/>
  <c r="AA781" i="3" s="1"/>
  <c r="W781" i="3" a="1"/>
  <c r="X781" i="3" a="1"/>
  <c r="X781" i="3" s="1"/>
  <c r="AB773" i="3" a="1"/>
  <c r="AA773" i="3" a="1"/>
  <c r="AA773" i="3" s="1"/>
  <c r="W773" i="3" a="1"/>
  <c r="X773" i="3" a="1"/>
  <c r="X773" i="3" s="1"/>
  <c r="AB765" i="3" a="1"/>
  <c r="AA765" i="3" a="1"/>
  <c r="AA765" i="3" s="1"/>
  <c r="W765" i="3" a="1"/>
  <c r="X765" i="3" a="1"/>
  <c r="X765" i="3" s="1"/>
  <c r="AB757" i="3" a="1"/>
  <c r="AA757" i="3" a="1"/>
  <c r="AA757" i="3" s="1"/>
  <c r="W757" i="3" a="1"/>
  <c r="X757" i="3" a="1"/>
  <c r="X757" i="3" s="1"/>
  <c r="AB749" i="3" a="1"/>
  <c r="AA749" i="3" a="1"/>
  <c r="AA749" i="3" s="1"/>
  <c r="W749" i="3" a="1"/>
  <c r="X749" i="3" a="1"/>
  <c r="X749" i="3" s="1"/>
  <c r="AB741" i="3" a="1"/>
  <c r="AA741" i="3" a="1"/>
  <c r="AA741" i="3" s="1"/>
  <c r="W741" i="3" a="1"/>
  <c r="X741" i="3" a="1"/>
  <c r="X741" i="3" s="1"/>
  <c r="AB733" i="3" a="1"/>
  <c r="AA733" i="3" a="1"/>
  <c r="AA733" i="3" s="1"/>
  <c r="W733" i="3" a="1"/>
  <c r="X733" i="3" a="1"/>
  <c r="X733" i="3" s="1"/>
  <c r="AB725" i="3" a="1"/>
  <c r="AA725" i="3" a="1"/>
  <c r="AA725" i="3" s="1"/>
  <c r="W725" i="3" a="1"/>
  <c r="X725" i="3" a="1"/>
  <c r="X725" i="3" s="1"/>
  <c r="AB717" i="3" a="1"/>
  <c r="AA717" i="3" a="1"/>
  <c r="AA717" i="3" s="1"/>
  <c r="W717" i="3" a="1"/>
  <c r="X717" i="3" a="1"/>
  <c r="X717" i="3" s="1"/>
  <c r="AB709" i="3" a="1"/>
  <c r="AA709" i="3" a="1"/>
  <c r="AA709" i="3" s="1"/>
  <c r="W709" i="3" a="1"/>
  <c r="X709" i="3" a="1"/>
  <c r="X709" i="3" s="1"/>
  <c r="AB701" i="3" a="1"/>
  <c r="AA701" i="3" a="1"/>
  <c r="AA701" i="3" s="1"/>
  <c r="W701" i="3" a="1"/>
  <c r="X701" i="3" a="1"/>
  <c r="X701" i="3" s="1"/>
  <c r="AB693" i="3" a="1"/>
  <c r="AA693" i="3" a="1"/>
  <c r="AA693" i="3" s="1"/>
  <c r="W693" i="3" a="1"/>
  <c r="X693" i="3" a="1"/>
  <c r="X693" i="3" s="1"/>
  <c r="AB685" i="3" a="1"/>
  <c r="AA685" i="3" a="1"/>
  <c r="AA685" i="3" s="1"/>
  <c r="W685" i="3" a="1"/>
  <c r="X685" i="3" a="1"/>
  <c r="X685" i="3" s="1"/>
  <c r="AB677" i="3" a="1"/>
  <c r="AA677" i="3" a="1"/>
  <c r="AA677" i="3" s="1"/>
  <c r="W677" i="3" a="1"/>
  <c r="X677" i="3" a="1"/>
  <c r="X677" i="3" s="1"/>
  <c r="AB669" i="3" a="1"/>
  <c r="AA669" i="3" a="1"/>
  <c r="AA669" i="3" s="1"/>
  <c r="W669" i="3" a="1"/>
  <c r="X669" i="3" a="1"/>
  <c r="X669" i="3" s="1"/>
  <c r="AB661" i="3" a="1"/>
  <c r="AA661" i="3" a="1"/>
  <c r="AA661" i="3" s="1"/>
  <c r="W661" i="3" a="1"/>
  <c r="X661" i="3" a="1"/>
  <c r="X661" i="3" s="1"/>
  <c r="AB653" i="3" a="1"/>
  <c r="AA653" i="3" a="1"/>
  <c r="AA653" i="3" s="1"/>
  <c r="W653" i="3" a="1"/>
  <c r="X653" i="3" a="1"/>
  <c r="X653" i="3" s="1"/>
  <c r="AB645" i="3" a="1"/>
  <c r="AA645" i="3" a="1"/>
  <c r="AA645" i="3" s="1"/>
  <c r="W645" i="3" a="1"/>
  <c r="X645" i="3" a="1"/>
  <c r="X645" i="3" s="1"/>
  <c r="AB637" i="3" a="1"/>
  <c r="AA637" i="3" a="1"/>
  <c r="AA637" i="3" s="1"/>
  <c r="W637" i="3" a="1"/>
  <c r="X637" i="3" a="1"/>
  <c r="X637" i="3" s="1"/>
  <c r="AB629" i="3" a="1"/>
  <c r="AA629" i="3" a="1"/>
  <c r="AA629" i="3" s="1"/>
  <c r="W629" i="3" a="1"/>
  <c r="X629" i="3" a="1"/>
  <c r="X629" i="3" s="1"/>
  <c r="AB621" i="3" a="1"/>
  <c r="AA621" i="3" a="1"/>
  <c r="AA621" i="3" s="1"/>
  <c r="W621" i="3" a="1"/>
  <c r="X621" i="3" a="1"/>
  <c r="X621" i="3" s="1"/>
  <c r="AB613" i="3" a="1"/>
  <c r="AA613" i="3" a="1"/>
  <c r="AA613" i="3" s="1"/>
  <c r="W613" i="3" a="1"/>
  <c r="X613" i="3" a="1"/>
  <c r="X613" i="3" s="1"/>
  <c r="AB605" i="3" a="1"/>
  <c r="AA605" i="3" a="1"/>
  <c r="AA605" i="3" s="1"/>
  <c r="W605" i="3" a="1"/>
  <c r="X605" i="3" a="1"/>
  <c r="X605" i="3" s="1"/>
  <c r="AB597" i="3" a="1"/>
  <c r="AA597" i="3" a="1"/>
  <c r="AA597" i="3" s="1"/>
  <c r="W597" i="3" a="1"/>
  <c r="X597" i="3" a="1"/>
  <c r="X597" i="3" s="1"/>
  <c r="AB589" i="3" a="1"/>
  <c r="AA589" i="3" a="1"/>
  <c r="AA589" i="3" s="1"/>
  <c r="W589" i="3" a="1"/>
  <c r="X589" i="3" a="1"/>
  <c r="X589" i="3" s="1"/>
  <c r="AB581" i="3" a="1"/>
  <c r="AA581" i="3" a="1"/>
  <c r="AA581" i="3" s="1"/>
  <c r="W581" i="3" a="1"/>
  <c r="X581" i="3" a="1"/>
  <c r="X581" i="3" s="1"/>
  <c r="AB573" i="3" a="1"/>
  <c r="AA573" i="3" a="1"/>
  <c r="AA573" i="3" s="1"/>
  <c r="W573" i="3" a="1"/>
  <c r="X573" i="3" a="1"/>
  <c r="X573" i="3" s="1"/>
  <c r="AB565" i="3" a="1"/>
  <c r="AA565" i="3" a="1"/>
  <c r="AA565" i="3" s="1"/>
  <c r="W565" i="3" a="1"/>
  <c r="X565" i="3" a="1"/>
  <c r="X565" i="3" s="1"/>
  <c r="AB557" i="3" a="1"/>
  <c r="AA557" i="3" a="1"/>
  <c r="AA557" i="3" s="1"/>
  <c r="W557" i="3" a="1"/>
  <c r="X557" i="3" a="1"/>
  <c r="X557" i="3" s="1"/>
  <c r="AB549" i="3" a="1"/>
  <c r="AA549" i="3" a="1"/>
  <c r="AA549" i="3" s="1"/>
  <c r="W549" i="3" a="1"/>
  <c r="X549" i="3" a="1"/>
  <c r="X549" i="3" s="1"/>
  <c r="AB541" i="3" a="1"/>
  <c r="AA541" i="3" a="1"/>
  <c r="AA541" i="3" s="1"/>
  <c r="W541" i="3" a="1"/>
  <c r="X541" i="3" a="1"/>
  <c r="X541" i="3" s="1"/>
  <c r="AB533" i="3" a="1"/>
  <c r="AA533" i="3" a="1"/>
  <c r="AA533" i="3" s="1"/>
  <c r="W533" i="3" a="1"/>
  <c r="X533" i="3" a="1"/>
  <c r="X533" i="3" s="1"/>
  <c r="AB525" i="3" a="1"/>
  <c r="AA525" i="3" a="1"/>
  <c r="AA525" i="3" s="1"/>
  <c r="W525" i="3" a="1"/>
  <c r="X525" i="3" a="1"/>
  <c r="X525" i="3" s="1"/>
  <c r="AB521" i="3" a="1"/>
  <c r="AA521" i="3" a="1"/>
  <c r="AA521" i="3" s="1"/>
  <c r="W521" i="3" a="1"/>
  <c r="X521" i="3" a="1"/>
  <c r="X521" i="3" s="1"/>
  <c r="AB517" i="3" a="1"/>
  <c r="AA517" i="3" a="1"/>
  <c r="AA517" i="3" s="1"/>
  <c r="W517" i="3" a="1"/>
  <c r="X517" i="3" a="1"/>
  <c r="X517" i="3" s="1"/>
  <c r="AB509" i="3" a="1"/>
  <c r="AA509" i="3" a="1"/>
  <c r="AA509" i="3" s="1"/>
  <c r="W509" i="3" a="1"/>
  <c r="X509" i="3" a="1"/>
  <c r="X509" i="3" s="1"/>
  <c r="AB501" i="3" a="1"/>
  <c r="AA501" i="3" a="1"/>
  <c r="AA501" i="3" s="1"/>
  <c r="W501" i="3" a="1"/>
  <c r="X501" i="3" a="1"/>
  <c r="X501" i="3" s="1"/>
  <c r="AB493" i="3" a="1"/>
  <c r="AA493" i="3" a="1"/>
  <c r="AA493" i="3" s="1"/>
  <c r="W493" i="3" a="1"/>
  <c r="X493" i="3" a="1"/>
  <c r="X493" i="3" s="1"/>
  <c r="AB485" i="3" a="1"/>
  <c r="AA485" i="3" a="1"/>
  <c r="AA485" i="3" s="1"/>
  <c r="W485" i="3" a="1"/>
  <c r="X485" i="3" a="1"/>
  <c r="X485" i="3" s="1"/>
  <c r="AB473" i="3" a="1"/>
  <c r="AA473" i="3" a="1"/>
  <c r="AA473" i="3" s="1"/>
  <c r="W473" i="3" a="1"/>
  <c r="X473" i="3" a="1"/>
  <c r="X473" i="3" s="1"/>
  <c r="AB469" i="3" a="1"/>
  <c r="AA469" i="3" a="1"/>
  <c r="AA469" i="3" s="1"/>
  <c r="W469" i="3" a="1"/>
  <c r="X469" i="3" a="1"/>
  <c r="X469" i="3" s="1"/>
  <c r="AB461" i="3" a="1"/>
  <c r="AA461" i="3" a="1"/>
  <c r="AA461" i="3" s="1"/>
  <c r="W461" i="3" a="1"/>
  <c r="X461" i="3" a="1"/>
  <c r="X461" i="3" s="1"/>
  <c r="AB453" i="3" a="1"/>
  <c r="AA453" i="3" a="1"/>
  <c r="AA453" i="3" s="1"/>
  <c r="W453" i="3" a="1"/>
  <c r="X453" i="3" a="1"/>
  <c r="X453" i="3" s="1"/>
  <c r="AB445" i="3" a="1"/>
  <c r="AA445" i="3" a="1"/>
  <c r="AA445" i="3" s="1"/>
  <c r="W445" i="3" a="1"/>
  <c r="X445" i="3" a="1"/>
  <c r="X445" i="3" s="1"/>
  <c r="AB437" i="3" a="1"/>
  <c r="AA437" i="3" a="1"/>
  <c r="AA437" i="3" s="1"/>
  <c r="W437" i="3" a="1"/>
  <c r="X437" i="3" a="1"/>
  <c r="X437" i="3" s="1"/>
  <c r="AB429" i="3" a="1"/>
  <c r="AA429" i="3" a="1"/>
  <c r="AA429" i="3" s="1"/>
  <c r="W429" i="3" a="1"/>
  <c r="X429" i="3" a="1"/>
  <c r="X429" i="3" s="1"/>
  <c r="AB421" i="3" a="1"/>
  <c r="AA421" i="3" a="1"/>
  <c r="AA421" i="3" s="1"/>
  <c r="W421" i="3" a="1"/>
  <c r="X421" i="3" a="1"/>
  <c r="X421" i="3" s="1"/>
  <c r="AB409" i="3" a="1"/>
  <c r="AA409" i="3" a="1"/>
  <c r="AA409" i="3" s="1"/>
  <c r="W409" i="3" a="1"/>
  <c r="X409" i="3" a="1"/>
  <c r="X409" i="3" s="1"/>
  <c r="AB401" i="3" a="1"/>
  <c r="AA401" i="3" a="1"/>
  <c r="AA401" i="3" s="1"/>
  <c r="W401" i="3" a="1"/>
  <c r="X401" i="3" a="1"/>
  <c r="X401" i="3" s="1"/>
  <c r="AB397" i="3" a="1"/>
  <c r="AA397" i="3" a="1"/>
  <c r="AA397" i="3" s="1"/>
  <c r="W397" i="3" a="1"/>
  <c r="X397" i="3" a="1"/>
  <c r="X397" i="3" s="1"/>
  <c r="AB389" i="3" a="1"/>
  <c r="AA389" i="3" a="1"/>
  <c r="AA389" i="3" s="1"/>
  <c r="W389" i="3" a="1"/>
  <c r="X389" i="3" a="1"/>
  <c r="X389" i="3" s="1"/>
  <c r="AB381" i="3" a="1"/>
  <c r="AA381" i="3" a="1"/>
  <c r="AA381" i="3" s="1"/>
  <c r="W381" i="3" a="1"/>
  <c r="X381" i="3" a="1"/>
  <c r="X381" i="3" s="1"/>
  <c r="AB369" i="3" a="1"/>
  <c r="AA369" i="3" a="1"/>
  <c r="AA369" i="3" s="1"/>
  <c r="W369" i="3" a="1"/>
  <c r="X369" i="3" a="1"/>
  <c r="X369" i="3" s="1"/>
  <c r="AB27" i="3" a="1"/>
  <c r="AA27" i="3" a="1"/>
  <c r="W2094" i="3" a="1"/>
  <c r="W2094" i="3" s="1"/>
  <c r="X27" i="3" a="1"/>
  <c r="W27" i="3" a="1"/>
  <c r="W27" i="3" s="1"/>
  <c r="AB35" i="3" a="1"/>
  <c r="AA35" i="3" a="1"/>
  <c r="AA35" i="3" s="1"/>
  <c r="W35" i="3" a="1"/>
  <c r="X35" i="3" a="1"/>
  <c r="X35" i="3" s="1"/>
  <c r="AB43" i="3" a="1"/>
  <c r="AA43" i="3" a="1"/>
  <c r="AA43" i="3" s="1"/>
  <c r="W43" i="3" a="1"/>
  <c r="X43" i="3" a="1"/>
  <c r="X43" i="3" s="1"/>
  <c r="AB51" i="3" a="1"/>
  <c r="AA51" i="3" a="1"/>
  <c r="AA51" i="3" s="1"/>
  <c r="W51" i="3" a="1"/>
  <c r="X51" i="3" a="1"/>
  <c r="X51" i="3" s="1"/>
  <c r="AB55" i="3" a="1"/>
  <c r="AA55" i="3" a="1"/>
  <c r="AA55" i="3" s="1"/>
  <c r="W55" i="3" a="1"/>
  <c r="X55" i="3" a="1"/>
  <c r="X55" i="3" s="1"/>
  <c r="AB63" i="3" a="1"/>
  <c r="AA63" i="3" a="1"/>
  <c r="AA63" i="3" s="1"/>
  <c r="W63" i="3" a="1"/>
  <c r="X63" i="3" a="1"/>
  <c r="X63" i="3" s="1"/>
  <c r="AB71" i="3" a="1"/>
  <c r="AA71" i="3" a="1"/>
  <c r="AA71" i="3" s="1"/>
  <c r="W71" i="3" a="1"/>
  <c r="X71" i="3" a="1"/>
  <c r="X71" i="3" s="1"/>
  <c r="AB79" i="3" a="1"/>
  <c r="AA79" i="3" a="1"/>
  <c r="AA79" i="3" s="1"/>
  <c r="W79" i="3" a="1"/>
  <c r="X79" i="3" a="1"/>
  <c r="X79" i="3" s="1"/>
  <c r="AB87" i="3" a="1"/>
  <c r="AA87" i="3" a="1"/>
  <c r="AA87" i="3" s="1"/>
  <c r="W87" i="3" a="1"/>
  <c r="X87" i="3" a="1"/>
  <c r="X87" i="3" s="1"/>
  <c r="AB95" i="3" a="1"/>
  <c r="AA95" i="3" a="1"/>
  <c r="AA95" i="3" s="1"/>
  <c r="W95" i="3" a="1"/>
  <c r="X95" i="3" a="1"/>
  <c r="X95" i="3" s="1"/>
  <c r="AB103" i="3" a="1"/>
  <c r="AA103" i="3" a="1"/>
  <c r="AA103" i="3" s="1"/>
  <c r="W103" i="3" a="1"/>
  <c r="X103" i="3" a="1"/>
  <c r="X103" i="3" s="1"/>
  <c r="AB111" i="3" a="1"/>
  <c r="AA111" i="3" a="1"/>
  <c r="AA111" i="3" s="1"/>
  <c r="W111" i="3" a="1"/>
  <c r="X111" i="3" a="1"/>
  <c r="X111" i="3" s="1"/>
  <c r="AB119" i="3" a="1"/>
  <c r="AA119" i="3" a="1"/>
  <c r="AA119" i="3" s="1"/>
  <c r="W119" i="3" a="1"/>
  <c r="X119" i="3" a="1"/>
  <c r="X119" i="3" s="1"/>
  <c r="AB127" i="3" a="1"/>
  <c r="AA127" i="3" a="1"/>
  <c r="AA127" i="3" s="1"/>
  <c r="W127" i="3" a="1"/>
  <c r="X127" i="3" a="1"/>
  <c r="X127" i="3" s="1"/>
  <c r="AB131" i="3" a="1"/>
  <c r="AA131" i="3" a="1"/>
  <c r="AA131" i="3" s="1"/>
  <c r="W131" i="3" a="1"/>
  <c r="X131" i="3" a="1"/>
  <c r="X131" i="3" s="1"/>
  <c r="AB139" i="3" a="1"/>
  <c r="AA139" i="3" a="1"/>
  <c r="AA139" i="3" s="1"/>
  <c r="W139" i="3" a="1"/>
  <c r="X139" i="3" a="1"/>
  <c r="X139" i="3" s="1"/>
  <c r="AB147" i="3" a="1"/>
  <c r="AA147" i="3" a="1"/>
  <c r="AA147" i="3" s="1"/>
  <c r="W147" i="3" a="1"/>
  <c r="X147" i="3" a="1"/>
  <c r="X147" i="3" s="1"/>
  <c r="AB155" i="3" a="1"/>
  <c r="AA155" i="3" a="1"/>
  <c r="AA155" i="3" s="1"/>
  <c r="W155" i="3" a="1"/>
  <c r="X155" i="3" a="1"/>
  <c r="X155" i="3" s="1"/>
  <c r="AB163" i="3" a="1"/>
  <c r="AA163" i="3" a="1"/>
  <c r="AA163" i="3" s="1"/>
  <c r="W163" i="3" a="1"/>
  <c r="X163" i="3" a="1"/>
  <c r="X163" i="3" s="1"/>
  <c r="AB171" i="3" a="1"/>
  <c r="AA171" i="3" a="1"/>
  <c r="AA171" i="3" s="1"/>
  <c r="W171" i="3" a="1"/>
  <c r="X171" i="3" a="1"/>
  <c r="X171" i="3" s="1"/>
  <c r="AB179" i="3" a="1"/>
  <c r="AA179" i="3" a="1"/>
  <c r="AA179" i="3" s="1"/>
  <c r="W179" i="3" a="1"/>
  <c r="X179" i="3" a="1"/>
  <c r="X179" i="3" s="1"/>
  <c r="AB187" i="3" a="1"/>
  <c r="AA187" i="3" a="1"/>
  <c r="AA187" i="3" s="1"/>
  <c r="W187" i="3" a="1"/>
  <c r="X187" i="3" a="1"/>
  <c r="X187" i="3" s="1"/>
  <c r="AB195" i="3" a="1"/>
  <c r="AA195" i="3" a="1"/>
  <c r="AA195" i="3" s="1"/>
  <c r="W195" i="3" a="1"/>
  <c r="X195" i="3" a="1"/>
  <c r="X195" i="3" s="1"/>
  <c r="AB199" i="3" a="1"/>
  <c r="AA199" i="3" a="1"/>
  <c r="AA199" i="3" s="1"/>
  <c r="W199" i="3" a="1"/>
  <c r="X199" i="3" a="1"/>
  <c r="X199" i="3" s="1"/>
  <c r="AB207" i="3" a="1"/>
  <c r="AA207" i="3" a="1"/>
  <c r="AA207" i="3" s="1"/>
  <c r="W207" i="3" a="1"/>
  <c r="X207" i="3" a="1"/>
  <c r="X207" i="3" s="1"/>
  <c r="AB215" i="3" a="1"/>
  <c r="AA215" i="3" a="1"/>
  <c r="AA215" i="3" s="1"/>
  <c r="W215" i="3" a="1"/>
  <c r="X215" i="3" a="1"/>
  <c r="X215" i="3" s="1"/>
  <c r="AB223" i="3" a="1"/>
  <c r="AA223" i="3" a="1"/>
  <c r="AA223" i="3" s="1"/>
  <c r="W223" i="3" a="1"/>
  <c r="X223" i="3" a="1"/>
  <c r="X223" i="3" s="1"/>
  <c r="AB227" i="3" a="1"/>
  <c r="AA227" i="3" a="1"/>
  <c r="AA227" i="3" s="1"/>
  <c r="W227" i="3" a="1"/>
  <c r="X227" i="3" a="1"/>
  <c r="X227" i="3" s="1"/>
  <c r="AB235" i="3" a="1"/>
  <c r="AA235" i="3" a="1"/>
  <c r="AA235" i="3" s="1"/>
  <c r="W235" i="3" a="1"/>
  <c r="X235" i="3" a="1"/>
  <c r="X235" i="3" s="1"/>
  <c r="AB243" i="3" a="1"/>
  <c r="AA243" i="3" a="1"/>
  <c r="AA243" i="3" s="1"/>
  <c r="W243" i="3" a="1"/>
  <c r="X243" i="3" a="1"/>
  <c r="X243" i="3" s="1"/>
  <c r="AB251" i="3" a="1"/>
  <c r="AA251" i="3" a="1"/>
  <c r="AA251" i="3" s="1"/>
  <c r="W251" i="3" a="1"/>
  <c r="X251" i="3" a="1"/>
  <c r="X251" i="3" s="1"/>
  <c r="AB259" i="3" a="1"/>
  <c r="AA259" i="3" a="1"/>
  <c r="AA259" i="3" s="1"/>
  <c r="W259" i="3" a="1"/>
  <c r="X259" i="3" a="1"/>
  <c r="X259" i="3" s="1"/>
  <c r="AB267" i="3" a="1"/>
  <c r="AA267" i="3" a="1"/>
  <c r="AA267" i="3" s="1"/>
  <c r="W267" i="3" a="1"/>
  <c r="X267" i="3" a="1"/>
  <c r="X267" i="3" s="1"/>
  <c r="AB275" i="3" a="1"/>
  <c r="AA275" i="3" a="1"/>
  <c r="AA275" i="3" s="1"/>
  <c r="W275" i="3" a="1"/>
  <c r="X275" i="3" a="1"/>
  <c r="X275" i="3" s="1"/>
  <c r="AB283" i="3" a="1"/>
  <c r="AA283" i="3" a="1"/>
  <c r="AA283" i="3" s="1"/>
  <c r="W283" i="3" a="1"/>
  <c r="X283" i="3" a="1"/>
  <c r="X283" i="3" s="1"/>
  <c r="AB287" i="3" a="1"/>
  <c r="AA287" i="3" a="1"/>
  <c r="AA287" i="3" s="1"/>
  <c r="W287" i="3" a="1"/>
  <c r="X287" i="3" a="1"/>
  <c r="X287" i="3" s="1"/>
  <c r="AB295" i="3" a="1"/>
  <c r="AA295" i="3" a="1"/>
  <c r="AA295" i="3" s="1"/>
  <c r="W295" i="3" a="1"/>
  <c r="X295" i="3" a="1"/>
  <c r="X295" i="3" s="1"/>
  <c r="AB303" i="3" a="1"/>
  <c r="AA303" i="3" a="1"/>
  <c r="AA303" i="3" s="1"/>
  <c r="W303" i="3" a="1"/>
  <c r="X303" i="3" a="1"/>
  <c r="X303" i="3" s="1"/>
  <c r="AB311" i="3" a="1"/>
  <c r="AA311" i="3" a="1"/>
  <c r="AA311" i="3" s="1"/>
  <c r="W311" i="3" a="1"/>
  <c r="X311" i="3" a="1"/>
  <c r="X311" i="3" s="1"/>
  <c r="AB319" i="3" a="1"/>
  <c r="AA319" i="3" a="1"/>
  <c r="AA319" i="3" s="1"/>
  <c r="W319" i="3" a="1"/>
  <c r="X319" i="3" a="1"/>
  <c r="X319" i="3" s="1"/>
  <c r="AB327" i="3" a="1"/>
  <c r="AA327" i="3" a="1"/>
  <c r="AA327" i="3" s="1"/>
  <c r="W327" i="3" a="1"/>
  <c r="X327" i="3" a="1"/>
  <c r="X327" i="3" s="1"/>
  <c r="AB335" i="3" a="1"/>
  <c r="AA335" i="3" a="1"/>
  <c r="AA335" i="3" s="1"/>
  <c r="W335" i="3" a="1"/>
  <c r="X335" i="3" a="1"/>
  <c r="X335" i="3" s="1"/>
  <c r="AB343" i="3" a="1"/>
  <c r="AA343" i="3" a="1"/>
  <c r="AA343" i="3" s="1"/>
  <c r="W343" i="3" a="1"/>
  <c r="X343" i="3" a="1"/>
  <c r="X343" i="3" s="1"/>
  <c r="AB351" i="3" a="1"/>
  <c r="AA351" i="3" a="1"/>
  <c r="AA351" i="3" s="1"/>
  <c r="W351" i="3" a="1"/>
  <c r="X351" i="3" a="1"/>
  <c r="X351" i="3" s="1"/>
  <c r="AB2087" i="3" a="1"/>
  <c r="AA2087" i="3" a="1"/>
  <c r="AA2087" i="3" s="1"/>
  <c r="W2087" i="3" a="1"/>
  <c r="X2087" i="3" a="1"/>
  <c r="X2087" i="3" s="1"/>
  <c r="AB2079" i="3" a="1"/>
  <c r="AA2079" i="3" a="1"/>
  <c r="AA2079" i="3" s="1"/>
  <c r="W2079" i="3" a="1"/>
  <c r="X2079" i="3" a="1"/>
  <c r="X2079" i="3" s="1"/>
  <c r="AB2071" i="3" a="1"/>
  <c r="AA2071" i="3" a="1"/>
  <c r="AA2071" i="3" s="1"/>
  <c r="W2071" i="3" a="1"/>
  <c r="X2071" i="3" a="1"/>
  <c r="X2071" i="3" s="1"/>
  <c r="AB2063" i="3" a="1"/>
  <c r="AA2063" i="3" a="1"/>
  <c r="AA2063" i="3" s="1"/>
  <c r="W2063" i="3" a="1"/>
  <c r="X2063" i="3" a="1"/>
  <c r="X2063" i="3" s="1"/>
  <c r="AB2055" i="3" a="1"/>
  <c r="AA2055" i="3" a="1"/>
  <c r="AA2055" i="3" s="1"/>
  <c r="W2055" i="3" a="1"/>
  <c r="X2055" i="3" a="1"/>
  <c r="X2055" i="3" s="1"/>
  <c r="AB2047" i="3" a="1"/>
  <c r="AA2047" i="3" a="1"/>
  <c r="AA2047" i="3" s="1"/>
  <c r="W2047" i="3" a="1"/>
  <c r="X2047" i="3" a="1"/>
  <c r="X2047" i="3" s="1"/>
  <c r="AB2039" i="3" a="1"/>
  <c r="AA2039" i="3" a="1"/>
  <c r="AA2039" i="3" s="1"/>
  <c r="W2039" i="3" a="1"/>
  <c r="X2039" i="3" a="1"/>
  <c r="X2039" i="3" s="1"/>
  <c r="AB2031" i="3" a="1"/>
  <c r="AA2031" i="3" a="1"/>
  <c r="AA2031" i="3" s="1"/>
  <c r="W2031" i="3" a="1"/>
  <c r="X2031" i="3" a="1"/>
  <c r="X2031" i="3" s="1"/>
  <c r="AB2023" i="3" a="1"/>
  <c r="AA2023" i="3" a="1"/>
  <c r="AA2023" i="3" s="1"/>
  <c r="W2023" i="3" a="1"/>
  <c r="X2023" i="3" a="1"/>
  <c r="X2023" i="3" s="1"/>
  <c r="AB2015" i="3" a="1"/>
  <c r="AA2015" i="3" a="1"/>
  <c r="AA2015" i="3" s="1"/>
  <c r="W2015" i="3" a="1"/>
  <c r="X2015" i="3" a="1"/>
  <c r="X2015" i="3" s="1"/>
  <c r="AB2007" i="3" a="1"/>
  <c r="AA2007" i="3" a="1"/>
  <c r="AA2007" i="3" s="1"/>
  <c r="W2007" i="3" a="1"/>
  <c r="X2007" i="3" a="1"/>
  <c r="X2007" i="3" s="1"/>
  <c r="AB1999" i="3" a="1"/>
  <c r="AA1999" i="3" a="1"/>
  <c r="AA1999" i="3" s="1"/>
  <c r="W1999" i="3" a="1"/>
  <c r="X1999" i="3" a="1"/>
  <c r="X1999" i="3" s="1"/>
  <c r="AB1991" i="3" a="1"/>
  <c r="AA1991" i="3" a="1"/>
  <c r="AA1991" i="3" s="1"/>
  <c r="W1991" i="3" a="1"/>
  <c r="X1991" i="3" a="1"/>
  <c r="X1991" i="3" s="1"/>
  <c r="AB1983" i="3" a="1"/>
  <c r="AA1983" i="3" a="1"/>
  <c r="AA1983" i="3" s="1"/>
  <c r="W1983" i="3" a="1"/>
  <c r="X1983" i="3" a="1"/>
  <c r="X1983" i="3" s="1"/>
  <c r="AB1975" i="3" a="1"/>
  <c r="AA1975" i="3" a="1"/>
  <c r="AA1975" i="3" s="1"/>
  <c r="W1975" i="3" a="1"/>
  <c r="X1975" i="3" a="1"/>
  <c r="X1975" i="3" s="1"/>
  <c r="AB1967" i="3" a="1"/>
  <c r="AA1967" i="3" a="1"/>
  <c r="AA1967" i="3" s="1"/>
  <c r="W1967" i="3" a="1"/>
  <c r="X1967" i="3" a="1"/>
  <c r="X1967" i="3" s="1"/>
  <c r="AB1959" i="3" a="1"/>
  <c r="AA1959" i="3" a="1"/>
  <c r="AA1959" i="3" s="1"/>
  <c r="W1959" i="3" a="1"/>
  <c r="X1959" i="3" a="1"/>
  <c r="X1959" i="3" s="1"/>
  <c r="AB1951" i="3" a="1"/>
  <c r="AA1951" i="3" a="1"/>
  <c r="AA1951" i="3" s="1"/>
  <c r="W1951" i="3" a="1"/>
  <c r="X1951" i="3" a="1"/>
  <c r="X1951" i="3" s="1"/>
  <c r="AB1943" i="3" a="1"/>
  <c r="AA1943" i="3" a="1"/>
  <c r="AA1943" i="3" s="1"/>
  <c r="W1943" i="3" a="1"/>
  <c r="X1943" i="3" a="1"/>
  <c r="X1943" i="3" s="1"/>
  <c r="AB1935" i="3" a="1"/>
  <c r="AA1935" i="3" a="1"/>
  <c r="AA1935" i="3" s="1"/>
  <c r="W1935" i="3" a="1"/>
  <c r="X1935" i="3" a="1"/>
  <c r="X1935" i="3" s="1"/>
  <c r="AB1927" i="3" a="1"/>
  <c r="AA1927" i="3" a="1"/>
  <c r="AA1927" i="3" s="1"/>
  <c r="W1927" i="3" a="1"/>
  <c r="X1927" i="3" a="1"/>
  <c r="X1927" i="3" s="1"/>
  <c r="AB1919" i="3" a="1"/>
  <c r="AA1919" i="3" a="1"/>
  <c r="AA1919" i="3" s="1"/>
  <c r="W1919" i="3" a="1"/>
  <c r="X1919" i="3" a="1"/>
  <c r="X1919" i="3" s="1"/>
  <c r="AB1911" i="3" a="1"/>
  <c r="AA1911" i="3" a="1"/>
  <c r="AA1911" i="3" s="1"/>
  <c r="W1911" i="3" a="1"/>
  <c r="X1911" i="3" a="1"/>
  <c r="X1911" i="3" s="1"/>
  <c r="AB1903" i="3" a="1"/>
  <c r="AA1903" i="3" a="1"/>
  <c r="AA1903" i="3" s="1"/>
  <c r="W1903" i="3" a="1"/>
  <c r="X1903" i="3" a="1"/>
  <c r="X1903" i="3" s="1"/>
  <c r="AB1895" i="3" a="1"/>
  <c r="AA1895" i="3" a="1"/>
  <c r="AA1895" i="3" s="1"/>
  <c r="W1895" i="3" a="1"/>
  <c r="X1895" i="3" a="1"/>
  <c r="X1895" i="3" s="1"/>
  <c r="AB1887" i="3" a="1"/>
  <c r="AA1887" i="3" a="1"/>
  <c r="AA1887" i="3" s="1"/>
  <c r="W1887" i="3" a="1"/>
  <c r="X1887" i="3" a="1"/>
  <c r="X1887" i="3" s="1"/>
  <c r="AB1879" i="3" a="1"/>
  <c r="AA1879" i="3" a="1"/>
  <c r="AA1879" i="3" s="1"/>
  <c r="W1879" i="3" a="1"/>
  <c r="X1879" i="3" a="1"/>
  <c r="X1879" i="3" s="1"/>
  <c r="AB1871" i="3" a="1"/>
  <c r="AA1871" i="3" a="1"/>
  <c r="AA1871" i="3" s="1"/>
  <c r="W1871" i="3" a="1"/>
  <c r="X1871" i="3" a="1"/>
  <c r="X1871" i="3" s="1"/>
  <c r="AB1863" i="3" a="1"/>
  <c r="AA1863" i="3" a="1"/>
  <c r="AA1863" i="3" s="1"/>
  <c r="W1863" i="3" a="1"/>
  <c r="X1863" i="3" a="1"/>
  <c r="X1863" i="3" s="1"/>
  <c r="AB1855" i="3" a="1"/>
  <c r="AA1855" i="3" a="1"/>
  <c r="AA1855" i="3" s="1"/>
  <c r="W1855" i="3" a="1"/>
  <c r="X1855" i="3" a="1"/>
  <c r="X1855" i="3" s="1"/>
  <c r="AB1847" i="3" a="1"/>
  <c r="AA1847" i="3" a="1"/>
  <c r="AA1847" i="3" s="1"/>
  <c r="W1847" i="3" a="1"/>
  <c r="X1847" i="3" a="1"/>
  <c r="X1847" i="3" s="1"/>
  <c r="AB1839" i="3" a="1"/>
  <c r="AA1839" i="3" a="1"/>
  <c r="AA1839" i="3" s="1"/>
  <c r="W1839" i="3" a="1"/>
  <c r="X1839" i="3" a="1"/>
  <c r="X1839" i="3" s="1"/>
  <c r="AB1831" i="3" a="1"/>
  <c r="AA1831" i="3" a="1"/>
  <c r="AA1831" i="3" s="1"/>
  <c r="W1831" i="3" a="1"/>
  <c r="X1831" i="3" a="1"/>
  <c r="X1831" i="3" s="1"/>
  <c r="AB1823" i="3" a="1"/>
  <c r="AA1823" i="3" a="1"/>
  <c r="AA1823" i="3" s="1"/>
  <c r="W1823" i="3" a="1"/>
  <c r="X1823" i="3" a="1"/>
  <c r="X1823" i="3" s="1"/>
  <c r="AB1815" i="3" a="1"/>
  <c r="AA1815" i="3" a="1"/>
  <c r="AA1815" i="3" s="1"/>
  <c r="W1815" i="3" a="1"/>
  <c r="X1815" i="3" a="1"/>
  <c r="X1815" i="3" s="1"/>
  <c r="AB1807" i="3" a="1"/>
  <c r="AA1807" i="3" a="1"/>
  <c r="AA1807" i="3" s="1"/>
  <c r="W1807" i="3" a="1"/>
  <c r="X1807" i="3" a="1"/>
  <c r="X1807" i="3" s="1"/>
  <c r="AB1799" i="3" a="1"/>
  <c r="AA1799" i="3" a="1"/>
  <c r="AA1799" i="3" s="1"/>
  <c r="W1799" i="3" a="1"/>
  <c r="X1799" i="3" a="1"/>
  <c r="X1799" i="3" s="1"/>
  <c r="AB1791" i="3" a="1"/>
  <c r="AA1791" i="3" a="1"/>
  <c r="AA1791" i="3" s="1"/>
  <c r="W1791" i="3" a="1"/>
  <c r="X1791" i="3" a="1"/>
  <c r="X1791" i="3" s="1"/>
  <c r="AB1783" i="3" a="1"/>
  <c r="AA1783" i="3" a="1"/>
  <c r="AA1783" i="3" s="1"/>
  <c r="W1783" i="3" a="1"/>
  <c r="X1783" i="3" a="1"/>
  <c r="X1783" i="3" s="1"/>
  <c r="AB1763" i="3" a="1"/>
  <c r="AA1763" i="3" a="1"/>
  <c r="AA1763" i="3" s="1"/>
  <c r="W1763" i="3" a="1"/>
  <c r="X1763" i="3" a="1"/>
  <c r="X1763" i="3" s="1"/>
  <c r="AB1759" i="3" a="1"/>
  <c r="AA1759" i="3" a="1"/>
  <c r="AA1759" i="3" s="1"/>
  <c r="W1759" i="3" a="1"/>
  <c r="X1759" i="3" a="1"/>
  <c r="X1759" i="3" s="1"/>
  <c r="AB1755" i="3" a="1"/>
  <c r="AA1755" i="3" a="1"/>
  <c r="AA1755" i="3" s="1"/>
  <c r="W1755" i="3" a="1"/>
  <c r="X1755" i="3" a="1"/>
  <c r="X1755" i="3" s="1"/>
  <c r="AB1751" i="3" a="1"/>
  <c r="AA1751" i="3" a="1"/>
  <c r="AA1751" i="3" s="1"/>
  <c r="W1751" i="3" a="1"/>
  <c r="X1751" i="3" a="1"/>
  <c r="AB1747" i="3" a="1"/>
  <c r="AA1747" i="3" a="1"/>
  <c r="AA1747" i="3" s="1"/>
  <c r="W1747" i="3" a="1"/>
  <c r="X1747" i="3" a="1"/>
  <c r="X1747" i="3" s="1"/>
  <c r="AB1743" i="3" a="1"/>
  <c r="AA1743" i="3" a="1"/>
  <c r="AA1743" i="3" s="1"/>
  <c r="W1743" i="3" a="1"/>
  <c r="X1743" i="3" a="1"/>
  <c r="X1743" i="3" s="1"/>
  <c r="AB1739" i="3" a="1"/>
  <c r="AA1739" i="3" a="1"/>
  <c r="AA1739" i="3" s="1"/>
  <c r="X1739" i="3" a="1"/>
  <c r="W1739" i="3" a="1"/>
  <c r="W1739" i="3" s="1"/>
  <c r="AB1735" i="3" a="1"/>
  <c r="AA1735" i="3" a="1"/>
  <c r="AA1735" i="3" s="1"/>
  <c r="W1735" i="3" a="1"/>
  <c r="X1735" i="3" a="1"/>
  <c r="X1735" i="3" s="1"/>
  <c r="AB1731" i="3" a="1"/>
  <c r="AA1731" i="3" a="1"/>
  <c r="AA1731" i="3" s="1"/>
  <c r="W1731" i="3" a="1"/>
  <c r="X1731" i="3" a="1"/>
  <c r="X1731" i="3" s="1"/>
  <c r="AB1727" i="3" a="1"/>
  <c r="AA1727" i="3" a="1"/>
  <c r="AA1727" i="3" s="1"/>
  <c r="W1727" i="3" a="1"/>
  <c r="X1727" i="3" a="1"/>
  <c r="X1727" i="3" s="1"/>
  <c r="AB1723" i="3" a="1"/>
  <c r="AA1723" i="3" a="1"/>
  <c r="AA1723" i="3" s="1"/>
  <c r="W1723" i="3" a="1"/>
  <c r="X1723" i="3" a="1"/>
  <c r="X1723" i="3" s="1"/>
  <c r="AB1719" i="3" a="1"/>
  <c r="AA1719" i="3" a="1"/>
  <c r="AA1719" i="3" s="1"/>
  <c r="W1719" i="3" a="1"/>
  <c r="X1719" i="3" a="1"/>
  <c r="X1719" i="3" s="1"/>
  <c r="AB1711" i="3" a="1"/>
  <c r="AA1711" i="3" a="1"/>
  <c r="AA1711" i="3" s="1"/>
  <c r="W1711" i="3" a="1"/>
  <c r="X1711" i="3" a="1"/>
  <c r="X1711" i="3" s="1"/>
  <c r="AB1707" i="3" a="1"/>
  <c r="AA1707" i="3" a="1"/>
  <c r="AA1707" i="3" s="1"/>
  <c r="W1707" i="3" a="1"/>
  <c r="X1707" i="3" a="1"/>
  <c r="AB1703" i="3" a="1"/>
  <c r="AA1703" i="3" a="1"/>
  <c r="AA1703" i="3" s="1"/>
  <c r="W1703" i="3" a="1"/>
  <c r="X1703" i="3" a="1"/>
  <c r="X1703" i="3" s="1"/>
  <c r="AB1699" i="3" a="1"/>
  <c r="AA1699" i="3" a="1"/>
  <c r="AA1699" i="3" s="1"/>
  <c r="W1699" i="3" a="1"/>
  <c r="X1699" i="3" a="1"/>
  <c r="X1699" i="3" s="1"/>
  <c r="AB1695" i="3" a="1"/>
  <c r="AA1695" i="3" a="1"/>
  <c r="AA1695" i="3" s="1"/>
  <c r="W1695" i="3" a="1"/>
  <c r="X1695" i="3" a="1"/>
  <c r="X1695" i="3" s="1"/>
  <c r="AB1691" i="3" a="1"/>
  <c r="AA1691" i="3" a="1"/>
  <c r="AA1691" i="3" s="1"/>
  <c r="W1691" i="3" a="1"/>
  <c r="X1691" i="3" a="1"/>
  <c r="X1691" i="3" s="1"/>
  <c r="AB1687" i="3" a="1"/>
  <c r="AA1687" i="3" a="1"/>
  <c r="AA1687" i="3" s="1"/>
  <c r="W1687" i="3" a="1"/>
  <c r="X1687" i="3" a="1"/>
  <c r="X1687" i="3" s="1"/>
  <c r="AB1683" i="3" a="1"/>
  <c r="AA1683" i="3" a="1"/>
  <c r="AA1683" i="3" s="1"/>
  <c r="W1683" i="3" a="1"/>
  <c r="X1683" i="3" a="1"/>
  <c r="X1683" i="3" s="1"/>
  <c r="AB1679" i="3" a="1"/>
  <c r="AA1679" i="3" a="1"/>
  <c r="AA1679" i="3" s="1"/>
  <c r="W1679" i="3" a="1"/>
  <c r="X1679" i="3" a="1"/>
  <c r="X1679" i="3" s="1"/>
  <c r="AB1675" i="3" a="1"/>
  <c r="AA1675" i="3" a="1"/>
  <c r="AA1675" i="3" s="1"/>
  <c r="W1675" i="3" a="1"/>
  <c r="X1675" i="3" a="1"/>
  <c r="X1675" i="3" s="1"/>
  <c r="AB1671" i="3" a="1"/>
  <c r="AA1671" i="3" a="1"/>
  <c r="AA1671" i="3" s="1"/>
  <c r="W1671" i="3" a="1"/>
  <c r="X1671" i="3" a="1"/>
  <c r="X1671" i="3" s="1"/>
  <c r="AB1667" i="3" a="1"/>
  <c r="AA1667" i="3" a="1"/>
  <c r="AA1667" i="3" s="1"/>
  <c r="X1667" i="3" a="1"/>
  <c r="W1667" i="3" a="1"/>
  <c r="W1667" i="3" s="1"/>
  <c r="AB1663" i="3" a="1"/>
  <c r="AA1663" i="3" a="1"/>
  <c r="AA1663" i="3" s="1"/>
  <c r="W1663" i="3" a="1"/>
  <c r="X1663" i="3" a="1"/>
  <c r="X1663" i="3" s="1"/>
  <c r="AB1659" i="3" a="1"/>
  <c r="AA1659" i="3" a="1"/>
  <c r="AA1659" i="3" s="1"/>
  <c r="W1659" i="3" a="1"/>
  <c r="X1659" i="3" a="1"/>
  <c r="AB1655" i="3" a="1"/>
  <c r="AA1655" i="3" a="1"/>
  <c r="AA1655" i="3" s="1"/>
  <c r="W1655" i="3" a="1"/>
  <c r="X1655" i="3" a="1"/>
  <c r="X1655" i="3" s="1"/>
  <c r="AB1651" i="3" a="1"/>
  <c r="AA1651" i="3" a="1"/>
  <c r="AA1651" i="3" s="1"/>
  <c r="W1651" i="3" a="1"/>
  <c r="X1651" i="3" a="1"/>
  <c r="X1651" i="3" s="1"/>
  <c r="AB1647" i="3" a="1"/>
  <c r="AA1647" i="3" a="1"/>
  <c r="AA1647" i="3" s="1"/>
  <c r="W1647" i="3" a="1"/>
  <c r="X1647" i="3" a="1"/>
  <c r="X1647" i="3" s="1"/>
  <c r="AB1643" i="3" a="1"/>
  <c r="AA1643" i="3" a="1"/>
  <c r="AA1643" i="3" s="1"/>
  <c r="X1643" i="3" a="1"/>
  <c r="W1643" i="3" a="1"/>
  <c r="W1643" i="3" s="1"/>
  <c r="AB1639" i="3" a="1"/>
  <c r="AA1639" i="3" a="1"/>
  <c r="AA1639" i="3" s="1"/>
  <c r="W1639" i="3" a="1"/>
  <c r="X1639" i="3" a="1"/>
  <c r="X1639" i="3" s="1"/>
  <c r="AB1635" i="3" a="1"/>
  <c r="AA1635" i="3" a="1"/>
  <c r="AA1635" i="3" s="1"/>
  <c r="W1635" i="3" a="1"/>
  <c r="X1635" i="3" a="1"/>
  <c r="X1635" i="3" s="1"/>
  <c r="AB1631" i="3" a="1"/>
  <c r="AA1631" i="3" a="1"/>
  <c r="AA1631" i="3" s="1"/>
  <c r="W1631" i="3" a="1"/>
  <c r="X1631" i="3" a="1"/>
  <c r="X1631" i="3" s="1"/>
  <c r="AB1627" i="3" a="1"/>
  <c r="AA1627" i="3" a="1"/>
  <c r="W1627" i="3" a="1"/>
  <c r="X1627" i="3" a="1"/>
  <c r="X1627" i="3" s="1"/>
  <c r="AB1623" i="3" a="1"/>
  <c r="AA1623" i="3" a="1"/>
  <c r="AA1623" i="3" s="1"/>
  <c r="W1623" i="3" a="1"/>
  <c r="X1623" i="3" a="1"/>
  <c r="X1623" i="3" s="1"/>
  <c r="AB1619" i="3" a="1"/>
  <c r="AA1619" i="3" a="1"/>
  <c r="AA1619" i="3" s="1"/>
  <c r="W1619" i="3" a="1"/>
  <c r="X1619" i="3" a="1"/>
  <c r="X1619" i="3" s="1"/>
  <c r="AB1615" i="3" a="1"/>
  <c r="AA1615" i="3" a="1"/>
  <c r="AA1615" i="3" s="1"/>
  <c r="W1615" i="3" a="1"/>
  <c r="X1615" i="3" a="1"/>
  <c r="X1615" i="3" s="1"/>
  <c r="AB1611" i="3" a="1"/>
  <c r="AA1611" i="3" a="1"/>
  <c r="AA1611" i="3" s="1"/>
  <c r="W1611" i="3" a="1"/>
  <c r="X1611" i="3" a="1"/>
  <c r="X1611" i="3" s="1"/>
  <c r="AB1607" i="3" a="1"/>
  <c r="AA1607" i="3" a="1"/>
  <c r="AA1607" i="3" s="1"/>
  <c r="W1607" i="3" a="1"/>
  <c r="X1607" i="3" a="1"/>
  <c r="X1607" i="3" s="1"/>
  <c r="AB1603" i="3" a="1"/>
  <c r="AA1603" i="3" a="1"/>
  <c r="AA1603" i="3" s="1"/>
  <c r="W1603" i="3" a="1"/>
  <c r="X1603" i="3" a="1"/>
  <c r="X1603" i="3" s="1"/>
  <c r="AB1599" i="3" a="1"/>
  <c r="AA1599" i="3" a="1"/>
  <c r="AA1599" i="3" s="1"/>
  <c r="W1599" i="3" a="1"/>
  <c r="X1599" i="3" a="1"/>
  <c r="X1599" i="3" s="1"/>
  <c r="AB1595" i="3" a="1"/>
  <c r="AA1595" i="3" a="1"/>
  <c r="AA1595" i="3" s="1"/>
  <c r="X1595" i="3" a="1"/>
  <c r="W1595" i="3" a="1"/>
  <c r="W1595" i="3" s="1"/>
  <c r="AB1591" i="3" a="1"/>
  <c r="AA1591" i="3" a="1"/>
  <c r="AA1591" i="3" s="1"/>
  <c r="W1591" i="3" a="1"/>
  <c r="X1591" i="3" a="1"/>
  <c r="AB1587" i="3" a="1"/>
  <c r="AA1587" i="3" a="1"/>
  <c r="AA1587" i="3" s="1"/>
  <c r="W1587" i="3" a="1"/>
  <c r="X1587" i="3" a="1"/>
  <c r="X1587" i="3" s="1"/>
  <c r="AB1583" i="3" a="1"/>
  <c r="AA1583" i="3" a="1"/>
  <c r="AA1583" i="3" s="1"/>
  <c r="W1583" i="3" a="1"/>
  <c r="X1583" i="3" a="1"/>
  <c r="X1583" i="3" s="1"/>
  <c r="AB1579" i="3" a="1"/>
  <c r="AA1579" i="3" a="1"/>
  <c r="AA1579" i="3" s="1"/>
  <c r="W1579" i="3" a="1"/>
  <c r="X1579" i="3" a="1"/>
  <c r="X1579" i="3" s="1"/>
  <c r="AB1575" i="3" a="1"/>
  <c r="AA1575" i="3" a="1"/>
  <c r="AA1575" i="3" s="1"/>
  <c r="W1575" i="3" a="1"/>
  <c r="X1575" i="3" a="1"/>
  <c r="X1575" i="3" s="1"/>
  <c r="AB1571" i="3" a="1"/>
  <c r="AA1571" i="3" a="1"/>
  <c r="AA1571" i="3" s="1"/>
  <c r="W1571" i="3" a="1"/>
  <c r="X1571" i="3" a="1"/>
  <c r="X1571" i="3" s="1"/>
  <c r="AB1567" i="3" a="1"/>
  <c r="AA1567" i="3" a="1"/>
  <c r="AA1567" i="3" s="1"/>
  <c r="W1567" i="3" a="1"/>
  <c r="X1567" i="3" a="1"/>
  <c r="X1567" i="3" s="1"/>
  <c r="AB1559" i="3" a="1"/>
  <c r="AA1559" i="3" a="1"/>
  <c r="AA1559" i="3" s="1"/>
  <c r="W1559" i="3" a="1"/>
  <c r="X1559" i="3" a="1"/>
  <c r="X1559" i="3" s="1"/>
  <c r="AB1555" i="3" a="1"/>
  <c r="AA1555" i="3" a="1"/>
  <c r="AA1555" i="3" s="1"/>
  <c r="W1555" i="3" a="1"/>
  <c r="X1555" i="3" a="1"/>
  <c r="X1555" i="3" s="1"/>
  <c r="AB1551" i="3" a="1"/>
  <c r="AA1551" i="3" a="1"/>
  <c r="AA1551" i="3" s="1"/>
  <c r="W1551" i="3" a="1"/>
  <c r="X1551" i="3" a="1"/>
  <c r="X1551" i="3" s="1"/>
  <c r="AB1547" i="3" a="1"/>
  <c r="AA1547" i="3" a="1"/>
  <c r="AA1547" i="3" s="1"/>
  <c r="X1547" i="3" a="1"/>
  <c r="W1547" i="3" a="1"/>
  <c r="W1547" i="3" s="1"/>
  <c r="AB1543" i="3" a="1"/>
  <c r="AA1543" i="3" a="1"/>
  <c r="AA1543" i="3" s="1"/>
  <c r="W1543" i="3" a="1"/>
  <c r="X1543" i="3" a="1"/>
  <c r="AB1539" i="3" a="1"/>
  <c r="AA1539" i="3" a="1"/>
  <c r="AA1539" i="3" s="1"/>
  <c r="X1539" i="3" a="1"/>
  <c r="W1539" i="3" a="1"/>
  <c r="W1539" i="3" s="1"/>
  <c r="AB1535" i="3" a="1"/>
  <c r="AA1535" i="3" a="1"/>
  <c r="AA1535" i="3" s="1"/>
  <c r="W1535" i="3" a="1"/>
  <c r="X1535" i="3" a="1"/>
  <c r="X1535" i="3" s="1"/>
  <c r="AB1531" i="3" a="1"/>
  <c r="AA1531" i="3" a="1"/>
  <c r="AA1531" i="3" s="1"/>
  <c r="W1531" i="3" a="1"/>
  <c r="X1531" i="3" a="1"/>
  <c r="X1531" i="3" s="1"/>
  <c r="AB1527" i="3" a="1"/>
  <c r="AA1527" i="3" a="1"/>
  <c r="AA1527" i="3" s="1"/>
  <c r="W1527" i="3" a="1"/>
  <c r="X1527" i="3" a="1"/>
  <c r="X1527" i="3" s="1"/>
  <c r="AB1523" i="3" a="1"/>
  <c r="AA1523" i="3" a="1"/>
  <c r="AA1523" i="3" s="1"/>
  <c r="W1523" i="3" a="1"/>
  <c r="X1523" i="3" a="1"/>
  <c r="X1523" i="3" s="1"/>
  <c r="AB1519" i="3" a="1"/>
  <c r="AA1519" i="3" a="1"/>
  <c r="AA1519" i="3" s="1"/>
  <c r="W1519" i="3" a="1"/>
  <c r="X1519" i="3" a="1"/>
  <c r="X1519" i="3" s="1"/>
  <c r="AB1515" i="3" a="1"/>
  <c r="AA1515" i="3" a="1"/>
  <c r="AA1515" i="3" s="1"/>
  <c r="W1515" i="3" a="1"/>
  <c r="X1515" i="3" a="1"/>
  <c r="X1515" i="3" s="1"/>
  <c r="AB1511" i="3" a="1"/>
  <c r="AA1511" i="3" a="1"/>
  <c r="AA1511" i="3" s="1"/>
  <c r="W1511" i="3" a="1"/>
  <c r="X1511" i="3" a="1"/>
  <c r="X1511" i="3" s="1"/>
  <c r="AB1507" i="3" a="1"/>
  <c r="AA1507" i="3" a="1"/>
  <c r="AA1507" i="3" s="1"/>
  <c r="W1507" i="3" a="1"/>
  <c r="X1507" i="3" a="1"/>
  <c r="X1507" i="3" s="1"/>
  <c r="AB1503" i="3" a="1"/>
  <c r="AA1503" i="3" a="1"/>
  <c r="AA1503" i="3" s="1"/>
  <c r="W1503" i="3" a="1"/>
  <c r="X1503" i="3" a="1"/>
  <c r="X1503" i="3" s="1"/>
  <c r="AB1499" i="3" a="1"/>
  <c r="AA1499" i="3" a="1"/>
  <c r="AA1499" i="3" s="1"/>
  <c r="W1499" i="3" a="1"/>
  <c r="X1499" i="3" a="1"/>
  <c r="X1499" i="3" s="1"/>
  <c r="AB1495" i="3" a="1"/>
  <c r="AA1495" i="3" a="1"/>
  <c r="AA1495" i="3" s="1"/>
  <c r="W1495" i="3" a="1"/>
  <c r="X1495" i="3" a="1"/>
  <c r="AB1491" i="3" a="1"/>
  <c r="AA1491" i="3" a="1"/>
  <c r="AA1491" i="3" s="1"/>
  <c r="W1491" i="3" a="1"/>
  <c r="X1491" i="3" a="1"/>
  <c r="X1491" i="3" s="1"/>
  <c r="AB1487" i="3" a="1"/>
  <c r="AA1487" i="3" a="1"/>
  <c r="AA1487" i="3" s="1"/>
  <c r="W1487" i="3" a="1"/>
  <c r="X1487" i="3" a="1"/>
  <c r="X1487" i="3" s="1"/>
  <c r="AB1483" i="3" a="1"/>
  <c r="AA1483" i="3" a="1"/>
  <c r="AA1483" i="3" s="1"/>
  <c r="W1483" i="3" a="1"/>
  <c r="X1483" i="3" a="1"/>
  <c r="X1483" i="3" s="1"/>
  <c r="AB1479" i="3" a="1"/>
  <c r="AA1479" i="3" a="1"/>
  <c r="AA1479" i="3" s="1"/>
  <c r="W1479" i="3" a="1"/>
  <c r="X1479" i="3" a="1"/>
  <c r="X1479" i="3" s="1"/>
  <c r="AB1475" i="3" a="1"/>
  <c r="AA1475" i="3" a="1"/>
  <c r="AA1475" i="3" s="1"/>
  <c r="W1475" i="3" a="1"/>
  <c r="X1475" i="3" a="1"/>
  <c r="X1475" i="3" s="1"/>
  <c r="AB1471" i="3" a="1"/>
  <c r="AA1471" i="3" a="1"/>
  <c r="AA1471" i="3" s="1"/>
  <c r="W1471" i="3" a="1"/>
  <c r="X1471" i="3" a="1"/>
  <c r="X1471" i="3" s="1"/>
  <c r="AB1467" i="3" a="1"/>
  <c r="AA1467" i="3" a="1"/>
  <c r="AA1467" i="3" s="1"/>
  <c r="W1467" i="3" a="1"/>
  <c r="X1467" i="3" a="1"/>
  <c r="X1467" i="3" s="1"/>
  <c r="AB1463" i="3" a="1"/>
  <c r="AA1463" i="3" a="1"/>
  <c r="AA1463" i="3" s="1"/>
  <c r="W1463" i="3" a="1"/>
  <c r="X1463" i="3" a="1"/>
  <c r="X1463" i="3" s="1"/>
  <c r="AB1459" i="3" a="1"/>
  <c r="AA1459" i="3" a="1"/>
  <c r="AA1459" i="3" s="1"/>
  <c r="W1459" i="3" a="1"/>
  <c r="X1459" i="3" a="1"/>
  <c r="X1459" i="3" s="1"/>
  <c r="AB1455" i="3" a="1"/>
  <c r="AA1455" i="3" a="1"/>
  <c r="AA1455" i="3" s="1"/>
  <c r="W1455" i="3" a="1"/>
  <c r="X1455" i="3" a="1"/>
  <c r="X1455" i="3" s="1"/>
  <c r="AB1451" i="3" a="1"/>
  <c r="AA1451" i="3" a="1"/>
  <c r="AA1451" i="3" s="1"/>
  <c r="W1451" i="3" a="1"/>
  <c r="X1451" i="3" a="1"/>
  <c r="X1451" i="3" s="1"/>
  <c r="AB1447" i="3" a="1"/>
  <c r="AA1447" i="3" a="1"/>
  <c r="AA1447" i="3" s="1"/>
  <c r="W1447" i="3" a="1"/>
  <c r="X1447" i="3" a="1"/>
  <c r="X1447" i="3" s="1"/>
  <c r="AB1443" i="3" a="1"/>
  <c r="AA1443" i="3" a="1"/>
  <c r="AA1443" i="3" s="1"/>
  <c r="W1443" i="3" a="1"/>
  <c r="X1443" i="3" a="1"/>
  <c r="X1443" i="3" s="1"/>
  <c r="AB1439" i="3" a="1"/>
  <c r="AA1439" i="3" a="1"/>
  <c r="AA1439" i="3" s="1"/>
  <c r="W1439" i="3" a="1"/>
  <c r="X1439" i="3" a="1"/>
  <c r="X1439" i="3" s="1"/>
  <c r="AB1435" i="3" a="1"/>
  <c r="AA1435" i="3" a="1"/>
  <c r="AA1435" i="3" s="1"/>
  <c r="W1435" i="3" a="1"/>
  <c r="X1435" i="3" a="1"/>
  <c r="X1435" i="3" s="1"/>
  <c r="AB1431" i="3" a="1"/>
  <c r="AA1431" i="3" a="1"/>
  <c r="AA1431" i="3" s="1"/>
  <c r="W1431" i="3" a="1"/>
  <c r="X1431" i="3" a="1"/>
  <c r="X1431" i="3" s="1"/>
  <c r="AB1427" i="3" a="1"/>
  <c r="AA1427" i="3" a="1"/>
  <c r="AA1427" i="3" s="1"/>
  <c r="W1427" i="3" a="1"/>
  <c r="X1427" i="3" a="1"/>
  <c r="X1427" i="3" s="1"/>
  <c r="AB1423" i="3" a="1"/>
  <c r="AA1423" i="3" a="1"/>
  <c r="AA1423" i="3" s="1"/>
  <c r="W1423" i="3" a="1"/>
  <c r="X1423" i="3" a="1"/>
  <c r="X1423" i="3" s="1"/>
  <c r="AB1419" i="3" a="1"/>
  <c r="AA1419" i="3" a="1"/>
  <c r="AA1419" i="3" s="1"/>
  <c r="X1419" i="3" a="1"/>
  <c r="W1419" i="3" a="1"/>
  <c r="W1419" i="3" s="1"/>
  <c r="AB1415" i="3" a="1"/>
  <c r="AA1415" i="3" a="1"/>
  <c r="AA1415" i="3" s="1"/>
  <c r="W1415" i="3" a="1"/>
  <c r="X1415" i="3" a="1"/>
  <c r="X1415" i="3" s="1"/>
  <c r="AB1411" i="3" a="1"/>
  <c r="AA1411" i="3" a="1"/>
  <c r="AA1411" i="3" s="1"/>
  <c r="W1411" i="3" a="1"/>
  <c r="X1411" i="3" a="1"/>
  <c r="X1411" i="3" s="1"/>
  <c r="AB1407" i="3" a="1"/>
  <c r="AA1407" i="3" a="1"/>
  <c r="AA1407" i="3" s="1"/>
  <c r="W1407" i="3" a="1"/>
  <c r="X1407" i="3" a="1"/>
  <c r="X1407" i="3" s="1"/>
  <c r="AB1403" i="3" a="1"/>
  <c r="AA1403" i="3" a="1"/>
  <c r="AA1403" i="3" s="1"/>
  <c r="W1403" i="3" a="1"/>
  <c r="X1403" i="3" a="1"/>
  <c r="X1403" i="3" s="1"/>
  <c r="AB1399" i="3" a="1"/>
  <c r="AA1399" i="3" a="1"/>
  <c r="AA1399" i="3" s="1"/>
  <c r="W1399" i="3" a="1"/>
  <c r="X1399" i="3" a="1"/>
  <c r="X1399" i="3" s="1"/>
  <c r="AB1395" i="3" a="1"/>
  <c r="AA1395" i="3" a="1"/>
  <c r="AA1395" i="3" s="1"/>
  <c r="W1395" i="3" a="1"/>
  <c r="X1395" i="3" a="1"/>
  <c r="X1395" i="3" s="1"/>
  <c r="AB1391" i="3" a="1"/>
  <c r="AA1391" i="3" a="1"/>
  <c r="AA1391" i="3" s="1"/>
  <c r="W1391" i="3" a="1"/>
  <c r="X1391" i="3" a="1"/>
  <c r="X1391" i="3" s="1"/>
  <c r="AB1387" i="3" a="1"/>
  <c r="AA1387" i="3" a="1"/>
  <c r="AA1387" i="3" s="1"/>
  <c r="X1387" i="3" a="1"/>
  <c r="W1387" i="3" a="1"/>
  <c r="W1387" i="3" s="1"/>
  <c r="AB1383" i="3" a="1"/>
  <c r="AA1383" i="3" a="1"/>
  <c r="AA1383" i="3" s="1"/>
  <c r="X1383" i="3" a="1"/>
  <c r="W1383" i="3" a="1"/>
  <c r="W1383" i="3" s="1"/>
  <c r="AB1379" i="3" a="1"/>
  <c r="AA1379" i="3" a="1"/>
  <c r="AA1379" i="3" s="1"/>
  <c r="X1379" i="3" a="1"/>
  <c r="W1379" i="3" a="1"/>
  <c r="W1379" i="3" s="1"/>
  <c r="AB1375" i="3" a="1"/>
  <c r="AA1375" i="3" a="1"/>
  <c r="AA1375" i="3" s="1"/>
  <c r="X1375" i="3" a="1"/>
  <c r="W1375" i="3" a="1"/>
  <c r="W1375" i="3" s="1"/>
  <c r="AB1371" i="3" a="1"/>
  <c r="AA1371" i="3" a="1"/>
  <c r="AA1371" i="3" s="1"/>
  <c r="X1371" i="3" a="1"/>
  <c r="W1371" i="3" a="1"/>
  <c r="W1371" i="3" s="1"/>
  <c r="AB1367" i="3" a="1"/>
  <c r="AA1367" i="3" a="1"/>
  <c r="AA1367" i="3" s="1"/>
  <c r="X1367" i="3" a="1"/>
  <c r="W1367" i="3" a="1"/>
  <c r="W1367" i="3" s="1"/>
  <c r="AB1363" i="3" a="1"/>
  <c r="AA1363" i="3" a="1"/>
  <c r="AA1363" i="3" s="1"/>
  <c r="X1363" i="3" a="1"/>
  <c r="W1363" i="3" a="1"/>
  <c r="W1363" i="3" s="1"/>
  <c r="AB1359" i="3" a="1"/>
  <c r="AA1359" i="3" a="1"/>
  <c r="AA1359" i="3" s="1"/>
  <c r="X1359" i="3" a="1"/>
  <c r="W1359" i="3" a="1"/>
  <c r="W1359" i="3" s="1"/>
  <c r="AB1355" i="3" a="1"/>
  <c r="AA1355" i="3" a="1"/>
  <c r="AA1355" i="3" s="1"/>
  <c r="X1355" i="3" a="1"/>
  <c r="W1355" i="3" a="1"/>
  <c r="W1355" i="3" s="1"/>
  <c r="AB1351" i="3" a="1"/>
  <c r="AA1351" i="3" a="1"/>
  <c r="AA1351" i="3" s="1"/>
  <c r="X1351" i="3" a="1"/>
  <c r="W1351" i="3" a="1"/>
  <c r="W1351" i="3" s="1"/>
  <c r="AB1347" i="3" a="1"/>
  <c r="AA1347" i="3" a="1"/>
  <c r="AA1347" i="3" s="1"/>
  <c r="X1347" i="3" a="1"/>
  <c r="W1347" i="3" a="1"/>
  <c r="AB1343" i="3" a="1"/>
  <c r="AA1343" i="3" a="1"/>
  <c r="AA1343" i="3" s="1"/>
  <c r="X1343" i="3" a="1"/>
  <c r="W1343" i="3" a="1"/>
  <c r="W1343" i="3" s="1"/>
  <c r="AB1339" i="3" a="1"/>
  <c r="AA1339" i="3" a="1"/>
  <c r="AA1339" i="3" s="1"/>
  <c r="X1339" i="3" a="1"/>
  <c r="W1339" i="3" a="1"/>
  <c r="W1339" i="3" s="1"/>
  <c r="AB1335" i="3" a="1"/>
  <c r="AA1335" i="3" a="1"/>
  <c r="AA1335" i="3" s="1"/>
  <c r="X1335" i="3" a="1"/>
  <c r="W1335" i="3" a="1"/>
  <c r="W1335" i="3" s="1"/>
  <c r="AB1331" i="3" a="1"/>
  <c r="AA1331" i="3" a="1"/>
  <c r="AA1331" i="3" s="1"/>
  <c r="X1331" i="3" a="1"/>
  <c r="W1331" i="3" a="1"/>
  <c r="W1331" i="3" s="1"/>
  <c r="AB1327" i="3" a="1"/>
  <c r="AA1327" i="3" a="1"/>
  <c r="AA1327" i="3" s="1"/>
  <c r="X1327" i="3" a="1"/>
  <c r="W1327" i="3" a="1"/>
  <c r="W1327" i="3" s="1"/>
  <c r="AB1323" i="3" a="1"/>
  <c r="AA1323" i="3" a="1"/>
  <c r="AA1323" i="3" s="1"/>
  <c r="X1323" i="3" a="1"/>
  <c r="W1323" i="3" a="1"/>
  <c r="W1323" i="3" s="1"/>
  <c r="AB1319" i="3" a="1"/>
  <c r="AA1319" i="3" a="1"/>
  <c r="AA1319" i="3" s="1"/>
  <c r="X1319" i="3" a="1"/>
  <c r="W1319" i="3" a="1"/>
  <c r="W1319" i="3" s="1"/>
  <c r="AB1315" i="3" a="1"/>
  <c r="AA1315" i="3" a="1"/>
  <c r="AA1315" i="3" s="1"/>
  <c r="X1315" i="3" a="1"/>
  <c r="W1315" i="3" a="1"/>
  <c r="W1315" i="3" s="1"/>
  <c r="AB1311" i="3" a="1"/>
  <c r="AA1311" i="3" a="1"/>
  <c r="AA1311" i="3" s="1"/>
  <c r="X1311" i="3" a="1"/>
  <c r="W1311" i="3" a="1"/>
  <c r="W1311" i="3" s="1"/>
  <c r="AB1307" i="3" a="1"/>
  <c r="AA1307" i="3" a="1"/>
  <c r="AA1307" i="3" s="1"/>
  <c r="X1307" i="3" a="1"/>
  <c r="W1307" i="3" a="1"/>
  <c r="W1307" i="3" s="1"/>
  <c r="AB1303" i="3" a="1"/>
  <c r="AA1303" i="3" a="1"/>
  <c r="AA1303" i="3" s="1"/>
  <c r="X1303" i="3" a="1"/>
  <c r="W1303" i="3" a="1"/>
  <c r="W1303" i="3" s="1"/>
  <c r="AB1299" i="3" a="1"/>
  <c r="AA1299" i="3" a="1"/>
  <c r="AA1299" i="3" s="1"/>
  <c r="X1299" i="3" a="1"/>
  <c r="W1299" i="3" a="1"/>
  <c r="W1299" i="3" s="1"/>
  <c r="AB1295" i="3" a="1"/>
  <c r="AA1295" i="3" a="1"/>
  <c r="AA1295" i="3" s="1"/>
  <c r="X1295" i="3" a="1"/>
  <c r="W1295" i="3" a="1"/>
  <c r="W1295" i="3" s="1"/>
  <c r="AB1291" i="3" a="1"/>
  <c r="AA1291" i="3" a="1"/>
  <c r="AA1291" i="3" s="1"/>
  <c r="X1291" i="3" a="1"/>
  <c r="W1291" i="3" a="1"/>
  <c r="W1291" i="3" s="1"/>
  <c r="AB1287" i="3" a="1"/>
  <c r="AA1287" i="3" a="1"/>
  <c r="AA1287" i="3" s="1"/>
  <c r="X1287" i="3" a="1"/>
  <c r="W1287" i="3" a="1"/>
  <c r="W1287" i="3" s="1"/>
  <c r="AB1283" i="3" a="1"/>
  <c r="AA1283" i="3" a="1"/>
  <c r="AA1283" i="3" s="1"/>
  <c r="X1283" i="3" a="1"/>
  <c r="W1283" i="3" a="1"/>
  <c r="W1283" i="3" s="1"/>
  <c r="AB1279" i="3" a="1"/>
  <c r="AA1279" i="3" a="1"/>
  <c r="AA1279" i="3" s="1"/>
  <c r="X1279" i="3" a="1"/>
  <c r="W1279" i="3" a="1"/>
  <c r="W1279" i="3" s="1"/>
  <c r="AB1275" i="3" a="1"/>
  <c r="AA1275" i="3" a="1"/>
  <c r="AA1275" i="3" s="1"/>
  <c r="X1275" i="3" a="1"/>
  <c r="W1275" i="3" a="1"/>
  <c r="W1275" i="3" s="1"/>
  <c r="AB1271" i="3" a="1"/>
  <c r="AA1271" i="3" a="1"/>
  <c r="AA1271" i="3" s="1"/>
  <c r="X1271" i="3" a="1"/>
  <c r="W1271" i="3" a="1"/>
  <c r="W1271" i="3" s="1"/>
  <c r="AB1267" i="3" a="1"/>
  <c r="AA1267" i="3" a="1"/>
  <c r="AA1267" i="3" s="1"/>
  <c r="X1267" i="3" a="1"/>
  <c r="W1267" i="3" a="1"/>
  <c r="W1267" i="3" s="1"/>
  <c r="AB1263" i="3" a="1"/>
  <c r="AA1263" i="3" a="1"/>
  <c r="AA1263" i="3" s="1"/>
  <c r="X1263" i="3" a="1"/>
  <c r="W1263" i="3" a="1"/>
  <c r="W1263" i="3" s="1"/>
  <c r="AB1259" i="3" a="1"/>
  <c r="AA1259" i="3" a="1"/>
  <c r="AA1259" i="3" s="1"/>
  <c r="X1259" i="3" a="1"/>
  <c r="W1259" i="3" a="1"/>
  <c r="W1259" i="3" s="1"/>
  <c r="AB1255" i="3" a="1"/>
  <c r="AA1255" i="3" a="1"/>
  <c r="AA1255" i="3" s="1"/>
  <c r="X1255" i="3" a="1"/>
  <c r="W1255" i="3" a="1"/>
  <c r="W1255" i="3" s="1"/>
  <c r="AA1251" i="3" a="1"/>
  <c r="AB1251" i="3" a="1"/>
  <c r="AB1251" i="3" s="1"/>
  <c r="X1251" i="3" a="1"/>
  <c r="W1251" i="3" a="1"/>
  <c r="W1251" i="3" s="1"/>
  <c r="AB1247" i="3" a="1"/>
  <c r="AA1247" i="3" a="1"/>
  <c r="AA1247" i="3" s="1"/>
  <c r="X1247" i="3" a="1"/>
  <c r="W1247" i="3" a="1"/>
  <c r="W1247" i="3" s="1"/>
  <c r="AB1243" i="3" a="1"/>
  <c r="AA1243" i="3" a="1"/>
  <c r="AA1243" i="3" s="1"/>
  <c r="X1243" i="3" a="1"/>
  <c r="W1243" i="3" a="1"/>
  <c r="W1243" i="3" s="1"/>
  <c r="AB1239" i="3" a="1"/>
  <c r="AA1239" i="3" a="1"/>
  <c r="AA1239" i="3" s="1"/>
  <c r="X1239" i="3" a="1"/>
  <c r="W1239" i="3" a="1"/>
  <c r="W1239" i="3" s="1"/>
  <c r="AA1235" i="3" a="1"/>
  <c r="AB1235" i="3" a="1"/>
  <c r="AB1235" i="3" s="1"/>
  <c r="X1235" i="3" a="1"/>
  <c r="W1235" i="3" a="1"/>
  <c r="AB1231" i="3" a="1"/>
  <c r="AA1231" i="3" a="1"/>
  <c r="AA1231" i="3" s="1"/>
  <c r="X1231" i="3" a="1"/>
  <c r="W1231" i="3" a="1"/>
  <c r="W1231" i="3" s="1"/>
  <c r="AB1227" i="3" a="1"/>
  <c r="AA1227" i="3" a="1"/>
  <c r="AA1227" i="3" s="1"/>
  <c r="X1227" i="3" a="1"/>
  <c r="W1227" i="3" a="1"/>
  <c r="W1227" i="3" s="1"/>
  <c r="AB1223" i="3" a="1"/>
  <c r="AA1223" i="3" a="1"/>
  <c r="AA1223" i="3" s="1"/>
  <c r="X1223" i="3" a="1"/>
  <c r="W1223" i="3" a="1"/>
  <c r="W1223" i="3" s="1"/>
  <c r="AB1219" i="3" a="1"/>
  <c r="AA1219" i="3" a="1"/>
  <c r="AA1219" i="3" s="1"/>
  <c r="X1219" i="3" a="1"/>
  <c r="W1219" i="3" a="1"/>
  <c r="W1219" i="3" s="1"/>
  <c r="AB1215" i="3" a="1"/>
  <c r="AA1215" i="3" a="1"/>
  <c r="AA1215" i="3" s="1"/>
  <c r="X1215" i="3" a="1"/>
  <c r="W1215" i="3" a="1"/>
  <c r="W1215" i="3" s="1"/>
  <c r="AB1211" i="3" a="1"/>
  <c r="AA1211" i="3" a="1"/>
  <c r="AA1211" i="3" s="1"/>
  <c r="X1211" i="3" a="1"/>
  <c r="W1211" i="3" a="1"/>
  <c r="W1211" i="3" s="1"/>
  <c r="AB1207" i="3" a="1"/>
  <c r="AA1207" i="3" a="1"/>
  <c r="AA1207" i="3" s="1"/>
  <c r="X1207" i="3" a="1"/>
  <c r="W1207" i="3" a="1"/>
  <c r="W1207" i="3" s="1"/>
  <c r="AB1203" i="3" a="1"/>
  <c r="AA1203" i="3" a="1"/>
  <c r="AA1203" i="3" s="1"/>
  <c r="X1203" i="3" a="1"/>
  <c r="W1203" i="3" a="1"/>
  <c r="W1203" i="3" s="1"/>
  <c r="AB1199" i="3" a="1"/>
  <c r="AA1199" i="3" a="1"/>
  <c r="AA1199" i="3" s="1"/>
  <c r="X1199" i="3" a="1"/>
  <c r="W1199" i="3" a="1"/>
  <c r="W1199" i="3" s="1"/>
  <c r="AB1195" i="3" a="1"/>
  <c r="AA1195" i="3" a="1"/>
  <c r="AA1195" i="3" s="1"/>
  <c r="X1195" i="3" a="1"/>
  <c r="W1195" i="3" a="1"/>
  <c r="W1195" i="3" s="1"/>
  <c r="AB1191" i="3" a="1"/>
  <c r="AA1191" i="3" a="1"/>
  <c r="AA1191" i="3" s="1"/>
  <c r="X1191" i="3" a="1"/>
  <c r="W1191" i="3" a="1"/>
  <c r="W1191" i="3" s="1"/>
  <c r="AB1187" i="3" a="1"/>
  <c r="AA1187" i="3" a="1"/>
  <c r="AA1187" i="3" s="1"/>
  <c r="W1187" i="3" a="1"/>
  <c r="X1187" i="3" a="1"/>
  <c r="X1187" i="3" s="1"/>
  <c r="AB1183" i="3" a="1"/>
  <c r="AA1183" i="3" a="1"/>
  <c r="AA1183" i="3" s="1"/>
  <c r="W1183" i="3" a="1"/>
  <c r="X1183" i="3" a="1"/>
  <c r="X1183" i="3" s="1"/>
  <c r="AB1179" i="3" a="1"/>
  <c r="AA1179" i="3" a="1"/>
  <c r="AA1179" i="3" s="1"/>
  <c r="W1179" i="3" a="1"/>
  <c r="X1179" i="3" a="1"/>
  <c r="X1179" i="3" s="1"/>
  <c r="AB1175" i="3" a="1"/>
  <c r="AA1175" i="3" a="1"/>
  <c r="AA1175" i="3" s="1"/>
  <c r="W1175" i="3" a="1"/>
  <c r="X1175" i="3" a="1"/>
  <c r="X1175" i="3" s="1"/>
  <c r="AB1171" i="3" a="1"/>
  <c r="AA1171" i="3" a="1"/>
  <c r="AA1171" i="3" s="1"/>
  <c r="W1171" i="3" a="1"/>
  <c r="X1171" i="3" a="1"/>
  <c r="X1171" i="3" s="1"/>
  <c r="AB1167" i="3" a="1"/>
  <c r="AA1167" i="3" a="1"/>
  <c r="AA1167" i="3" s="1"/>
  <c r="W1167" i="3" a="1"/>
  <c r="X1167" i="3" a="1"/>
  <c r="X1167" i="3" s="1"/>
  <c r="AB1163" i="3" a="1"/>
  <c r="AA1163" i="3" a="1"/>
  <c r="AA1163" i="3" s="1"/>
  <c r="W1163" i="3" a="1"/>
  <c r="X1163" i="3" a="1"/>
  <c r="X1163" i="3" s="1"/>
  <c r="AB1159" i="3" a="1"/>
  <c r="AA1159" i="3" a="1"/>
  <c r="AA1159" i="3" s="1"/>
  <c r="W1159" i="3" a="1"/>
  <c r="X1159" i="3" a="1"/>
  <c r="X1159" i="3" s="1"/>
  <c r="AB1155" i="3" a="1"/>
  <c r="AA1155" i="3" a="1"/>
  <c r="AA1155" i="3" s="1"/>
  <c r="W1155" i="3" a="1"/>
  <c r="X1155" i="3" a="1"/>
  <c r="AB1151" i="3" a="1"/>
  <c r="AA1151" i="3" a="1"/>
  <c r="AA1151" i="3" s="1"/>
  <c r="W1151" i="3" a="1"/>
  <c r="X1151" i="3" a="1"/>
  <c r="X1151" i="3" s="1"/>
  <c r="AB1147" i="3" a="1"/>
  <c r="AA1147" i="3" a="1"/>
  <c r="AA1147" i="3" s="1"/>
  <c r="W1147" i="3" a="1"/>
  <c r="X1147" i="3" a="1"/>
  <c r="X1147" i="3" s="1"/>
  <c r="AB1143" i="3" a="1"/>
  <c r="AA1143" i="3" a="1"/>
  <c r="AA1143" i="3" s="1"/>
  <c r="W1143" i="3" a="1"/>
  <c r="X1143" i="3" a="1"/>
  <c r="X1143" i="3" s="1"/>
  <c r="AB1139" i="3" a="1"/>
  <c r="AA1139" i="3" a="1"/>
  <c r="AA1139" i="3" s="1"/>
  <c r="W1139" i="3" a="1"/>
  <c r="X1139" i="3" a="1"/>
  <c r="X1139" i="3" s="1"/>
  <c r="AB1135" i="3" a="1"/>
  <c r="AA1135" i="3" a="1"/>
  <c r="AA1135" i="3" s="1"/>
  <c r="W1135" i="3" a="1"/>
  <c r="X1135" i="3" a="1"/>
  <c r="X1135" i="3" s="1"/>
  <c r="AB1131" i="3" a="1"/>
  <c r="AA1131" i="3" a="1"/>
  <c r="AA1131" i="3" s="1"/>
  <c r="W1131" i="3" a="1"/>
  <c r="X1131" i="3" a="1"/>
  <c r="X1131" i="3" s="1"/>
  <c r="AB1127" i="3" a="1"/>
  <c r="AA1127" i="3" a="1"/>
  <c r="AA1127" i="3" s="1"/>
  <c r="W1127" i="3" a="1"/>
  <c r="X1127" i="3" a="1"/>
  <c r="X1127" i="3" s="1"/>
  <c r="AB1123" i="3" a="1"/>
  <c r="AA1123" i="3" a="1"/>
  <c r="AA1123" i="3" s="1"/>
  <c r="W1123" i="3" a="1"/>
  <c r="X1123" i="3" a="1"/>
  <c r="X1123" i="3" s="1"/>
  <c r="AB1119" i="3" a="1"/>
  <c r="AA1119" i="3" a="1"/>
  <c r="AA1119" i="3" s="1"/>
  <c r="W1119" i="3" a="1"/>
  <c r="X1119" i="3" a="1"/>
  <c r="X1119" i="3" s="1"/>
  <c r="AB1115" i="3" a="1"/>
  <c r="AA1115" i="3" a="1"/>
  <c r="AA1115" i="3" s="1"/>
  <c r="W1115" i="3" a="1"/>
  <c r="X1115" i="3" a="1"/>
  <c r="X1115" i="3" s="1"/>
  <c r="AB1111" i="3" a="1"/>
  <c r="AA1111" i="3" a="1"/>
  <c r="AA1111" i="3" s="1"/>
  <c r="W1111" i="3" a="1"/>
  <c r="X1111" i="3" a="1"/>
  <c r="X1111" i="3" s="1"/>
  <c r="AA1107" i="3" a="1"/>
  <c r="AB1107" i="3" a="1"/>
  <c r="AB1107" i="3" s="1"/>
  <c r="W1107" i="3" a="1"/>
  <c r="X1107" i="3" a="1"/>
  <c r="AB1103" i="3" a="1"/>
  <c r="AA1103" i="3" a="1"/>
  <c r="AA1103" i="3" s="1"/>
  <c r="W1103" i="3" a="1"/>
  <c r="X1103" i="3" a="1"/>
  <c r="X1103" i="3" s="1"/>
  <c r="AB1099" i="3" a="1"/>
  <c r="AA1099" i="3" a="1"/>
  <c r="AA1099" i="3" s="1"/>
  <c r="W1099" i="3" a="1"/>
  <c r="X1099" i="3" a="1"/>
  <c r="X1099" i="3" s="1"/>
  <c r="AB1095" i="3" a="1"/>
  <c r="AA1095" i="3" a="1"/>
  <c r="AA1095" i="3" s="1"/>
  <c r="W1095" i="3" a="1"/>
  <c r="X1095" i="3" a="1"/>
  <c r="X1095" i="3" s="1"/>
  <c r="AB1091" i="3" a="1"/>
  <c r="AA1091" i="3" a="1"/>
  <c r="AA1091" i="3" s="1"/>
  <c r="W1091" i="3" a="1"/>
  <c r="X1091" i="3" a="1"/>
  <c r="X1091" i="3" s="1"/>
  <c r="AB1087" i="3" a="1"/>
  <c r="AA1087" i="3" a="1"/>
  <c r="AA1087" i="3" s="1"/>
  <c r="W1087" i="3" a="1"/>
  <c r="X1087" i="3" a="1"/>
  <c r="X1087" i="3" s="1"/>
  <c r="AB1083" i="3" a="1"/>
  <c r="AA1083" i="3" a="1"/>
  <c r="AA1083" i="3" s="1"/>
  <c r="W1083" i="3" a="1"/>
  <c r="X1083" i="3" a="1"/>
  <c r="X1083" i="3" s="1"/>
  <c r="AB1079" i="3" a="1"/>
  <c r="AA1079" i="3" a="1"/>
  <c r="AA1079" i="3" s="1"/>
  <c r="W1079" i="3" a="1"/>
  <c r="X1079" i="3" a="1"/>
  <c r="X1079" i="3" s="1"/>
  <c r="AB1075" i="3" a="1"/>
  <c r="AA1075" i="3" a="1"/>
  <c r="AA1075" i="3" s="1"/>
  <c r="W1075" i="3" a="1"/>
  <c r="X1075" i="3" a="1"/>
  <c r="X1075" i="3" s="1"/>
  <c r="AB1071" i="3" a="1"/>
  <c r="AA1071" i="3" a="1"/>
  <c r="AA1071" i="3" s="1"/>
  <c r="W1071" i="3" a="1"/>
  <c r="X1071" i="3" a="1"/>
  <c r="X1071" i="3" s="1"/>
  <c r="AB1067" i="3" a="1"/>
  <c r="AA1067" i="3" a="1"/>
  <c r="AA1067" i="3" s="1"/>
  <c r="W1067" i="3" a="1"/>
  <c r="X1067" i="3" a="1"/>
  <c r="X1067" i="3" s="1"/>
  <c r="AA1063" i="3" a="1"/>
  <c r="AB1063" i="3" a="1"/>
  <c r="AB1063" i="3" s="1"/>
  <c r="W1063" i="3" a="1"/>
  <c r="X1063" i="3" a="1"/>
  <c r="X1063" i="3" s="1"/>
  <c r="AB1059" i="3" a="1"/>
  <c r="AA1059" i="3" a="1"/>
  <c r="AA1059" i="3" s="1"/>
  <c r="W1059" i="3" a="1"/>
  <c r="X1059" i="3" a="1"/>
  <c r="X1059" i="3" s="1"/>
  <c r="AB1055" i="3" a="1"/>
  <c r="AA1055" i="3" a="1"/>
  <c r="AA1055" i="3" s="1"/>
  <c r="W1055" i="3" a="1"/>
  <c r="X1055" i="3" a="1"/>
  <c r="AB1051" i="3" a="1"/>
  <c r="AA1051" i="3" a="1"/>
  <c r="AA1051" i="3" s="1"/>
  <c r="W1051" i="3" a="1"/>
  <c r="X1051" i="3" a="1"/>
  <c r="X1051" i="3" s="1"/>
  <c r="AB1047" i="3" a="1"/>
  <c r="AA1047" i="3" a="1"/>
  <c r="AA1047" i="3" s="1"/>
  <c r="W1047" i="3" a="1"/>
  <c r="X1047" i="3" a="1"/>
  <c r="X1047" i="3" s="1"/>
  <c r="AB1043" i="3" a="1"/>
  <c r="AA1043" i="3" a="1"/>
  <c r="AA1043" i="3" s="1"/>
  <c r="W1043" i="3" a="1"/>
  <c r="X1043" i="3" a="1"/>
  <c r="X1043" i="3" s="1"/>
  <c r="AB1039" i="3" a="1"/>
  <c r="AA1039" i="3" a="1"/>
  <c r="AA1039" i="3" s="1"/>
  <c r="W1039" i="3" a="1"/>
  <c r="X1039" i="3" a="1"/>
  <c r="X1039" i="3" s="1"/>
  <c r="AB1035" i="3" a="1"/>
  <c r="AA1035" i="3" a="1"/>
  <c r="AA1035" i="3" s="1"/>
  <c r="W1035" i="3" a="1"/>
  <c r="X1035" i="3" a="1"/>
  <c r="X1035" i="3" s="1"/>
  <c r="AB1031" i="3" a="1"/>
  <c r="AA1031" i="3" a="1"/>
  <c r="AA1031" i="3" s="1"/>
  <c r="W1031" i="3" a="1"/>
  <c r="X1031" i="3" a="1"/>
  <c r="X1031" i="3" s="1"/>
  <c r="AB1027" i="3" a="1"/>
  <c r="AA1027" i="3" a="1"/>
  <c r="AA1027" i="3" s="1"/>
  <c r="W1027" i="3" a="1"/>
  <c r="X1027" i="3" a="1"/>
  <c r="X1027" i="3" s="1"/>
  <c r="AB1023" i="3" a="1"/>
  <c r="AA1023" i="3" a="1"/>
  <c r="AA1023" i="3" s="1"/>
  <c r="W1023" i="3" a="1"/>
  <c r="X1023" i="3" a="1"/>
  <c r="X1023" i="3" s="1"/>
  <c r="AB1019" i="3" a="1"/>
  <c r="AA1019" i="3" a="1"/>
  <c r="AA1019" i="3" s="1"/>
  <c r="W1019" i="3" a="1"/>
  <c r="X1019" i="3" a="1"/>
  <c r="X1019" i="3" s="1"/>
  <c r="AB1015" i="3" a="1"/>
  <c r="AA1015" i="3" a="1"/>
  <c r="AA1015" i="3" s="1"/>
  <c r="W1015" i="3" a="1"/>
  <c r="X1015" i="3" a="1"/>
  <c r="X1015" i="3" s="1"/>
  <c r="AB1011" i="3" a="1"/>
  <c r="AA1011" i="3" a="1"/>
  <c r="AA1011" i="3" s="1"/>
  <c r="W1011" i="3" a="1"/>
  <c r="X1011" i="3" a="1"/>
  <c r="X1011" i="3" s="1"/>
  <c r="AB1007" i="3" a="1"/>
  <c r="AA1007" i="3" a="1"/>
  <c r="AA1007" i="3" s="1"/>
  <c r="W1007" i="3" a="1"/>
  <c r="X1007" i="3" a="1"/>
  <c r="X1007" i="3" s="1"/>
  <c r="AB1003" i="3" a="1"/>
  <c r="AA1003" i="3" a="1"/>
  <c r="AA1003" i="3" s="1"/>
  <c r="W1003" i="3" a="1"/>
  <c r="X1003" i="3" a="1"/>
  <c r="X1003" i="3" s="1"/>
  <c r="AB999" i="3" a="1"/>
  <c r="AA999" i="3" a="1"/>
  <c r="AA999" i="3" s="1"/>
  <c r="W999" i="3" a="1"/>
  <c r="X999" i="3" a="1"/>
  <c r="X999" i="3" s="1"/>
  <c r="AB995" i="3" a="1"/>
  <c r="AA995" i="3" a="1"/>
  <c r="AA995" i="3" s="1"/>
  <c r="W995" i="3" a="1"/>
  <c r="X995" i="3" a="1"/>
  <c r="X995" i="3" s="1"/>
  <c r="AB991" i="3" a="1"/>
  <c r="AA991" i="3" a="1"/>
  <c r="AA991" i="3" s="1"/>
  <c r="W991" i="3" a="1"/>
  <c r="X991" i="3" a="1"/>
  <c r="X991" i="3" s="1"/>
  <c r="AB987" i="3" a="1"/>
  <c r="AA987" i="3" a="1"/>
  <c r="AA987" i="3" s="1"/>
  <c r="W987" i="3" a="1"/>
  <c r="X987" i="3" a="1"/>
  <c r="X987" i="3" s="1"/>
  <c r="AB983" i="3" a="1"/>
  <c r="AA983" i="3" a="1"/>
  <c r="AA983" i="3" s="1"/>
  <c r="W983" i="3" a="1"/>
  <c r="X983" i="3" a="1"/>
  <c r="X983" i="3" s="1"/>
  <c r="AB979" i="3" a="1"/>
  <c r="AA979" i="3" a="1"/>
  <c r="AA979" i="3" s="1"/>
  <c r="W979" i="3" a="1"/>
  <c r="X979" i="3" a="1"/>
  <c r="X979" i="3" s="1"/>
  <c r="AB975" i="3" a="1"/>
  <c r="AA975" i="3" a="1"/>
  <c r="AA975" i="3" s="1"/>
  <c r="W975" i="3" a="1"/>
  <c r="X975" i="3" a="1"/>
  <c r="AA971" i="3" a="1"/>
  <c r="AB971" i="3" a="1"/>
  <c r="AB971" i="3" s="1"/>
  <c r="W971" i="3" a="1"/>
  <c r="X971" i="3" a="1"/>
  <c r="X971" i="3" s="1"/>
  <c r="AB967" i="3" a="1"/>
  <c r="AA967" i="3" a="1"/>
  <c r="AA967" i="3" s="1"/>
  <c r="W967" i="3" a="1"/>
  <c r="X967" i="3" a="1"/>
  <c r="X967" i="3" s="1"/>
  <c r="AB963" i="3" a="1"/>
  <c r="AA963" i="3" a="1"/>
  <c r="AA963" i="3" s="1"/>
  <c r="W963" i="3" a="1"/>
  <c r="X963" i="3" a="1"/>
  <c r="X963" i="3" s="1"/>
  <c r="AB959" i="3" a="1"/>
  <c r="AA959" i="3" a="1"/>
  <c r="AA959" i="3" s="1"/>
  <c r="W959" i="3" a="1"/>
  <c r="X959" i="3" a="1"/>
  <c r="X959" i="3" s="1"/>
  <c r="AB955" i="3" a="1"/>
  <c r="AA955" i="3" a="1"/>
  <c r="AA955" i="3" s="1"/>
  <c r="W955" i="3" a="1"/>
  <c r="X955" i="3" a="1"/>
  <c r="X955" i="3" s="1"/>
  <c r="AB951" i="3" a="1"/>
  <c r="AA951" i="3" a="1"/>
  <c r="AA951" i="3" s="1"/>
  <c r="W951" i="3" a="1"/>
  <c r="X951" i="3" a="1"/>
  <c r="AB947" i="3" a="1"/>
  <c r="AA947" i="3" a="1"/>
  <c r="AA947" i="3" s="1"/>
  <c r="W947" i="3" a="1"/>
  <c r="X947" i="3" a="1"/>
  <c r="X947" i="3" s="1"/>
  <c r="AB943" i="3" a="1"/>
  <c r="AA943" i="3" a="1"/>
  <c r="AA943" i="3" s="1"/>
  <c r="W943" i="3" a="1"/>
  <c r="X943" i="3" a="1"/>
  <c r="X943" i="3" s="1"/>
  <c r="AB939" i="3" a="1"/>
  <c r="AA939" i="3" a="1"/>
  <c r="AA939" i="3" s="1"/>
  <c r="W939" i="3" a="1"/>
  <c r="X939" i="3" a="1"/>
  <c r="X939" i="3" s="1"/>
  <c r="AB935" i="3" a="1"/>
  <c r="AA935" i="3" a="1"/>
  <c r="AA935" i="3" s="1"/>
  <c r="W935" i="3" a="1"/>
  <c r="X935" i="3" a="1"/>
  <c r="X935" i="3" s="1"/>
  <c r="AB931" i="3" a="1"/>
  <c r="AA931" i="3" a="1"/>
  <c r="AA931" i="3" s="1"/>
  <c r="W931" i="3" a="1"/>
  <c r="X931" i="3" a="1"/>
  <c r="X931" i="3" s="1"/>
  <c r="AB927" i="3" a="1"/>
  <c r="AA927" i="3" a="1"/>
  <c r="AA927" i="3" s="1"/>
  <c r="W927" i="3" a="1"/>
  <c r="X927" i="3" a="1"/>
  <c r="X927" i="3" s="1"/>
  <c r="AB923" i="3" a="1"/>
  <c r="AA923" i="3" a="1"/>
  <c r="AA923" i="3" s="1"/>
  <c r="W923" i="3" a="1"/>
  <c r="X923" i="3" a="1"/>
  <c r="X923" i="3" s="1"/>
  <c r="AB919" i="3" a="1"/>
  <c r="AA919" i="3" a="1"/>
  <c r="AA919" i="3" s="1"/>
  <c r="W919" i="3" a="1"/>
  <c r="X919" i="3" a="1"/>
  <c r="X919" i="3" s="1"/>
  <c r="AB915" i="3" a="1"/>
  <c r="AA915" i="3" a="1"/>
  <c r="AA915" i="3" s="1"/>
  <c r="W915" i="3" a="1"/>
  <c r="X915" i="3" a="1"/>
  <c r="X915" i="3" s="1"/>
  <c r="AB911" i="3" a="1"/>
  <c r="AA911" i="3" a="1"/>
  <c r="AA911" i="3" s="1"/>
  <c r="W911" i="3" a="1"/>
  <c r="X911" i="3" a="1"/>
  <c r="X911" i="3" s="1"/>
  <c r="AB907" i="3" a="1"/>
  <c r="AA907" i="3" a="1"/>
  <c r="AA907" i="3" s="1"/>
  <c r="W907" i="3" a="1"/>
  <c r="X907" i="3" a="1"/>
  <c r="X907" i="3" s="1"/>
  <c r="AB903" i="3" a="1"/>
  <c r="AA903" i="3" a="1"/>
  <c r="AA903" i="3" s="1"/>
  <c r="W903" i="3" a="1"/>
  <c r="X903" i="3" a="1"/>
  <c r="X903" i="3" s="1"/>
  <c r="AB899" i="3" a="1"/>
  <c r="AA899" i="3" a="1"/>
  <c r="AA899" i="3" s="1"/>
  <c r="W899" i="3" a="1"/>
  <c r="X899" i="3" a="1"/>
  <c r="X899" i="3" s="1"/>
  <c r="AB895" i="3" a="1"/>
  <c r="AA895" i="3" a="1"/>
  <c r="AA895" i="3" s="1"/>
  <c r="W895" i="3" a="1"/>
  <c r="X895" i="3" a="1"/>
  <c r="X895" i="3" s="1"/>
  <c r="AA891" i="3" a="1"/>
  <c r="AB891" i="3" a="1"/>
  <c r="AB891" i="3" s="1"/>
  <c r="W891" i="3" a="1"/>
  <c r="X891" i="3" a="1"/>
  <c r="X891" i="3" s="1"/>
  <c r="AB887" i="3" a="1"/>
  <c r="AA887" i="3" a="1"/>
  <c r="AA887" i="3" s="1"/>
  <c r="W887" i="3" a="1"/>
  <c r="X887" i="3" a="1"/>
  <c r="X887" i="3" s="1"/>
  <c r="AB883" i="3" a="1"/>
  <c r="AA883" i="3" a="1"/>
  <c r="AA883" i="3" s="1"/>
  <c r="W883" i="3" a="1"/>
  <c r="X883" i="3" a="1"/>
  <c r="X883" i="3" s="1"/>
  <c r="AB879" i="3" a="1"/>
  <c r="AA879" i="3" a="1"/>
  <c r="AA879" i="3" s="1"/>
  <c r="W879" i="3" a="1"/>
  <c r="X879" i="3" a="1"/>
  <c r="X879" i="3" s="1"/>
  <c r="AB875" i="3" a="1"/>
  <c r="AA875" i="3" a="1"/>
  <c r="AA875" i="3" s="1"/>
  <c r="W875" i="3" a="1"/>
  <c r="X875" i="3" a="1"/>
  <c r="X875" i="3" s="1"/>
  <c r="AB871" i="3" a="1"/>
  <c r="AA871" i="3" a="1"/>
  <c r="AA871" i="3" s="1"/>
  <c r="W871" i="3" a="1"/>
  <c r="X871" i="3" a="1"/>
  <c r="X871" i="3" s="1"/>
  <c r="AB867" i="3" a="1"/>
  <c r="AA867" i="3" a="1"/>
  <c r="AA867" i="3" s="1"/>
  <c r="W867" i="3" a="1"/>
  <c r="X867" i="3" a="1"/>
  <c r="X867" i="3" s="1"/>
  <c r="AB863" i="3" a="1"/>
  <c r="AA863" i="3" a="1"/>
  <c r="AA863" i="3" s="1"/>
  <c r="W863" i="3" a="1"/>
  <c r="X863" i="3" a="1"/>
  <c r="X863" i="3" s="1"/>
  <c r="AB859" i="3" a="1"/>
  <c r="AA859" i="3" a="1"/>
  <c r="AA859" i="3" s="1"/>
  <c r="W859" i="3" a="1"/>
  <c r="X859" i="3" a="1"/>
  <c r="X859" i="3" s="1"/>
  <c r="AB855" i="3" a="1"/>
  <c r="AA855" i="3" a="1"/>
  <c r="AA855" i="3" s="1"/>
  <c r="W855" i="3" a="1"/>
  <c r="X855" i="3" a="1"/>
  <c r="X855" i="3" s="1"/>
  <c r="AB851" i="3" a="1"/>
  <c r="AA851" i="3" a="1"/>
  <c r="AA851" i="3" s="1"/>
  <c r="W851" i="3" a="1"/>
  <c r="X851" i="3" a="1"/>
  <c r="X851" i="3" s="1"/>
  <c r="AB847" i="3" a="1"/>
  <c r="AA847" i="3" a="1"/>
  <c r="AA847" i="3" s="1"/>
  <c r="W847" i="3" a="1"/>
  <c r="X847" i="3" a="1"/>
  <c r="X847" i="3" s="1"/>
  <c r="AB843" i="3" a="1"/>
  <c r="AA843" i="3" a="1"/>
  <c r="AA843" i="3" s="1"/>
  <c r="W843" i="3" a="1"/>
  <c r="X843" i="3" a="1"/>
  <c r="AB839" i="3" a="1"/>
  <c r="AA839" i="3" a="1"/>
  <c r="AA839" i="3" s="1"/>
  <c r="W839" i="3" a="1"/>
  <c r="X839" i="3" a="1"/>
  <c r="X839" i="3" s="1"/>
  <c r="AB835" i="3" a="1"/>
  <c r="AA835" i="3" a="1"/>
  <c r="AA835" i="3" s="1"/>
  <c r="W835" i="3" a="1"/>
  <c r="X835" i="3" a="1"/>
  <c r="X835" i="3" s="1"/>
  <c r="AB831" i="3" a="1"/>
  <c r="AA831" i="3" a="1"/>
  <c r="AA831" i="3" s="1"/>
  <c r="W831" i="3" a="1"/>
  <c r="X831" i="3" a="1"/>
  <c r="X831" i="3" s="1"/>
  <c r="AB827" i="3" a="1"/>
  <c r="AA827" i="3" a="1"/>
  <c r="AA827" i="3" s="1"/>
  <c r="W827" i="3" a="1"/>
  <c r="X827" i="3" a="1"/>
  <c r="X827" i="3" s="1"/>
  <c r="AB823" i="3" a="1"/>
  <c r="AA823" i="3" a="1"/>
  <c r="AA823" i="3" s="1"/>
  <c r="W823" i="3" a="1"/>
  <c r="X823" i="3" a="1"/>
  <c r="X823" i="3" s="1"/>
  <c r="AB819" i="3" a="1"/>
  <c r="AA819" i="3" a="1"/>
  <c r="AA819" i="3" s="1"/>
  <c r="W819" i="3" a="1"/>
  <c r="X819" i="3" a="1"/>
  <c r="X819" i="3" s="1"/>
  <c r="AB815" i="3" a="1"/>
  <c r="AA815" i="3" a="1"/>
  <c r="AA815" i="3" s="1"/>
  <c r="W815" i="3" a="1"/>
  <c r="X815" i="3" a="1"/>
  <c r="X815" i="3" s="1"/>
  <c r="AB811" i="3" a="1"/>
  <c r="AA811" i="3" a="1"/>
  <c r="AA811" i="3" s="1"/>
  <c r="W811" i="3" a="1"/>
  <c r="X811" i="3" a="1"/>
  <c r="X811" i="3" s="1"/>
  <c r="AB807" i="3" a="1"/>
  <c r="AA807" i="3" a="1"/>
  <c r="AA807" i="3" s="1"/>
  <c r="W807" i="3" a="1"/>
  <c r="X807" i="3" a="1"/>
  <c r="X807" i="3" s="1"/>
  <c r="AB803" i="3" a="1"/>
  <c r="AA803" i="3" a="1"/>
  <c r="AA803" i="3" s="1"/>
  <c r="W803" i="3" a="1"/>
  <c r="X803" i="3" a="1"/>
  <c r="X803" i="3" s="1"/>
  <c r="AB799" i="3" a="1"/>
  <c r="AA799" i="3" a="1"/>
  <c r="AA799" i="3" s="1"/>
  <c r="W799" i="3" a="1"/>
  <c r="X799" i="3" a="1"/>
  <c r="X799" i="3" s="1"/>
  <c r="AA795" i="3" a="1"/>
  <c r="AB795" i="3" a="1"/>
  <c r="AB795" i="3" s="1"/>
  <c r="W795" i="3" a="1"/>
  <c r="X795" i="3" a="1"/>
  <c r="AB791" i="3" a="1"/>
  <c r="AA791" i="3" a="1"/>
  <c r="AA791" i="3" s="1"/>
  <c r="W791" i="3" a="1"/>
  <c r="X791" i="3" a="1"/>
  <c r="X791" i="3" s="1"/>
  <c r="AB787" i="3" a="1"/>
  <c r="AA787" i="3" a="1"/>
  <c r="AA787" i="3" s="1"/>
  <c r="W787" i="3" a="1"/>
  <c r="X787" i="3" a="1"/>
  <c r="X787" i="3" s="1"/>
  <c r="AB783" i="3" a="1"/>
  <c r="AA783" i="3" a="1"/>
  <c r="AA783" i="3" s="1"/>
  <c r="W783" i="3" a="1"/>
  <c r="X783" i="3" a="1"/>
  <c r="X783" i="3" s="1"/>
  <c r="AB779" i="3" a="1"/>
  <c r="AA779" i="3" a="1"/>
  <c r="AA779" i="3" s="1"/>
  <c r="W779" i="3" a="1"/>
  <c r="X779" i="3" a="1"/>
  <c r="X779" i="3" s="1"/>
  <c r="AB775" i="3" a="1"/>
  <c r="AA775" i="3" a="1"/>
  <c r="AA775" i="3" s="1"/>
  <c r="W775" i="3" a="1"/>
  <c r="X775" i="3" a="1"/>
  <c r="X775" i="3" s="1"/>
  <c r="AB771" i="3" a="1"/>
  <c r="AA771" i="3" a="1"/>
  <c r="AA771" i="3" s="1"/>
  <c r="W771" i="3" a="1"/>
  <c r="X771" i="3" a="1"/>
  <c r="X771" i="3" s="1"/>
  <c r="AB767" i="3" a="1"/>
  <c r="AA767" i="3" a="1"/>
  <c r="AA767" i="3" s="1"/>
  <c r="W767" i="3" a="1"/>
  <c r="X767" i="3" a="1"/>
  <c r="X767" i="3" s="1"/>
  <c r="AB763" i="3" a="1"/>
  <c r="AA763" i="3" a="1"/>
  <c r="AA763" i="3" s="1"/>
  <c r="W763" i="3" a="1"/>
  <c r="X763" i="3" a="1"/>
  <c r="X763" i="3" s="1"/>
  <c r="AB759" i="3" a="1"/>
  <c r="AA759" i="3" a="1"/>
  <c r="AA759" i="3" s="1"/>
  <c r="W759" i="3" a="1"/>
  <c r="X759" i="3" a="1"/>
  <c r="X759" i="3" s="1"/>
  <c r="AB755" i="3" a="1"/>
  <c r="AA755" i="3" a="1"/>
  <c r="AA755" i="3" s="1"/>
  <c r="W755" i="3" a="1"/>
  <c r="X755" i="3" a="1"/>
  <c r="X755" i="3" s="1"/>
  <c r="AB751" i="3" a="1"/>
  <c r="AA751" i="3" a="1"/>
  <c r="AA751" i="3" s="1"/>
  <c r="W751" i="3" a="1"/>
  <c r="X751" i="3" a="1"/>
  <c r="X751" i="3" s="1"/>
  <c r="AB747" i="3" a="1"/>
  <c r="AA747" i="3" a="1"/>
  <c r="AA747" i="3" s="1"/>
  <c r="W747" i="3" a="1"/>
  <c r="X747" i="3" a="1"/>
  <c r="X747" i="3" s="1"/>
  <c r="AB743" i="3" a="1"/>
  <c r="AA743" i="3" a="1"/>
  <c r="AA743" i="3" s="1"/>
  <c r="W743" i="3" a="1"/>
  <c r="X743" i="3" a="1"/>
  <c r="X743" i="3" s="1"/>
  <c r="AB739" i="3" a="1"/>
  <c r="AA739" i="3" a="1"/>
  <c r="AA739" i="3" s="1"/>
  <c r="W739" i="3" a="1"/>
  <c r="X739" i="3" a="1"/>
  <c r="X739" i="3" s="1"/>
  <c r="AB735" i="3" a="1"/>
  <c r="AA735" i="3" a="1"/>
  <c r="AA735" i="3" s="1"/>
  <c r="W735" i="3" a="1"/>
  <c r="X735" i="3" a="1"/>
  <c r="X735" i="3" s="1"/>
  <c r="AB731" i="3" a="1"/>
  <c r="AA731" i="3" a="1"/>
  <c r="AA731" i="3" s="1"/>
  <c r="W731" i="3" a="1"/>
  <c r="X731" i="3" a="1"/>
  <c r="X731" i="3" s="1"/>
  <c r="AB727" i="3" a="1"/>
  <c r="AA727" i="3" a="1"/>
  <c r="AA727" i="3" s="1"/>
  <c r="W727" i="3" a="1"/>
  <c r="X727" i="3" a="1"/>
  <c r="X727" i="3" s="1"/>
  <c r="AB723" i="3" a="1"/>
  <c r="AA723" i="3" a="1"/>
  <c r="AA723" i="3" s="1"/>
  <c r="W723" i="3" a="1"/>
  <c r="X723" i="3" a="1"/>
  <c r="X723" i="3" s="1"/>
  <c r="AB719" i="3" a="1"/>
  <c r="AA719" i="3" a="1"/>
  <c r="AA719" i="3" s="1"/>
  <c r="W719" i="3" a="1"/>
  <c r="X719" i="3" a="1"/>
  <c r="X719" i="3" s="1"/>
  <c r="AB715" i="3" a="1"/>
  <c r="AA715" i="3" a="1"/>
  <c r="AA715" i="3" s="1"/>
  <c r="W715" i="3" a="1"/>
  <c r="X715" i="3" a="1"/>
  <c r="X715" i="3" s="1"/>
  <c r="AB711" i="3" a="1"/>
  <c r="AA711" i="3" a="1"/>
  <c r="AA711" i="3" s="1"/>
  <c r="W711" i="3" a="1"/>
  <c r="X711" i="3" a="1"/>
  <c r="X711" i="3" s="1"/>
  <c r="AB707" i="3" a="1"/>
  <c r="AA707" i="3" a="1"/>
  <c r="AA707" i="3" s="1"/>
  <c r="W707" i="3" a="1"/>
  <c r="X707" i="3" a="1"/>
  <c r="X707" i="3" s="1"/>
  <c r="AB703" i="3" a="1"/>
  <c r="AA703" i="3" a="1"/>
  <c r="AA703" i="3" s="1"/>
  <c r="W703" i="3" a="1"/>
  <c r="X703" i="3" a="1"/>
  <c r="X703" i="3" s="1"/>
  <c r="AB699" i="3" a="1"/>
  <c r="AA699" i="3" a="1"/>
  <c r="AA699" i="3" s="1"/>
  <c r="W699" i="3" a="1"/>
  <c r="X699" i="3" a="1"/>
  <c r="X699" i="3" s="1"/>
  <c r="AB695" i="3" a="1"/>
  <c r="AA695" i="3" a="1"/>
  <c r="AA695" i="3" s="1"/>
  <c r="W695" i="3" a="1"/>
  <c r="X695" i="3" a="1"/>
  <c r="X695" i="3" s="1"/>
  <c r="AB691" i="3" a="1"/>
  <c r="AA691" i="3" a="1"/>
  <c r="AA691" i="3" s="1"/>
  <c r="W691" i="3" a="1"/>
  <c r="X691" i="3" a="1"/>
  <c r="AB687" i="3" a="1"/>
  <c r="AA687" i="3" a="1"/>
  <c r="AA687" i="3" s="1"/>
  <c r="W687" i="3" a="1"/>
  <c r="X687" i="3" a="1"/>
  <c r="X687" i="3" s="1"/>
  <c r="AB683" i="3" a="1"/>
  <c r="AA683" i="3" a="1"/>
  <c r="AA683" i="3" s="1"/>
  <c r="W683" i="3" a="1"/>
  <c r="X683" i="3" a="1"/>
  <c r="X683" i="3" s="1"/>
  <c r="AB679" i="3" a="1"/>
  <c r="AA679" i="3" a="1"/>
  <c r="AA679" i="3" s="1"/>
  <c r="W679" i="3" a="1"/>
  <c r="X679" i="3" a="1"/>
  <c r="X679" i="3" s="1"/>
  <c r="AB675" i="3" a="1"/>
  <c r="AA675" i="3" a="1"/>
  <c r="AA675" i="3" s="1"/>
  <c r="W675" i="3" a="1"/>
  <c r="X675" i="3" a="1"/>
  <c r="X675" i="3" s="1"/>
  <c r="AB671" i="3" a="1"/>
  <c r="AA671" i="3" a="1"/>
  <c r="AA671" i="3" s="1"/>
  <c r="W671" i="3" a="1"/>
  <c r="X671" i="3" a="1"/>
  <c r="X671" i="3" s="1"/>
  <c r="AB667" i="3" a="1"/>
  <c r="AA667" i="3" a="1"/>
  <c r="AA667" i="3" s="1"/>
  <c r="W667" i="3" a="1"/>
  <c r="X667" i="3" a="1"/>
  <c r="AB663" i="3" a="1"/>
  <c r="AA663" i="3" a="1"/>
  <c r="AA663" i="3" s="1"/>
  <c r="W663" i="3" a="1"/>
  <c r="X663" i="3" a="1"/>
  <c r="X663" i="3" s="1"/>
  <c r="AB659" i="3" a="1"/>
  <c r="AA659" i="3" a="1"/>
  <c r="AA659" i="3" s="1"/>
  <c r="W659" i="3" a="1"/>
  <c r="X659" i="3" a="1"/>
  <c r="AB655" i="3" a="1"/>
  <c r="AA655" i="3" a="1"/>
  <c r="AA655" i="3" s="1"/>
  <c r="W655" i="3" a="1"/>
  <c r="X655" i="3" a="1"/>
  <c r="X655" i="3" s="1"/>
  <c r="AB651" i="3" a="1"/>
  <c r="AA651" i="3" a="1"/>
  <c r="AA651" i="3" s="1"/>
  <c r="W651" i="3" a="1"/>
  <c r="X651" i="3" a="1"/>
  <c r="X651" i="3" s="1"/>
  <c r="AB647" i="3" a="1"/>
  <c r="AA647" i="3" a="1"/>
  <c r="AA647" i="3" s="1"/>
  <c r="W647" i="3" a="1"/>
  <c r="X647" i="3" a="1"/>
  <c r="X647" i="3" s="1"/>
  <c r="AB643" i="3" a="1"/>
  <c r="AA643" i="3" a="1"/>
  <c r="AA643" i="3" s="1"/>
  <c r="W643" i="3" a="1"/>
  <c r="X643" i="3" a="1"/>
  <c r="X643" i="3" s="1"/>
  <c r="AB639" i="3" a="1"/>
  <c r="AA639" i="3" a="1"/>
  <c r="AA639" i="3" s="1"/>
  <c r="W639" i="3" a="1"/>
  <c r="X639" i="3" a="1"/>
  <c r="X639" i="3" s="1"/>
  <c r="AB635" i="3" a="1"/>
  <c r="AA635" i="3" a="1"/>
  <c r="AA635" i="3" s="1"/>
  <c r="W635" i="3" a="1"/>
  <c r="X635" i="3" a="1"/>
  <c r="X635" i="3" s="1"/>
  <c r="AB631" i="3" a="1"/>
  <c r="AA631" i="3" a="1"/>
  <c r="AA631" i="3" s="1"/>
  <c r="W631" i="3" a="1"/>
  <c r="X631" i="3" a="1"/>
  <c r="X631" i="3" s="1"/>
  <c r="AB627" i="3" a="1"/>
  <c r="AA627" i="3" a="1"/>
  <c r="AA627" i="3" s="1"/>
  <c r="W627" i="3" a="1"/>
  <c r="X627" i="3" a="1"/>
  <c r="X627" i="3" s="1"/>
  <c r="AB623" i="3" a="1"/>
  <c r="AA623" i="3" a="1"/>
  <c r="AA623" i="3" s="1"/>
  <c r="W623" i="3" a="1"/>
  <c r="X623" i="3" a="1"/>
  <c r="X623" i="3" s="1"/>
  <c r="AB619" i="3" a="1"/>
  <c r="AA619" i="3" a="1"/>
  <c r="AA619" i="3" s="1"/>
  <c r="W619" i="3" a="1"/>
  <c r="X619" i="3" a="1"/>
  <c r="X619" i="3" s="1"/>
  <c r="AB615" i="3" a="1"/>
  <c r="AA615" i="3" a="1"/>
  <c r="AA615" i="3" s="1"/>
  <c r="W615" i="3" a="1"/>
  <c r="X615" i="3" a="1"/>
  <c r="X615" i="3" s="1"/>
  <c r="AB611" i="3" a="1"/>
  <c r="AA611" i="3" a="1"/>
  <c r="AA611" i="3" s="1"/>
  <c r="W611" i="3" a="1"/>
  <c r="X611" i="3" a="1"/>
  <c r="X611" i="3" s="1"/>
  <c r="AB607" i="3" a="1"/>
  <c r="AA607" i="3" a="1"/>
  <c r="AA607" i="3" s="1"/>
  <c r="W607" i="3" a="1"/>
  <c r="X607" i="3" a="1"/>
  <c r="X607" i="3" s="1"/>
  <c r="AB603" i="3" a="1"/>
  <c r="AA603" i="3" a="1"/>
  <c r="AA603" i="3" s="1"/>
  <c r="W603" i="3" a="1"/>
  <c r="X603" i="3" a="1"/>
  <c r="X603" i="3" s="1"/>
  <c r="AB599" i="3" a="1"/>
  <c r="AA599" i="3" a="1"/>
  <c r="AA599" i="3" s="1"/>
  <c r="W599" i="3" a="1"/>
  <c r="X599" i="3" a="1"/>
  <c r="X599" i="3" s="1"/>
  <c r="AB595" i="3" a="1"/>
  <c r="AA595" i="3" a="1"/>
  <c r="AA595" i="3" s="1"/>
  <c r="W595" i="3" a="1"/>
  <c r="X595" i="3" a="1"/>
  <c r="X595" i="3" s="1"/>
  <c r="AB591" i="3" a="1"/>
  <c r="AA591" i="3" a="1"/>
  <c r="AA591" i="3" s="1"/>
  <c r="W591" i="3" a="1"/>
  <c r="X591" i="3" a="1"/>
  <c r="X591" i="3" s="1"/>
  <c r="AB587" i="3" a="1"/>
  <c r="AA587" i="3" a="1"/>
  <c r="AA587" i="3" s="1"/>
  <c r="W587" i="3" a="1"/>
  <c r="X587" i="3" a="1"/>
  <c r="X587" i="3" s="1"/>
  <c r="AB583" i="3" a="1"/>
  <c r="AA583" i="3" a="1"/>
  <c r="AA583" i="3" s="1"/>
  <c r="W583" i="3" a="1"/>
  <c r="X583" i="3" a="1"/>
  <c r="X583" i="3" s="1"/>
  <c r="AB579" i="3" a="1"/>
  <c r="AA579" i="3" a="1"/>
  <c r="AA579" i="3" s="1"/>
  <c r="W579" i="3" a="1"/>
  <c r="X579" i="3" a="1"/>
  <c r="X579" i="3" s="1"/>
  <c r="AB575" i="3" a="1"/>
  <c r="AA575" i="3" a="1"/>
  <c r="AA575" i="3" s="1"/>
  <c r="W575" i="3" a="1"/>
  <c r="X575" i="3" a="1"/>
  <c r="X575" i="3" s="1"/>
  <c r="AB571" i="3" a="1"/>
  <c r="AA571" i="3" a="1"/>
  <c r="AA571" i="3" s="1"/>
  <c r="W571" i="3" a="1"/>
  <c r="X571" i="3" a="1"/>
  <c r="X571" i="3" s="1"/>
  <c r="AB567" i="3" a="1"/>
  <c r="AA567" i="3" a="1"/>
  <c r="AA567" i="3" s="1"/>
  <c r="W567" i="3" a="1"/>
  <c r="W567" i="3" s="1"/>
  <c r="X567" i="3" a="1"/>
  <c r="X567" i="3" s="1"/>
  <c r="AB563" i="3" a="1"/>
  <c r="AA563" i="3" a="1"/>
  <c r="AA563" i="3" s="1"/>
  <c r="W563" i="3" a="1"/>
  <c r="X563" i="3" a="1"/>
  <c r="X563" i="3" s="1"/>
  <c r="AB559" i="3" a="1"/>
  <c r="AA559" i="3" a="1"/>
  <c r="AA559" i="3" s="1"/>
  <c r="W559" i="3" a="1"/>
  <c r="X559" i="3" a="1"/>
  <c r="X559" i="3" s="1"/>
  <c r="AB555" i="3" a="1"/>
  <c r="AA555" i="3" a="1"/>
  <c r="AA555" i="3" s="1"/>
  <c r="W555" i="3" a="1"/>
  <c r="W555" i="3" s="1"/>
  <c r="X555" i="3" a="1"/>
  <c r="X555" i="3" s="1"/>
  <c r="AB551" i="3" a="1"/>
  <c r="AA551" i="3" a="1"/>
  <c r="AA551" i="3" s="1"/>
  <c r="W551" i="3" a="1"/>
  <c r="X551" i="3" a="1"/>
  <c r="X551" i="3" s="1"/>
  <c r="AB547" i="3" a="1"/>
  <c r="AA547" i="3" a="1"/>
  <c r="AA547" i="3" s="1"/>
  <c r="W547" i="3" a="1"/>
  <c r="X547" i="3" a="1"/>
  <c r="X547" i="3" s="1"/>
  <c r="AB543" i="3" a="1"/>
  <c r="AA543" i="3" a="1"/>
  <c r="AA543" i="3" s="1"/>
  <c r="W543" i="3" a="1"/>
  <c r="X543" i="3" a="1"/>
  <c r="X543" i="3" s="1"/>
  <c r="AB539" i="3" a="1"/>
  <c r="AA539" i="3" a="1"/>
  <c r="AA539" i="3" s="1"/>
  <c r="W539" i="3" a="1"/>
  <c r="W539" i="3" s="1"/>
  <c r="X539" i="3" a="1"/>
  <c r="X539" i="3" s="1"/>
  <c r="AB535" i="3" a="1"/>
  <c r="AA535" i="3" a="1"/>
  <c r="AA535" i="3" s="1"/>
  <c r="W535" i="3" a="1"/>
  <c r="X535" i="3" a="1"/>
  <c r="X535" i="3" s="1"/>
  <c r="AB531" i="3" a="1"/>
  <c r="AA531" i="3" a="1"/>
  <c r="AA531" i="3" s="1"/>
  <c r="W531" i="3" a="1"/>
  <c r="X531" i="3" a="1"/>
  <c r="X531" i="3" s="1"/>
  <c r="AB527" i="3" a="1"/>
  <c r="AA527" i="3" a="1"/>
  <c r="AA527" i="3" s="1"/>
  <c r="W527" i="3" a="1"/>
  <c r="W527" i="3" s="1"/>
  <c r="X527" i="3" a="1"/>
  <c r="X527" i="3" s="1"/>
  <c r="AB523" i="3" a="1"/>
  <c r="AA523" i="3" a="1"/>
  <c r="AA523" i="3" s="1"/>
  <c r="W523" i="3" a="1"/>
  <c r="X523" i="3" a="1"/>
  <c r="X523" i="3" s="1"/>
  <c r="AB519" i="3" a="1"/>
  <c r="AA519" i="3" a="1"/>
  <c r="AA519" i="3" s="1"/>
  <c r="W519" i="3" a="1"/>
  <c r="X519" i="3" a="1"/>
  <c r="X519" i="3" s="1"/>
  <c r="AB515" i="3" a="1"/>
  <c r="AA515" i="3" a="1"/>
  <c r="AA515" i="3" s="1"/>
  <c r="W515" i="3" a="1"/>
  <c r="X515" i="3" a="1"/>
  <c r="X515" i="3" s="1"/>
  <c r="AB511" i="3" a="1"/>
  <c r="AA511" i="3" a="1"/>
  <c r="AA511" i="3" s="1"/>
  <c r="W511" i="3" a="1"/>
  <c r="W511" i="3" s="1"/>
  <c r="X511" i="3" a="1"/>
  <c r="X511" i="3" s="1"/>
  <c r="AB507" i="3" a="1"/>
  <c r="AA507" i="3" a="1"/>
  <c r="AA507" i="3" s="1"/>
  <c r="W507" i="3" a="1"/>
  <c r="X507" i="3" a="1"/>
  <c r="X507" i="3" s="1"/>
  <c r="AB503" i="3" a="1"/>
  <c r="AA503" i="3" a="1"/>
  <c r="AA503" i="3" s="1"/>
  <c r="W503" i="3" a="1"/>
  <c r="X503" i="3" a="1"/>
  <c r="X503" i="3" s="1"/>
  <c r="AB499" i="3" a="1"/>
  <c r="AA499" i="3" a="1"/>
  <c r="AA499" i="3" s="1"/>
  <c r="W499" i="3" a="1"/>
  <c r="X499" i="3" a="1"/>
  <c r="X499" i="3" s="1"/>
  <c r="AB495" i="3" a="1"/>
  <c r="AA495" i="3" a="1"/>
  <c r="AA495" i="3" s="1"/>
  <c r="W495" i="3" a="1"/>
  <c r="X495" i="3" a="1"/>
  <c r="X495" i="3" s="1"/>
  <c r="AB491" i="3" a="1"/>
  <c r="AA491" i="3" a="1"/>
  <c r="AA491" i="3" s="1"/>
  <c r="W491" i="3" a="1"/>
  <c r="X491" i="3" a="1"/>
  <c r="X491" i="3" s="1"/>
  <c r="AB487" i="3" a="1"/>
  <c r="AA487" i="3" a="1"/>
  <c r="AA487" i="3" s="1"/>
  <c r="W487" i="3" a="1"/>
  <c r="X487" i="3" a="1"/>
  <c r="X487" i="3" s="1"/>
  <c r="AB483" i="3" a="1"/>
  <c r="AA483" i="3" a="1"/>
  <c r="AA483" i="3" s="1"/>
  <c r="W483" i="3" a="1"/>
  <c r="W483" i="3" s="1"/>
  <c r="X483" i="3" a="1"/>
  <c r="X483" i="3" s="1"/>
  <c r="AB479" i="3" a="1"/>
  <c r="AA479" i="3" a="1"/>
  <c r="AA479" i="3" s="1"/>
  <c r="W479" i="3" a="1"/>
  <c r="X479" i="3" a="1"/>
  <c r="X479" i="3" s="1"/>
  <c r="AB475" i="3" a="1"/>
  <c r="AA475" i="3" a="1"/>
  <c r="AA475" i="3" s="1"/>
  <c r="W475" i="3" a="1"/>
  <c r="X475" i="3" a="1"/>
  <c r="X475" i="3" s="1"/>
  <c r="AB471" i="3" a="1"/>
  <c r="AA471" i="3" a="1"/>
  <c r="AA471" i="3" s="1"/>
  <c r="W471" i="3" a="1"/>
  <c r="X471" i="3" a="1"/>
  <c r="X471" i="3" s="1"/>
  <c r="AB467" i="3" a="1"/>
  <c r="AA467" i="3" a="1"/>
  <c r="AA467" i="3" s="1"/>
  <c r="W467" i="3" a="1"/>
  <c r="W467" i="3" s="1"/>
  <c r="X467" i="3" a="1"/>
  <c r="X467" i="3" s="1"/>
  <c r="AB463" i="3" a="1"/>
  <c r="AA463" i="3" a="1"/>
  <c r="AA463" i="3" s="1"/>
  <c r="W463" i="3" a="1"/>
  <c r="X463" i="3" a="1"/>
  <c r="X463" i="3" s="1"/>
  <c r="AB459" i="3" a="1"/>
  <c r="AA459" i="3" a="1"/>
  <c r="AA459" i="3" s="1"/>
  <c r="W459" i="3" a="1"/>
  <c r="X459" i="3" a="1"/>
  <c r="X459" i="3" s="1"/>
  <c r="AB455" i="3" a="1"/>
  <c r="AA455" i="3" a="1"/>
  <c r="AA455" i="3" s="1"/>
  <c r="W455" i="3" a="1"/>
  <c r="X455" i="3" a="1"/>
  <c r="X455" i="3" s="1"/>
  <c r="AB451" i="3" a="1"/>
  <c r="AA451" i="3" a="1"/>
  <c r="AA451" i="3" s="1"/>
  <c r="W451" i="3" a="1"/>
  <c r="W451" i="3" s="1"/>
  <c r="X451" i="3" a="1"/>
  <c r="X451" i="3" s="1"/>
  <c r="AB447" i="3" a="1"/>
  <c r="AA447" i="3" a="1"/>
  <c r="AA447" i="3" s="1"/>
  <c r="W447" i="3" a="1"/>
  <c r="X447" i="3" a="1"/>
  <c r="X447" i="3" s="1"/>
  <c r="AB443" i="3" a="1"/>
  <c r="AA443" i="3" a="1"/>
  <c r="AA443" i="3" s="1"/>
  <c r="W443" i="3" a="1"/>
  <c r="X443" i="3" a="1"/>
  <c r="X443" i="3" s="1"/>
  <c r="AB439" i="3" a="1"/>
  <c r="AA439" i="3" a="1"/>
  <c r="AA439" i="3" s="1"/>
  <c r="W439" i="3" a="1"/>
  <c r="X439" i="3" a="1"/>
  <c r="X439" i="3" s="1"/>
  <c r="AB435" i="3" a="1"/>
  <c r="AA435" i="3" a="1"/>
  <c r="AA435" i="3" s="1"/>
  <c r="W435" i="3" a="1"/>
  <c r="W435" i="3" s="1"/>
  <c r="X435" i="3" a="1"/>
  <c r="X435" i="3" s="1"/>
  <c r="AB431" i="3" a="1"/>
  <c r="AA431" i="3" a="1"/>
  <c r="AA431" i="3" s="1"/>
  <c r="W431" i="3" a="1"/>
  <c r="X431" i="3" a="1"/>
  <c r="X431" i="3" s="1"/>
  <c r="AB427" i="3" a="1"/>
  <c r="AA427" i="3" a="1"/>
  <c r="AA427" i="3" s="1"/>
  <c r="W427" i="3" a="1"/>
  <c r="X427" i="3" a="1"/>
  <c r="X427" i="3" s="1"/>
  <c r="AB423" i="3" a="1"/>
  <c r="AA423" i="3" a="1"/>
  <c r="AA423" i="3" s="1"/>
  <c r="W423" i="3" a="1"/>
  <c r="X423" i="3" a="1"/>
  <c r="X423" i="3" s="1"/>
  <c r="AB419" i="3" a="1"/>
  <c r="AA419" i="3" a="1"/>
  <c r="AA419" i="3" s="1"/>
  <c r="W419" i="3" a="1"/>
  <c r="W419" i="3" s="1"/>
  <c r="X419" i="3" a="1"/>
  <c r="X419" i="3" s="1"/>
  <c r="AB415" i="3" a="1"/>
  <c r="AA415" i="3" a="1"/>
  <c r="AA415" i="3" s="1"/>
  <c r="W415" i="3" a="1"/>
  <c r="X415" i="3" a="1"/>
  <c r="X415" i="3" s="1"/>
  <c r="AB411" i="3" a="1"/>
  <c r="AA411" i="3" a="1"/>
  <c r="AA411" i="3" s="1"/>
  <c r="W411" i="3" a="1"/>
  <c r="X411" i="3" a="1"/>
  <c r="X411" i="3" s="1"/>
  <c r="AB407" i="3" a="1"/>
  <c r="AA407" i="3" a="1"/>
  <c r="AA407" i="3" s="1"/>
  <c r="W407" i="3" a="1"/>
  <c r="X407" i="3" a="1"/>
  <c r="X407" i="3" s="1"/>
  <c r="AB403" i="3" a="1"/>
  <c r="AA403" i="3" a="1"/>
  <c r="AA403" i="3" s="1"/>
  <c r="W403" i="3" a="1"/>
  <c r="W403" i="3" s="1"/>
  <c r="X403" i="3" a="1"/>
  <c r="X403" i="3" s="1"/>
  <c r="AB399" i="3" a="1"/>
  <c r="AA399" i="3" a="1"/>
  <c r="AA399" i="3" s="1"/>
  <c r="W399" i="3" a="1"/>
  <c r="X399" i="3" a="1"/>
  <c r="X399" i="3" s="1"/>
  <c r="AB395" i="3" a="1"/>
  <c r="AA395" i="3" a="1"/>
  <c r="AA395" i="3" s="1"/>
  <c r="W395" i="3" a="1"/>
  <c r="X395" i="3" a="1"/>
  <c r="X395" i="3" s="1"/>
  <c r="AB391" i="3" a="1"/>
  <c r="AA391" i="3" a="1"/>
  <c r="AA391" i="3" s="1"/>
  <c r="W391" i="3" a="1"/>
  <c r="X391" i="3" a="1"/>
  <c r="X391" i="3" s="1"/>
  <c r="AB387" i="3" a="1"/>
  <c r="AA387" i="3" a="1"/>
  <c r="AA387" i="3" s="1"/>
  <c r="W387" i="3" a="1"/>
  <c r="W387" i="3" s="1"/>
  <c r="X387" i="3" a="1"/>
  <c r="X387" i="3" s="1"/>
  <c r="AB383" i="3" a="1"/>
  <c r="AA383" i="3" a="1"/>
  <c r="AA383" i="3" s="1"/>
  <c r="W383" i="3" a="1"/>
  <c r="X383" i="3" a="1"/>
  <c r="X383" i="3" s="1"/>
  <c r="AB379" i="3" a="1"/>
  <c r="AA379" i="3" a="1"/>
  <c r="AA379" i="3" s="1"/>
  <c r="W379" i="3" a="1"/>
  <c r="X379" i="3" a="1"/>
  <c r="X379" i="3" s="1"/>
  <c r="AB375" i="3" a="1"/>
  <c r="AA375" i="3" a="1"/>
  <c r="AA375" i="3" s="1"/>
  <c r="W375" i="3" a="1"/>
  <c r="X375" i="3" a="1"/>
  <c r="X375" i="3" s="1"/>
  <c r="AB371" i="3" a="1"/>
  <c r="AA371" i="3" a="1"/>
  <c r="AA371" i="3" s="1"/>
  <c r="W371" i="3" a="1"/>
  <c r="W371" i="3" s="1"/>
  <c r="X371" i="3" a="1"/>
  <c r="X371" i="3" s="1"/>
  <c r="AB28" i="3" a="1"/>
  <c r="AA28" i="3" a="1"/>
  <c r="AA28" i="3" s="1"/>
  <c r="W28" i="3" a="1"/>
  <c r="X28" i="3" a="1"/>
  <c r="X28" i="3" s="1"/>
  <c r="AB32" i="3" a="1"/>
  <c r="AA32" i="3" a="1"/>
  <c r="AA32" i="3" s="1"/>
  <c r="W32" i="3" a="1"/>
  <c r="X32" i="3" a="1"/>
  <c r="X32" i="3" s="1"/>
  <c r="AB36" i="3" a="1"/>
  <c r="AA36" i="3" a="1"/>
  <c r="AA36" i="3" s="1"/>
  <c r="W36" i="3" a="1"/>
  <c r="X36" i="3" a="1"/>
  <c r="X36" i="3" s="1"/>
  <c r="AB40" i="3" a="1"/>
  <c r="AA40" i="3" a="1"/>
  <c r="AA40" i="3" s="1"/>
  <c r="W40" i="3" a="1"/>
  <c r="W40" i="3" s="1"/>
  <c r="X40" i="3" a="1"/>
  <c r="X40" i="3" s="1"/>
  <c r="AB44" i="3" a="1"/>
  <c r="AA44" i="3" a="1"/>
  <c r="AA44" i="3" s="1"/>
  <c r="W44" i="3" a="1"/>
  <c r="X44" i="3" a="1"/>
  <c r="X44" i="3" s="1"/>
  <c r="AB48" i="3" a="1"/>
  <c r="AA48" i="3" a="1"/>
  <c r="AA48" i="3" s="1"/>
  <c r="W48" i="3" a="1"/>
  <c r="X48" i="3" a="1"/>
  <c r="X48" i="3" s="1"/>
  <c r="AB52" i="3" a="1"/>
  <c r="AA52" i="3" a="1"/>
  <c r="AA52" i="3" s="1"/>
  <c r="W52" i="3" a="1"/>
  <c r="X52" i="3" a="1"/>
  <c r="X52" i="3" s="1"/>
  <c r="AB56" i="3" a="1"/>
  <c r="AA56" i="3" a="1"/>
  <c r="AA56" i="3" s="1"/>
  <c r="W56" i="3" a="1"/>
  <c r="W56" i="3" s="1"/>
  <c r="X56" i="3" a="1"/>
  <c r="X56" i="3" s="1"/>
  <c r="AB60" i="3" a="1"/>
  <c r="AA60" i="3" a="1"/>
  <c r="AA60" i="3" s="1"/>
  <c r="W60" i="3" a="1"/>
  <c r="X60" i="3" a="1"/>
  <c r="X60" i="3" s="1"/>
  <c r="AB64" i="3" a="1"/>
  <c r="AA64" i="3" a="1"/>
  <c r="AA64" i="3" s="1"/>
  <c r="W64" i="3" a="1"/>
  <c r="X64" i="3" a="1"/>
  <c r="X64" i="3" s="1"/>
  <c r="AB68" i="3" a="1"/>
  <c r="AA68" i="3" a="1"/>
  <c r="AA68" i="3" s="1"/>
  <c r="W68" i="3" a="1"/>
  <c r="W68" i="3" s="1"/>
  <c r="X68" i="3" a="1"/>
  <c r="X68" i="3" s="1"/>
  <c r="AB72" i="3" a="1"/>
  <c r="AA72" i="3" a="1"/>
  <c r="AA72" i="3" s="1"/>
  <c r="W72" i="3" a="1"/>
  <c r="X72" i="3" a="1"/>
  <c r="X72" i="3" s="1"/>
  <c r="AB76" i="3" a="1"/>
  <c r="AA76" i="3" a="1"/>
  <c r="AA76" i="3" s="1"/>
  <c r="W76" i="3" a="1"/>
  <c r="X76" i="3" a="1"/>
  <c r="X76" i="3" s="1"/>
  <c r="AB80" i="3" a="1"/>
  <c r="AA80" i="3" a="1"/>
  <c r="AA80" i="3" s="1"/>
  <c r="W80" i="3" a="1"/>
  <c r="X80" i="3" a="1"/>
  <c r="X80" i="3" s="1"/>
  <c r="AB84" i="3" a="1"/>
  <c r="AA84" i="3" a="1"/>
  <c r="AA84" i="3" s="1"/>
  <c r="W84" i="3" a="1"/>
  <c r="W84" i="3" s="1"/>
  <c r="X84" i="3" a="1"/>
  <c r="X84" i="3" s="1"/>
  <c r="AB88" i="3" a="1"/>
  <c r="AA88" i="3" a="1"/>
  <c r="AA88" i="3" s="1"/>
  <c r="W88" i="3" a="1"/>
  <c r="X88" i="3" a="1"/>
  <c r="X88" i="3" s="1"/>
  <c r="AB92" i="3" a="1"/>
  <c r="AA92" i="3" a="1"/>
  <c r="AA92" i="3" s="1"/>
  <c r="W92" i="3" a="1"/>
  <c r="X92" i="3" a="1"/>
  <c r="X92" i="3" s="1"/>
  <c r="AB96" i="3" a="1"/>
  <c r="AA96" i="3" a="1"/>
  <c r="AA96" i="3" s="1"/>
  <c r="W96" i="3" a="1"/>
  <c r="W96" i="3" s="1"/>
  <c r="X96" i="3" a="1"/>
  <c r="X96" i="3" s="1"/>
  <c r="AB100" i="3" a="1"/>
  <c r="AA100" i="3" a="1"/>
  <c r="AA100" i="3" s="1"/>
  <c r="W100" i="3" a="1"/>
  <c r="X100" i="3" a="1"/>
  <c r="X100" i="3" s="1"/>
  <c r="AA104" i="3" a="1"/>
  <c r="AB104" i="3" a="1"/>
  <c r="AB104" i="3" s="1"/>
  <c r="W104" i="3" a="1"/>
  <c r="X104" i="3" a="1"/>
  <c r="X104" i="3" s="1"/>
  <c r="AB108" i="3" a="1"/>
  <c r="AA108" i="3" a="1"/>
  <c r="AA108" i="3" s="1"/>
  <c r="W108" i="3" a="1"/>
  <c r="X108" i="3" a="1"/>
  <c r="X108" i="3" s="1"/>
  <c r="AB112" i="3" a="1"/>
  <c r="AA112" i="3" a="1"/>
  <c r="AA112" i="3" s="1"/>
  <c r="W112" i="3" a="1"/>
  <c r="W112" i="3" s="1"/>
  <c r="X112" i="3" a="1"/>
  <c r="X112" i="3" s="1"/>
  <c r="AB116" i="3" a="1"/>
  <c r="AA116" i="3" a="1"/>
  <c r="AA116" i="3" s="1"/>
  <c r="W116" i="3" a="1"/>
  <c r="X116" i="3" a="1"/>
  <c r="X116" i="3" s="1"/>
  <c r="AB120" i="3" a="1"/>
  <c r="AA120" i="3" a="1"/>
  <c r="AA120" i="3" s="1"/>
  <c r="W120" i="3" a="1"/>
  <c r="X120" i="3" a="1"/>
  <c r="X120" i="3" s="1"/>
  <c r="AB124" i="3" a="1"/>
  <c r="AA124" i="3" a="1"/>
  <c r="AA124" i="3" s="1"/>
  <c r="W124" i="3" a="1"/>
  <c r="W124" i="3" s="1"/>
  <c r="X124" i="3" a="1"/>
  <c r="X124" i="3" s="1"/>
  <c r="AB128" i="3" a="1"/>
  <c r="AA128" i="3" a="1"/>
  <c r="AA128" i="3" s="1"/>
  <c r="W128" i="3" a="1"/>
  <c r="X128" i="3" a="1"/>
  <c r="X128" i="3" s="1"/>
  <c r="AB132" i="3" a="1"/>
  <c r="AA132" i="3" a="1"/>
  <c r="AA132" i="3" s="1"/>
  <c r="W132" i="3" a="1"/>
  <c r="X132" i="3" a="1"/>
  <c r="X132" i="3" s="1"/>
  <c r="AB136" i="3" a="1"/>
  <c r="AA136" i="3" a="1"/>
  <c r="AA136" i="3" s="1"/>
  <c r="W136" i="3" a="1"/>
  <c r="X136" i="3" a="1"/>
  <c r="X136" i="3" s="1"/>
  <c r="AB140" i="3" a="1"/>
  <c r="AA140" i="3" a="1"/>
  <c r="AA140" i="3" s="1"/>
  <c r="W140" i="3" a="1"/>
  <c r="W140" i="3" s="1"/>
  <c r="X140" i="3" a="1"/>
  <c r="X140" i="3" s="1"/>
  <c r="AB144" i="3" a="1"/>
  <c r="AA144" i="3" a="1"/>
  <c r="AA144" i="3" s="1"/>
  <c r="W144" i="3" a="1"/>
  <c r="X144" i="3" a="1"/>
  <c r="X144" i="3" s="1"/>
  <c r="AB148" i="3" a="1"/>
  <c r="AA148" i="3" a="1"/>
  <c r="AA148" i="3" s="1"/>
  <c r="W148" i="3" a="1"/>
  <c r="X148" i="3" a="1"/>
  <c r="X148" i="3" s="1"/>
  <c r="AB152" i="3" a="1"/>
  <c r="AA152" i="3" a="1"/>
  <c r="AA152" i="3" s="1"/>
  <c r="W152" i="3" a="1"/>
  <c r="X152" i="3" a="1"/>
  <c r="X152" i="3" s="1"/>
  <c r="AB156" i="3" a="1"/>
  <c r="AA156" i="3" a="1"/>
  <c r="AA156" i="3" s="1"/>
  <c r="W156" i="3" a="1"/>
  <c r="X156" i="3" a="1"/>
  <c r="X156" i="3" s="1"/>
  <c r="AA160" i="3" a="1"/>
  <c r="AB160" i="3" a="1"/>
  <c r="AB160" i="3" s="1"/>
  <c r="W160" i="3" a="1"/>
  <c r="X160" i="3" a="1"/>
  <c r="X160" i="3" s="1"/>
  <c r="AB164" i="3" a="1"/>
  <c r="AA164" i="3" a="1"/>
  <c r="AA164" i="3" s="1"/>
  <c r="W164" i="3" a="1"/>
  <c r="X164" i="3" a="1"/>
  <c r="X164" i="3" s="1"/>
  <c r="AB168" i="3" a="1"/>
  <c r="AA168" i="3" a="1"/>
  <c r="AA168" i="3" s="1"/>
  <c r="W168" i="3" a="1"/>
  <c r="W168" i="3" s="1"/>
  <c r="X168" i="3" a="1"/>
  <c r="X168" i="3" s="1"/>
  <c r="AB172" i="3" a="1"/>
  <c r="AA172" i="3" a="1"/>
  <c r="AA172" i="3" s="1"/>
  <c r="W172" i="3" a="1"/>
  <c r="X172" i="3" a="1"/>
  <c r="X172" i="3" s="1"/>
  <c r="AB176" i="3" a="1"/>
  <c r="AA176" i="3" a="1"/>
  <c r="AA176" i="3" s="1"/>
  <c r="W176" i="3" a="1"/>
  <c r="X176" i="3" a="1"/>
  <c r="X176" i="3" s="1"/>
  <c r="AB180" i="3" a="1"/>
  <c r="AA180" i="3" a="1"/>
  <c r="AA180" i="3" s="1"/>
  <c r="W180" i="3" a="1"/>
  <c r="X180" i="3" a="1"/>
  <c r="X180" i="3" s="1"/>
  <c r="AB184" i="3" a="1"/>
  <c r="AA184" i="3" a="1"/>
  <c r="AA184" i="3" s="1"/>
  <c r="W184" i="3" a="1"/>
  <c r="W184" i="3" s="1"/>
  <c r="X184" i="3" a="1"/>
  <c r="AB188" i="3" a="1"/>
  <c r="AA188" i="3" a="1"/>
  <c r="AA188" i="3" s="1"/>
  <c r="W188" i="3" a="1"/>
  <c r="X188" i="3" a="1"/>
  <c r="X188" i="3" s="1"/>
  <c r="AB192" i="3" a="1"/>
  <c r="AA192" i="3" a="1"/>
  <c r="AA192" i="3" s="1"/>
  <c r="W192" i="3" a="1"/>
  <c r="X192" i="3" a="1"/>
  <c r="X192" i="3" s="1"/>
  <c r="AB196" i="3" a="1"/>
  <c r="AA196" i="3" a="1"/>
  <c r="AA196" i="3" s="1"/>
  <c r="W196" i="3" a="1"/>
  <c r="W196" i="3" s="1"/>
  <c r="X196" i="3" a="1"/>
  <c r="X196" i="3" s="1"/>
  <c r="AB200" i="3" a="1"/>
  <c r="AA200" i="3" a="1"/>
  <c r="AA200" i="3" s="1"/>
  <c r="W200" i="3" a="1"/>
  <c r="X200" i="3" a="1"/>
  <c r="X200" i="3" s="1"/>
  <c r="AB204" i="3" a="1"/>
  <c r="AA204" i="3" a="1"/>
  <c r="AA204" i="3" s="1"/>
  <c r="W204" i="3" a="1"/>
  <c r="X204" i="3" a="1"/>
  <c r="X204" i="3" s="1"/>
  <c r="AA208" i="3" a="1"/>
  <c r="AB208" i="3" a="1"/>
  <c r="AB208" i="3" s="1"/>
  <c r="W208" i="3" a="1"/>
  <c r="X208" i="3" a="1"/>
  <c r="X208" i="3" s="1"/>
  <c r="AB212" i="3" a="1"/>
  <c r="AA212" i="3" a="1"/>
  <c r="AA212" i="3" s="1"/>
  <c r="W212" i="3" a="1"/>
  <c r="W212" i="3" s="1"/>
  <c r="X212" i="3" a="1"/>
  <c r="X212" i="3" s="1"/>
  <c r="AB216" i="3" a="1"/>
  <c r="AA216" i="3" a="1"/>
  <c r="AA216" i="3" s="1"/>
  <c r="W216" i="3" a="1"/>
  <c r="X216" i="3" a="1"/>
  <c r="X216" i="3" s="1"/>
  <c r="AB220" i="3" a="1"/>
  <c r="AA220" i="3" a="1"/>
  <c r="AA220" i="3" s="1"/>
  <c r="W220" i="3" a="1"/>
  <c r="X220" i="3" a="1"/>
  <c r="X220" i="3" s="1"/>
  <c r="AB224" i="3" a="1"/>
  <c r="AA224" i="3" a="1"/>
  <c r="AA224" i="3" s="1"/>
  <c r="W224" i="3" a="1"/>
  <c r="X224" i="3" a="1"/>
  <c r="X224" i="3" s="1"/>
  <c r="AB228" i="3" a="1"/>
  <c r="AA228" i="3" a="1"/>
  <c r="AA228" i="3" s="1"/>
  <c r="W228" i="3" a="1"/>
  <c r="W228" i="3" s="1"/>
  <c r="X228" i="3" a="1"/>
  <c r="X228" i="3" s="1"/>
  <c r="AB232" i="3" a="1"/>
  <c r="AA232" i="3" a="1"/>
  <c r="AA232" i="3" s="1"/>
  <c r="W232" i="3" a="1"/>
  <c r="X232" i="3" a="1"/>
  <c r="X232" i="3" s="1"/>
  <c r="AB236" i="3" a="1"/>
  <c r="AA236" i="3" a="1"/>
  <c r="AA236" i="3" s="1"/>
  <c r="W236" i="3" a="1"/>
  <c r="X236" i="3" a="1"/>
  <c r="X236" i="3" s="1"/>
  <c r="AB240" i="3" a="1"/>
  <c r="AA240" i="3" a="1"/>
  <c r="AA240" i="3" s="1"/>
  <c r="W240" i="3" a="1"/>
  <c r="X240" i="3" a="1"/>
  <c r="X240" i="3" s="1"/>
  <c r="AB244" i="3" a="1"/>
  <c r="AA244" i="3" a="1"/>
  <c r="AA244" i="3" s="1"/>
  <c r="W244" i="3" a="1"/>
  <c r="W244" i="3" s="1"/>
  <c r="X244" i="3" a="1"/>
  <c r="X244" i="3" s="1"/>
  <c r="AB248" i="3" a="1"/>
  <c r="AA248" i="3" a="1"/>
  <c r="W248" i="3" a="1"/>
  <c r="X248" i="3" a="1"/>
  <c r="X248" i="3" s="1"/>
  <c r="AB252" i="3" a="1"/>
  <c r="AA252" i="3" a="1"/>
  <c r="AA252" i="3" s="1"/>
  <c r="W252" i="3" a="1"/>
  <c r="X252" i="3" a="1"/>
  <c r="X252" i="3" s="1"/>
  <c r="AB256" i="3" a="1"/>
  <c r="AA256" i="3" a="1"/>
  <c r="AA256" i="3" s="1"/>
  <c r="W256" i="3" a="1"/>
  <c r="X256" i="3" a="1"/>
  <c r="X256" i="3" s="1"/>
  <c r="AB260" i="3" a="1"/>
  <c r="AA260" i="3" a="1"/>
  <c r="AA260" i="3" s="1"/>
  <c r="W260" i="3" a="1"/>
  <c r="W260" i="3" s="1"/>
  <c r="X260" i="3" a="1"/>
  <c r="X260" i="3" s="1"/>
  <c r="AB264" i="3" a="1"/>
  <c r="AA264" i="3" a="1"/>
  <c r="AA264" i="3" s="1"/>
  <c r="W264" i="3" a="1"/>
  <c r="X264" i="3" a="1"/>
  <c r="X264" i="3" s="1"/>
  <c r="AB268" i="3" a="1"/>
  <c r="AA268" i="3" a="1"/>
  <c r="AA268" i="3" s="1"/>
  <c r="W268" i="3" a="1"/>
  <c r="X268" i="3" a="1"/>
  <c r="X268" i="3" s="1"/>
  <c r="AB272" i="3" a="1"/>
  <c r="AA272" i="3" a="1"/>
  <c r="AA272" i="3" s="1"/>
  <c r="W272" i="3" a="1"/>
  <c r="X272" i="3" a="1"/>
  <c r="X272" i="3" s="1"/>
  <c r="AB276" i="3" a="1"/>
  <c r="AA276" i="3" a="1"/>
  <c r="AA276" i="3" s="1"/>
  <c r="W276" i="3" a="1"/>
  <c r="W276" i="3" s="1"/>
  <c r="X276" i="3" a="1"/>
  <c r="X276" i="3" s="1"/>
  <c r="AB280" i="3" a="1"/>
  <c r="AA280" i="3" a="1"/>
  <c r="AA280" i="3" s="1"/>
  <c r="W280" i="3" a="1"/>
  <c r="X280" i="3" a="1"/>
  <c r="X280" i="3" s="1"/>
  <c r="AB284" i="3" a="1"/>
  <c r="AA284" i="3" a="1"/>
  <c r="AA284" i="3" s="1"/>
  <c r="W284" i="3" a="1"/>
  <c r="X284" i="3" a="1"/>
  <c r="X284" i="3" s="1"/>
  <c r="AB288" i="3" a="1"/>
  <c r="AA288" i="3" a="1"/>
  <c r="AA288" i="3" s="1"/>
  <c r="W288" i="3" a="1"/>
  <c r="X288" i="3" a="1"/>
  <c r="X288" i="3" s="1"/>
  <c r="AB292" i="3" a="1"/>
  <c r="AA292" i="3" a="1"/>
  <c r="AA292" i="3" s="1"/>
  <c r="W292" i="3" a="1"/>
  <c r="W292" i="3" s="1"/>
  <c r="X292" i="3" a="1"/>
  <c r="X292" i="3" s="1"/>
  <c r="AB296" i="3" a="1"/>
  <c r="AA296" i="3" a="1"/>
  <c r="AA296" i="3" s="1"/>
  <c r="W296" i="3" a="1"/>
  <c r="X296" i="3" a="1"/>
  <c r="X296" i="3" s="1"/>
  <c r="AB300" i="3" a="1"/>
  <c r="AA300" i="3" a="1"/>
  <c r="AA300" i="3" s="1"/>
  <c r="W300" i="3" a="1"/>
  <c r="X300" i="3" a="1"/>
  <c r="X300" i="3" s="1"/>
  <c r="AB304" i="3" a="1"/>
  <c r="AA304" i="3" a="1"/>
  <c r="AA304" i="3" s="1"/>
  <c r="W304" i="3" a="1"/>
  <c r="X304" i="3" a="1"/>
  <c r="X304" i="3" s="1"/>
  <c r="AB308" i="3" a="1"/>
  <c r="AA308" i="3" a="1"/>
  <c r="AA308" i="3" s="1"/>
  <c r="W308" i="3" a="1"/>
  <c r="W308" i="3" s="1"/>
  <c r="X308" i="3" a="1"/>
  <c r="X308" i="3" s="1"/>
  <c r="AB312" i="3" a="1"/>
  <c r="AA312" i="3" a="1"/>
  <c r="W312" i="3" a="1"/>
  <c r="X312" i="3" a="1"/>
  <c r="X312" i="3" s="1"/>
  <c r="AB316" i="3" a="1"/>
  <c r="AA316" i="3" a="1"/>
  <c r="AA316" i="3" s="1"/>
  <c r="W316" i="3" a="1"/>
  <c r="X316" i="3" a="1"/>
  <c r="X316" i="3" s="1"/>
  <c r="AB320" i="3" a="1"/>
  <c r="AA320" i="3" a="1"/>
  <c r="AA320" i="3" s="1"/>
  <c r="W320" i="3" a="1"/>
  <c r="X320" i="3" a="1"/>
  <c r="X320" i="3" s="1"/>
  <c r="AB324" i="3" a="1"/>
  <c r="AA324" i="3" a="1"/>
  <c r="AA324" i="3" s="1"/>
  <c r="W324" i="3" a="1"/>
  <c r="W324" i="3" s="1"/>
  <c r="X324" i="3" a="1"/>
  <c r="X324" i="3" s="1"/>
  <c r="AB328" i="3" a="1"/>
  <c r="AA328" i="3" a="1"/>
  <c r="AA328" i="3" s="1"/>
  <c r="W328" i="3" a="1"/>
  <c r="X328" i="3" a="1"/>
  <c r="X328" i="3" s="1"/>
  <c r="AB332" i="3" a="1"/>
  <c r="AA332" i="3" a="1"/>
  <c r="AA332" i="3" s="1"/>
  <c r="W332" i="3" a="1"/>
  <c r="X332" i="3" a="1"/>
  <c r="X332" i="3" s="1"/>
  <c r="AB336" i="3" a="1"/>
  <c r="AA336" i="3" a="1"/>
  <c r="AA336" i="3" s="1"/>
  <c r="W336" i="3" a="1"/>
  <c r="X336" i="3" a="1"/>
  <c r="X336" i="3" s="1"/>
  <c r="AB340" i="3" a="1"/>
  <c r="AA340" i="3" a="1"/>
  <c r="AA340" i="3" s="1"/>
  <c r="W340" i="3" a="1"/>
  <c r="W340" i="3" s="1"/>
  <c r="X340" i="3" a="1"/>
  <c r="X340" i="3" s="1"/>
  <c r="AB344" i="3" a="1"/>
  <c r="AA344" i="3" a="1"/>
  <c r="AA344" i="3" s="1"/>
  <c r="W344" i="3" a="1"/>
  <c r="X344" i="3" a="1"/>
  <c r="X344" i="3" s="1"/>
  <c r="AB348" i="3" a="1"/>
  <c r="AA348" i="3" a="1"/>
  <c r="AA348" i="3" s="1"/>
  <c r="W348" i="3" a="1"/>
  <c r="X348" i="3" a="1"/>
  <c r="X348" i="3" s="1"/>
  <c r="AB352" i="3" a="1"/>
  <c r="AA352" i="3" a="1"/>
  <c r="AA352" i="3" s="1"/>
  <c r="W352" i="3" a="1"/>
  <c r="X352" i="3" a="1"/>
  <c r="X352" i="3" s="1"/>
  <c r="AB356" i="3" a="1"/>
  <c r="AA356" i="3" a="1"/>
  <c r="AA356" i="3" s="1"/>
  <c r="W356" i="3" a="1"/>
  <c r="W356" i="3" s="1"/>
  <c r="X356" i="3" a="1"/>
  <c r="X356" i="3" s="1"/>
  <c r="AA360" i="3" a="1"/>
  <c r="AB360" i="3" a="1"/>
  <c r="AB360" i="3" s="1"/>
  <c r="W360" i="3" a="1"/>
  <c r="X360" i="3" a="1"/>
  <c r="X360" i="3" s="1"/>
  <c r="AB364" i="3" a="1"/>
  <c r="AA364" i="3" a="1"/>
  <c r="AA364" i="3" s="1"/>
  <c r="W364" i="3" a="1"/>
  <c r="X364" i="3" a="1"/>
  <c r="X364" i="3" s="1"/>
  <c r="AB368" i="3" a="1"/>
  <c r="AA368" i="3" a="1"/>
  <c r="AA368" i="3" s="1"/>
  <c r="W368" i="3" a="1"/>
  <c r="X368" i="3" a="1"/>
  <c r="X368" i="3" s="1"/>
  <c r="AB2086" i="3" a="1"/>
  <c r="AA2086" i="3" a="1"/>
  <c r="AA2086" i="3" s="1"/>
  <c r="W2086" i="3" a="1"/>
  <c r="W2086" i="3" s="1"/>
  <c r="X2086" i="3" a="1"/>
  <c r="X2086" i="3" s="1"/>
  <c r="AB2082" i="3" a="1"/>
  <c r="AA2082" i="3" a="1"/>
  <c r="AA2082" i="3" s="1"/>
  <c r="W2082" i="3" a="1"/>
  <c r="X2082" i="3" a="1"/>
  <c r="X2082" i="3" s="1"/>
  <c r="AB2078" i="3" a="1"/>
  <c r="AA2078" i="3" a="1"/>
  <c r="AA2078" i="3" s="1"/>
  <c r="W2078" i="3" a="1"/>
  <c r="X2078" i="3" a="1"/>
  <c r="X2078" i="3" s="1"/>
  <c r="AB2074" i="3" a="1"/>
  <c r="AA2074" i="3" a="1"/>
  <c r="AA2074" i="3" s="1"/>
  <c r="W2074" i="3" a="1"/>
  <c r="X2074" i="3" a="1"/>
  <c r="X2074" i="3" s="1"/>
  <c r="AB2070" i="3" a="1"/>
  <c r="AA2070" i="3" a="1"/>
  <c r="AA2070" i="3" s="1"/>
  <c r="X2070" i="3" a="1"/>
  <c r="X2070" i="3" s="1"/>
  <c r="W2070" i="3" a="1"/>
  <c r="W2070" i="3" s="1"/>
  <c r="AB2066" i="3" a="1"/>
  <c r="AA2066" i="3" a="1"/>
  <c r="AA2066" i="3" s="1"/>
  <c r="X2066" i="3" a="1"/>
  <c r="W2066" i="3" a="1"/>
  <c r="W2066" i="3" s="1"/>
  <c r="AB2062" i="3" a="1"/>
  <c r="AA2062" i="3" a="1"/>
  <c r="AA2062" i="3" s="1"/>
  <c r="X2062" i="3" a="1"/>
  <c r="W2062" i="3" a="1"/>
  <c r="W2062" i="3" s="1"/>
  <c r="AB2058" i="3" a="1"/>
  <c r="AA2058" i="3" a="1"/>
  <c r="AA2058" i="3" s="1"/>
  <c r="W2058" i="3" a="1"/>
  <c r="X2058" i="3" a="1"/>
  <c r="X2058" i="3" s="1"/>
  <c r="AB2054" i="3" a="1"/>
  <c r="AA2054" i="3" a="1"/>
  <c r="AA2054" i="3" s="1"/>
  <c r="W2054" i="3" a="1"/>
  <c r="W2054" i="3" s="1"/>
  <c r="X2054" i="3" a="1"/>
  <c r="X2054" i="3" s="1"/>
  <c r="AB2050" i="3" a="1"/>
  <c r="AA2050" i="3" a="1"/>
  <c r="AA2050" i="3" s="1"/>
  <c r="W2050" i="3" a="1"/>
  <c r="X2050" i="3" a="1"/>
  <c r="X2050" i="3" s="1"/>
  <c r="AB2046" i="3" a="1"/>
  <c r="AA2046" i="3" a="1"/>
  <c r="AA2046" i="3" s="1"/>
  <c r="W2046" i="3" a="1"/>
  <c r="X2046" i="3" a="1"/>
  <c r="X2046" i="3" s="1"/>
  <c r="AB2042" i="3" a="1"/>
  <c r="AA2042" i="3" a="1"/>
  <c r="AA2042" i="3" s="1"/>
  <c r="X2042" i="3" a="1"/>
  <c r="W2042" i="3" a="1"/>
  <c r="W2042" i="3" s="1"/>
  <c r="AB2038" i="3" a="1"/>
  <c r="AA2038" i="3" a="1"/>
  <c r="AA2038" i="3" s="1"/>
  <c r="W2038" i="3" a="1"/>
  <c r="X2038" i="3" a="1"/>
  <c r="X2038" i="3" s="1"/>
  <c r="AB2034" i="3" a="1"/>
  <c r="AA2034" i="3" a="1"/>
  <c r="AA2034" i="3" s="1"/>
  <c r="X2034" i="3" a="1"/>
  <c r="W2034" i="3" a="1"/>
  <c r="W2034" i="3" s="1"/>
  <c r="AB2030" i="3" a="1"/>
  <c r="AA2030" i="3" a="1"/>
  <c r="AA2030" i="3" s="1"/>
  <c r="W2030" i="3" a="1"/>
  <c r="W2030" i="3" s="1"/>
  <c r="X2030" i="3" a="1"/>
  <c r="X2030" i="3" s="1"/>
  <c r="AB2026" i="3" a="1"/>
  <c r="AA2026" i="3" a="1"/>
  <c r="AA2026" i="3" s="1"/>
  <c r="W2026" i="3" a="1"/>
  <c r="X2026" i="3" a="1"/>
  <c r="X2026" i="3" s="1"/>
  <c r="AB2022" i="3" a="1"/>
  <c r="AA2022" i="3" a="1"/>
  <c r="AA2022" i="3" s="1"/>
  <c r="X2022" i="3" a="1"/>
  <c r="W2022" i="3" a="1"/>
  <c r="W2022" i="3" s="1"/>
  <c r="AB2018" i="3" a="1"/>
  <c r="AA2018" i="3" a="1"/>
  <c r="AA2018" i="3" s="1"/>
  <c r="X2018" i="3" a="1"/>
  <c r="W2018" i="3" a="1"/>
  <c r="W2018" i="3" s="1"/>
  <c r="AB2014" i="3" a="1"/>
  <c r="AA2014" i="3" a="1"/>
  <c r="AA2014" i="3" s="1"/>
  <c r="X2014" i="3" a="1"/>
  <c r="X2014" i="3" s="1"/>
  <c r="W2014" i="3" a="1"/>
  <c r="W2014" i="3" s="1"/>
  <c r="AB2010" i="3" a="1"/>
  <c r="AA2010" i="3" a="1"/>
  <c r="AA2010" i="3" s="1"/>
  <c r="X2010" i="3" a="1"/>
  <c r="W2010" i="3" a="1"/>
  <c r="W2010" i="3" s="1"/>
  <c r="AB2006" i="3" a="1"/>
  <c r="AA2006" i="3" a="1"/>
  <c r="AA2006" i="3" s="1"/>
  <c r="X2006" i="3" a="1"/>
  <c r="W2006" i="3" a="1"/>
  <c r="W2006" i="3" s="1"/>
  <c r="AB2002" i="3" a="1"/>
  <c r="AA2002" i="3" a="1"/>
  <c r="AA2002" i="3" s="1"/>
  <c r="X2002" i="3" a="1"/>
  <c r="W2002" i="3" a="1"/>
  <c r="W2002" i="3" s="1"/>
  <c r="AB1998" i="3" a="1"/>
  <c r="AA1998" i="3" a="1"/>
  <c r="AA1998" i="3" s="1"/>
  <c r="X1998" i="3" a="1"/>
  <c r="X1998" i="3" s="1"/>
  <c r="W1998" i="3" a="1"/>
  <c r="W1998" i="3" s="1"/>
  <c r="AB1994" i="3" a="1"/>
  <c r="AA1994" i="3" a="1"/>
  <c r="AA1994" i="3" s="1"/>
  <c r="X1994" i="3" a="1"/>
  <c r="W1994" i="3" a="1"/>
  <c r="W1994" i="3" s="1"/>
  <c r="AB1990" i="3" a="1"/>
  <c r="AA1990" i="3" a="1"/>
  <c r="AA1990" i="3" s="1"/>
  <c r="X1990" i="3" a="1"/>
  <c r="W1990" i="3" a="1"/>
  <c r="W1990" i="3" s="1"/>
  <c r="AB1986" i="3" a="1"/>
  <c r="AA1986" i="3" a="1"/>
  <c r="AA1986" i="3" s="1"/>
  <c r="X1986" i="3" a="1"/>
  <c r="X1986" i="3" s="1"/>
  <c r="W1986" i="3" a="1"/>
  <c r="W1986" i="3" s="1"/>
  <c r="AB1982" i="3" a="1"/>
  <c r="AA1982" i="3" a="1"/>
  <c r="AA1982" i="3" s="1"/>
  <c r="X1982" i="3" a="1"/>
  <c r="W1982" i="3" a="1"/>
  <c r="W1982" i="3" s="1"/>
  <c r="AB1978" i="3" a="1"/>
  <c r="AA1978" i="3" a="1"/>
  <c r="AA1978" i="3" s="1"/>
  <c r="X1978" i="3" a="1"/>
  <c r="W1978" i="3" a="1"/>
  <c r="W1978" i="3" s="1"/>
  <c r="AB1974" i="3" a="1"/>
  <c r="AA1974" i="3" a="1"/>
  <c r="AA1974" i="3" s="1"/>
  <c r="X1974" i="3" a="1"/>
  <c r="W1974" i="3" a="1"/>
  <c r="W1974" i="3" s="1"/>
  <c r="AB1970" i="3" a="1"/>
  <c r="AA1970" i="3" a="1"/>
  <c r="AA1970" i="3" s="1"/>
  <c r="X1970" i="3" a="1"/>
  <c r="X1970" i="3" s="1"/>
  <c r="W1970" i="3" a="1"/>
  <c r="W1970" i="3" s="1"/>
  <c r="AB1966" i="3" a="1"/>
  <c r="AA1966" i="3" a="1"/>
  <c r="AA1966" i="3" s="1"/>
  <c r="X1966" i="3" a="1"/>
  <c r="W1966" i="3" a="1"/>
  <c r="W1966" i="3" s="1"/>
  <c r="AB1962" i="3" a="1"/>
  <c r="AA1962" i="3" a="1"/>
  <c r="AA1962" i="3" s="1"/>
  <c r="X1962" i="3" a="1"/>
  <c r="W1962" i="3" a="1"/>
  <c r="W1962" i="3" s="1"/>
  <c r="AB1958" i="3" a="1"/>
  <c r="AA1958" i="3" a="1"/>
  <c r="AA1958" i="3" s="1"/>
  <c r="X1958" i="3" a="1"/>
  <c r="X1958" i="3" s="1"/>
  <c r="W1958" i="3" a="1"/>
  <c r="W1958" i="3" s="1"/>
  <c r="AB1954" i="3" a="1"/>
  <c r="AA1954" i="3" a="1"/>
  <c r="AA1954" i="3" s="1"/>
  <c r="X1954" i="3" a="1"/>
  <c r="W1954" i="3" a="1"/>
  <c r="W1954" i="3" s="1"/>
  <c r="AB1950" i="3" a="1"/>
  <c r="AA1950" i="3" a="1"/>
  <c r="AA1950" i="3" s="1"/>
  <c r="X1950" i="3" a="1"/>
  <c r="W1950" i="3" a="1"/>
  <c r="W1950" i="3" s="1"/>
  <c r="AB1946" i="3" a="1"/>
  <c r="AA1946" i="3" a="1"/>
  <c r="AA1946" i="3" s="1"/>
  <c r="X1946" i="3" a="1"/>
  <c r="W1946" i="3" a="1"/>
  <c r="W1946" i="3" s="1"/>
  <c r="AB1942" i="3" a="1"/>
  <c r="AA1942" i="3" a="1"/>
  <c r="AA1942" i="3" s="1"/>
  <c r="X1942" i="3" a="1"/>
  <c r="X1942" i="3" s="1"/>
  <c r="W1942" i="3" a="1"/>
  <c r="W1942" i="3" s="1"/>
  <c r="AB1938" i="3" a="1"/>
  <c r="AA1938" i="3" a="1"/>
  <c r="AA1938" i="3" s="1"/>
  <c r="X1938" i="3" a="1"/>
  <c r="W1938" i="3" a="1"/>
  <c r="W1938" i="3" s="1"/>
  <c r="AB1934" i="3" a="1"/>
  <c r="AA1934" i="3" a="1"/>
  <c r="AA1934" i="3" s="1"/>
  <c r="X1934" i="3" a="1"/>
  <c r="W1934" i="3" a="1"/>
  <c r="W1934" i="3" s="1"/>
  <c r="AB1930" i="3" a="1"/>
  <c r="AA1930" i="3" a="1"/>
  <c r="AA1930" i="3" s="1"/>
  <c r="X1930" i="3" a="1"/>
  <c r="W1930" i="3" a="1"/>
  <c r="W1930" i="3" s="1"/>
  <c r="AB1926" i="3" a="1"/>
  <c r="AA1926" i="3" a="1"/>
  <c r="AA1926" i="3" s="1"/>
  <c r="X1926" i="3" a="1"/>
  <c r="W1926" i="3" a="1"/>
  <c r="W1926" i="3" s="1"/>
  <c r="AB1922" i="3" a="1"/>
  <c r="AA1922" i="3" a="1"/>
  <c r="AA1922" i="3" s="1"/>
  <c r="X1922" i="3" a="1"/>
  <c r="W1922" i="3" a="1"/>
  <c r="W1922" i="3" s="1"/>
  <c r="AB1918" i="3" a="1"/>
  <c r="AA1918" i="3" a="1"/>
  <c r="AA1918" i="3" s="1"/>
  <c r="X1918" i="3" a="1"/>
  <c r="W1918" i="3" a="1"/>
  <c r="W1918" i="3" s="1"/>
  <c r="AB1914" i="3" a="1"/>
  <c r="AA1914" i="3" a="1"/>
  <c r="AA1914" i="3" s="1"/>
  <c r="X1914" i="3" a="1"/>
  <c r="X1914" i="3" s="1"/>
  <c r="W1914" i="3" a="1"/>
  <c r="W1914" i="3" s="1"/>
  <c r="AB1910" i="3" a="1"/>
  <c r="AA1910" i="3" a="1"/>
  <c r="AA1910" i="3" s="1"/>
  <c r="X1910" i="3" a="1"/>
  <c r="W1910" i="3" a="1"/>
  <c r="W1910" i="3" s="1"/>
  <c r="AB1906" i="3" a="1"/>
  <c r="AA1906" i="3" a="1"/>
  <c r="AA1906" i="3" s="1"/>
  <c r="X1906" i="3" a="1"/>
  <c r="W1906" i="3" a="1"/>
  <c r="W1906" i="3" s="1"/>
  <c r="AB1902" i="3" a="1"/>
  <c r="AA1902" i="3" a="1"/>
  <c r="AA1902" i="3" s="1"/>
  <c r="X1902" i="3" a="1"/>
  <c r="W1902" i="3" a="1"/>
  <c r="W1902" i="3" s="1"/>
  <c r="AB1898" i="3" a="1"/>
  <c r="AA1898" i="3" a="1"/>
  <c r="AA1898" i="3" s="1"/>
  <c r="X1898" i="3" a="1"/>
  <c r="X1898" i="3" s="1"/>
  <c r="W1898" i="3" a="1"/>
  <c r="W1898" i="3" s="1"/>
  <c r="AB1894" i="3" a="1"/>
  <c r="AA1894" i="3" a="1"/>
  <c r="AA1894" i="3" s="1"/>
  <c r="X1894" i="3" a="1"/>
  <c r="W1894" i="3" a="1"/>
  <c r="W1894" i="3" s="1"/>
  <c r="AB1890" i="3" a="1"/>
  <c r="AA1890" i="3" a="1"/>
  <c r="AA1890" i="3" s="1"/>
  <c r="X1890" i="3" a="1"/>
  <c r="W1890" i="3" a="1"/>
  <c r="W1890" i="3" s="1"/>
  <c r="AB1886" i="3" a="1"/>
  <c r="AA1886" i="3" a="1"/>
  <c r="AA1886" i="3" s="1"/>
  <c r="X1886" i="3" a="1"/>
  <c r="X1886" i="3" s="1"/>
  <c r="W1886" i="3" a="1"/>
  <c r="W1886" i="3" s="1"/>
  <c r="AB1882" i="3" a="1"/>
  <c r="AA1882" i="3" a="1"/>
  <c r="AA1882" i="3" s="1"/>
  <c r="X1882" i="3" a="1"/>
  <c r="W1882" i="3" a="1"/>
  <c r="W1882" i="3" s="1"/>
  <c r="AB1878" i="3" a="1"/>
  <c r="AA1878" i="3" a="1"/>
  <c r="AA1878" i="3" s="1"/>
  <c r="X1878" i="3" a="1"/>
  <c r="W1878" i="3" a="1"/>
  <c r="W1878" i="3" s="1"/>
  <c r="AB1874" i="3" a="1"/>
  <c r="AA1874" i="3" a="1"/>
  <c r="AA1874" i="3" s="1"/>
  <c r="X1874" i="3" a="1"/>
  <c r="W1874" i="3" a="1"/>
  <c r="W1874" i="3" s="1"/>
  <c r="AB1870" i="3" a="1"/>
  <c r="AA1870" i="3" a="1"/>
  <c r="AA1870" i="3" s="1"/>
  <c r="X1870" i="3" a="1"/>
  <c r="X1870" i="3" s="1"/>
  <c r="W1870" i="3" a="1"/>
  <c r="W1870" i="3" s="1"/>
  <c r="AB1866" i="3" a="1"/>
  <c r="AA1866" i="3" a="1"/>
  <c r="AA1866" i="3" s="1"/>
  <c r="X1866" i="3" a="1"/>
  <c r="W1866" i="3" a="1"/>
  <c r="W1866" i="3" s="1"/>
  <c r="AB1862" i="3" a="1"/>
  <c r="AA1862" i="3" a="1"/>
  <c r="AA1862" i="3" s="1"/>
  <c r="X1862" i="3" a="1"/>
  <c r="W1862" i="3" a="1"/>
  <c r="W1862" i="3" s="1"/>
  <c r="AB1858" i="3" a="1"/>
  <c r="AA1858" i="3" a="1"/>
  <c r="AA1858" i="3" s="1"/>
  <c r="X1858" i="3" a="1"/>
  <c r="X1858" i="3" s="1"/>
  <c r="W1858" i="3" a="1"/>
  <c r="W1858" i="3" s="1"/>
  <c r="AB1854" i="3" a="1"/>
  <c r="AA1854" i="3" a="1"/>
  <c r="AA1854" i="3" s="1"/>
  <c r="X1854" i="3" a="1"/>
  <c r="W1854" i="3" a="1"/>
  <c r="W1854" i="3" s="1"/>
  <c r="AB1850" i="3" a="1"/>
  <c r="AA1850" i="3" a="1"/>
  <c r="AA1850" i="3" s="1"/>
  <c r="X1850" i="3" a="1"/>
  <c r="W1850" i="3" a="1"/>
  <c r="W1850" i="3" s="1"/>
  <c r="AB1846" i="3" a="1"/>
  <c r="AA1846" i="3" a="1"/>
  <c r="AA1846" i="3" s="1"/>
  <c r="X1846" i="3" a="1"/>
  <c r="W1846" i="3" a="1"/>
  <c r="W1846" i="3" s="1"/>
  <c r="AA1842" i="3" a="1"/>
  <c r="AB1842" i="3" a="1"/>
  <c r="AB1842" i="3" s="1"/>
  <c r="X1842" i="3" a="1"/>
  <c r="X1842" i="3" s="1"/>
  <c r="W1842" i="3" a="1"/>
  <c r="W1842" i="3" s="1"/>
  <c r="AB1838" i="3" a="1"/>
  <c r="AA1838" i="3" a="1"/>
  <c r="AA1838" i="3" s="1"/>
  <c r="X1838" i="3" a="1"/>
  <c r="W1838" i="3" a="1"/>
  <c r="W1838" i="3" s="1"/>
  <c r="AB1834" i="3" a="1"/>
  <c r="AA1834" i="3" a="1"/>
  <c r="AA1834" i="3" s="1"/>
  <c r="X1834" i="3" a="1"/>
  <c r="W1834" i="3" a="1"/>
  <c r="W1834" i="3" s="1"/>
  <c r="AB1830" i="3" a="1"/>
  <c r="AA1830" i="3" a="1"/>
  <c r="AA1830" i="3" s="1"/>
  <c r="X1830" i="3" a="1"/>
  <c r="X1830" i="3" s="1"/>
  <c r="W1830" i="3" a="1"/>
  <c r="W1830" i="3" s="1"/>
  <c r="AB1826" i="3" a="1"/>
  <c r="AA1826" i="3" a="1"/>
  <c r="AA1826" i="3" s="1"/>
  <c r="X1826" i="3" a="1"/>
  <c r="W1826" i="3" a="1"/>
  <c r="W1826" i="3" s="1"/>
  <c r="AB1822" i="3" a="1"/>
  <c r="AA1822" i="3" a="1"/>
  <c r="AA1822" i="3" s="1"/>
  <c r="X1822" i="3" a="1"/>
  <c r="W1822" i="3" a="1"/>
  <c r="W1822" i="3" s="1"/>
  <c r="AB1818" i="3" a="1"/>
  <c r="AA1818" i="3" a="1"/>
  <c r="AA1818" i="3" s="1"/>
  <c r="X1818" i="3" a="1"/>
  <c r="W1818" i="3" a="1"/>
  <c r="W1818" i="3" s="1"/>
  <c r="AB1814" i="3" a="1"/>
  <c r="AA1814" i="3" a="1"/>
  <c r="AA1814" i="3" s="1"/>
  <c r="X1814" i="3" a="1"/>
  <c r="X1814" i="3" s="1"/>
  <c r="W1814" i="3" a="1"/>
  <c r="W1814" i="3" s="1"/>
  <c r="AB1810" i="3" a="1"/>
  <c r="AA1810" i="3" a="1"/>
  <c r="AA1810" i="3" s="1"/>
  <c r="X1810" i="3" a="1"/>
  <c r="W1810" i="3" a="1"/>
  <c r="W1810" i="3" s="1"/>
  <c r="AB1806" i="3" a="1"/>
  <c r="AA1806" i="3" a="1"/>
  <c r="AA1806" i="3" s="1"/>
  <c r="X1806" i="3" a="1"/>
  <c r="W1806" i="3" a="1"/>
  <c r="W1806" i="3" s="1"/>
  <c r="AB1802" i="3" a="1"/>
  <c r="AA1802" i="3" a="1"/>
  <c r="AA1802" i="3" s="1"/>
  <c r="X1802" i="3" a="1"/>
  <c r="W1802" i="3" a="1"/>
  <c r="W1802" i="3" s="1"/>
  <c r="AB1798" i="3" a="1"/>
  <c r="AA1798" i="3" a="1"/>
  <c r="AA1798" i="3" s="1"/>
  <c r="X1798" i="3" a="1"/>
  <c r="W1798" i="3" a="1"/>
  <c r="W1798" i="3" s="1"/>
  <c r="AB1794" i="3" a="1"/>
  <c r="AA1794" i="3" a="1"/>
  <c r="AA1794" i="3" s="1"/>
  <c r="X1794" i="3" a="1"/>
  <c r="W1794" i="3" a="1"/>
  <c r="W1794" i="3" s="1"/>
  <c r="AB1790" i="3" a="1"/>
  <c r="AA1790" i="3" a="1"/>
  <c r="AA1790" i="3" s="1"/>
  <c r="X1790" i="3" a="1"/>
  <c r="W1790" i="3" a="1"/>
  <c r="W1790" i="3" s="1"/>
  <c r="AA1786" i="3" a="1"/>
  <c r="AB1786" i="3" a="1"/>
  <c r="AB1786" i="3" s="1"/>
  <c r="X1786" i="3" a="1"/>
  <c r="X1786" i="3" s="1"/>
  <c r="W1786" i="3" a="1"/>
  <c r="W1786" i="3" s="1"/>
  <c r="AB1782" i="3" a="1"/>
  <c r="AA1782" i="3" a="1"/>
  <c r="AA1782" i="3" s="1"/>
  <c r="X1782" i="3" a="1"/>
  <c r="W1782" i="3" a="1"/>
  <c r="W1782" i="3" s="1"/>
  <c r="AB1778" i="3" a="1"/>
  <c r="AA1778" i="3" a="1"/>
  <c r="AA1778" i="3" s="1"/>
  <c r="X1778" i="3" a="1"/>
  <c r="W1778" i="3" a="1"/>
  <c r="W1778" i="3" s="1"/>
  <c r="AB1774" i="3" a="1"/>
  <c r="AA1774" i="3" a="1"/>
  <c r="AA1774" i="3" s="1"/>
  <c r="X1774" i="3" a="1"/>
  <c r="W1774" i="3" a="1"/>
  <c r="W1774" i="3" s="1"/>
  <c r="AB1770" i="3" a="1"/>
  <c r="AA1770" i="3" a="1"/>
  <c r="AA1770" i="3" s="1"/>
  <c r="X1770" i="3" a="1"/>
  <c r="X1770" i="3" s="1"/>
  <c r="W1770" i="3" a="1"/>
  <c r="W1770" i="3" s="1"/>
  <c r="AB1766" i="3" a="1"/>
  <c r="AA1766" i="3" a="1"/>
  <c r="AA1766" i="3" s="1"/>
  <c r="X1766" i="3" a="1"/>
  <c r="W1766" i="3" a="1"/>
  <c r="W1766" i="3" s="1"/>
  <c r="AB1762" i="3" a="1"/>
  <c r="AA1762" i="3" a="1"/>
  <c r="AA1762" i="3" s="1"/>
  <c r="X1762" i="3" a="1"/>
  <c r="W1762" i="3" a="1"/>
  <c r="W1762" i="3" s="1"/>
  <c r="AB1758" i="3" a="1"/>
  <c r="AA1758" i="3" a="1"/>
  <c r="AA1758" i="3" s="1"/>
  <c r="X1758" i="3" a="1"/>
  <c r="X1758" i="3" s="1"/>
  <c r="W1758" i="3" a="1"/>
  <c r="W1758" i="3" s="1"/>
  <c r="AB1754" i="3" a="1"/>
  <c r="AA1754" i="3" a="1"/>
  <c r="AA1754" i="3" s="1"/>
  <c r="X1754" i="3" a="1"/>
  <c r="W1754" i="3" a="1"/>
  <c r="W1754" i="3" s="1"/>
  <c r="AB1750" i="3" a="1"/>
  <c r="AA1750" i="3" a="1"/>
  <c r="AA1750" i="3" s="1"/>
  <c r="X1750" i="3" a="1"/>
  <c r="W1750" i="3" a="1"/>
  <c r="W1750" i="3" s="1"/>
  <c r="AB1746" i="3" a="1"/>
  <c r="AA1746" i="3" a="1"/>
  <c r="AA1746" i="3" s="1"/>
  <c r="X1746" i="3" a="1"/>
  <c r="W1746" i="3" a="1"/>
  <c r="W1746" i="3" s="1"/>
  <c r="AB1742" i="3" a="1"/>
  <c r="AA1742" i="3" a="1"/>
  <c r="AA1742" i="3" s="1"/>
  <c r="X1742" i="3" a="1"/>
  <c r="X1742" i="3" s="1"/>
  <c r="W1742" i="3" a="1"/>
  <c r="W1742" i="3" s="1"/>
  <c r="AB1738" i="3" a="1"/>
  <c r="AA1738" i="3" a="1"/>
  <c r="AA1738" i="3" s="1"/>
  <c r="X1738" i="3" a="1"/>
  <c r="W1738" i="3" a="1"/>
  <c r="W1738" i="3" s="1"/>
  <c r="AB1734" i="3" a="1"/>
  <c r="AA1734" i="3" a="1"/>
  <c r="AA1734" i="3" s="1"/>
  <c r="X1734" i="3" a="1"/>
  <c r="W1734" i="3" a="1"/>
  <c r="W1734" i="3" s="1"/>
  <c r="AB1730" i="3" a="1"/>
  <c r="AA1730" i="3" a="1"/>
  <c r="AA1730" i="3" s="1"/>
  <c r="X1730" i="3" a="1"/>
  <c r="X1730" i="3" s="1"/>
  <c r="W1730" i="3" a="1"/>
  <c r="W1730" i="3" s="1"/>
  <c r="AB1726" i="3" a="1"/>
  <c r="AA1726" i="3" a="1"/>
  <c r="AA1726" i="3" s="1"/>
  <c r="X1726" i="3" a="1"/>
  <c r="W1726" i="3" a="1"/>
  <c r="W1726" i="3" s="1"/>
  <c r="AB1722" i="3" a="1"/>
  <c r="AA1722" i="3" a="1"/>
  <c r="AA1722" i="3" s="1"/>
  <c r="X1722" i="3" a="1"/>
  <c r="W1722" i="3" a="1"/>
  <c r="W1722" i="3" s="1"/>
  <c r="AB1718" i="3" a="1"/>
  <c r="AA1718" i="3" a="1"/>
  <c r="X1718" i="3" a="1"/>
  <c r="W1718" i="3" a="1"/>
  <c r="W1718" i="3" s="1"/>
  <c r="AA1714" i="3" a="1"/>
  <c r="AB1714" i="3" a="1"/>
  <c r="AB1714" i="3" s="1"/>
  <c r="X1714" i="3" a="1"/>
  <c r="X1714" i="3" s="1"/>
  <c r="W1714" i="3" a="1"/>
  <c r="W1714" i="3" s="1"/>
  <c r="AB1710" i="3" a="1"/>
  <c r="AA1710" i="3" a="1"/>
  <c r="AA1710" i="3" s="1"/>
  <c r="X1710" i="3" a="1"/>
  <c r="W1710" i="3" a="1"/>
  <c r="W1710" i="3" s="1"/>
  <c r="AB1706" i="3" a="1"/>
  <c r="AA1706" i="3" a="1"/>
  <c r="AA1706" i="3" s="1"/>
  <c r="X1706" i="3" a="1"/>
  <c r="W1706" i="3" a="1"/>
  <c r="AB1702" i="3" a="1"/>
  <c r="AA1702" i="3" a="1"/>
  <c r="AA1702" i="3" s="1"/>
  <c r="X1702" i="3" a="1"/>
  <c r="X1702" i="3" s="1"/>
  <c r="W1702" i="3" a="1"/>
  <c r="W1702" i="3" s="1"/>
  <c r="AB1698" i="3" a="1"/>
  <c r="AA1698" i="3" a="1"/>
  <c r="AA1698" i="3" s="1"/>
  <c r="X1698" i="3" a="1"/>
  <c r="W1698" i="3" a="1"/>
  <c r="W1698" i="3" s="1"/>
  <c r="AB1694" i="3" a="1"/>
  <c r="AA1694" i="3" a="1"/>
  <c r="AA1694" i="3" s="1"/>
  <c r="X1694" i="3" a="1"/>
  <c r="W1694" i="3" a="1"/>
  <c r="W1694" i="3" s="1"/>
  <c r="AA1690" i="3" a="1"/>
  <c r="AB1690" i="3" a="1"/>
  <c r="AB1690" i="3" s="1"/>
  <c r="X1690" i="3" a="1"/>
  <c r="W1690" i="3" a="1"/>
  <c r="W1690" i="3" s="1"/>
  <c r="AB1686" i="3" a="1"/>
  <c r="AA1686" i="3" a="1"/>
  <c r="AA1686" i="3" s="1"/>
  <c r="X1686" i="3" a="1"/>
  <c r="X1686" i="3" s="1"/>
  <c r="W1686" i="3" a="1"/>
  <c r="W1686" i="3" s="1"/>
  <c r="AB1682" i="3" a="1"/>
  <c r="AA1682" i="3" a="1"/>
  <c r="AA1682" i="3" s="1"/>
  <c r="X1682" i="3" a="1"/>
  <c r="W1682" i="3" a="1"/>
  <c r="W1682" i="3" s="1"/>
  <c r="AB1678" i="3" a="1"/>
  <c r="AA1678" i="3" a="1"/>
  <c r="AA1678" i="3" s="1"/>
  <c r="X1678" i="3" a="1"/>
  <c r="W1678" i="3" a="1"/>
  <c r="W1678" i="3" s="1"/>
  <c r="AB1674" i="3" a="1"/>
  <c r="AA1674" i="3" a="1"/>
  <c r="AA1674" i="3" s="1"/>
  <c r="X1674" i="3" a="1"/>
  <c r="W1674" i="3" a="1"/>
  <c r="W1674" i="3" s="1"/>
  <c r="AB1670" i="3" a="1"/>
  <c r="AA1670" i="3" a="1"/>
  <c r="AA1670" i="3" s="1"/>
  <c r="X1670" i="3" a="1"/>
  <c r="W1670" i="3" a="1"/>
  <c r="W1670" i="3" s="1"/>
  <c r="AB1666" i="3" a="1"/>
  <c r="AA1666" i="3" a="1"/>
  <c r="AA1666" i="3" s="1"/>
  <c r="X1666" i="3" a="1"/>
  <c r="W1666" i="3" a="1"/>
  <c r="W1666" i="3" s="1"/>
  <c r="AB1662" i="3" a="1"/>
  <c r="AA1662" i="3" a="1"/>
  <c r="AA1662" i="3" s="1"/>
  <c r="X1662" i="3" a="1"/>
  <c r="W1662" i="3" a="1"/>
  <c r="W1662" i="3" s="1"/>
  <c r="AA1658" i="3" a="1"/>
  <c r="AB1658" i="3" a="1"/>
  <c r="AB1658" i="3" s="1"/>
  <c r="X1658" i="3" a="1"/>
  <c r="X1658" i="3" s="1"/>
  <c r="W1658" i="3" a="1"/>
  <c r="W1658" i="3" s="1"/>
  <c r="AB1654" i="3" a="1"/>
  <c r="AA1654" i="3" a="1"/>
  <c r="AA1654" i="3" s="1"/>
  <c r="X1654" i="3" a="1"/>
  <c r="W1654" i="3" a="1"/>
  <c r="W1654" i="3" s="1"/>
  <c r="AA1650" i="3" a="1"/>
  <c r="AB1650" i="3" a="1"/>
  <c r="AB1650" i="3" s="1"/>
  <c r="X1650" i="3" a="1"/>
  <c r="W1650" i="3" a="1"/>
  <c r="W1650" i="3" s="1"/>
  <c r="AB1646" i="3" a="1"/>
  <c r="AA1646" i="3" a="1"/>
  <c r="AA1646" i="3" s="1"/>
  <c r="X1646" i="3" a="1"/>
  <c r="W1646" i="3" a="1"/>
  <c r="W1646" i="3" s="1"/>
  <c r="AB1642" i="3" a="1"/>
  <c r="AA1642" i="3" a="1"/>
  <c r="AA1642" i="3" s="1"/>
  <c r="X1642" i="3" a="1"/>
  <c r="X1642" i="3" s="1"/>
  <c r="W1642" i="3" a="1"/>
  <c r="W1642" i="3" s="1"/>
  <c r="AB1638" i="3" a="1"/>
  <c r="AA1638" i="3" a="1"/>
  <c r="AA1638" i="3" s="1"/>
  <c r="X1638" i="3" a="1"/>
  <c r="W1638" i="3" a="1"/>
  <c r="W1638" i="3" s="1"/>
  <c r="AB1634" i="3" a="1"/>
  <c r="AA1634" i="3" a="1"/>
  <c r="AA1634" i="3" s="1"/>
  <c r="X1634" i="3" a="1"/>
  <c r="W1634" i="3" a="1"/>
  <c r="W1634" i="3" s="1"/>
  <c r="AB1630" i="3" a="1"/>
  <c r="AA1630" i="3" a="1"/>
  <c r="AA1630" i="3" s="1"/>
  <c r="X1630" i="3" a="1"/>
  <c r="X1630" i="3" s="1"/>
  <c r="W1630" i="3" a="1"/>
  <c r="W1630" i="3" s="1"/>
  <c r="AA1626" i="3" a="1"/>
  <c r="AB1626" i="3" a="1"/>
  <c r="AB1626" i="3" s="1"/>
  <c r="X1626" i="3" a="1"/>
  <c r="W1626" i="3" a="1"/>
  <c r="W1626" i="3" s="1"/>
  <c r="AB1622" i="3" a="1"/>
  <c r="AA1622" i="3" a="1"/>
  <c r="AA1622" i="3" s="1"/>
  <c r="X1622" i="3" a="1"/>
  <c r="W1622" i="3" a="1"/>
  <c r="W1622" i="3" s="1"/>
  <c r="AB1618" i="3" a="1"/>
  <c r="AA1618" i="3" a="1"/>
  <c r="AA1618" i="3" s="1"/>
  <c r="X1618" i="3" a="1"/>
  <c r="W1618" i="3" a="1"/>
  <c r="W1618" i="3" s="1"/>
  <c r="AB1614" i="3" a="1"/>
  <c r="AA1614" i="3" a="1"/>
  <c r="AA1614" i="3" s="1"/>
  <c r="X1614" i="3" a="1"/>
  <c r="X1614" i="3" s="1"/>
  <c r="W1614" i="3" a="1"/>
  <c r="W1614" i="3" s="1"/>
  <c r="AB1610" i="3" a="1"/>
  <c r="AA1610" i="3" a="1"/>
  <c r="AA1610" i="3" s="1"/>
  <c r="X1610" i="3" a="1"/>
  <c r="W1610" i="3" a="1"/>
  <c r="W1610" i="3" s="1"/>
  <c r="AB1606" i="3" a="1"/>
  <c r="AA1606" i="3" a="1"/>
  <c r="AA1606" i="3" s="1"/>
  <c r="X1606" i="3" a="1"/>
  <c r="W1606" i="3" a="1"/>
  <c r="W1606" i="3" s="1"/>
  <c r="AB1602" i="3" a="1"/>
  <c r="AA1602" i="3" a="1"/>
  <c r="AA1602" i="3" s="1"/>
  <c r="X1602" i="3" a="1"/>
  <c r="X1602" i="3" s="1"/>
  <c r="W1602" i="3" a="1"/>
  <c r="W1602" i="3" s="1"/>
  <c r="AB1598" i="3" a="1"/>
  <c r="AA1598" i="3" a="1"/>
  <c r="AA1598" i="3" s="1"/>
  <c r="X1598" i="3" a="1"/>
  <c r="W1598" i="3" a="1"/>
  <c r="W1598" i="3" s="1"/>
  <c r="AA1594" i="3" a="1"/>
  <c r="AB1594" i="3" a="1"/>
  <c r="AB1594" i="3" s="1"/>
  <c r="X1594" i="3" a="1"/>
  <c r="W1594" i="3" a="1"/>
  <c r="W1594" i="3" s="1"/>
  <c r="AB1590" i="3" a="1"/>
  <c r="AA1590" i="3" a="1"/>
  <c r="AA1590" i="3" s="1"/>
  <c r="X1590" i="3" a="1"/>
  <c r="W1590" i="3" a="1"/>
  <c r="W1590" i="3" s="1"/>
  <c r="AA1586" i="3" a="1"/>
  <c r="AB1586" i="3" a="1"/>
  <c r="AB1586" i="3" s="1"/>
  <c r="X1586" i="3" a="1"/>
  <c r="X1586" i="3" s="1"/>
  <c r="W1586" i="3" a="1"/>
  <c r="W1586" i="3" s="1"/>
  <c r="AB1582" i="3" a="1"/>
  <c r="AA1582" i="3" a="1"/>
  <c r="AA1582" i="3" s="1"/>
  <c r="X1582" i="3" a="1"/>
  <c r="W1582" i="3" a="1"/>
  <c r="W1582" i="3" s="1"/>
  <c r="AB1578" i="3" a="1"/>
  <c r="AA1578" i="3" a="1"/>
  <c r="AA1578" i="3" s="1"/>
  <c r="X1578" i="3" a="1"/>
  <c r="W1578" i="3" a="1"/>
  <c r="W1578" i="3" s="1"/>
  <c r="AB1574" i="3" a="1"/>
  <c r="AA1574" i="3" a="1"/>
  <c r="AA1574" i="3" s="1"/>
  <c r="X1574" i="3" a="1"/>
  <c r="X1574" i="3" s="1"/>
  <c r="W1574" i="3" a="1"/>
  <c r="W1574" i="3" s="1"/>
  <c r="AB1570" i="3" a="1"/>
  <c r="AA1570" i="3" a="1"/>
  <c r="AA1570" i="3" s="1"/>
  <c r="X1570" i="3" a="1"/>
  <c r="W1570" i="3" a="1"/>
  <c r="W1570" i="3" s="1"/>
  <c r="AB1566" i="3" a="1"/>
  <c r="AA1566" i="3" a="1"/>
  <c r="AA1566" i="3" s="1"/>
  <c r="X1566" i="3" a="1"/>
  <c r="W1566" i="3" a="1"/>
  <c r="W1566" i="3" s="1"/>
  <c r="AA1562" i="3" a="1"/>
  <c r="AB1562" i="3" a="1"/>
  <c r="AB1562" i="3" s="1"/>
  <c r="X1562" i="3" a="1"/>
  <c r="W1562" i="3" a="1"/>
  <c r="W1562" i="3" s="1"/>
  <c r="AB1558" i="3" a="1"/>
  <c r="AA1558" i="3" a="1"/>
  <c r="AA1558" i="3" s="1"/>
  <c r="X1558" i="3" a="1"/>
  <c r="X1558" i="3" s="1"/>
  <c r="W1558" i="3" a="1"/>
  <c r="W1558" i="3" s="1"/>
  <c r="AB1554" i="3" a="1"/>
  <c r="AA1554" i="3" a="1"/>
  <c r="AA1554" i="3" s="1"/>
  <c r="X1554" i="3" a="1"/>
  <c r="W1554" i="3" a="1"/>
  <c r="W1554" i="3" s="1"/>
  <c r="AB1550" i="3" a="1"/>
  <c r="AA1550" i="3" a="1"/>
  <c r="AA1550" i="3" s="1"/>
  <c r="X1550" i="3" a="1"/>
  <c r="W1550" i="3" a="1"/>
  <c r="W1550" i="3" s="1"/>
  <c r="AB1546" i="3" a="1"/>
  <c r="AA1546" i="3" a="1"/>
  <c r="AA1546" i="3" s="1"/>
  <c r="X1546" i="3" a="1"/>
  <c r="W1546" i="3" a="1"/>
  <c r="W1546" i="3" s="1"/>
  <c r="AB1542" i="3" a="1"/>
  <c r="AA1542" i="3" a="1"/>
  <c r="AA1542" i="3" s="1"/>
  <c r="X1542" i="3" a="1"/>
  <c r="W1542" i="3" a="1"/>
  <c r="W1542" i="3" s="1"/>
  <c r="AB1538" i="3" a="1"/>
  <c r="AA1538" i="3" a="1"/>
  <c r="AA1538" i="3" s="1"/>
  <c r="X1538" i="3" a="1"/>
  <c r="W1538" i="3" a="1"/>
  <c r="W1538" i="3" s="1"/>
  <c r="AB1534" i="3" a="1"/>
  <c r="AA1534" i="3" a="1"/>
  <c r="AA1534" i="3" s="1"/>
  <c r="X1534" i="3" a="1"/>
  <c r="W1534" i="3" a="1"/>
  <c r="W1534" i="3" s="1"/>
  <c r="AB1530" i="3" a="1"/>
  <c r="AA1530" i="3" a="1"/>
  <c r="AA1530" i="3" s="1"/>
  <c r="X1530" i="3" a="1"/>
  <c r="X1530" i="3" s="1"/>
  <c r="W1530" i="3" a="1"/>
  <c r="W1530" i="3" s="1"/>
  <c r="AB1526" i="3" a="1"/>
  <c r="AA1526" i="3" a="1"/>
  <c r="AA1526" i="3" s="1"/>
  <c r="X1526" i="3" a="1"/>
  <c r="W1526" i="3" a="1"/>
  <c r="W1526" i="3" s="1"/>
  <c r="AB1522" i="3" a="1"/>
  <c r="AA1522" i="3" a="1"/>
  <c r="AA1522" i="3" s="1"/>
  <c r="X1522" i="3" a="1"/>
  <c r="W1522" i="3" a="1"/>
  <c r="W1522" i="3" s="1"/>
  <c r="AB1518" i="3" a="1"/>
  <c r="AA1518" i="3" a="1"/>
  <c r="AA1518" i="3" s="1"/>
  <c r="X1518" i="3" a="1"/>
  <c r="W1518" i="3" a="1"/>
  <c r="W1518" i="3" s="1"/>
  <c r="AB1514" i="3" a="1"/>
  <c r="AA1514" i="3" a="1"/>
  <c r="AA1514" i="3" s="1"/>
  <c r="X1514" i="3" a="1"/>
  <c r="X1514" i="3" s="1"/>
  <c r="W1514" i="3" a="1"/>
  <c r="W1514" i="3" s="1"/>
  <c r="AB1510" i="3" a="1"/>
  <c r="AA1510" i="3" a="1"/>
  <c r="AA1510" i="3" s="1"/>
  <c r="X1510" i="3" a="1"/>
  <c r="W1510" i="3" a="1"/>
  <c r="W1510" i="3" s="1"/>
  <c r="AB1506" i="3" a="1"/>
  <c r="AA1506" i="3" a="1"/>
  <c r="AA1506" i="3" s="1"/>
  <c r="X1506" i="3" a="1"/>
  <c r="W1506" i="3" a="1"/>
  <c r="W1506" i="3" s="1"/>
  <c r="AB1502" i="3" a="1"/>
  <c r="AA1502" i="3" a="1"/>
  <c r="AA1502" i="3" s="1"/>
  <c r="X1502" i="3" a="1"/>
  <c r="W1502" i="3" a="1"/>
  <c r="W1502" i="3" s="1"/>
  <c r="AB1498" i="3" a="1"/>
  <c r="AA1498" i="3" a="1"/>
  <c r="AA1498" i="3" s="1"/>
  <c r="X1498" i="3" a="1"/>
  <c r="X1498" i="3" s="1"/>
  <c r="W1498" i="3" a="1"/>
  <c r="W1498" i="3" s="1"/>
  <c r="AB1494" i="3" a="1"/>
  <c r="AA1494" i="3" a="1"/>
  <c r="AA1494" i="3" s="1"/>
  <c r="X1494" i="3" a="1"/>
  <c r="W1494" i="3" a="1"/>
  <c r="W1494" i="3" s="1"/>
  <c r="AB1490" i="3" a="1"/>
  <c r="AA1490" i="3" a="1"/>
  <c r="AA1490" i="3" s="1"/>
  <c r="X1490" i="3" a="1"/>
  <c r="W1490" i="3" a="1"/>
  <c r="W1490" i="3" s="1"/>
  <c r="AB1486" i="3" a="1"/>
  <c r="AA1486" i="3" a="1"/>
  <c r="AA1486" i="3" s="1"/>
  <c r="X1486" i="3" a="1"/>
  <c r="W1486" i="3" a="1"/>
  <c r="W1486" i="3" s="1"/>
  <c r="AB1482" i="3" a="1"/>
  <c r="AA1482" i="3" a="1"/>
  <c r="AA1482" i="3" s="1"/>
  <c r="X1482" i="3" a="1"/>
  <c r="X1482" i="3" s="1"/>
  <c r="W1482" i="3" a="1"/>
  <c r="W1482" i="3" s="1"/>
  <c r="AB1478" i="3" a="1"/>
  <c r="AA1478" i="3" a="1"/>
  <c r="AA1478" i="3" s="1"/>
  <c r="X1478" i="3" a="1"/>
  <c r="W1478" i="3" a="1"/>
  <c r="W1478" i="3" s="1"/>
  <c r="AB1474" i="3" a="1"/>
  <c r="AA1474" i="3" a="1"/>
  <c r="AA1474" i="3" s="1"/>
  <c r="X1474" i="3" a="1"/>
  <c r="W1474" i="3" a="1"/>
  <c r="W1474" i="3" s="1"/>
  <c r="AB1470" i="3" a="1"/>
  <c r="AA1470" i="3" a="1"/>
  <c r="AA1470" i="3" s="1"/>
  <c r="X1470" i="3" a="1"/>
  <c r="W1470" i="3" a="1"/>
  <c r="W1470" i="3" s="1"/>
  <c r="AB1466" i="3" a="1"/>
  <c r="AA1466" i="3" a="1"/>
  <c r="AA1466" i="3" s="1"/>
  <c r="X1466" i="3" a="1"/>
  <c r="X1466" i="3" s="1"/>
  <c r="W1466" i="3" a="1"/>
  <c r="W1466" i="3" s="1"/>
  <c r="AB1462" i="3" a="1"/>
  <c r="AA1462" i="3" a="1"/>
  <c r="AA1462" i="3" s="1"/>
  <c r="X1462" i="3" a="1"/>
  <c r="W1462" i="3" a="1"/>
  <c r="W1462" i="3" s="1"/>
  <c r="AB1458" i="3" a="1"/>
  <c r="AA1458" i="3" a="1"/>
  <c r="AA1458" i="3" s="1"/>
  <c r="X1458" i="3" a="1"/>
  <c r="W1458" i="3" a="1"/>
  <c r="W1458" i="3" s="1"/>
  <c r="AB1454" i="3" a="1"/>
  <c r="AA1454" i="3" a="1"/>
  <c r="AA1454" i="3" s="1"/>
  <c r="X1454" i="3" a="1"/>
  <c r="W1454" i="3" a="1"/>
  <c r="W1454" i="3" s="1"/>
  <c r="AB1450" i="3" a="1"/>
  <c r="AA1450" i="3" a="1"/>
  <c r="AA1450" i="3" s="1"/>
  <c r="X1450" i="3" a="1"/>
  <c r="X1450" i="3" s="1"/>
  <c r="W1450" i="3" a="1"/>
  <c r="W1450" i="3" s="1"/>
  <c r="AB1446" i="3" a="1"/>
  <c r="AA1446" i="3" a="1"/>
  <c r="AA1446" i="3" s="1"/>
  <c r="X1446" i="3" a="1"/>
  <c r="W1446" i="3" a="1"/>
  <c r="W1446" i="3" s="1"/>
  <c r="AB1442" i="3" a="1"/>
  <c r="AA1442" i="3" a="1"/>
  <c r="AA1442" i="3" s="1"/>
  <c r="X1442" i="3" a="1"/>
  <c r="W1442" i="3" a="1"/>
  <c r="W1442" i="3" s="1"/>
  <c r="AB1438" i="3" a="1"/>
  <c r="AA1438" i="3" a="1"/>
  <c r="AA1438" i="3" s="1"/>
  <c r="X1438" i="3" a="1"/>
  <c r="W1438" i="3" a="1"/>
  <c r="W1438" i="3" s="1"/>
  <c r="AB1434" i="3" a="1"/>
  <c r="AA1434" i="3" a="1"/>
  <c r="AA1434" i="3" s="1"/>
  <c r="X1434" i="3" a="1"/>
  <c r="X1434" i="3" s="1"/>
  <c r="W1434" i="3" a="1"/>
  <c r="W1434" i="3" s="1"/>
  <c r="AB1430" i="3" a="1"/>
  <c r="AA1430" i="3" a="1"/>
  <c r="AA1430" i="3" s="1"/>
  <c r="X1430" i="3" a="1"/>
  <c r="W1430" i="3" a="1"/>
  <c r="W1430" i="3" s="1"/>
  <c r="AB1426" i="3" a="1"/>
  <c r="AA1426" i="3" a="1"/>
  <c r="AA1426" i="3" s="1"/>
  <c r="X1426" i="3" a="1"/>
  <c r="W1426" i="3" a="1"/>
  <c r="W1426" i="3" s="1"/>
  <c r="AB1422" i="3" a="1"/>
  <c r="AA1422" i="3" a="1"/>
  <c r="AA1422" i="3" s="1"/>
  <c r="X1422" i="3" a="1"/>
  <c r="W1422" i="3" a="1"/>
  <c r="W1422" i="3" s="1"/>
  <c r="AB1418" i="3" a="1"/>
  <c r="AA1418" i="3" a="1"/>
  <c r="AA1418" i="3" s="1"/>
  <c r="X1418" i="3" a="1"/>
  <c r="X1418" i="3" s="1"/>
  <c r="W1418" i="3" a="1"/>
  <c r="W1418" i="3" s="1"/>
  <c r="AB1414" i="3" a="1"/>
  <c r="AA1414" i="3" a="1"/>
  <c r="AA1414" i="3" s="1"/>
  <c r="X1414" i="3" a="1"/>
  <c r="W1414" i="3" a="1"/>
  <c r="W1414" i="3" s="1"/>
  <c r="AB1410" i="3" a="1"/>
  <c r="AA1410" i="3" a="1"/>
  <c r="AA1410" i="3" s="1"/>
  <c r="X1410" i="3" a="1"/>
  <c r="W1410" i="3" a="1"/>
  <c r="W1410" i="3" s="1"/>
  <c r="AB1406" i="3" a="1"/>
  <c r="AA1406" i="3" a="1"/>
  <c r="AA1406" i="3" s="1"/>
  <c r="X1406" i="3" a="1"/>
  <c r="W1406" i="3" a="1"/>
  <c r="W1406" i="3" s="1"/>
  <c r="AB1402" i="3" a="1"/>
  <c r="AA1402" i="3" a="1"/>
  <c r="AA1402" i="3" s="1"/>
  <c r="X1402" i="3" a="1"/>
  <c r="X1402" i="3" s="1"/>
  <c r="W1402" i="3" a="1"/>
  <c r="W1402" i="3" s="1"/>
  <c r="AB1398" i="3" a="1"/>
  <c r="AA1398" i="3" a="1"/>
  <c r="AA1398" i="3" s="1"/>
  <c r="X1398" i="3" a="1"/>
  <c r="W1398" i="3" a="1"/>
  <c r="W1398" i="3" s="1"/>
  <c r="AB1394" i="3" a="1"/>
  <c r="AA1394" i="3" a="1"/>
  <c r="AA1394" i="3" s="1"/>
  <c r="X1394" i="3" a="1"/>
  <c r="W1394" i="3" a="1"/>
  <c r="W1394" i="3" s="1"/>
  <c r="AB1390" i="3" a="1"/>
  <c r="AA1390" i="3" a="1"/>
  <c r="AA1390" i="3" s="1"/>
  <c r="X1390" i="3" a="1"/>
  <c r="W1390" i="3" a="1"/>
  <c r="W1390" i="3" s="1"/>
  <c r="AB1386" i="3" a="1"/>
  <c r="AA1386" i="3" a="1"/>
  <c r="AA1386" i="3" s="1"/>
  <c r="W1386" i="3" a="1"/>
  <c r="W1386" i="3" s="1"/>
  <c r="X1386" i="3" a="1"/>
  <c r="X1386" i="3" s="1"/>
  <c r="AB1382" i="3" a="1"/>
  <c r="AA1382" i="3" a="1"/>
  <c r="AA1382" i="3" s="1"/>
  <c r="X1382" i="3" a="1"/>
  <c r="W1382" i="3" a="1"/>
  <c r="W1382" i="3" s="1"/>
  <c r="AB1378" i="3" a="1"/>
  <c r="AA1378" i="3" a="1"/>
  <c r="AA1378" i="3" s="1"/>
  <c r="W1378" i="3" a="1"/>
  <c r="X1378" i="3" a="1"/>
  <c r="X1378" i="3" s="1"/>
  <c r="AB1374" i="3" a="1"/>
  <c r="AA1374" i="3" a="1"/>
  <c r="AA1374" i="3" s="1"/>
  <c r="X1374" i="3" a="1"/>
  <c r="W1374" i="3" a="1"/>
  <c r="W1374" i="3" s="1"/>
  <c r="AB1370" i="3" a="1"/>
  <c r="AA1370" i="3" a="1"/>
  <c r="AA1370" i="3" s="1"/>
  <c r="W1370" i="3" a="1"/>
  <c r="W1370" i="3" s="1"/>
  <c r="X1370" i="3" a="1"/>
  <c r="X1370" i="3" s="1"/>
  <c r="AB1366" i="3" a="1"/>
  <c r="AA1366" i="3" a="1"/>
  <c r="AA1366" i="3" s="1"/>
  <c r="X1366" i="3" a="1"/>
  <c r="W1366" i="3" a="1"/>
  <c r="W1366" i="3" s="1"/>
  <c r="AB1362" i="3" a="1"/>
  <c r="AA1362" i="3" a="1"/>
  <c r="AA1362" i="3" s="1"/>
  <c r="X1362" i="3" a="1"/>
  <c r="W1362" i="3" a="1"/>
  <c r="W1362" i="3" s="1"/>
  <c r="AB1358" i="3" a="1"/>
  <c r="AA1358" i="3" a="1"/>
  <c r="AA1358" i="3" s="1"/>
  <c r="X1358" i="3" a="1"/>
  <c r="W1358" i="3" a="1"/>
  <c r="W1358" i="3" s="1"/>
  <c r="AB1354" i="3" a="1"/>
  <c r="AA1354" i="3" a="1"/>
  <c r="AA1354" i="3" s="1"/>
  <c r="X1354" i="3" a="1"/>
  <c r="X1354" i="3" s="1"/>
  <c r="W1354" i="3" a="1"/>
  <c r="W1354" i="3" s="1"/>
  <c r="AB1350" i="3" a="1"/>
  <c r="AA1350" i="3" a="1"/>
  <c r="AA1350" i="3" s="1"/>
  <c r="X1350" i="3" a="1"/>
  <c r="W1350" i="3" a="1"/>
  <c r="W1350" i="3" s="1"/>
  <c r="AB1346" i="3" a="1"/>
  <c r="AA1346" i="3" a="1"/>
  <c r="AA1346" i="3" s="1"/>
  <c r="W1346" i="3" a="1"/>
  <c r="X1346" i="3" a="1"/>
  <c r="X1346" i="3" s="1"/>
  <c r="AB1342" i="3" a="1"/>
  <c r="AA1342" i="3" a="1"/>
  <c r="AA1342" i="3" s="1"/>
  <c r="X1342" i="3" a="1"/>
  <c r="W1342" i="3" a="1"/>
  <c r="W1342" i="3" s="1"/>
  <c r="AB1338" i="3" a="1"/>
  <c r="AA1338" i="3" a="1"/>
  <c r="AA1338" i="3" s="1"/>
  <c r="W1338" i="3" a="1"/>
  <c r="W1338" i="3" s="1"/>
  <c r="X1338" i="3" a="1"/>
  <c r="X1338" i="3" s="1"/>
  <c r="AB1334" i="3" a="1"/>
  <c r="AA1334" i="3" a="1"/>
  <c r="AA1334" i="3" s="1"/>
  <c r="X1334" i="3" a="1"/>
  <c r="W1334" i="3" a="1"/>
  <c r="W1334" i="3" s="1"/>
  <c r="AB1330" i="3" a="1"/>
  <c r="AA1330" i="3" a="1"/>
  <c r="AA1330" i="3" s="1"/>
  <c r="X1330" i="3" a="1"/>
  <c r="W1330" i="3" a="1"/>
  <c r="W1330" i="3" s="1"/>
  <c r="AB1326" i="3" a="1"/>
  <c r="AA1326" i="3" a="1"/>
  <c r="AA1326" i="3" s="1"/>
  <c r="X1326" i="3" a="1"/>
  <c r="W1326" i="3" a="1"/>
  <c r="W1326" i="3" s="1"/>
  <c r="AB1322" i="3" a="1"/>
  <c r="AA1322" i="3" a="1"/>
  <c r="AA1322" i="3" s="1"/>
  <c r="X1322" i="3" a="1"/>
  <c r="X1322" i="3" s="1"/>
  <c r="W1322" i="3" a="1"/>
  <c r="W1322" i="3" s="1"/>
  <c r="AB1318" i="3" a="1"/>
  <c r="AA1318" i="3" a="1"/>
  <c r="AA1318" i="3" s="1"/>
  <c r="X1318" i="3" a="1"/>
  <c r="W1318" i="3" a="1"/>
  <c r="W1318" i="3" s="1"/>
  <c r="AB1314" i="3" a="1"/>
  <c r="AA1314" i="3" a="1"/>
  <c r="AA1314" i="3" s="1"/>
  <c r="W1314" i="3" a="1"/>
  <c r="X1314" i="3" a="1"/>
  <c r="X1314" i="3" s="1"/>
  <c r="AB1310" i="3" a="1"/>
  <c r="AA1310" i="3" a="1"/>
  <c r="AA1310" i="3" s="1"/>
  <c r="X1310" i="3" a="1"/>
  <c r="W1310" i="3" a="1"/>
  <c r="W1310" i="3" s="1"/>
  <c r="AB1306" i="3" a="1"/>
  <c r="AA1306" i="3" a="1"/>
  <c r="AA1306" i="3" s="1"/>
  <c r="W1306" i="3" a="1"/>
  <c r="W1306" i="3" s="1"/>
  <c r="X1306" i="3" a="1"/>
  <c r="X1306" i="3" s="1"/>
  <c r="AB1302" i="3" a="1"/>
  <c r="AA1302" i="3" a="1"/>
  <c r="AA1302" i="3" s="1"/>
  <c r="X1302" i="3" a="1"/>
  <c r="W1302" i="3" a="1"/>
  <c r="W1302" i="3" s="1"/>
  <c r="AB1298" i="3" a="1"/>
  <c r="AA1298" i="3" a="1"/>
  <c r="AA1298" i="3" s="1"/>
  <c r="X1298" i="3" a="1"/>
  <c r="W1298" i="3" a="1"/>
  <c r="W1298" i="3" s="1"/>
  <c r="AB1294" i="3" a="1"/>
  <c r="AA1294" i="3" a="1"/>
  <c r="AA1294" i="3" s="1"/>
  <c r="X1294" i="3" a="1"/>
  <c r="W1294" i="3" a="1"/>
  <c r="W1294" i="3" s="1"/>
  <c r="AB1290" i="3" a="1"/>
  <c r="AA1290" i="3" a="1"/>
  <c r="AA1290" i="3" s="1"/>
  <c r="X1290" i="3" a="1"/>
  <c r="X1290" i="3" s="1"/>
  <c r="W1290" i="3" a="1"/>
  <c r="W1290" i="3" s="1"/>
  <c r="AB1286" i="3" a="1"/>
  <c r="AA1286" i="3" a="1"/>
  <c r="AA1286" i="3" s="1"/>
  <c r="X1286" i="3" a="1"/>
  <c r="W1286" i="3" a="1"/>
  <c r="W1286" i="3" s="1"/>
  <c r="AB1282" i="3" a="1"/>
  <c r="AA1282" i="3" a="1"/>
  <c r="AA1282" i="3" s="1"/>
  <c r="W1282" i="3" a="1"/>
  <c r="X1282" i="3" a="1"/>
  <c r="X1282" i="3" s="1"/>
  <c r="AB1278" i="3" a="1"/>
  <c r="AA1278" i="3" a="1"/>
  <c r="AA1278" i="3" s="1"/>
  <c r="X1278" i="3" a="1"/>
  <c r="W1278" i="3" a="1"/>
  <c r="W1278" i="3" s="1"/>
  <c r="AB1274" i="3" a="1"/>
  <c r="AA1274" i="3" a="1"/>
  <c r="AA1274" i="3" s="1"/>
  <c r="W1274" i="3" a="1"/>
  <c r="W1274" i="3" s="1"/>
  <c r="X1274" i="3" a="1"/>
  <c r="X1274" i="3" s="1"/>
  <c r="AB1270" i="3" a="1"/>
  <c r="AA1270" i="3" a="1"/>
  <c r="AA1270" i="3" s="1"/>
  <c r="X1270" i="3" a="1"/>
  <c r="W1270" i="3" a="1"/>
  <c r="W1270" i="3" s="1"/>
  <c r="AB1266" i="3" a="1"/>
  <c r="AA1266" i="3" a="1"/>
  <c r="AA1266" i="3" s="1"/>
  <c r="X1266" i="3" a="1"/>
  <c r="W1266" i="3" a="1"/>
  <c r="W1266" i="3" s="1"/>
  <c r="AB1262" i="3" a="1"/>
  <c r="AA1262" i="3" a="1"/>
  <c r="AA1262" i="3" s="1"/>
  <c r="X1262" i="3" a="1"/>
  <c r="W1262" i="3" a="1"/>
  <c r="W1262" i="3" s="1"/>
  <c r="AB1258" i="3" a="1"/>
  <c r="AA1258" i="3" a="1"/>
  <c r="AA1258" i="3" s="1"/>
  <c r="X1258" i="3" a="1"/>
  <c r="X1258" i="3" s="1"/>
  <c r="W1258" i="3" a="1"/>
  <c r="W1258" i="3" s="1"/>
  <c r="AB1254" i="3" a="1"/>
  <c r="AA1254" i="3" a="1"/>
  <c r="AA1254" i="3" s="1"/>
  <c r="X1254" i="3" a="1"/>
  <c r="W1254" i="3" a="1"/>
  <c r="W1254" i="3" s="1"/>
  <c r="AB1250" i="3" a="1"/>
  <c r="AA1250" i="3" a="1"/>
  <c r="AA1250" i="3" s="1"/>
  <c r="W1250" i="3" a="1"/>
  <c r="X1250" i="3" a="1"/>
  <c r="X1250" i="3" s="1"/>
  <c r="AB1246" i="3" a="1"/>
  <c r="AA1246" i="3" a="1"/>
  <c r="AA1246" i="3" s="1"/>
  <c r="X1246" i="3" a="1"/>
  <c r="W1246" i="3" a="1"/>
  <c r="W1246" i="3" s="1"/>
  <c r="AB1242" i="3" a="1"/>
  <c r="AA1242" i="3" a="1"/>
  <c r="AA1242" i="3" s="1"/>
  <c r="W1242" i="3" a="1"/>
  <c r="W1242" i="3" s="1"/>
  <c r="X1242" i="3" a="1"/>
  <c r="X1242" i="3" s="1"/>
  <c r="AB1238" i="3" a="1"/>
  <c r="AA1238" i="3" a="1"/>
  <c r="AA1238" i="3" s="1"/>
  <c r="X1238" i="3" a="1"/>
  <c r="W1238" i="3" a="1"/>
  <c r="W1238" i="3" s="1"/>
  <c r="AB1234" i="3" a="1"/>
  <c r="AA1234" i="3" a="1"/>
  <c r="AA1234" i="3" s="1"/>
  <c r="X1234" i="3" a="1"/>
  <c r="W1234" i="3" a="1"/>
  <c r="W1234" i="3" s="1"/>
  <c r="AB1230" i="3" a="1"/>
  <c r="AA1230" i="3" a="1"/>
  <c r="AA1230" i="3" s="1"/>
  <c r="X1230" i="3" a="1"/>
  <c r="W1230" i="3" a="1"/>
  <c r="W1230" i="3" s="1"/>
  <c r="AB1226" i="3" a="1"/>
  <c r="AA1226" i="3" a="1"/>
  <c r="AA1226" i="3" s="1"/>
  <c r="X1226" i="3" a="1"/>
  <c r="X1226" i="3" s="1"/>
  <c r="W1226" i="3" a="1"/>
  <c r="W1226" i="3" s="1"/>
  <c r="AB1222" i="3" a="1"/>
  <c r="AA1222" i="3" a="1"/>
  <c r="AA1222" i="3" s="1"/>
  <c r="X1222" i="3" a="1"/>
  <c r="W1222" i="3" a="1"/>
  <c r="W1222" i="3" s="1"/>
  <c r="AB1218" i="3" a="1"/>
  <c r="AA1218" i="3" a="1"/>
  <c r="AA1218" i="3" s="1"/>
  <c r="W1218" i="3" a="1"/>
  <c r="X1218" i="3" a="1"/>
  <c r="X1218" i="3" s="1"/>
  <c r="AB1214" i="3" a="1"/>
  <c r="AA1214" i="3" a="1"/>
  <c r="AA1214" i="3" s="1"/>
  <c r="X1214" i="3" a="1"/>
  <c r="W1214" i="3" a="1"/>
  <c r="W1214" i="3" s="1"/>
  <c r="AB1210" i="3" a="1"/>
  <c r="AA1210" i="3" a="1"/>
  <c r="AA1210" i="3" s="1"/>
  <c r="W1210" i="3" a="1"/>
  <c r="W1210" i="3" s="1"/>
  <c r="X1210" i="3" a="1"/>
  <c r="X1210" i="3" s="1"/>
  <c r="AB1206" i="3" a="1"/>
  <c r="AA1206" i="3" a="1"/>
  <c r="AA1206" i="3" s="1"/>
  <c r="X1206" i="3" a="1"/>
  <c r="W1206" i="3" a="1"/>
  <c r="W1206" i="3" s="1"/>
  <c r="AB1202" i="3" a="1"/>
  <c r="AA1202" i="3" a="1"/>
  <c r="AA1202" i="3" s="1"/>
  <c r="X1202" i="3" a="1"/>
  <c r="W1202" i="3" a="1"/>
  <c r="W1202" i="3" s="1"/>
  <c r="AB1198" i="3" a="1"/>
  <c r="AA1198" i="3" a="1"/>
  <c r="AA1198" i="3" s="1"/>
  <c r="X1198" i="3" a="1"/>
  <c r="W1198" i="3" a="1"/>
  <c r="W1198" i="3" s="1"/>
  <c r="AB1194" i="3" a="1"/>
  <c r="AA1194" i="3" a="1"/>
  <c r="AA1194" i="3" s="1"/>
  <c r="W1194" i="3" a="1"/>
  <c r="W1194" i="3" s="1"/>
  <c r="X1194" i="3" a="1"/>
  <c r="X1194" i="3" s="1"/>
  <c r="AB1190" i="3" a="1"/>
  <c r="AA1190" i="3" a="1"/>
  <c r="AA1190" i="3" s="1"/>
  <c r="X1190" i="3" a="1"/>
  <c r="W1190" i="3" a="1"/>
  <c r="W1190" i="3" s="1"/>
  <c r="AB1186" i="3" a="1"/>
  <c r="AA1186" i="3" a="1"/>
  <c r="AA1186" i="3" s="1"/>
  <c r="X1186" i="3" a="1"/>
  <c r="W1186" i="3" a="1"/>
  <c r="W1186" i="3" s="1"/>
  <c r="AB1182" i="3" a="1"/>
  <c r="AA1182" i="3" a="1"/>
  <c r="AA1182" i="3" s="1"/>
  <c r="X1182" i="3" a="1"/>
  <c r="W1182" i="3" a="1"/>
  <c r="W1182" i="3" s="1"/>
  <c r="AB1178" i="3" a="1"/>
  <c r="AA1178" i="3" a="1"/>
  <c r="AA1178" i="3" s="1"/>
  <c r="X1178" i="3" a="1"/>
  <c r="X1178" i="3" s="1"/>
  <c r="W1178" i="3" a="1"/>
  <c r="W1178" i="3" s="1"/>
  <c r="AB1174" i="3" a="1"/>
  <c r="AA1174" i="3" a="1"/>
  <c r="AA1174" i="3" s="1"/>
  <c r="X1174" i="3" a="1"/>
  <c r="W1174" i="3" a="1"/>
  <c r="W1174" i="3" s="1"/>
  <c r="AB1170" i="3" a="1"/>
  <c r="AA1170" i="3" a="1"/>
  <c r="AA1170" i="3" s="1"/>
  <c r="X1170" i="3" a="1"/>
  <c r="W1170" i="3" a="1"/>
  <c r="W1170" i="3" s="1"/>
  <c r="AB1166" i="3" a="1"/>
  <c r="AA1166" i="3" a="1"/>
  <c r="AA1166" i="3" s="1"/>
  <c r="X1166" i="3" a="1"/>
  <c r="W1166" i="3" a="1"/>
  <c r="W1166" i="3" s="1"/>
  <c r="AB1162" i="3" a="1"/>
  <c r="AA1162" i="3" a="1"/>
  <c r="AA1162" i="3" s="1"/>
  <c r="X1162" i="3" a="1"/>
  <c r="X1162" i="3" s="1"/>
  <c r="W1162" i="3" a="1"/>
  <c r="W1162" i="3" s="1"/>
  <c r="AB1158" i="3" a="1"/>
  <c r="AA1158" i="3" a="1"/>
  <c r="AA1158" i="3" s="1"/>
  <c r="X1158" i="3" a="1"/>
  <c r="W1158" i="3" a="1"/>
  <c r="W1158" i="3" s="1"/>
  <c r="AB1154" i="3" a="1"/>
  <c r="AA1154" i="3" a="1"/>
  <c r="AA1154" i="3" s="1"/>
  <c r="X1154" i="3" a="1"/>
  <c r="W1154" i="3" a="1"/>
  <c r="W1154" i="3" s="1"/>
  <c r="AB1150" i="3" a="1"/>
  <c r="AA1150" i="3" a="1"/>
  <c r="AA1150" i="3" s="1"/>
  <c r="X1150" i="3" a="1"/>
  <c r="W1150" i="3" a="1"/>
  <c r="W1150" i="3" s="1"/>
  <c r="AB1146" i="3" a="1"/>
  <c r="AA1146" i="3" a="1"/>
  <c r="AA1146" i="3" s="1"/>
  <c r="X1146" i="3" a="1"/>
  <c r="X1146" i="3" s="1"/>
  <c r="W1146" i="3" a="1"/>
  <c r="W1146" i="3" s="1"/>
  <c r="AB1142" i="3" a="1"/>
  <c r="AA1142" i="3" a="1"/>
  <c r="AA1142" i="3" s="1"/>
  <c r="X1142" i="3" a="1"/>
  <c r="W1142" i="3" a="1"/>
  <c r="W1142" i="3" s="1"/>
  <c r="AB1138" i="3" a="1"/>
  <c r="AA1138" i="3" a="1"/>
  <c r="AA1138" i="3" s="1"/>
  <c r="X1138" i="3" a="1"/>
  <c r="W1138" i="3" a="1"/>
  <c r="W1138" i="3" s="1"/>
  <c r="AB1134" i="3" a="1"/>
  <c r="AA1134" i="3" a="1"/>
  <c r="AA1134" i="3" s="1"/>
  <c r="X1134" i="3" a="1"/>
  <c r="W1134" i="3" a="1"/>
  <c r="W1134" i="3" s="1"/>
  <c r="AB1130" i="3" a="1"/>
  <c r="AA1130" i="3" a="1"/>
  <c r="AA1130" i="3" s="1"/>
  <c r="X1130" i="3" a="1"/>
  <c r="X1130" i="3" s="1"/>
  <c r="W1130" i="3" a="1"/>
  <c r="W1130" i="3" s="1"/>
  <c r="AB1126" i="3" a="1"/>
  <c r="AA1126" i="3" a="1"/>
  <c r="AA1126" i="3" s="1"/>
  <c r="X1126" i="3" a="1"/>
  <c r="W1126" i="3" a="1"/>
  <c r="W1126" i="3" s="1"/>
  <c r="AB1122" i="3" a="1"/>
  <c r="AA1122" i="3" a="1"/>
  <c r="AA1122" i="3" s="1"/>
  <c r="X1122" i="3" a="1"/>
  <c r="W1122" i="3" a="1"/>
  <c r="W1122" i="3" s="1"/>
  <c r="AB1118" i="3" a="1"/>
  <c r="AA1118" i="3" a="1"/>
  <c r="AA1118" i="3" s="1"/>
  <c r="X1118" i="3" a="1"/>
  <c r="W1118" i="3" a="1"/>
  <c r="W1118" i="3" s="1"/>
  <c r="AB1114" i="3" a="1"/>
  <c r="AA1114" i="3" a="1"/>
  <c r="AA1114" i="3" s="1"/>
  <c r="X1114" i="3" a="1"/>
  <c r="X1114" i="3" s="1"/>
  <c r="W1114" i="3" a="1"/>
  <c r="W1114" i="3" s="1"/>
  <c r="AB1110" i="3" a="1"/>
  <c r="AA1110" i="3" a="1"/>
  <c r="AA1110" i="3" s="1"/>
  <c r="X1110" i="3" a="1"/>
  <c r="W1110" i="3" a="1"/>
  <c r="W1110" i="3" s="1"/>
  <c r="AB1106" i="3" a="1"/>
  <c r="AA1106" i="3" a="1"/>
  <c r="AA1106" i="3" s="1"/>
  <c r="X1106" i="3" a="1"/>
  <c r="W1106" i="3" a="1"/>
  <c r="W1106" i="3" s="1"/>
  <c r="AB1102" i="3" a="1"/>
  <c r="AA1102" i="3" a="1"/>
  <c r="AA1102" i="3" s="1"/>
  <c r="X1102" i="3" a="1"/>
  <c r="W1102" i="3" a="1"/>
  <c r="W1102" i="3" s="1"/>
  <c r="AB1098" i="3" a="1"/>
  <c r="AA1098" i="3" a="1"/>
  <c r="AA1098" i="3" s="1"/>
  <c r="X1098" i="3" a="1"/>
  <c r="X1098" i="3" s="1"/>
  <c r="W1098" i="3" a="1"/>
  <c r="W1098" i="3" s="1"/>
  <c r="AB1094" i="3" a="1"/>
  <c r="AA1094" i="3" a="1"/>
  <c r="AA1094" i="3" s="1"/>
  <c r="X1094" i="3" a="1"/>
  <c r="W1094" i="3" a="1"/>
  <c r="W1094" i="3" s="1"/>
  <c r="AB1090" i="3" a="1"/>
  <c r="AA1090" i="3" a="1"/>
  <c r="AA1090" i="3" s="1"/>
  <c r="X1090" i="3" a="1"/>
  <c r="W1090" i="3" a="1"/>
  <c r="W1090" i="3" s="1"/>
  <c r="AB1086" i="3" a="1"/>
  <c r="AA1086" i="3" a="1"/>
  <c r="AA1086" i="3" s="1"/>
  <c r="X1086" i="3" a="1"/>
  <c r="W1086" i="3" a="1"/>
  <c r="W1086" i="3" s="1"/>
  <c r="AB1082" i="3" a="1"/>
  <c r="AA1082" i="3" a="1"/>
  <c r="AA1082" i="3" s="1"/>
  <c r="X1082" i="3" a="1"/>
  <c r="X1082" i="3" s="1"/>
  <c r="W1082" i="3" a="1"/>
  <c r="W1082" i="3" s="1"/>
  <c r="AB1078" i="3" a="1"/>
  <c r="AA1078" i="3" a="1"/>
  <c r="AA1078" i="3" s="1"/>
  <c r="X1078" i="3" a="1"/>
  <c r="W1078" i="3" a="1"/>
  <c r="W1078" i="3" s="1"/>
  <c r="AB1074" i="3" a="1"/>
  <c r="AA1074" i="3" a="1"/>
  <c r="AA1074" i="3" s="1"/>
  <c r="X1074" i="3" a="1"/>
  <c r="W1074" i="3" a="1"/>
  <c r="W1074" i="3" s="1"/>
  <c r="AB1070" i="3" a="1"/>
  <c r="AA1070" i="3" a="1"/>
  <c r="AA1070" i="3" s="1"/>
  <c r="X1070" i="3" a="1"/>
  <c r="W1070" i="3" a="1"/>
  <c r="W1070" i="3" s="1"/>
  <c r="AB1066" i="3" a="1"/>
  <c r="AA1066" i="3" a="1"/>
  <c r="AA1066" i="3" s="1"/>
  <c r="X1066" i="3" a="1"/>
  <c r="X1066" i="3" s="1"/>
  <c r="W1066" i="3" a="1"/>
  <c r="W1066" i="3" s="1"/>
  <c r="AB1062" i="3" a="1"/>
  <c r="AA1062" i="3" a="1"/>
  <c r="AA1062" i="3" s="1"/>
  <c r="X1062" i="3" a="1"/>
  <c r="W1062" i="3" a="1"/>
  <c r="W1062" i="3" s="1"/>
  <c r="AB1058" i="3" a="1"/>
  <c r="AA1058" i="3" a="1"/>
  <c r="AA1058" i="3" s="1"/>
  <c r="X1058" i="3" a="1"/>
  <c r="W1058" i="3" a="1"/>
  <c r="W1058" i="3" s="1"/>
  <c r="AB1054" i="3" a="1"/>
  <c r="AA1054" i="3" a="1"/>
  <c r="AA1054" i="3" s="1"/>
  <c r="X1054" i="3" a="1"/>
  <c r="W1054" i="3" a="1"/>
  <c r="W1054" i="3" s="1"/>
  <c r="AB1050" i="3" a="1"/>
  <c r="AA1050" i="3" a="1"/>
  <c r="AA1050" i="3" s="1"/>
  <c r="X1050" i="3" a="1"/>
  <c r="X1050" i="3" s="1"/>
  <c r="W1050" i="3" a="1"/>
  <c r="W1050" i="3" s="1"/>
  <c r="AB1046" i="3" a="1"/>
  <c r="AA1046" i="3" a="1"/>
  <c r="AA1046" i="3" s="1"/>
  <c r="X1046" i="3" a="1"/>
  <c r="W1046" i="3" a="1"/>
  <c r="W1046" i="3" s="1"/>
  <c r="AB1042" i="3" a="1"/>
  <c r="AA1042" i="3" a="1"/>
  <c r="AA1042" i="3" s="1"/>
  <c r="X1042" i="3" a="1"/>
  <c r="W1042" i="3" a="1"/>
  <c r="W1042" i="3" s="1"/>
  <c r="AB1038" i="3" a="1"/>
  <c r="AA1038" i="3" a="1"/>
  <c r="AA1038" i="3" s="1"/>
  <c r="X1038" i="3" a="1"/>
  <c r="W1038" i="3" a="1"/>
  <c r="W1038" i="3" s="1"/>
  <c r="AB1034" i="3" a="1"/>
  <c r="AA1034" i="3" a="1"/>
  <c r="AA1034" i="3" s="1"/>
  <c r="X1034" i="3" a="1"/>
  <c r="X1034" i="3" s="1"/>
  <c r="W1034" i="3" a="1"/>
  <c r="W1034" i="3" s="1"/>
  <c r="AB1030" i="3" a="1"/>
  <c r="AA1030" i="3" a="1"/>
  <c r="AA1030" i="3" s="1"/>
  <c r="X1030" i="3" a="1"/>
  <c r="W1030" i="3" a="1"/>
  <c r="W1030" i="3" s="1"/>
  <c r="AB1026" i="3" a="1"/>
  <c r="AA1026" i="3" a="1"/>
  <c r="AA1026" i="3" s="1"/>
  <c r="X1026" i="3" a="1"/>
  <c r="W1026" i="3" a="1"/>
  <c r="W1026" i="3" s="1"/>
  <c r="AB1022" i="3" a="1"/>
  <c r="AA1022" i="3" a="1"/>
  <c r="AA1022" i="3" s="1"/>
  <c r="X1022" i="3" a="1"/>
  <c r="W1022" i="3" a="1"/>
  <c r="W1022" i="3" s="1"/>
  <c r="AB1018" i="3" a="1"/>
  <c r="AA1018" i="3" a="1"/>
  <c r="AA1018" i="3" s="1"/>
  <c r="X1018" i="3" a="1"/>
  <c r="X1018" i="3" s="1"/>
  <c r="W1018" i="3" a="1"/>
  <c r="W1018" i="3" s="1"/>
  <c r="AB1014" i="3" a="1"/>
  <c r="AA1014" i="3" a="1"/>
  <c r="AA1014" i="3" s="1"/>
  <c r="X1014" i="3" a="1"/>
  <c r="W1014" i="3" a="1"/>
  <c r="W1014" i="3" s="1"/>
  <c r="AB1010" i="3" a="1"/>
  <c r="AA1010" i="3" a="1"/>
  <c r="AA1010" i="3" s="1"/>
  <c r="X1010" i="3" a="1"/>
  <c r="W1010" i="3" a="1"/>
  <c r="W1010" i="3" s="1"/>
  <c r="AB1006" i="3" a="1"/>
  <c r="AA1006" i="3" a="1"/>
  <c r="AA1006" i="3" s="1"/>
  <c r="X1006" i="3" a="1"/>
  <c r="W1006" i="3" a="1"/>
  <c r="W1006" i="3" s="1"/>
  <c r="AB1002" i="3" a="1"/>
  <c r="AA1002" i="3" a="1"/>
  <c r="AA1002" i="3" s="1"/>
  <c r="X1002" i="3" a="1"/>
  <c r="X1002" i="3" s="1"/>
  <c r="W1002" i="3" a="1"/>
  <c r="W1002" i="3" s="1"/>
  <c r="AB998" i="3" a="1"/>
  <c r="AA998" i="3" a="1"/>
  <c r="AA998" i="3" s="1"/>
  <c r="X998" i="3" a="1"/>
  <c r="W998" i="3" a="1"/>
  <c r="W998" i="3" s="1"/>
  <c r="AB994" i="3" a="1"/>
  <c r="AA994" i="3" a="1"/>
  <c r="AA994" i="3" s="1"/>
  <c r="X994" i="3" a="1"/>
  <c r="W994" i="3" a="1"/>
  <c r="W994" i="3" s="1"/>
  <c r="AB990" i="3" a="1"/>
  <c r="AA990" i="3" a="1"/>
  <c r="AA990" i="3" s="1"/>
  <c r="X990" i="3" a="1"/>
  <c r="W990" i="3" a="1"/>
  <c r="W990" i="3" s="1"/>
  <c r="AB986" i="3" a="1"/>
  <c r="AA986" i="3" a="1"/>
  <c r="AA986" i="3" s="1"/>
  <c r="X986" i="3" a="1"/>
  <c r="X986" i="3" s="1"/>
  <c r="W986" i="3" a="1"/>
  <c r="W986" i="3" s="1"/>
  <c r="AB982" i="3" a="1"/>
  <c r="AA982" i="3" a="1"/>
  <c r="AA982" i="3" s="1"/>
  <c r="X982" i="3" a="1"/>
  <c r="W982" i="3" a="1"/>
  <c r="W982" i="3" s="1"/>
  <c r="AB978" i="3" a="1"/>
  <c r="AA978" i="3" a="1"/>
  <c r="AA978" i="3" s="1"/>
  <c r="X978" i="3" a="1"/>
  <c r="W978" i="3" a="1"/>
  <c r="W978" i="3" s="1"/>
  <c r="AB974" i="3" a="1"/>
  <c r="AA974" i="3" a="1"/>
  <c r="AA974" i="3" s="1"/>
  <c r="X974" i="3" a="1"/>
  <c r="W974" i="3" a="1"/>
  <c r="W974" i="3" s="1"/>
  <c r="AB970" i="3" a="1"/>
  <c r="AA970" i="3" a="1"/>
  <c r="AA970" i="3" s="1"/>
  <c r="X970" i="3" a="1"/>
  <c r="X970" i="3" s="1"/>
  <c r="W970" i="3" a="1"/>
  <c r="W970" i="3" s="1"/>
  <c r="AB966" i="3" a="1"/>
  <c r="AA966" i="3" a="1"/>
  <c r="AA966" i="3" s="1"/>
  <c r="X966" i="3" a="1"/>
  <c r="W966" i="3" a="1"/>
  <c r="W966" i="3" s="1"/>
  <c r="AB962" i="3" a="1"/>
  <c r="AA962" i="3" a="1"/>
  <c r="AA962" i="3" s="1"/>
  <c r="X962" i="3" a="1"/>
  <c r="W962" i="3" a="1"/>
  <c r="W962" i="3" s="1"/>
  <c r="AB958" i="3" a="1"/>
  <c r="AA958" i="3" a="1"/>
  <c r="AA958" i="3" s="1"/>
  <c r="X958" i="3" a="1"/>
  <c r="W958" i="3" a="1"/>
  <c r="W958" i="3" s="1"/>
  <c r="AB954" i="3" a="1"/>
  <c r="AA954" i="3" a="1"/>
  <c r="AA954" i="3" s="1"/>
  <c r="X954" i="3" a="1"/>
  <c r="X954" i="3" s="1"/>
  <c r="W954" i="3" a="1"/>
  <c r="W954" i="3" s="1"/>
  <c r="AB950" i="3" a="1"/>
  <c r="AA950" i="3" a="1"/>
  <c r="AA950" i="3" s="1"/>
  <c r="X950" i="3" a="1"/>
  <c r="W950" i="3" a="1"/>
  <c r="W950" i="3" s="1"/>
  <c r="AB946" i="3" a="1"/>
  <c r="AA946" i="3" a="1"/>
  <c r="AA946" i="3" s="1"/>
  <c r="X946" i="3" a="1"/>
  <c r="W946" i="3" a="1"/>
  <c r="W946" i="3" s="1"/>
  <c r="AB942" i="3" a="1"/>
  <c r="AA942" i="3" a="1"/>
  <c r="AA942" i="3" s="1"/>
  <c r="X942" i="3" a="1"/>
  <c r="W942" i="3" a="1"/>
  <c r="W942" i="3" s="1"/>
  <c r="AB938" i="3" a="1"/>
  <c r="AA938" i="3" a="1"/>
  <c r="AA938" i="3" s="1"/>
  <c r="X938" i="3" a="1"/>
  <c r="X938" i="3" s="1"/>
  <c r="W938" i="3" a="1"/>
  <c r="W938" i="3" s="1"/>
  <c r="AB934" i="3" a="1"/>
  <c r="AA934" i="3" a="1"/>
  <c r="AA934" i="3" s="1"/>
  <c r="X934" i="3" a="1"/>
  <c r="W934" i="3" a="1"/>
  <c r="W934" i="3" s="1"/>
  <c r="AB930" i="3" a="1"/>
  <c r="AA930" i="3" a="1"/>
  <c r="AA930" i="3" s="1"/>
  <c r="X930" i="3" a="1"/>
  <c r="W930" i="3" a="1"/>
  <c r="W930" i="3" s="1"/>
  <c r="AB926" i="3" a="1"/>
  <c r="AA926" i="3" a="1"/>
  <c r="AA926" i="3" s="1"/>
  <c r="X926" i="3" a="1"/>
  <c r="W926" i="3" a="1"/>
  <c r="W926" i="3" s="1"/>
  <c r="AB922" i="3" a="1"/>
  <c r="AA922" i="3" a="1"/>
  <c r="AA922" i="3" s="1"/>
  <c r="X922" i="3" a="1"/>
  <c r="X922" i="3" s="1"/>
  <c r="W922" i="3" a="1"/>
  <c r="W922" i="3" s="1"/>
  <c r="AB918" i="3" a="1"/>
  <c r="AA918" i="3" a="1"/>
  <c r="AA918" i="3" s="1"/>
  <c r="X918" i="3" a="1"/>
  <c r="W918" i="3" a="1"/>
  <c r="W918" i="3" s="1"/>
  <c r="AB914" i="3" a="1"/>
  <c r="AA914" i="3" a="1"/>
  <c r="AA914" i="3" s="1"/>
  <c r="X914" i="3" a="1"/>
  <c r="W914" i="3" a="1"/>
  <c r="W914" i="3" s="1"/>
  <c r="AB910" i="3" a="1"/>
  <c r="AA910" i="3" a="1"/>
  <c r="AA910" i="3" s="1"/>
  <c r="X910" i="3" a="1"/>
  <c r="W910" i="3" a="1"/>
  <c r="W910" i="3" s="1"/>
  <c r="AB906" i="3" a="1"/>
  <c r="AA906" i="3" a="1"/>
  <c r="AA906" i="3" s="1"/>
  <c r="X906" i="3" a="1"/>
  <c r="X906" i="3" s="1"/>
  <c r="W906" i="3" a="1"/>
  <c r="W906" i="3" s="1"/>
  <c r="AB902" i="3" a="1"/>
  <c r="AA902" i="3" a="1"/>
  <c r="AA902" i="3" s="1"/>
  <c r="X902" i="3" a="1"/>
  <c r="W902" i="3" a="1"/>
  <c r="W902" i="3" s="1"/>
  <c r="AB898" i="3" a="1"/>
  <c r="AA898" i="3" a="1"/>
  <c r="AA898" i="3" s="1"/>
  <c r="X898" i="3" a="1"/>
  <c r="W898" i="3" a="1"/>
  <c r="W898" i="3" s="1"/>
  <c r="AB894" i="3" a="1"/>
  <c r="AA894" i="3" a="1"/>
  <c r="AA894" i="3" s="1"/>
  <c r="X894" i="3" a="1"/>
  <c r="W894" i="3" a="1"/>
  <c r="W894" i="3" s="1"/>
  <c r="AB890" i="3" a="1"/>
  <c r="AA890" i="3" a="1"/>
  <c r="AA890" i="3" s="1"/>
  <c r="X890" i="3" a="1"/>
  <c r="X890" i="3" s="1"/>
  <c r="W890" i="3" a="1"/>
  <c r="W890" i="3" s="1"/>
  <c r="AB886" i="3" a="1"/>
  <c r="AA886" i="3" a="1"/>
  <c r="AA886" i="3" s="1"/>
  <c r="X886" i="3" a="1"/>
  <c r="W886" i="3" a="1"/>
  <c r="W886" i="3" s="1"/>
  <c r="AB882" i="3" a="1"/>
  <c r="AA882" i="3" a="1"/>
  <c r="AA882" i="3" s="1"/>
  <c r="X882" i="3" a="1"/>
  <c r="W882" i="3" a="1"/>
  <c r="W882" i="3" s="1"/>
  <c r="AB878" i="3" a="1"/>
  <c r="AA878" i="3" a="1"/>
  <c r="AA878" i="3" s="1"/>
  <c r="X878" i="3" a="1"/>
  <c r="W878" i="3" a="1"/>
  <c r="W878" i="3" s="1"/>
  <c r="AB874" i="3" a="1"/>
  <c r="AA874" i="3" a="1"/>
  <c r="AA874" i="3" s="1"/>
  <c r="X874" i="3" a="1"/>
  <c r="X874" i="3" s="1"/>
  <c r="W874" i="3" a="1"/>
  <c r="W874" i="3" s="1"/>
  <c r="AB870" i="3" a="1"/>
  <c r="AA870" i="3" a="1"/>
  <c r="AA870" i="3" s="1"/>
  <c r="X870" i="3" a="1"/>
  <c r="W870" i="3" a="1"/>
  <c r="W870" i="3" s="1"/>
  <c r="AB866" i="3" a="1"/>
  <c r="AA866" i="3" a="1"/>
  <c r="AA866" i="3" s="1"/>
  <c r="X866" i="3" a="1"/>
  <c r="W866" i="3" a="1"/>
  <c r="W866" i="3" s="1"/>
  <c r="AB862" i="3" a="1"/>
  <c r="AA862" i="3" a="1"/>
  <c r="AA862" i="3" s="1"/>
  <c r="X862" i="3" a="1"/>
  <c r="W862" i="3" a="1"/>
  <c r="W862" i="3" s="1"/>
  <c r="AB858" i="3" a="1"/>
  <c r="AA858" i="3" a="1"/>
  <c r="AA858" i="3" s="1"/>
  <c r="X858" i="3" a="1"/>
  <c r="X858" i="3" s="1"/>
  <c r="W858" i="3" a="1"/>
  <c r="W858" i="3" s="1"/>
  <c r="AB854" i="3" a="1"/>
  <c r="AA854" i="3" a="1"/>
  <c r="AA854" i="3" s="1"/>
  <c r="X854" i="3" a="1"/>
  <c r="W854" i="3" a="1"/>
  <c r="W854" i="3" s="1"/>
  <c r="AB850" i="3" a="1"/>
  <c r="AB850" i="3" s="1"/>
  <c r="AA850" i="3" a="1"/>
  <c r="AA850" i="3" s="1"/>
  <c r="X850" i="3" a="1"/>
  <c r="W850" i="3" a="1"/>
  <c r="W850" i="3" s="1"/>
  <c r="AB846" i="3" a="1"/>
  <c r="AA846" i="3" a="1"/>
  <c r="AA846" i="3" s="1"/>
  <c r="X846" i="3" a="1"/>
  <c r="W846" i="3" a="1"/>
  <c r="W846" i="3" s="1"/>
  <c r="AB842" i="3" a="1"/>
  <c r="AA842" i="3" a="1"/>
  <c r="AA842" i="3" s="1"/>
  <c r="X842" i="3" a="1"/>
  <c r="X842" i="3" s="1"/>
  <c r="W842" i="3" a="1"/>
  <c r="W842" i="3" s="1"/>
  <c r="AB838" i="3" a="1"/>
  <c r="AB838" i="3" s="1"/>
  <c r="AA838" i="3" a="1"/>
  <c r="AA838" i="3" s="1"/>
  <c r="X838" i="3" a="1"/>
  <c r="W838" i="3" a="1"/>
  <c r="W838" i="3" s="1"/>
  <c r="AB834" i="3" a="1"/>
  <c r="AB834" i="3" s="1"/>
  <c r="AA834" i="3" a="1"/>
  <c r="AA834" i="3" s="1"/>
  <c r="X834" i="3" a="1"/>
  <c r="W834" i="3" a="1"/>
  <c r="W834" i="3" s="1"/>
  <c r="AB830" i="3" a="1"/>
  <c r="AA830" i="3" a="1"/>
  <c r="AA830" i="3" s="1"/>
  <c r="X830" i="3" a="1"/>
  <c r="W830" i="3" a="1"/>
  <c r="W830" i="3" s="1"/>
  <c r="AB826" i="3" a="1"/>
  <c r="AA826" i="3" a="1"/>
  <c r="AA826" i="3" s="1"/>
  <c r="X826" i="3" a="1"/>
  <c r="X826" i="3" s="1"/>
  <c r="W826" i="3" a="1"/>
  <c r="W826" i="3" s="1"/>
  <c r="AB822" i="3" a="1"/>
  <c r="AB822" i="3" s="1"/>
  <c r="AA822" i="3" a="1"/>
  <c r="AA822" i="3" s="1"/>
  <c r="X822" i="3" a="1"/>
  <c r="W822" i="3" a="1"/>
  <c r="W822" i="3" s="1"/>
  <c r="AB818" i="3" a="1"/>
  <c r="AB818" i="3" s="1"/>
  <c r="AA818" i="3" a="1"/>
  <c r="AA818" i="3" s="1"/>
  <c r="X818" i="3" a="1"/>
  <c r="W818" i="3" a="1"/>
  <c r="W818" i="3" s="1"/>
  <c r="AB814" i="3" a="1"/>
  <c r="AA814" i="3" a="1"/>
  <c r="AA814" i="3" s="1"/>
  <c r="X814" i="3" a="1"/>
  <c r="W814" i="3" a="1"/>
  <c r="W814" i="3" s="1"/>
  <c r="AB810" i="3" a="1"/>
  <c r="AA810" i="3" a="1"/>
  <c r="AA810" i="3" s="1"/>
  <c r="X810" i="3" a="1"/>
  <c r="X810" i="3" s="1"/>
  <c r="W810" i="3" a="1"/>
  <c r="W810" i="3" s="1"/>
  <c r="AB806" i="3" a="1"/>
  <c r="AB806" i="3" s="1"/>
  <c r="AA806" i="3" a="1"/>
  <c r="AA806" i="3" s="1"/>
  <c r="X806" i="3" a="1"/>
  <c r="W806" i="3" a="1"/>
  <c r="W806" i="3" s="1"/>
  <c r="AB802" i="3" a="1"/>
  <c r="AB802" i="3" s="1"/>
  <c r="AA802" i="3" a="1"/>
  <c r="AA802" i="3" s="1"/>
  <c r="X802" i="3" a="1"/>
  <c r="W802" i="3" a="1"/>
  <c r="W802" i="3" s="1"/>
  <c r="AB798" i="3" a="1"/>
  <c r="AA798" i="3" a="1"/>
  <c r="AA798" i="3" s="1"/>
  <c r="X798" i="3" a="1"/>
  <c r="W798" i="3" a="1"/>
  <c r="W798" i="3" s="1"/>
  <c r="AB794" i="3" a="1"/>
  <c r="AA794" i="3" a="1"/>
  <c r="X794" i="3" a="1"/>
  <c r="X794" i="3" s="1"/>
  <c r="W794" i="3" a="1"/>
  <c r="W794" i="3" s="1"/>
  <c r="AB790" i="3" a="1"/>
  <c r="AB790" i="3" s="1"/>
  <c r="AA790" i="3" a="1"/>
  <c r="AA790" i="3" s="1"/>
  <c r="X790" i="3" a="1"/>
  <c r="W790" i="3" a="1"/>
  <c r="W790" i="3" s="1"/>
  <c r="AB786" i="3" a="1"/>
  <c r="AB786" i="3" s="1"/>
  <c r="AA786" i="3" a="1"/>
  <c r="AA786" i="3" s="1"/>
  <c r="X786" i="3" a="1"/>
  <c r="W786" i="3" a="1"/>
  <c r="W786" i="3" s="1"/>
  <c r="AB782" i="3" a="1"/>
  <c r="AA782" i="3" a="1"/>
  <c r="AA782" i="3" s="1"/>
  <c r="X782" i="3" a="1"/>
  <c r="W782" i="3" a="1"/>
  <c r="W782" i="3" s="1"/>
  <c r="AB778" i="3" a="1"/>
  <c r="AA778" i="3" a="1"/>
  <c r="AA778" i="3" s="1"/>
  <c r="X778" i="3" a="1"/>
  <c r="X778" i="3" s="1"/>
  <c r="W778" i="3" a="1"/>
  <c r="W778" i="3" s="1"/>
  <c r="AB774" i="3" a="1"/>
  <c r="AB774" i="3" s="1"/>
  <c r="AA774" i="3" a="1"/>
  <c r="AA774" i="3" s="1"/>
  <c r="X774" i="3" a="1"/>
  <c r="W774" i="3" a="1"/>
  <c r="W774" i="3" s="1"/>
  <c r="AB770" i="3" a="1"/>
  <c r="AB770" i="3" s="1"/>
  <c r="AA770" i="3" a="1"/>
  <c r="AA770" i="3" s="1"/>
  <c r="X770" i="3" a="1"/>
  <c r="W770" i="3" a="1"/>
  <c r="W770" i="3" s="1"/>
  <c r="AB766" i="3" a="1"/>
  <c r="AA766" i="3" a="1"/>
  <c r="AA766" i="3" s="1"/>
  <c r="X766" i="3" a="1"/>
  <c r="W766" i="3" a="1"/>
  <c r="W766" i="3" s="1"/>
  <c r="AB762" i="3" a="1"/>
  <c r="AA762" i="3" a="1"/>
  <c r="AA762" i="3" s="1"/>
  <c r="X762" i="3" a="1"/>
  <c r="X762" i="3" s="1"/>
  <c r="W762" i="3" a="1"/>
  <c r="W762" i="3" s="1"/>
  <c r="AB758" i="3" a="1"/>
  <c r="AB758" i="3" s="1"/>
  <c r="AA758" i="3" a="1"/>
  <c r="AA758" i="3" s="1"/>
  <c r="X758" i="3" a="1"/>
  <c r="W758" i="3" a="1"/>
  <c r="W758" i="3" s="1"/>
  <c r="AA754" i="3" a="1"/>
  <c r="AB754" i="3" a="1"/>
  <c r="AB754" i="3" s="1"/>
  <c r="X754" i="3" a="1"/>
  <c r="W754" i="3" a="1"/>
  <c r="W754" i="3" s="1"/>
  <c r="AB750" i="3" a="1"/>
  <c r="AA750" i="3" a="1"/>
  <c r="AA750" i="3" s="1"/>
  <c r="X750" i="3" a="1"/>
  <c r="W750" i="3" a="1"/>
  <c r="W750" i="3" s="1"/>
  <c r="AB746" i="3" a="1"/>
  <c r="AA746" i="3" a="1"/>
  <c r="AA746" i="3" s="1"/>
  <c r="X746" i="3" a="1"/>
  <c r="X746" i="3" s="1"/>
  <c r="W746" i="3" a="1"/>
  <c r="W746" i="3" s="1"/>
  <c r="AB742" i="3" a="1"/>
  <c r="AB742" i="3" s="1"/>
  <c r="AA742" i="3" a="1"/>
  <c r="AA742" i="3" s="1"/>
  <c r="X742" i="3" a="1"/>
  <c r="W742" i="3" a="1"/>
  <c r="W742" i="3" s="1"/>
  <c r="AB738" i="3" a="1"/>
  <c r="AB738" i="3" s="1"/>
  <c r="AA738" i="3" a="1"/>
  <c r="AA738" i="3" s="1"/>
  <c r="X738" i="3" a="1"/>
  <c r="W738" i="3" a="1"/>
  <c r="W738" i="3" s="1"/>
  <c r="AB734" i="3" a="1"/>
  <c r="AA734" i="3" a="1"/>
  <c r="AA734" i="3" s="1"/>
  <c r="X734" i="3" a="1"/>
  <c r="W734" i="3" a="1"/>
  <c r="W734" i="3" s="1"/>
  <c r="AB730" i="3" a="1"/>
  <c r="AA730" i="3" a="1"/>
  <c r="AA730" i="3" s="1"/>
  <c r="X730" i="3" a="1"/>
  <c r="X730" i="3" s="1"/>
  <c r="W730" i="3" a="1"/>
  <c r="W730" i="3" s="1"/>
  <c r="AB726" i="3" a="1"/>
  <c r="AB726" i="3" s="1"/>
  <c r="AA726" i="3" a="1"/>
  <c r="AA726" i="3" s="1"/>
  <c r="X726" i="3" a="1"/>
  <c r="W726" i="3" a="1"/>
  <c r="W726" i="3" s="1"/>
  <c r="AB722" i="3" a="1"/>
  <c r="AB722" i="3" s="1"/>
  <c r="AA722" i="3" a="1"/>
  <c r="AA722" i="3" s="1"/>
  <c r="X722" i="3" a="1"/>
  <c r="W722" i="3" a="1"/>
  <c r="W722" i="3" s="1"/>
  <c r="AB718" i="3" a="1"/>
  <c r="AA718" i="3" a="1"/>
  <c r="AA718" i="3" s="1"/>
  <c r="X718" i="3" a="1"/>
  <c r="W718" i="3" a="1"/>
  <c r="W718" i="3" s="1"/>
  <c r="AB714" i="3" a="1"/>
  <c r="AA714" i="3" a="1"/>
  <c r="AA714" i="3" s="1"/>
  <c r="X714" i="3" a="1"/>
  <c r="X714" i="3" s="1"/>
  <c r="W714" i="3" a="1"/>
  <c r="W714" i="3" s="1"/>
  <c r="AB710" i="3" a="1"/>
  <c r="AB710" i="3" s="1"/>
  <c r="AA710" i="3" a="1"/>
  <c r="AA710" i="3" s="1"/>
  <c r="X710" i="3" a="1"/>
  <c r="W710" i="3" a="1"/>
  <c r="W710" i="3" s="1"/>
  <c r="AB706" i="3" a="1"/>
  <c r="AA706" i="3" a="1"/>
  <c r="AA706" i="3" s="1"/>
  <c r="X706" i="3" a="1"/>
  <c r="W706" i="3" a="1"/>
  <c r="W706" i="3" s="1"/>
  <c r="AB702" i="3" a="1"/>
  <c r="AA702" i="3" a="1"/>
  <c r="AA702" i="3" s="1"/>
  <c r="X702" i="3" a="1"/>
  <c r="X702" i="3" s="1"/>
  <c r="W702" i="3" a="1"/>
  <c r="W702" i="3" s="1"/>
  <c r="AB698" i="3" a="1"/>
  <c r="AA698" i="3" a="1"/>
  <c r="AA698" i="3" s="1"/>
  <c r="X698" i="3" a="1"/>
  <c r="X698" i="3" s="1"/>
  <c r="W698" i="3" a="1"/>
  <c r="W698" i="3" s="1"/>
  <c r="AB694" i="3" a="1"/>
  <c r="AB694" i="3" s="1"/>
  <c r="AA694" i="3" a="1"/>
  <c r="AA694" i="3" s="1"/>
  <c r="X694" i="3" a="1"/>
  <c r="W694" i="3" a="1"/>
  <c r="W694" i="3" s="1"/>
  <c r="AB690" i="3" a="1"/>
  <c r="AB690" i="3" s="1"/>
  <c r="AA690" i="3" a="1"/>
  <c r="AA690" i="3" s="1"/>
  <c r="X690" i="3" a="1"/>
  <c r="W690" i="3" a="1"/>
  <c r="W690" i="3" s="1"/>
  <c r="AB686" i="3" a="1"/>
  <c r="AA686" i="3" a="1"/>
  <c r="AA686" i="3" s="1"/>
  <c r="X686" i="3" a="1"/>
  <c r="W686" i="3" a="1"/>
  <c r="W686" i="3" s="1"/>
  <c r="AA682" i="3" a="1"/>
  <c r="AB682" i="3" a="1"/>
  <c r="AB682" i="3" s="1"/>
  <c r="X682" i="3" a="1"/>
  <c r="X682" i="3" s="1"/>
  <c r="W682" i="3" a="1"/>
  <c r="W682" i="3" s="1"/>
  <c r="AB678" i="3" a="1"/>
  <c r="AB678" i="3" s="1"/>
  <c r="AA678" i="3" a="1"/>
  <c r="AA678" i="3" s="1"/>
  <c r="X678" i="3" a="1"/>
  <c r="X678" i="3" s="1"/>
  <c r="W678" i="3" a="1"/>
  <c r="W678" i="3" s="1"/>
  <c r="AB674" i="3" a="1"/>
  <c r="AB674" i="3" s="1"/>
  <c r="AA674" i="3" a="1"/>
  <c r="AA674" i="3" s="1"/>
  <c r="X674" i="3" a="1"/>
  <c r="W674" i="3" a="1"/>
  <c r="W674" i="3" s="1"/>
  <c r="AB670" i="3" a="1"/>
  <c r="AA670" i="3" a="1"/>
  <c r="AA670" i="3" s="1"/>
  <c r="X670" i="3" a="1"/>
  <c r="W670" i="3" a="1"/>
  <c r="W670" i="3" s="1"/>
  <c r="AB666" i="3" a="1"/>
  <c r="AA666" i="3" a="1"/>
  <c r="AA666" i="3" s="1"/>
  <c r="X666" i="3" a="1"/>
  <c r="X666" i="3" s="1"/>
  <c r="W666" i="3" a="1"/>
  <c r="W666" i="3" s="1"/>
  <c r="AB662" i="3" a="1"/>
  <c r="AB662" i="3" s="1"/>
  <c r="AA662" i="3" a="1"/>
  <c r="AA662" i="3" s="1"/>
  <c r="X662" i="3" a="1"/>
  <c r="W662" i="3" a="1"/>
  <c r="W662" i="3" s="1"/>
  <c r="AB658" i="3" a="1"/>
  <c r="AB658" i="3" s="1"/>
  <c r="AA658" i="3" a="1"/>
  <c r="AA658" i="3" s="1"/>
  <c r="X658" i="3" a="1"/>
  <c r="X658" i="3" s="1"/>
  <c r="W658" i="3" a="1"/>
  <c r="W658" i="3" s="1"/>
  <c r="AB654" i="3" a="1"/>
  <c r="AA654" i="3" a="1"/>
  <c r="AA654" i="3" s="1"/>
  <c r="X654" i="3" a="1"/>
  <c r="W654" i="3" a="1"/>
  <c r="W654" i="3" s="1"/>
  <c r="AB650" i="3" a="1"/>
  <c r="AA650" i="3" a="1"/>
  <c r="AA650" i="3" s="1"/>
  <c r="X650" i="3" a="1"/>
  <c r="W650" i="3" a="1"/>
  <c r="W650" i="3" s="1"/>
  <c r="AB646" i="3" a="1"/>
  <c r="AA646" i="3" a="1"/>
  <c r="AA646" i="3" s="1"/>
  <c r="X646" i="3" a="1"/>
  <c r="X646" i="3" s="1"/>
  <c r="W646" i="3" a="1"/>
  <c r="AB642" i="3" a="1"/>
  <c r="AA642" i="3" a="1"/>
  <c r="AA642" i="3" s="1"/>
  <c r="X642" i="3" a="1"/>
  <c r="X642" i="3" s="1"/>
  <c r="W642" i="3" a="1"/>
  <c r="W642" i="3" s="1"/>
  <c r="AB638" i="3" a="1"/>
  <c r="AA638" i="3" a="1"/>
  <c r="AA638" i="3" s="1"/>
  <c r="X638" i="3" a="1"/>
  <c r="W638" i="3" a="1"/>
  <c r="W638" i="3" s="1"/>
  <c r="AB634" i="3" a="1"/>
  <c r="AA634" i="3" a="1"/>
  <c r="AA634" i="3" s="1"/>
  <c r="X634" i="3" a="1"/>
  <c r="X634" i="3" s="1"/>
  <c r="W634" i="3" a="1"/>
  <c r="W634" i="3" s="1"/>
  <c r="AB630" i="3" a="1"/>
  <c r="AA630" i="3" a="1"/>
  <c r="AA630" i="3" s="1"/>
  <c r="X630" i="3" a="1"/>
  <c r="W630" i="3" a="1"/>
  <c r="AA626" i="3" a="1"/>
  <c r="AB626" i="3" a="1"/>
  <c r="AB626" i="3" s="1"/>
  <c r="X626" i="3" a="1"/>
  <c r="X626" i="3" s="1"/>
  <c r="W626" i="3" a="1"/>
  <c r="W626" i="3" s="1"/>
  <c r="AB622" i="3" a="1"/>
  <c r="AA622" i="3" a="1"/>
  <c r="AA622" i="3" s="1"/>
  <c r="X622" i="3" a="1"/>
  <c r="W622" i="3" a="1"/>
  <c r="W622" i="3" s="1"/>
  <c r="AB618" i="3" a="1"/>
  <c r="AA618" i="3" a="1"/>
  <c r="AA618" i="3" s="1"/>
  <c r="X618" i="3" a="1"/>
  <c r="W618" i="3" a="1"/>
  <c r="W618" i="3" s="1"/>
  <c r="AB614" i="3" a="1"/>
  <c r="AA614" i="3" a="1"/>
  <c r="AA614" i="3" s="1"/>
  <c r="X614" i="3" a="1"/>
  <c r="X614" i="3" s="1"/>
  <c r="W614" i="3" a="1"/>
  <c r="W614" i="3" s="1"/>
  <c r="AB610" i="3" a="1"/>
  <c r="AB610" i="3" s="1"/>
  <c r="AA610" i="3" a="1"/>
  <c r="AA610" i="3" s="1"/>
  <c r="X610" i="3" a="1"/>
  <c r="W610" i="3" a="1"/>
  <c r="W610" i="3" s="1"/>
  <c r="AB606" i="3" a="1"/>
  <c r="AA606" i="3" a="1"/>
  <c r="AA606" i="3" s="1"/>
  <c r="X606" i="3" a="1"/>
  <c r="X606" i="3" s="1"/>
  <c r="W606" i="3" a="1"/>
  <c r="W606" i="3" s="1"/>
  <c r="AB602" i="3" a="1"/>
  <c r="AB602" i="3" s="1"/>
  <c r="AA602" i="3" a="1"/>
  <c r="AA602" i="3" s="1"/>
  <c r="X602" i="3" a="1"/>
  <c r="X602" i="3" s="1"/>
  <c r="W602" i="3" a="1"/>
  <c r="W602" i="3" s="1"/>
  <c r="AB598" i="3" a="1"/>
  <c r="AA598" i="3" a="1"/>
  <c r="AA598" i="3" s="1"/>
  <c r="X598" i="3" a="1"/>
  <c r="W598" i="3" a="1"/>
  <c r="W598" i="3" s="1"/>
  <c r="AB594" i="3" a="1"/>
  <c r="AB594" i="3" s="1"/>
  <c r="AA594" i="3" a="1"/>
  <c r="AA594" i="3" s="1"/>
  <c r="X594" i="3" a="1"/>
  <c r="W594" i="3" a="1"/>
  <c r="W594" i="3" s="1"/>
  <c r="AB590" i="3" a="1"/>
  <c r="AA590" i="3" a="1"/>
  <c r="AA590" i="3" s="1"/>
  <c r="X590" i="3" a="1"/>
  <c r="W590" i="3" a="1"/>
  <c r="W590" i="3" s="1"/>
  <c r="AB586" i="3" a="1"/>
  <c r="AB586" i="3" s="1"/>
  <c r="AA586" i="3" a="1"/>
  <c r="AA586" i="3" s="1"/>
  <c r="X586" i="3" a="1"/>
  <c r="X586" i="3" s="1"/>
  <c r="W586" i="3" a="1"/>
  <c r="W586" i="3" s="1"/>
  <c r="AB582" i="3" a="1"/>
  <c r="AA582" i="3" a="1"/>
  <c r="AA582" i="3" s="1"/>
  <c r="X582" i="3" a="1"/>
  <c r="X582" i="3" s="1"/>
  <c r="W582" i="3" a="1"/>
  <c r="W582" i="3" s="1"/>
  <c r="AB578" i="3" a="1"/>
  <c r="AB578" i="3" s="1"/>
  <c r="AA578" i="3" a="1"/>
  <c r="AA578" i="3" s="1"/>
  <c r="X578" i="3" a="1"/>
  <c r="W578" i="3" a="1"/>
  <c r="W578" i="3" s="1"/>
  <c r="AB574" i="3" a="1"/>
  <c r="AA574" i="3" a="1"/>
  <c r="AA574" i="3" s="1"/>
  <c r="X574" i="3" a="1"/>
  <c r="W574" i="3" a="1"/>
  <c r="W574" i="3" s="1"/>
  <c r="AB570" i="3" a="1"/>
  <c r="AB570" i="3" s="1"/>
  <c r="AA570" i="3" a="1"/>
  <c r="AA570" i="3" s="1"/>
  <c r="X570" i="3" a="1"/>
  <c r="X570" i="3" s="1"/>
  <c r="W570" i="3" a="1"/>
  <c r="W570" i="3" s="1"/>
  <c r="AB566" i="3" a="1"/>
  <c r="AA566" i="3" a="1"/>
  <c r="AA566" i="3" s="1"/>
  <c r="X566" i="3" a="1"/>
  <c r="X566" i="3" s="1"/>
  <c r="W566" i="3" a="1"/>
  <c r="W566" i="3" s="1"/>
  <c r="AB562" i="3" a="1"/>
  <c r="AB562" i="3" s="1"/>
  <c r="AA562" i="3" a="1"/>
  <c r="AA562" i="3" s="1"/>
  <c r="X562" i="3" a="1"/>
  <c r="W562" i="3" a="1"/>
  <c r="W562" i="3" s="1"/>
  <c r="AB558" i="3" a="1"/>
  <c r="AA558" i="3" a="1"/>
  <c r="AA558" i="3" s="1"/>
  <c r="X558" i="3" a="1"/>
  <c r="W558" i="3" a="1"/>
  <c r="W558" i="3" s="1"/>
  <c r="AB554" i="3" a="1"/>
  <c r="AB554" i="3" s="1"/>
  <c r="AA554" i="3" a="1"/>
  <c r="AA554" i="3" s="1"/>
  <c r="X554" i="3" a="1"/>
  <c r="W554" i="3" a="1"/>
  <c r="W554" i="3" s="1"/>
  <c r="AA550" i="3" a="1"/>
  <c r="AB550" i="3" a="1"/>
  <c r="AB550" i="3" s="1"/>
  <c r="X550" i="3" a="1"/>
  <c r="X550" i="3" s="1"/>
  <c r="W550" i="3" a="1"/>
  <c r="W550" i="3" s="1"/>
  <c r="AB546" i="3" a="1"/>
  <c r="AB546" i="3" s="1"/>
  <c r="AA546" i="3" a="1"/>
  <c r="AA546" i="3" s="1"/>
  <c r="X546" i="3" a="1"/>
  <c r="X546" i="3" s="1"/>
  <c r="W546" i="3" a="1"/>
  <c r="W546" i="3" s="1"/>
  <c r="AB542" i="3" a="1"/>
  <c r="AA542" i="3" a="1"/>
  <c r="AA542" i="3" s="1"/>
  <c r="X542" i="3" a="1"/>
  <c r="W542" i="3" a="1"/>
  <c r="W542" i="3" s="1"/>
  <c r="AB538" i="3" a="1"/>
  <c r="AB538" i="3" s="1"/>
  <c r="AA538" i="3" a="1"/>
  <c r="AA538" i="3" s="1"/>
  <c r="X538" i="3" a="1"/>
  <c r="X538" i="3" s="1"/>
  <c r="W538" i="3" a="1"/>
  <c r="W538" i="3" s="1"/>
  <c r="AB534" i="3" a="1"/>
  <c r="AA534" i="3" a="1"/>
  <c r="AA534" i="3" s="1"/>
  <c r="X534" i="3" a="1"/>
  <c r="W534" i="3" a="1"/>
  <c r="W534" i="3" s="1"/>
  <c r="AB530" i="3" a="1"/>
  <c r="AB530" i="3" s="1"/>
  <c r="AA530" i="3" a="1"/>
  <c r="AA530" i="3" s="1"/>
  <c r="X530" i="3" a="1"/>
  <c r="W530" i="3" a="1"/>
  <c r="W530" i="3" s="1"/>
  <c r="AB526" i="3" a="1"/>
  <c r="AA526" i="3" a="1"/>
  <c r="AA526" i="3" s="1"/>
  <c r="X526" i="3" a="1"/>
  <c r="X526" i="3" s="1"/>
  <c r="W526" i="3" a="1"/>
  <c r="W526" i="3" s="1"/>
  <c r="AB522" i="3" a="1"/>
  <c r="AB522" i="3" s="1"/>
  <c r="AA522" i="3" a="1"/>
  <c r="AA522" i="3" s="1"/>
  <c r="X522" i="3" a="1"/>
  <c r="W522" i="3" a="1"/>
  <c r="W522" i="3" s="1"/>
  <c r="AB518" i="3" a="1"/>
  <c r="AA518" i="3" a="1"/>
  <c r="AA518" i="3" s="1"/>
  <c r="X518" i="3" a="1"/>
  <c r="X518" i="3" s="1"/>
  <c r="W518" i="3" a="1"/>
  <c r="AB514" i="3" a="1"/>
  <c r="AB514" i="3" s="1"/>
  <c r="AA514" i="3" a="1"/>
  <c r="AA514" i="3" s="1"/>
  <c r="X514" i="3" a="1"/>
  <c r="W514" i="3" a="1"/>
  <c r="W514" i="3" s="1"/>
  <c r="AB510" i="3" a="1"/>
  <c r="AA510" i="3" a="1"/>
  <c r="AA510" i="3" s="1"/>
  <c r="X510" i="3" a="1"/>
  <c r="X510" i="3" s="1"/>
  <c r="W510" i="3" a="1"/>
  <c r="W510" i="3" s="1"/>
  <c r="AB506" i="3" a="1"/>
  <c r="AB506" i="3" s="1"/>
  <c r="AA506" i="3" a="1"/>
  <c r="X506" i="3" a="1"/>
  <c r="X506" i="3" s="1"/>
  <c r="W506" i="3" a="1"/>
  <c r="W506" i="3" s="1"/>
  <c r="AB502" i="3" a="1"/>
  <c r="AA502" i="3" a="1"/>
  <c r="AA502" i="3" s="1"/>
  <c r="X502" i="3" a="1"/>
  <c r="W502" i="3" a="1"/>
  <c r="AB498" i="3" a="1"/>
  <c r="AB498" i="3" s="1"/>
  <c r="AA498" i="3" a="1"/>
  <c r="AA498" i="3" s="1"/>
  <c r="X498" i="3" a="1"/>
  <c r="W498" i="3" a="1"/>
  <c r="W498" i="3" s="1"/>
  <c r="AA494" i="3" a="1"/>
  <c r="AB494" i="3" a="1"/>
  <c r="AB494" i="3" s="1"/>
  <c r="X494" i="3" a="1"/>
  <c r="X494" i="3" s="1"/>
  <c r="W494" i="3" a="1"/>
  <c r="W494" i="3" s="1"/>
  <c r="AB490" i="3" a="1"/>
  <c r="AB490" i="3" s="1"/>
  <c r="AA490" i="3" a="1"/>
  <c r="X490" i="3" a="1"/>
  <c r="X490" i="3" s="1"/>
  <c r="W490" i="3" a="1"/>
  <c r="W490" i="3" s="1"/>
  <c r="AB486" i="3" a="1"/>
  <c r="AA486" i="3" a="1"/>
  <c r="AA486" i="3" s="1"/>
  <c r="X486" i="3" a="1"/>
  <c r="W486" i="3" a="1"/>
  <c r="W486" i="3" s="1"/>
  <c r="AB482" i="3" a="1"/>
  <c r="AB482" i="3" s="1"/>
  <c r="AA482" i="3" a="1"/>
  <c r="AA482" i="3" s="1"/>
  <c r="X482" i="3" a="1"/>
  <c r="W482" i="3" a="1"/>
  <c r="W482" i="3" s="1"/>
  <c r="AB478" i="3" a="1"/>
  <c r="AA478" i="3" a="1"/>
  <c r="AA478" i="3" s="1"/>
  <c r="X478" i="3" a="1"/>
  <c r="X478" i="3" s="1"/>
  <c r="W478" i="3" a="1"/>
  <c r="W478" i="3" s="1"/>
  <c r="AB474" i="3" a="1"/>
  <c r="AB474" i="3" s="1"/>
  <c r="AA474" i="3" a="1"/>
  <c r="AA474" i="3" s="1"/>
  <c r="X474" i="3" a="1"/>
  <c r="W474" i="3" a="1"/>
  <c r="W474" i="3" s="1"/>
  <c r="AB470" i="3" a="1"/>
  <c r="AA470" i="3" a="1"/>
  <c r="AA470" i="3" s="1"/>
  <c r="X470" i="3" a="1"/>
  <c r="X470" i="3" s="1"/>
  <c r="W470" i="3" a="1"/>
  <c r="W470" i="3" s="1"/>
  <c r="AB466" i="3" a="1"/>
  <c r="AA466" i="3" a="1"/>
  <c r="AA466" i="3" s="1"/>
  <c r="X466" i="3" a="1"/>
  <c r="W466" i="3" a="1"/>
  <c r="W466" i="3" s="1"/>
  <c r="AB462" i="3" a="1"/>
  <c r="AA462" i="3" a="1"/>
  <c r="AA462" i="3" s="1"/>
  <c r="X462" i="3" a="1"/>
  <c r="X462" i="3" s="1"/>
  <c r="W462" i="3" a="1"/>
  <c r="W462" i="3" s="1"/>
  <c r="AB458" i="3" a="1"/>
  <c r="AB458" i="3" s="1"/>
  <c r="AA458" i="3" a="1"/>
  <c r="AA458" i="3" s="1"/>
  <c r="X458" i="3" a="1"/>
  <c r="W458" i="3" a="1"/>
  <c r="W458" i="3" s="1"/>
  <c r="AB454" i="3" a="1"/>
  <c r="AA454" i="3" a="1"/>
  <c r="AA454" i="3" s="1"/>
  <c r="X454" i="3" a="1"/>
  <c r="W454" i="3" a="1"/>
  <c r="W454" i="3" s="1"/>
  <c r="AB450" i="3" a="1"/>
  <c r="AA450" i="3" a="1"/>
  <c r="AA450" i="3" s="1"/>
  <c r="X450" i="3" a="1"/>
  <c r="X450" i="3" s="1"/>
  <c r="W450" i="3" a="1"/>
  <c r="W450" i="3" s="1"/>
  <c r="AB446" i="3" a="1"/>
  <c r="AB446" i="3" s="1"/>
  <c r="AA446" i="3" a="1"/>
  <c r="AA446" i="3" s="1"/>
  <c r="X446" i="3" a="1"/>
  <c r="X446" i="3" s="1"/>
  <c r="W446" i="3" a="1"/>
  <c r="W446" i="3" s="1"/>
  <c r="AB442" i="3" a="1"/>
  <c r="AA442" i="3" a="1"/>
  <c r="AA442" i="3" s="1"/>
  <c r="X442" i="3" a="1"/>
  <c r="W442" i="3" a="1"/>
  <c r="W442" i="3" s="1"/>
  <c r="AB438" i="3" a="1"/>
  <c r="AB438" i="3" s="1"/>
  <c r="AA438" i="3" a="1"/>
  <c r="AA438" i="3" s="1"/>
  <c r="X438" i="3" a="1"/>
  <c r="W438" i="3" a="1"/>
  <c r="W438" i="3" s="1"/>
  <c r="AB434" i="3" a="1"/>
  <c r="AA434" i="3" a="1"/>
  <c r="AA434" i="3" s="1"/>
  <c r="X434" i="3" a="1"/>
  <c r="W434" i="3" a="1"/>
  <c r="W434" i="3" s="1"/>
  <c r="AB430" i="3" a="1"/>
  <c r="AB430" i="3" s="1"/>
  <c r="AA430" i="3" a="1"/>
  <c r="AA430" i="3" s="1"/>
  <c r="X430" i="3" a="1"/>
  <c r="X430" i="3" s="1"/>
  <c r="W430" i="3" a="1"/>
  <c r="W430" i="3" s="1"/>
  <c r="AB426" i="3" a="1"/>
  <c r="AA426" i="3" a="1"/>
  <c r="AA426" i="3" s="1"/>
  <c r="X426" i="3" a="1"/>
  <c r="X426" i="3" s="1"/>
  <c r="W426" i="3" a="1"/>
  <c r="W426" i="3" s="1"/>
  <c r="AB422" i="3" a="1"/>
  <c r="AB422" i="3" s="1"/>
  <c r="AA422" i="3" a="1"/>
  <c r="AA422" i="3" s="1"/>
  <c r="X422" i="3" a="1"/>
  <c r="W422" i="3" a="1"/>
  <c r="W422" i="3" s="1"/>
  <c r="AB418" i="3" a="1"/>
  <c r="AA418" i="3" a="1"/>
  <c r="AA418" i="3" s="1"/>
  <c r="X418" i="3" a="1"/>
  <c r="W418" i="3" a="1"/>
  <c r="W418" i="3" s="1"/>
  <c r="AB414" i="3" a="1"/>
  <c r="AB414" i="3" s="1"/>
  <c r="AA414" i="3" a="1"/>
  <c r="AA414" i="3" s="1"/>
  <c r="X414" i="3" a="1"/>
  <c r="X414" i="3" s="1"/>
  <c r="W414" i="3" a="1"/>
  <c r="W414" i="3" s="1"/>
  <c r="AB410" i="3" a="1"/>
  <c r="AA410" i="3" a="1"/>
  <c r="AA410" i="3" s="1"/>
  <c r="X410" i="3" a="1"/>
  <c r="W410" i="3" a="1"/>
  <c r="W410" i="3" s="1"/>
  <c r="AB406" i="3" a="1"/>
  <c r="AB406" i="3" s="1"/>
  <c r="AA406" i="3" a="1"/>
  <c r="AA406" i="3" s="1"/>
  <c r="X406" i="3" a="1"/>
  <c r="X406" i="3" s="1"/>
  <c r="W406" i="3" a="1"/>
  <c r="W406" i="3" s="1"/>
  <c r="AB402" i="3" a="1"/>
  <c r="AA402" i="3" a="1"/>
  <c r="AA402" i="3" s="1"/>
  <c r="X402" i="3" a="1"/>
  <c r="W402" i="3" a="1"/>
  <c r="W402" i="3" s="1"/>
  <c r="AB398" i="3" a="1"/>
  <c r="AB398" i="3" s="1"/>
  <c r="AA398" i="3" a="1"/>
  <c r="AA398" i="3" s="1"/>
  <c r="X398" i="3" a="1"/>
  <c r="X398" i="3" s="1"/>
  <c r="W398" i="3" a="1"/>
  <c r="W398" i="3" s="1"/>
  <c r="AB394" i="3" a="1"/>
  <c r="AA394" i="3" a="1"/>
  <c r="AA394" i="3" s="1"/>
  <c r="X394" i="3" a="1"/>
  <c r="W394" i="3" a="1"/>
  <c r="W394" i="3" s="1"/>
  <c r="AA390" i="3" a="1"/>
  <c r="AB390" i="3" a="1"/>
  <c r="AB390" i="3" s="1"/>
  <c r="X390" i="3" a="1"/>
  <c r="W390" i="3" a="1"/>
  <c r="W390" i="3" s="1"/>
  <c r="AB386" i="3" a="1"/>
  <c r="AA386" i="3" a="1"/>
  <c r="AA386" i="3" s="1"/>
  <c r="X386" i="3" a="1"/>
  <c r="X386" i="3" s="1"/>
  <c r="W386" i="3" a="1"/>
  <c r="W386" i="3" s="1"/>
  <c r="AB382" i="3" a="1"/>
  <c r="AB382" i="3" s="1"/>
  <c r="AA382" i="3" a="1"/>
  <c r="AA382" i="3" s="1"/>
  <c r="X382" i="3" a="1"/>
  <c r="X382" i="3" s="1"/>
  <c r="W382" i="3" a="1"/>
  <c r="W382" i="3" s="1"/>
  <c r="AB378" i="3" a="1"/>
  <c r="AA378" i="3" a="1"/>
  <c r="AA378" i="3" s="1"/>
  <c r="X378" i="3" a="1"/>
  <c r="W378" i="3" a="1"/>
  <c r="W378" i="3" s="1"/>
  <c r="AB374" i="3" a="1"/>
  <c r="AB374" i="3" s="1"/>
  <c r="AA374" i="3" a="1"/>
  <c r="AA374" i="3" s="1"/>
  <c r="X374" i="3" a="1"/>
  <c r="W374" i="3" a="1"/>
  <c r="W374" i="3" s="1"/>
  <c r="AB370" i="3" a="1"/>
  <c r="AA370" i="3" a="1"/>
  <c r="AA370" i="3" s="1"/>
  <c r="X370" i="3" a="1"/>
  <c r="W370" i="3" a="1"/>
  <c r="W370" i="3" s="1"/>
  <c r="AB2081" i="3"/>
  <c r="AA2081" i="3"/>
  <c r="AB37" i="3"/>
  <c r="AB49" i="3"/>
  <c r="AB61" i="3"/>
  <c r="AB77" i="3"/>
  <c r="AA77" i="3"/>
  <c r="AB93" i="3"/>
  <c r="AB109" i="3"/>
  <c r="AB121" i="3"/>
  <c r="AB141" i="3"/>
  <c r="AA141" i="3"/>
  <c r="AB153" i="3"/>
  <c r="AB165" i="3"/>
  <c r="AB181" i="3"/>
  <c r="AB193" i="3"/>
  <c r="AA193" i="3"/>
  <c r="AB205" i="3"/>
  <c r="AB221" i="3"/>
  <c r="AB237" i="3"/>
  <c r="AB249" i="3"/>
  <c r="AA249" i="3"/>
  <c r="AB261" i="3"/>
  <c r="AA261" i="3"/>
  <c r="AB277" i="3"/>
  <c r="AA277" i="3"/>
  <c r="AB293" i="3"/>
  <c r="AB2089" i="3"/>
  <c r="AB2073" i="3"/>
  <c r="AB2061" i="3"/>
  <c r="AA2061" i="3"/>
  <c r="AB2045" i="3"/>
  <c r="AB2029" i="3"/>
  <c r="AA2029" i="3"/>
  <c r="AB2017" i="3"/>
  <c r="AB2001" i="3"/>
  <c r="AA2001" i="3"/>
  <c r="AB1993" i="3"/>
  <c r="AB1977" i="3"/>
  <c r="AB1965" i="3"/>
  <c r="AB1949" i="3"/>
  <c r="AA1949" i="3"/>
  <c r="AB1937" i="3"/>
  <c r="AB1921" i="3"/>
  <c r="AB1909" i="3"/>
  <c r="AB1889" i="3"/>
  <c r="AA1889" i="3"/>
  <c r="AB1873" i="3"/>
  <c r="AB1861" i="3"/>
  <c r="AB1845" i="3"/>
  <c r="AB1833" i="3"/>
  <c r="AA1833" i="3"/>
  <c r="AB1821" i="3"/>
  <c r="AB1809" i="3"/>
  <c r="AA1809" i="3"/>
  <c r="AB1793" i="3"/>
  <c r="AA1793" i="3"/>
  <c r="AB1781" i="3"/>
  <c r="AA1781" i="3"/>
  <c r="AB1761" i="3"/>
  <c r="AB1753" i="3"/>
  <c r="AA1753" i="3"/>
  <c r="AB1737" i="3"/>
  <c r="AA1737" i="3"/>
  <c r="AB1725" i="3"/>
  <c r="AA1725" i="3"/>
  <c r="AB1709" i="3"/>
  <c r="AA1709" i="3"/>
  <c r="AA1693" i="3"/>
  <c r="AB1681" i="3"/>
  <c r="AB1665" i="3"/>
  <c r="AB1653" i="3"/>
  <c r="AB1637" i="3"/>
  <c r="AB1621" i="3"/>
  <c r="AB1605" i="3"/>
  <c r="AB1589" i="3"/>
  <c r="AB1577" i="3"/>
  <c r="AB1561" i="3"/>
  <c r="AB452" i="3"/>
  <c r="AB29" i="3"/>
  <c r="AB41" i="3"/>
  <c r="AA41" i="3"/>
  <c r="AB57" i="3"/>
  <c r="AA57" i="3"/>
  <c r="AB69" i="3"/>
  <c r="AA69" i="3"/>
  <c r="AB85" i="3"/>
  <c r="AB97" i="3"/>
  <c r="AB113" i="3"/>
  <c r="AB125" i="3"/>
  <c r="AB137" i="3"/>
  <c r="AB157" i="3"/>
  <c r="AB169" i="3"/>
  <c r="AB185" i="3"/>
  <c r="AB197" i="3"/>
  <c r="AB209" i="3"/>
  <c r="AB225" i="3"/>
  <c r="AB241" i="3"/>
  <c r="AB253" i="3"/>
  <c r="AB269" i="3"/>
  <c r="AB281" i="3"/>
  <c r="AB289" i="3"/>
  <c r="AB305" i="3"/>
  <c r="AB313" i="3"/>
  <c r="AB325" i="3"/>
  <c r="AB337" i="3"/>
  <c r="AB349" i="3"/>
  <c r="AB357" i="3"/>
  <c r="AB365" i="3"/>
  <c r="AB2077" i="3"/>
  <c r="AB2069" i="3"/>
  <c r="AB2057" i="3"/>
  <c r="AB2053" i="3"/>
  <c r="AB2041" i="3"/>
  <c r="AB2037" i="3"/>
  <c r="AA2037" i="3"/>
  <c r="AB2025" i="3"/>
  <c r="AB2013" i="3"/>
  <c r="AB2009" i="3"/>
  <c r="AB1997" i="3"/>
  <c r="AB1985" i="3"/>
  <c r="AB1981" i="3"/>
  <c r="AB1969" i="3"/>
  <c r="AB1957" i="3"/>
  <c r="AB1953" i="3"/>
  <c r="AB1941" i="3"/>
  <c r="AB1929" i="3"/>
  <c r="AB1925" i="3"/>
  <c r="AB1913" i="3"/>
  <c r="AB1901" i="3"/>
  <c r="AB1897" i="3"/>
  <c r="AB1885" i="3"/>
  <c r="AB1881" i="3"/>
  <c r="AB1869" i="3"/>
  <c r="AB1857" i="3"/>
  <c r="AB1853" i="3"/>
  <c r="AB1841" i="3"/>
  <c r="AA1829" i="3"/>
  <c r="AB1825" i="3"/>
  <c r="AB1813" i="3"/>
  <c r="AB1801" i="3"/>
  <c r="AB1797" i="3"/>
  <c r="AB1785" i="3"/>
  <c r="AB1773" i="3"/>
  <c r="AA1773" i="3"/>
  <c r="AB1769" i="3"/>
  <c r="AA1757" i="3"/>
  <c r="AB1745" i="3"/>
  <c r="AB1741" i="3"/>
  <c r="AB1729" i="3"/>
  <c r="AB1717" i="3"/>
  <c r="AB1713" i="3"/>
  <c r="AA1701" i="3"/>
  <c r="AB1697" i="3"/>
  <c r="AB1685" i="3"/>
  <c r="AB1673" i="3"/>
  <c r="AB1669" i="3"/>
  <c r="AB1657" i="3"/>
  <c r="AB1645" i="3"/>
  <c r="AB1641" i="3"/>
  <c r="AA1629" i="3"/>
  <c r="AB1617" i="3"/>
  <c r="AB1613" i="3"/>
  <c r="AB1601" i="3"/>
  <c r="AB1593" i="3"/>
  <c r="AA1593" i="3"/>
  <c r="AB1585" i="3"/>
  <c r="AA1573" i="3"/>
  <c r="AB1569" i="3"/>
  <c r="AB1557" i="3"/>
  <c r="AB1549" i="3"/>
  <c r="AB1545" i="3"/>
  <c r="AB1537" i="3"/>
  <c r="AB1533" i="3"/>
  <c r="AB1525" i="3"/>
  <c r="AB1517" i="3"/>
  <c r="AB1509" i="3"/>
  <c r="AB1501" i="3"/>
  <c r="AA1501" i="3"/>
  <c r="AB1493" i="3"/>
  <c r="AB1485" i="3"/>
  <c r="AB1477" i="3"/>
  <c r="AB1469" i="3"/>
  <c r="AB1461" i="3"/>
  <c r="AB1453" i="3"/>
  <c r="AB1445" i="3"/>
  <c r="AB1437" i="3"/>
  <c r="AB1429" i="3"/>
  <c r="AB1421" i="3"/>
  <c r="AB1413" i="3"/>
  <c r="AB1405" i="3"/>
  <c r="AB1397" i="3"/>
  <c r="AB1389" i="3"/>
  <c r="AB1381" i="3"/>
  <c r="AB1373" i="3"/>
  <c r="AB1365" i="3"/>
  <c r="AB1357" i="3"/>
  <c r="AB1349" i="3"/>
  <c r="AB1341" i="3"/>
  <c r="AB1333" i="3"/>
  <c r="AB1325" i="3"/>
  <c r="AB1317" i="3"/>
  <c r="AB1309" i="3"/>
  <c r="AB1301" i="3"/>
  <c r="AB1293" i="3"/>
  <c r="AB1285" i="3"/>
  <c r="AA1277" i="3"/>
  <c r="AB1269" i="3"/>
  <c r="AB1261" i="3"/>
  <c r="AB1253" i="3"/>
  <c r="AB1245" i="3"/>
  <c r="AB1237" i="3"/>
  <c r="AB1229" i="3"/>
  <c r="AB1221" i="3"/>
  <c r="AB1213" i="3"/>
  <c r="AA1213" i="3"/>
  <c r="AB1205" i="3"/>
  <c r="AB1197" i="3"/>
  <c r="AB1189" i="3"/>
  <c r="AB1181" i="3"/>
  <c r="AB1173" i="3"/>
  <c r="AB1165" i="3"/>
  <c r="AB1157" i="3"/>
  <c r="AB1149" i="3"/>
  <c r="AB1141" i="3"/>
  <c r="AB1129" i="3"/>
  <c r="AB1121" i="3"/>
  <c r="AB1113" i="3"/>
  <c r="AB1105" i="3"/>
  <c r="AB1097" i="3"/>
  <c r="AB1089" i="3"/>
  <c r="AB1081" i="3"/>
  <c r="AB1073" i="3"/>
  <c r="AB1065" i="3"/>
  <c r="AB1057" i="3"/>
  <c r="AB1049" i="3"/>
  <c r="AB1037" i="3"/>
  <c r="AB1029" i="3"/>
  <c r="AB1021" i="3"/>
  <c r="AB1013" i="3"/>
  <c r="AB1005" i="3"/>
  <c r="AB997" i="3"/>
  <c r="AB989" i="3"/>
  <c r="AB981" i="3"/>
  <c r="AB973" i="3"/>
  <c r="AB965" i="3"/>
  <c r="AB957" i="3"/>
  <c r="AA949" i="3"/>
  <c r="AB941" i="3"/>
  <c r="AB933" i="3"/>
  <c r="AB925" i="3"/>
  <c r="AB917" i="3"/>
  <c r="AB909" i="3"/>
  <c r="AB901" i="3"/>
  <c r="AB893" i="3"/>
  <c r="AB885" i="3"/>
  <c r="AA885" i="3"/>
  <c r="AB877" i="3"/>
  <c r="AB869" i="3"/>
  <c r="AB861" i="3"/>
  <c r="AB853" i="3"/>
  <c r="AB845" i="3"/>
  <c r="AA837" i="3"/>
  <c r="AB829" i="3"/>
  <c r="AB821" i="3"/>
  <c r="AB813" i="3"/>
  <c r="AB801" i="3"/>
  <c r="AB793" i="3"/>
  <c r="AB785" i="3"/>
  <c r="AB777" i="3"/>
  <c r="AB769" i="3"/>
  <c r="AB761" i="3"/>
  <c r="AB753" i="3"/>
  <c r="AB745" i="3"/>
  <c r="AB737" i="3"/>
  <c r="AB729" i="3"/>
  <c r="AB721" i="3"/>
  <c r="AB713" i="3"/>
  <c r="AB705" i="3"/>
  <c r="AB697" i="3"/>
  <c r="AB689" i="3"/>
  <c r="AB681" i="3"/>
  <c r="AB673" i="3"/>
  <c r="AB665" i="3"/>
  <c r="AB657" i="3"/>
  <c r="AB649" i="3"/>
  <c r="AB641" i="3"/>
  <c r="AB633" i="3"/>
  <c r="AB625" i="3"/>
  <c r="AB617" i="3"/>
  <c r="AB609" i="3"/>
  <c r="AB601" i="3"/>
  <c r="AB593" i="3"/>
  <c r="AA593" i="3"/>
  <c r="AB585" i="3"/>
  <c r="AB577" i="3"/>
  <c r="AB569" i="3"/>
  <c r="AB561" i="3"/>
  <c r="AB553" i="3"/>
  <c r="AB545" i="3"/>
  <c r="AB537" i="3"/>
  <c r="AB529" i="3"/>
  <c r="AB521" i="3"/>
  <c r="AB517" i="3"/>
  <c r="AB509" i="3"/>
  <c r="AB501" i="3"/>
  <c r="AB493" i="3"/>
  <c r="AB485" i="3"/>
  <c r="AB477" i="3"/>
  <c r="AB469" i="3"/>
  <c r="AB461" i="3"/>
  <c r="AB453" i="3"/>
  <c r="AB445" i="3"/>
  <c r="AB437" i="3"/>
  <c r="AB429" i="3"/>
  <c r="AB421" i="3"/>
  <c r="AB417" i="3"/>
  <c r="AB413" i="3"/>
  <c r="AB401" i="3"/>
  <c r="AB34" i="3"/>
  <c r="AA34" i="3"/>
  <c r="AB42" i="3"/>
  <c r="AA42" i="3"/>
  <c r="AB50" i="3"/>
  <c r="AA50" i="3"/>
  <c r="AB58" i="3"/>
  <c r="AA58" i="3"/>
  <c r="AB62" i="3"/>
  <c r="AA62" i="3"/>
  <c r="AB66" i="3"/>
  <c r="AA66" i="3"/>
  <c r="AB70" i="3"/>
  <c r="AA70" i="3"/>
  <c r="AB74" i="3"/>
  <c r="AA74" i="3"/>
  <c r="AB78" i="3"/>
  <c r="AA78" i="3"/>
  <c r="AB82" i="3"/>
  <c r="AA82" i="3"/>
  <c r="AB90" i="3"/>
  <c r="AA90" i="3"/>
  <c r="AB94" i="3"/>
  <c r="AA94" i="3"/>
  <c r="AB98" i="3"/>
  <c r="AA98" i="3"/>
  <c r="AB102" i="3"/>
  <c r="AA102" i="3"/>
  <c r="AB106" i="3"/>
  <c r="AA106" i="3"/>
  <c r="AB110" i="3"/>
  <c r="AA110" i="3"/>
  <c r="AB114" i="3"/>
  <c r="AA114" i="3"/>
  <c r="AB118" i="3"/>
  <c r="AA118" i="3"/>
  <c r="AB122" i="3"/>
  <c r="AA122" i="3"/>
  <c r="AB126" i="3"/>
  <c r="AA126" i="3"/>
  <c r="AB130" i="3"/>
  <c r="AA130" i="3"/>
  <c r="AB134" i="3"/>
  <c r="AA134" i="3"/>
  <c r="AB138" i="3"/>
  <c r="AA138" i="3"/>
  <c r="AB142" i="3"/>
  <c r="AA142" i="3"/>
  <c r="AB146" i="3"/>
  <c r="AA146" i="3"/>
  <c r="AB150" i="3"/>
  <c r="AA150" i="3"/>
  <c r="AB154" i="3"/>
  <c r="AA154" i="3"/>
  <c r="AB158" i="3"/>
  <c r="AA158" i="3"/>
  <c r="AB162" i="3"/>
  <c r="AA162" i="3"/>
  <c r="AB166" i="3"/>
  <c r="AA166" i="3"/>
  <c r="AB170" i="3"/>
  <c r="AA170" i="3"/>
  <c r="AB174" i="3"/>
  <c r="AA174" i="3"/>
  <c r="AB178" i="3"/>
  <c r="AA178" i="3"/>
  <c r="AB182" i="3"/>
  <c r="AA182" i="3"/>
  <c r="AB186" i="3"/>
  <c r="AA186" i="3"/>
  <c r="AB190" i="3"/>
  <c r="AA190" i="3"/>
  <c r="AB194" i="3"/>
  <c r="AA194" i="3"/>
  <c r="AB198" i="3"/>
  <c r="AA198" i="3"/>
  <c r="AB202" i="3"/>
  <c r="AA202" i="3"/>
  <c r="AB206" i="3"/>
  <c r="AA206" i="3"/>
  <c r="AB210" i="3"/>
  <c r="AA210" i="3"/>
  <c r="AB214" i="3"/>
  <c r="AA214" i="3"/>
  <c r="AB218" i="3"/>
  <c r="AA218" i="3"/>
  <c r="AB222" i="3"/>
  <c r="AA222" i="3"/>
  <c r="AB226" i="3"/>
  <c r="AA226" i="3"/>
  <c r="AB230" i="3"/>
  <c r="AA230" i="3"/>
  <c r="AB234" i="3"/>
  <c r="AA234" i="3"/>
  <c r="AB238" i="3"/>
  <c r="AA238" i="3"/>
  <c r="AB242" i="3"/>
  <c r="AA242" i="3"/>
  <c r="AB246" i="3"/>
  <c r="AA246" i="3"/>
  <c r="AB250" i="3"/>
  <c r="AA250" i="3"/>
  <c r="AB254" i="3"/>
  <c r="AA254" i="3"/>
  <c r="AB258" i="3"/>
  <c r="AA258" i="3"/>
  <c r="AB262" i="3"/>
  <c r="AA262" i="3"/>
  <c r="AB266" i="3"/>
  <c r="AA266" i="3"/>
  <c r="AB270" i="3"/>
  <c r="AA270" i="3"/>
  <c r="AB274" i="3"/>
  <c r="AA274" i="3"/>
  <c r="AB278" i="3"/>
  <c r="AA278" i="3"/>
  <c r="AA282" i="3"/>
  <c r="AB290" i="3"/>
  <c r="AB298" i="3"/>
  <c r="AA298" i="3"/>
  <c r="AB306" i="3"/>
  <c r="AB310" i="3"/>
  <c r="AB318" i="3"/>
  <c r="AB326" i="3"/>
  <c r="AB334" i="3"/>
  <c r="AB342" i="3"/>
  <c r="AB2088" i="3"/>
  <c r="AB2080" i="3"/>
  <c r="AA2080" i="3"/>
  <c r="AB2072" i="3"/>
  <c r="AB2064" i="3"/>
  <c r="AB2056" i="3"/>
  <c r="AB2048" i="3"/>
  <c r="AA2048" i="3"/>
  <c r="AB2040" i="3"/>
  <c r="AB2032" i="3"/>
  <c r="AB2024" i="3"/>
  <c r="AB2016" i="3"/>
  <c r="AB2004" i="3"/>
  <c r="AB2000" i="3"/>
  <c r="AB1996" i="3"/>
  <c r="AB1992" i="3"/>
  <c r="AB1984" i="3"/>
  <c r="AB1976" i="3"/>
  <c r="AB1968" i="3"/>
  <c r="AB1960" i="3"/>
  <c r="AA1952" i="3"/>
  <c r="AB1952" i="3"/>
  <c r="AB1944" i="3"/>
  <c r="AB1936" i="3"/>
  <c r="AB1928" i="3"/>
  <c r="AB1920" i="3"/>
  <c r="AB1912" i="3"/>
  <c r="AB1904" i="3"/>
  <c r="AB1896" i="3"/>
  <c r="AB1888" i="3"/>
  <c r="AB1880" i="3"/>
  <c r="AB1872" i="3"/>
  <c r="AA1872" i="3"/>
  <c r="AB1864" i="3"/>
  <c r="AB1856" i="3"/>
  <c r="AB1848" i="3"/>
  <c r="AB1840" i="3"/>
  <c r="AB1832" i="3"/>
  <c r="AB1824" i="3"/>
  <c r="AB1816" i="3"/>
  <c r="AB1808" i="3"/>
  <c r="AA1800" i="3"/>
  <c r="AB1792" i="3"/>
  <c r="AA1792" i="3"/>
  <c r="AB1784" i="3"/>
  <c r="AB1776" i="3"/>
  <c r="AB1768" i="3"/>
  <c r="AB1760" i="3"/>
  <c r="AB1752" i="3"/>
  <c r="AA1744" i="3"/>
  <c r="AB1736" i="3"/>
  <c r="AB1728" i="3"/>
  <c r="AB1720" i="3"/>
  <c r="AB1712" i="3"/>
  <c r="AB1704" i="3"/>
  <c r="AB1696" i="3"/>
  <c r="AA1696" i="3"/>
  <c r="AB1688" i="3"/>
  <c r="AB1680" i="3"/>
  <c r="AA1672" i="3"/>
  <c r="AB1664" i="3"/>
  <c r="AB1656" i="3"/>
  <c r="AB1648" i="3"/>
  <c r="AB1640" i="3"/>
  <c r="AB1632" i="3"/>
  <c r="AB1624" i="3"/>
  <c r="AA1616" i="3"/>
  <c r="AB1608" i="3"/>
  <c r="AB1600" i="3"/>
  <c r="AB1592" i="3"/>
  <c r="AB1584" i="3"/>
  <c r="AB1576" i="3"/>
  <c r="AB1568" i="3"/>
  <c r="AB1560" i="3"/>
  <c r="AB1552" i="3"/>
  <c r="AA1544" i="3"/>
  <c r="AB1536" i="3"/>
  <c r="AB1528" i="3"/>
  <c r="AB1520" i="3"/>
  <c r="AB1512" i="3"/>
  <c r="AA1512" i="3"/>
  <c r="AB1504" i="3"/>
  <c r="AB1496" i="3"/>
  <c r="AB1488" i="3"/>
  <c r="AA1480" i="3"/>
  <c r="AB1472" i="3"/>
  <c r="AB1464" i="3"/>
  <c r="AB1456" i="3"/>
  <c r="AB1448" i="3"/>
  <c r="AB1440" i="3"/>
  <c r="AB1432" i="3"/>
  <c r="AB1424" i="3"/>
  <c r="AA1416" i="3"/>
  <c r="AB1408" i="3"/>
  <c r="AA1408" i="3"/>
  <c r="AB1400" i="3"/>
  <c r="AB1392" i="3"/>
  <c r="AB1384" i="3"/>
  <c r="AB1376" i="3"/>
  <c r="AB1368" i="3"/>
  <c r="AB1360" i="3"/>
  <c r="AA1352" i="3"/>
  <c r="AB1344" i="3"/>
  <c r="AA1344" i="3"/>
  <c r="AB1336" i="3"/>
  <c r="AA1336" i="3"/>
  <c r="AB1328" i="3"/>
  <c r="AA1328" i="3"/>
  <c r="AB1320" i="3"/>
  <c r="AA1320" i="3"/>
  <c r="AB1312" i="3"/>
  <c r="AA1312" i="3"/>
  <c r="AB1304" i="3"/>
  <c r="AA1304" i="3"/>
  <c r="AB1296" i="3"/>
  <c r="AA1296" i="3"/>
  <c r="AB1288" i="3"/>
  <c r="AA1288" i="3"/>
  <c r="AB1280" i="3"/>
  <c r="AA1280" i="3"/>
  <c r="AB1272" i="3"/>
  <c r="AA1272" i="3"/>
  <c r="AB1264" i="3"/>
  <c r="AA1264" i="3"/>
  <c r="AB1256" i="3"/>
  <c r="AA1256" i="3"/>
  <c r="AB1232" i="3"/>
  <c r="AA1232" i="3"/>
  <c r="AB440" i="3"/>
  <c r="AB428" i="3"/>
  <c r="AA428" i="3"/>
  <c r="AB420" i="3"/>
  <c r="AB412" i="3"/>
  <c r="AA412" i="3"/>
  <c r="AB404" i="3"/>
  <c r="AB396" i="3"/>
  <c r="AA396" i="3"/>
  <c r="AB388" i="3"/>
  <c r="AB380" i="3"/>
  <c r="AA380" i="3"/>
  <c r="AB372" i="3"/>
  <c r="AB27" i="3"/>
  <c r="AA27" i="3"/>
  <c r="AB31" i="3"/>
  <c r="AB35" i="3"/>
  <c r="AB39" i="3"/>
  <c r="AB47" i="3"/>
  <c r="AB55" i="3"/>
  <c r="AB63" i="3"/>
  <c r="AB75" i="3"/>
  <c r="AB83" i="3"/>
  <c r="AB95" i="3"/>
  <c r="AB103" i="3"/>
  <c r="AB111" i="3"/>
  <c r="AB119" i="3"/>
  <c r="AB131" i="3"/>
  <c r="AB139" i="3"/>
  <c r="AB151" i="3"/>
  <c r="AB159" i="3"/>
  <c r="AB167" i="3"/>
  <c r="AB179" i="3"/>
  <c r="AB187" i="3"/>
  <c r="AB195" i="3"/>
  <c r="AB203" i="3"/>
  <c r="AB211" i="3"/>
  <c r="AB219" i="3"/>
  <c r="AB231" i="3"/>
  <c r="AB239" i="3"/>
  <c r="AB247" i="3"/>
  <c r="AB259" i="3"/>
  <c r="AB267" i="3"/>
  <c r="AB275" i="3"/>
  <c r="AB283" i="3"/>
  <c r="AB291" i="3"/>
  <c r="AB303" i="3"/>
  <c r="AB311" i="3"/>
  <c r="AB315" i="3"/>
  <c r="AB319" i="3"/>
  <c r="AB327" i="3"/>
  <c r="AB331" i="3"/>
  <c r="AB335" i="3"/>
  <c r="AB339" i="3"/>
  <c r="AB343" i="3"/>
  <c r="AB347" i="3"/>
  <c r="AB351" i="3"/>
  <c r="AB355" i="3"/>
  <c r="AB359" i="3"/>
  <c r="AB363" i="3"/>
  <c r="AB367" i="3"/>
  <c r="AB2087" i="3"/>
  <c r="AB2083" i="3"/>
  <c r="AB2079" i="3"/>
  <c r="AB2075" i="3"/>
  <c r="AB2071" i="3"/>
  <c r="AB2067" i="3"/>
  <c r="AB2063" i="3"/>
  <c r="AB2059" i="3"/>
  <c r="AB2055" i="3"/>
  <c r="AB2051" i="3"/>
  <c r="AB2047" i="3"/>
  <c r="AB2043" i="3"/>
  <c r="AB2039" i="3"/>
  <c r="AB2035" i="3"/>
  <c r="AB2031" i="3"/>
  <c r="AB2027" i="3"/>
  <c r="AB2023" i="3"/>
  <c r="AB2019" i="3"/>
  <c r="AB2015" i="3"/>
  <c r="AB2011" i="3"/>
  <c r="AB2007" i="3"/>
  <c r="AB2003" i="3"/>
  <c r="AB1999" i="3"/>
  <c r="AB1995" i="3"/>
  <c r="AB1991" i="3"/>
  <c r="AB1987" i="3"/>
  <c r="AB1983" i="3"/>
  <c r="AB1979" i="3"/>
  <c r="AB1975" i="3"/>
  <c r="AB1971" i="3"/>
  <c r="AB1967" i="3"/>
  <c r="AB1963" i="3"/>
  <c r="AB1959" i="3"/>
  <c r="AB1955" i="3"/>
  <c r="AB1951" i="3"/>
  <c r="AB1947" i="3"/>
  <c r="AB1943" i="3"/>
  <c r="AB1939" i="3"/>
  <c r="AB1935" i="3"/>
  <c r="AB1931" i="3"/>
  <c r="AB1927" i="3"/>
  <c r="AB1923" i="3"/>
  <c r="AB1919" i="3"/>
  <c r="AB1915" i="3"/>
  <c r="AB1911" i="3"/>
  <c r="AB1907" i="3"/>
  <c r="AB1903" i="3"/>
  <c r="AB1899" i="3"/>
  <c r="AB1895" i="3"/>
  <c r="AB1891" i="3"/>
  <c r="AA1891" i="3"/>
  <c r="AB1887" i="3"/>
  <c r="AB1883" i="3"/>
  <c r="AB1879" i="3"/>
  <c r="AB1875" i="3"/>
  <c r="AB1871" i="3"/>
  <c r="AB1867" i="3"/>
  <c r="AB1863" i="3"/>
  <c r="AB1859" i="3"/>
  <c r="AB1855" i="3"/>
  <c r="AB1851" i="3"/>
  <c r="AB1847" i="3"/>
  <c r="AB1843" i="3"/>
  <c r="AB1839" i="3"/>
  <c r="AB1835" i="3"/>
  <c r="AB1831" i="3"/>
  <c r="AB1827" i="3"/>
  <c r="AB1823" i="3"/>
  <c r="AB1819" i="3"/>
  <c r="AB1815" i="3"/>
  <c r="AB1811" i="3"/>
  <c r="AB1807" i="3"/>
  <c r="AB1803" i="3"/>
  <c r="AB1799" i="3"/>
  <c r="AB1795" i="3"/>
  <c r="AB1791" i="3"/>
  <c r="AB1787" i="3"/>
  <c r="AB1783" i="3"/>
  <c r="AB1779" i="3"/>
  <c r="AA1779" i="3"/>
  <c r="AB1775" i="3"/>
  <c r="AB1771" i="3"/>
  <c r="AB1767" i="3"/>
  <c r="AB1763" i="3"/>
  <c r="AB1759" i="3"/>
  <c r="AB1755" i="3"/>
  <c r="AB1751" i="3"/>
  <c r="AB1747" i="3"/>
  <c r="AB1743" i="3"/>
  <c r="AB1739" i="3"/>
  <c r="AB1735" i="3"/>
  <c r="AB1731" i="3"/>
  <c r="AB1727" i="3"/>
  <c r="AB1723" i="3"/>
  <c r="AB1719" i="3"/>
  <c r="AB1715" i="3"/>
  <c r="AB1711" i="3"/>
  <c r="AB1707" i="3"/>
  <c r="AB1703" i="3"/>
  <c r="AB1699" i="3"/>
  <c r="AB1695" i="3"/>
  <c r="AB1691" i="3"/>
  <c r="AB1687" i="3"/>
  <c r="AB1683" i="3"/>
  <c r="AB1679" i="3"/>
  <c r="AB1675" i="3"/>
  <c r="AB1671" i="3"/>
  <c r="AB1667" i="3"/>
  <c r="AB1663" i="3"/>
  <c r="AB1659" i="3"/>
  <c r="AB1655" i="3"/>
  <c r="AB1651" i="3"/>
  <c r="AB1647" i="3"/>
  <c r="AB1643" i="3"/>
  <c r="AB1639" i="3"/>
  <c r="AB1635" i="3"/>
  <c r="AB1631" i="3"/>
  <c r="AB1627" i="3"/>
  <c r="AA1627" i="3"/>
  <c r="AB1623" i="3"/>
  <c r="AB1619" i="3"/>
  <c r="AB1615" i="3"/>
  <c r="AB1611" i="3"/>
  <c r="AB1607" i="3"/>
  <c r="AB1603" i="3"/>
  <c r="AB1599" i="3"/>
  <c r="AB1595" i="3"/>
  <c r="AB1591" i="3"/>
  <c r="AB1587" i="3"/>
  <c r="AB1583" i="3"/>
  <c r="AB1579" i="3"/>
  <c r="AB1575" i="3"/>
  <c r="AB1571" i="3"/>
  <c r="AB1567" i="3"/>
  <c r="AB1563" i="3"/>
  <c r="AB1559" i="3"/>
  <c r="AB1555" i="3"/>
  <c r="AB1551" i="3"/>
  <c r="AB1547" i="3"/>
  <c r="AB1543" i="3"/>
  <c r="AB1539" i="3"/>
  <c r="AB1535" i="3"/>
  <c r="AB1531" i="3"/>
  <c r="AB1527" i="3"/>
  <c r="AB1523" i="3"/>
  <c r="AB1519" i="3"/>
  <c r="AB1515" i="3"/>
  <c r="AB1511" i="3"/>
  <c r="AB1507" i="3"/>
  <c r="AB1503" i="3"/>
  <c r="AB1499" i="3"/>
  <c r="AB1495" i="3"/>
  <c r="AB1491" i="3"/>
  <c r="AB1487" i="3"/>
  <c r="AB1483" i="3"/>
  <c r="AB1479" i="3"/>
  <c r="AB1475" i="3"/>
  <c r="AB1471" i="3"/>
  <c r="AB1467" i="3"/>
  <c r="AB1463" i="3"/>
  <c r="AB1459" i="3"/>
  <c r="AB1455" i="3"/>
  <c r="AB1451" i="3"/>
  <c r="AB1447" i="3"/>
  <c r="AB1443" i="3"/>
  <c r="AB1439" i="3"/>
  <c r="AB1435" i="3"/>
  <c r="AB1431" i="3"/>
  <c r="AB1427" i="3"/>
  <c r="AB1423" i="3"/>
  <c r="AB1419" i="3"/>
  <c r="AB1415" i="3"/>
  <c r="AB1411" i="3"/>
  <c r="AB1407" i="3"/>
  <c r="AB1403" i="3"/>
  <c r="AB1399" i="3"/>
  <c r="AB1395" i="3"/>
  <c r="AB1391" i="3"/>
  <c r="AB1387" i="3"/>
  <c r="AB1383" i="3"/>
  <c r="AB1379" i="3"/>
  <c r="AB1375" i="3"/>
  <c r="AB1371" i="3"/>
  <c r="AB1367" i="3"/>
  <c r="AB1363" i="3"/>
  <c r="AB1359" i="3"/>
  <c r="AB1355" i="3"/>
  <c r="AB1351" i="3"/>
  <c r="AB1347" i="3"/>
  <c r="AB1343" i="3"/>
  <c r="AB1339" i="3"/>
  <c r="AB1335" i="3"/>
  <c r="AB1331" i="3"/>
  <c r="AB1327" i="3"/>
  <c r="AB1323" i="3"/>
  <c r="AB1319" i="3"/>
  <c r="AB1315" i="3"/>
  <c r="AB1311" i="3"/>
  <c r="AB1307" i="3"/>
  <c r="AB1303" i="3"/>
  <c r="AB1299" i="3"/>
  <c r="AB1295" i="3"/>
  <c r="AB1291" i="3"/>
  <c r="AB1287" i="3"/>
  <c r="AB1283" i="3"/>
  <c r="AB1279" i="3"/>
  <c r="AB1275" i="3"/>
  <c r="AB1271" i="3"/>
  <c r="AB1267" i="3"/>
  <c r="AB1263" i="3"/>
  <c r="AB1259" i="3"/>
  <c r="AB1255" i="3"/>
  <c r="AA1251" i="3"/>
  <c r="AB1247" i="3"/>
  <c r="AB1243" i="3"/>
  <c r="AB1239" i="3"/>
  <c r="AA1235" i="3"/>
  <c r="AB1231" i="3"/>
  <c r="AB1227" i="3"/>
  <c r="AB1223" i="3"/>
  <c r="AB1219" i="3"/>
  <c r="AB1215" i="3"/>
  <c r="AB1211" i="3"/>
  <c r="AB1207" i="3"/>
  <c r="AB1203" i="3"/>
  <c r="AB1199" i="3"/>
  <c r="AB1195" i="3"/>
  <c r="AB1191" i="3"/>
  <c r="AB1187" i="3"/>
  <c r="AB1183" i="3"/>
  <c r="AB1179" i="3"/>
  <c r="AB1175" i="3"/>
  <c r="AB1171" i="3"/>
  <c r="AB1167" i="3"/>
  <c r="AB1163" i="3"/>
  <c r="AB1159" i="3"/>
  <c r="AB1155" i="3"/>
  <c r="AB1151" i="3"/>
  <c r="AB1147" i="3"/>
  <c r="AB1143" i="3"/>
  <c r="AB1139" i="3"/>
  <c r="AB1135" i="3"/>
  <c r="AB1131" i="3"/>
  <c r="AB1127" i="3"/>
  <c r="AB1123" i="3"/>
  <c r="AB1119" i="3"/>
  <c r="AB1115" i="3"/>
  <c r="AB1111" i="3"/>
  <c r="AA1107" i="3"/>
  <c r="AB1103" i="3"/>
  <c r="AB1099" i="3"/>
  <c r="AB1095" i="3"/>
  <c r="AB1091" i="3"/>
  <c r="AB1087" i="3"/>
  <c r="AB1083" i="3"/>
  <c r="AB1079" i="3"/>
  <c r="AB1075" i="3"/>
  <c r="AB1071" i="3"/>
  <c r="AB1067" i="3"/>
  <c r="AA1063" i="3"/>
  <c r="AB1059" i="3"/>
  <c r="AB1055" i="3"/>
  <c r="AB1051" i="3"/>
  <c r="AB1047" i="3"/>
  <c r="AB1043" i="3"/>
  <c r="AB1039" i="3"/>
  <c r="AB1035" i="3"/>
  <c r="AB1031" i="3"/>
  <c r="AB1027" i="3"/>
  <c r="AB1023" i="3"/>
  <c r="AB1019" i="3"/>
  <c r="AB1015" i="3"/>
  <c r="AB1011" i="3"/>
  <c r="AB1007" i="3"/>
  <c r="AB1003" i="3"/>
  <c r="AB999" i="3"/>
  <c r="AB995" i="3"/>
  <c r="AB991" i="3"/>
  <c r="AB987" i="3"/>
  <c r="AB983" i="3"/>
  <c r="AB979" i="3"/>
  <c r="AB975" i="3"/>
  <c r="AA971" i="3"/>
  <c r="AB967" i="3"/>
  <c r="AB963" i="3"/>
  <c r="AB959" i="3"/>
  <c r="AB955" i="3"/>
  <c r="AB951" i="3"/>
  <c r="AB947" i="3"/>
  <c r="AB943" i="3"/>
  <c r="AB939" i="3"/>
  <c r="AB935" i="3"/>
  <c r="AB931" i="3"/>
  <c r="AB927" i="3"/>
  <c r="AB923" i="3"/>
  <c r="AB919" i="3"/>
  <c r="AB915" i="3"/>
  <c r="AB911" i="3"/>
  <c r="AB907" i="3"/>
  <c r="AB903" i="3"/>
  <c r="AB899" i="3"/>
  <c r="AB895" i="3"/>
  <c r="AA891" i="3"/>
  <c r="AB887" i="3"/>
  <c r="AB883" i="3"/>
  <c r="AB879" i="3"/>
  <c r="AB875" i="3"/>
  <c r="AB871" i="3"/>
  <c r="AB867" i="3"/>
  <c r="AB863" i="3"/>
  <c r="AB859" i="3"/>
  <c r="AB855" i="3"/>
  <c r="AB851" i="3"/>
  <c r="AB847" i="3"/>
  <c r="AB843" i="3"/>
  <c r="AB839" i="3"/>
  <c r="AB835" i="3"/>
  <c r="AB831" i="3"/>
  <c r="AB827" i="3"/>
  <c r="AB823" i="3"/>
  <c r="AB819" i="3"/>
  <c r="AB815" i="3"/>
  <c r="AB811" i="3"/>
  <c r="AB807" i="3"/>
  <c r="AB803" i="3"/>
  <c r="AB799" i="3"/>
  <c r="AA795" i="3"/>
  <c r="AB791" i="3"/>
  <c r="AB787" i="3"/>
  <c r="AB783" i="3"/>
  <c r="AB779" i="3"/>
  <c r="AB775" i="3"/>
  <c r="AB771" i="3"/>
  <c r="AB767" i="3"/>
  <c r="AB763" i="3"/>
  <c r="AB759" i="3"/>
  <c r="AB755" i="3"/>
  <c r="AB751" i="3"/>
  <c r="AB747" i="3"/>
  <c r="AB743" i="3"/>
  <c r="AB739" i="3"/>
  <c r="AB735" i="3"/>
  <c r="AB731" i="3"/>
  <c r="AB727" i="3"/>
  <c r="AB723" i="3"/>
  <c r="AB719" i="3"/>
  <c r="AB715" i="3"/>
  <c r="AB711" i="3"/>
  <c r="AB707" i="3"/>
  <c r="AB703" i="3"/>
  <c r="AB699" i="3"/>
  <c r="AB695" i="3"/>
  <c r="AB691" i="3"/>
  <c r="AB687" i="3"/>
  <c r="AB683" i="3"/>
  <c r="AB679" i="3"/>
  <c r="AB675" i="3"/>
  <c r="AB671" i="3"/>
  <c r="AB667" i="3"/>
  <c r="AB663" i="3"/>
  <c r="AB659" i="3"/>
  <c r="AB655" i="3"/>
  <c r="AB651" i="3"/>
  <c r="AB647" i="3"/>
  <c r="AB643" i="3"/>
  <c r="AB639" i="3"/>
  <c r="AB635" i="3"/>
  <c r="AB631" i="3"/>
  <c r="AB627" i="3"/>
  <c r="AB623" i="3"/>
  <c r="AB619" i="3"/>
  <c r="AB615" i="3"/>
  <c r="AB611" i="3"/>
  <c r="AB607" i="3"/>
  <c r="AB603" i="3"/>
  <c r="AB599" i="3"/>
  <c r="AB595" i="3"/>
  <c r="AB591" i="3"/>
  <c r="AB587" i="3"/>
  <c r="AB583" i="3"/>
  <c r="AB579" i="3"/>
  <c r="AB575" i="3"/>
  <c r="AB571" i="3"/>
  <c r="AB567" i="3"/>
  <c r="AB563" i="3"/>
  <c r="AB559" i="3"/>
  <c r="AB555" i="3"/>
  <c r="AB551" i="3"/>
  <c r="AB547" i="3"/>
  <c r="AB543" i="3"/>
  <c r="AB539" i="3"/>
  <c r="AB535" i="3"/>
  <c r="AB531" i="3"/>
  <c r="AB527" i="3"/>
  <c r="AB523" i="3"/>
  <c r="AB519" i="3"/>
  <c r="AB515" i="3"/>
  <c r="AB511" i="3"/>
  <c r="AB507" i="3"/>
  <c r="AB503" i="3"/>
  <c r="AB499" i="3"/>
  <c r="AB495" i="3"/>
  <c r="AB491" i="3"/>
  <c r="AB487" i="3"/>
  <c r="AB483" i="3"/>
  <c r="AB479" i="3"/>
  <c r="AB475" i="3"/>
  <c r="AB471" i="3"/>
  <c r="AB467" i="3"/>
  <c r="AB463" i="3"/>
  <c r="AB459" i="3"/>
  <c r="AB455" i="3"/>
  <c r="AB451" i="3"/>
  <c r="AB447" i="3"/>
  <c r="AB443" i="3"/>
  <c r="AB439" i="3"/>
  <c r="AB435" i="3"/>
  <c r="AB431" i="3"/>
  <c r="AB427" i="3"/>
  <c r="AB423" i="3"/>
  <c r="AB419" i="3"/>
  <c r="AB415" i="3"/>
  <c r="AB411" i="3"/>
  <c r="AB407" i="3"/>
  <c r="AB403" i="3"/>
  <c r="AB399" i="3"/>
  <c r="AB395" i="3"/>
  <c r="AB391" i="3"/>
  <c r="AB387" i="3"/>
  <c r="AB383" i="3"/>
  <c r="AB379" i="3"/>
  <c r="AB375" i="3"/>
  <c r="AB371" i="3"/>
  <c r="AB33" i="3"/>
  <c r="AB45" i="3"/>
  <c r="AB53" i="3"/>
  <c r="AB65" i="3"/>
  <c r="AB73" i="3"/>
  <c r="AB81" i="3"/>
  <c r="AA81" i="3"/>
  <c r="AB89" i="3"/>
  <c r="AB101" i="3"/>
  <c r="AB105" i="3"/>
  <c r="AB117" i="3"/>
  <c r="AB129" i="3"/>
  <c r="AB133" i="3"/>
  <c r="AB145" i="3"/>
  <c r="AB149" i="3"/>
  <c r="AB161" i="3"/>
  <c r="AB173" i="3"/>
  <c r="AB177" i="3"/>
  <c r="AB189" i="3"/>
  <c r="AB201" i="3"/>
  <c r="AB213" i="3"/>
  <c r="AB217" i="3"/>
  <c r="AB229" i="3"/>
  <c r="AA229" i="3"/>
  <c r="AB233" i="3"/>
  <c r="AB245" i="3"/>
  <c r="AB257" i="3"/>
  <c r="AB265" i="3"/>
  <c r="AB273" i="3"/>
  <c r="AB285" i="3"/>
  <c r="AB297" i="3"/>
  <c r="AB301" i="3"/>
  <c r="AB309" i="3"/>
  <c r="AB317" i="3"/>
  <c r="AB321" i="3"/>
  <c r="AB329" i="3"/>
  <c r="AB333" i="3"/>
  <c r="AB341" i="3"/>
  <c r="AB345" i="3"/>
  <c r="AB353" i="3"/>
  <c r="AB361" i="3"/>
  <c r="AB2085" i="3"/>
  <c r="AB2065" i="3"/>
  <c r="AB2049" i="3"/>
  <c r="AB2033" i="3"/>
  <c r="AB2021" i="3"/>
  <c r="AB2005" i="3"/>
  <c r="AB1989" i="3"/>
  <c r="AB1973" i="3"/>
  <c r="AB1961" i="3"/>
  <c r="AB1945" i="3"/>
  <c r="AB1933" i="3"/>
  <c r="AB1917" i="3"/>
  <c r="AB1905" i="3"/>
  <c r="AB1893" i="3"/>
  <c r="AB1877" i="3"/>
  <c r="AB1865" i="3"/>
  <c r="AB1849" i="3"/>
  <c r="AB1837" i="3"/>
  <c r="AB1817" i="3"/>
  <c r="AB1805" i="3"/>
  <c r="AB1789" i="3"/>
  <c r="AB1777" i="3"/>
  <c r="AB1765" i="3"/>
  <c r="AB1749" i="3"/>
  <c r="AB1733" i="3"/>
  <c r="AB1721" i="3"/>
  <c r="AA1721" i="3"/>
  <c r="AB1705" i="3"/>
  <c r="AB1689" i="3"/>
  <c r="AB1677" i="3"/>
  <c r="AB1661" i="3"/>
  <c r="AB1649" i="3"/>
  <c r="AB1633" i="3"/>
  <c r="AB1625" i="3"/>
  <c r="AB1609" i="3"/>
  <c r="AB1597" i="3"/>
  <c r="AB1581" i="3"/>
  <c r="AA1565" i="3"/>
  <c r="AB1553" i="3"/>
  <c r="AB1541" i="3"/>
  <c r="AB1529" i="3"/>
  <c r="AB1521" i="3"/>
  <c r="AA1521" i="3"/>
  <c r="AB1513" i="3"/>
  <c r="AB1505" i="3"/>
  <c r="AB1497" i="3"/>
  <c r="AB1489" i="3"/>
  <c r="AB1481" i="3"/>
  <c r="AB1473" i="3"/>
  <c r="AB1465" i="3"/>
  <c r="AB1457" i="3"/>
  <c r="AB1449" i="3"/>
  <c r="AB1441" i="3"/>
  <c r="AB1433" i="3"/>
  <c r="AB1425" i="3"/>
  <c r="AB1417" i="3"/>
  <c r="AB1409" i="3"/>
  <c r="AB1401" i="3"/>
  <c r="AA1401" i="3"/>
  <c r="AB1393" i="3"/>
  <c r="AB1385" i="3"/>
  <c r="AB1377" i="3"/>
  <c r="AB1369" i="3"/>
  <c r="AB1361" i="3"/>
  <c r="AB1353" i="3"/>
  <c r="AB1345" i="3"/>
  <c r="AB1337" i="3"/>
  <c r="AB1329" i="3"/>
  <c r="AB1321" i="3"/>
  <c r="AB1313" i="3"/>
  <c r="AB1305" i="3"/>
  <c r="AB1297" i="3"/>
  <c r="AB1289" i="3"/>
  <c r="AB1281" i="3"/>
  <c r="AA1281" i="3"/>
  <c r="AB1273" i="3"/>
  <c r="AB1265" i="3"/>
  <c r="AB1257" i="3"/>
  <c r="AB1249" i="3"/>
  <c r="AA1249" i="3"/>
  <c r="AB1241" i="3"/>
  <c r="AB1233" i="3"/>
  <c r="AB1225" i="3"/>
  <c r="AB1217" i="3"/>
  <c r="AB1209" i="3"/>
  <c r="AB1201" i="3"/>
  <c r="AB1193" i="3"/>
  <c r="AB1185" i="3"/>
  <c r="AB1177" i="3"/>
  <c r="AB1169" i="3"/>
  <c r="AB1161" i="3"/>
  <c r="AA1161" i="3"/>
  <c r="AB1153" i="3"/>
  <c r="AB1145" i="3"/>
  <c r="AB1137" i="3"/>
  <c r="AB1133" i="3"/>
  <c r="AA1133" i="3"/>
  <c r="AB1125" i="3"/>
  <c r="AB1117" i="3"/>
  <c r="AB1109" i="3"/>
  <c r="AB1101" i="3"/>
  <c r="AA1101" i="3"/>
  <c r="AB1093" i="3"/>
  <c r="AB1085" i="3"/>
  <c r="AB1077" i="3"/>
  <c r="AB1069" i="3"/>
  <c r="AB1061" i="3"/>
  <c r="AB1053" i="3"/>
  <c r="AB1045" i="3"/>
  <c r="AB1041" i="3"/>
  <c r="AB1033" i="3"/>
  <c r="AB1025" i="3"/>
  <c r="AB1017" i="3"/>
  <c r="AB1009" i="3"/>
  <c r="AB1001" i="3"/>
  <c r="AB993" i="3"/>
  <c r="AB985" i="3"/>
  <c r="AB977" i="3"/>
  <c r="AB969" i="3"/>
  <c r="AB961" i="3"/>
  <c r="AB953" i="3"/>
  <c r="AB945" i="3"/>
  <c r="AB937" i="3"/>
  <c r="AB929" i="3"/>
  <c r="AB921" i="3"/>
  <c r="AA913" i="3"/>
  <c r="AB905" i="3"/>
  <c r="AB897" i="3"/>
  <c r="AB889" i="3"/>
  <c r="AB881" i="3"/>
  <c r="AB873" i="3"/>
  <c r="AB865" i="3"/>
  <c r="AB857" i="3"/>
  <c r="AB849" i="3"/>
  <c r="AB841" i="3"/>
  <c r="AB833" i="3"/>
  <c r="AB825" i="3"/>
  <c r="AB817" i="3"/>
  <c r="AB809" i="3"/>
  <c r="AA805" i="3"/>
  <c r="AB797" i="3"/>
  <c r="AB789" i="3"/>
  <c r="AB781" i="3"/>
  <c r="AB773" i="3"/>
  <c r="AB765" i="3"/>
  <c r="AB757" i="3"/>
  <c r="AB749" i="3"/>
  <c r="AB741" i="3"/>
  <c r="AB733" i="3"/>
  <c r="AB725" i="3"/>
  <c r="AB717" i="3"/>
  <c r="AB709" i="3"/>
  <c r="AB701" i="3"/>
  <c r="AB693" i="3"/>
  <c r="AB685" i="3"/>
  <c r="AB677" i="3"/>
  <c r="AB669" i="3"/>
  <c r="AB661" i="3"/>
  <c r="AB653" i="3"/>
  <c r="AB645" i="3"/>
  <c r="AB637" i="3"/>
  <c r="AB629" i="3"/>
  <c r="AB621" i="3"/>
  <c r="AB613" i="3"/>
  <c r="AB605" i="3"/>
  <c r="AB597" i="3"/>
  <c r="AB589" i="3"/>
  <c r="AB581" i="3"/>
  <c r="AB573" i="3"/>
  <c r="AB565" i="3"/>
  <c r="AB557" i="3"/>
  <c r="AB549" i="3"/>
  <c r="AB541" i="3"/>
  <c r="AB533" i="3"/>
  <c r="AB525" i="3"/>
  <c r="AB513" i="3"/>
  <c r="AB505" i="3"/>
  <c r="AB497" i="3"/>
  <c r="AB489" i="3"/>
  <c r="AB481" i="3"/>
  <c r="AB473" i="3"/>
  <c r="AB465" i="3"/>
  <c r="AA465" i="3"/>
  <c r="AB457" i="3"/>
  <c r="AB449" i="3"/>
  <c r="AB441" i="3"/>
  <c r="AB433" i="3"/>
  <c r="AB425" i="3"/>
  <c r="AB409" i="3"/>
  <c r="AB405" i="3"/>
  <c r="AB397" i="3"/>
  <c r="AB393" i="3"/>
  <c r="AB389" i="3"/>
  <c r="AB385" i="3"/>
  <c r="AB381" i="3"/>
  <c r="AB377" i="3"/>
  <c r="AB373" i="3"/>
  <c r="AB369" i="3"/>
  <c r="AB30" i="3"/>
  <c r="AB38" i="3"/>
  <c r="AA38" i="3"/>
  <c r="AA46" i="3"/>
  <c r="AB54" i="3"/>
  <c r="AA54" i="3"/>
  <c r="AB86" i="3"/>
  <c r="AB286" i="3"/>
  <c r="AB294" i="3"/>
  <c r="AB302" i="3"/>
  <c r="AB314" i="3"/>
  <c r="AA322" i="3"/>
  <c r="AB330" i="3"/>
  <c r="AB338" i="3"/>
  <c r="AB346" i="3"/>
  <c r="AB350" i="3"/>
  <c r="AB354" i="3"/>
  <c r="AB358" i="3"/>
  <c r="AA358" i="3"/>
  <c r="AB362" i="3"/>
  <c r="AB366" i="3"/>
  <c r="AB2084" i="3"/>
  <c r="AA2076" i="3"/>
  <c r="AB2068" i="3"/>
  <c r="AB2060" i="3"/>
  <c r="AB2052" i="3"/>
  <c r="AA2044" i="3"/>
  <c r="AB2036" i="3"/>
  <c r="AB2028" i="3"/>
  <c r="AB2020" i="3"/>
  <c r="AA2012" i="3"/>
  <c r="AB2008" i="3"/>
  <c r="AB1988" i="3"/>
  <c r="AB1980" i="3"/>
  <c r="AB1972" i="3"/>
  <c r="AA1972" i="3"/>
  <c r="AB1964" i="3"/>
  <c r="AB1956" i="3"/>
  <c r="AB1948" i="3"/>
  <c r="AB1940" i="3"/>
  <c r="AA1940" i="3"/>
  <c r="AB1932" i="3"/>
  <c r="AB1924" i="3"/>
  <c r="AA1916" i="3"/>
  <c r="AB1908" i="3"/>
  <c r="AB1900" i="3"/>
  <c r="AB1892" i="3"/>
  <c r="AA1892" i="3"/>
  <c r="AA1884" i="3"/>
  <c r="AB1876" i="3"/>
  <c r="AB1868" i="3"/>
  <c r="AB1860" i="3"/>
  <c r="AA1860" i="3"/>
  <c r="AB1852" i="3"/>
  <c r="AB1844" i="3"/>
  <c r="AB1836" i="3"/>
  <c r="AB1828" i="3"/>
  <c r="AB1820" i="3"/>
  <c r="AB1812" i="3"/>
  <c r="AA1812" i="3"/>
  <c r="AB1804" i="3"/>
  <c r="AB1796" i="3"/>
  <c r="AB1788" i="3"/>
  <c r="AB1780" i="3"/>
  <c r="AA1780" i="3"/>
  <c r="AB1772" i="3"/>
  <c r="AB1764" i="3"/>
  <c r="AB1756" i="3"/>
  <c r="AB1748" i="3"/>
  <c r="AB1740" i="3"/>
  <c r="AB1732" i="3"/>
  <c r="AA1732" i="3"/>
  <c r="AB1724" i="3"/>
  <c r="AB1716" i="3"/>
  <c r="AB1708" i="3"/>
  <c r="AB1700" i="3"/>
  <c r="AB1692" i="3"/>
  <c r="AB1684" i="3"/>
  <c r="AA1684" i="3"/>
  <c r="AB1676" i="3"/>
  <c r="AB1668" i="3"/>
  <c r="AB1660" i="3"/>
  <c r="AB1652" i="3"/>
  <c r="AA1652" i="3"/>
  <c r="AB1644" i="3"/>
  <c r="AB1636" i="3"/>
  <c r="AB1628" i="3"/>
  <c r="AB1620" i="3"/>
  <c r="AB1612" i="3"/>
  <c r="AB1604" i="3"/>
  <c r="AB1596" i="3"/>
  <c r="AB1588" i="3"/>
  <c r="AB1580" i="3"/>
  <c r="AB1572" i="3"/>
  <c r="AB1564" i="3"/>
  <c r="AB1556" i="3"/>
  <c r="AB1548" i="3"/>
  <c r="AB1540" i="3"/>
  <c r="AB1532" i="3"/>
  <c r="AB1524" i="3"/>
  <c r="AB1516" i="3"/>
  <c r="AB1508" i="3"/>
  <c r="AB1500" i="3"/>
  <c r="AB1492" i="3"/>
  <c r="AB1484" i="3"/>
  <c r="AB1476" i="3"/>
  <c r="AB1468" i="3"/>
  <c r="AB1460" i="3"/>
  <c r="AB1452" i="3"/>
  <c r="AB1444" i="3"/>
  <c r="AB1436" i="3"/>
  <c r="AB1428" i="3"/>
  <c r="AB1420" i="3"/>
  <c r="AB1412" i="3"/>
  <c r="AB1404" i="3"/>
  <c r="AB1396" i="3"/>
  <c r="AB1388" i="3"/>
  <c r="AB1380" i="3"/>
  <c r="AB1372" i="3"/>
  <c r="AB1364" i="3"/>
  <c r="AB1356" i="3"/>
  <c r="AB1348" i="3"/>
  <c r="AB1340" i="3"/>
  <c r="AB1332" i="3"/>
  <c r="AB1324" i="3"/>
  <c r="AB1316" i="3"/>
  <c r="AB1308" i="3"/>
  <c r="AB1300" i="3"/>
  <c r="AB1292" i="3"/>
  <c r="AB1284" i="3"/>
  <c r="AB1276" i="3"/>
  <c r="AB1268" i="3"/>
  <c r="AB1260" i="3"/>
  <c r="AB1252" i="3"/>
  <c r="AB1248" i="3"/>
  <c r="AB1244" i="3"/>
  <c r="AB1240" i="3"/>
  <c r="AB1236" i="3"/>
  <c r="AB1228" i="3"/>
  <c r="AB1224" i="3"/>
  <c r="AB1220" i="3"/>
  <c r="AB1216" i="3"/>
  <c r="AB1212" i="3"/>
  <c r="AB1208" i="3"/>
  <c r="AB1204" i="3"/>
  <c r="AB1200" i="3"/>
  <c r="AB1196" i="3"/>
  <c r="AB1192" i="3"/>
  <c r="AA1192" i="3"/>
  <c r="AB1188" i="3"/>
  <c r="AB1184" i="3"/>
  <c r="AB1180" i="3"/>
  <c r="AB1176" i="3"/>
  <c r="AB1172" i="3"/>
  <c r="AB1168" i="3"/>
  <c r="AB1164" i="3"/>
  <c r="AB1160" i="3"/>
  <c r="AB1156" i="3"/>
  <c r="AB1152" i="3"/>
  <c r="AB1148" i="3"/>
  <c r="AB1144" i="3"/>
  <c r="AB1140" i="3"/>
  <c r="AB1136" i="3"/>
  <c r="AB1132" i="3"/>
  <c r="AB1128" i="3"/>
  <c r="AB1124" i="3"/>
  <c r="AB1120" i="3"/>
  <c r="AB1116" i="3"/>
  <c r="AB1112" i="3"/>
  <c r="AB1108" i="3"/>
  <c r="AB1104" i="3"/>
  <c r="AB1100" i="3"/>
  <c r="AB1096" i="3"/>
  <c r="AB1092" i="3"/>
  <c r="AB1088" i="3"/>
  <c r="AB1084" i="3"/>
  <c r="AB1080" i="3"/>
  <c r="AB1076" i="3"/>
  <c r="AB1072" i="3"/>
  <c r="AB1068" i="3"/>
  <c r="AB1064" i="3"/>
  <c r="AB1060" i="3"/>
  <c r="AB1056" i="3"/>
  <c r="AA1056" i="3"/>
  <c r="AB1052" i="3"/>
  <c r="AB1048" i="3"/>
  <c r="AB1044" i="3"/>
  <c r="AB1040" i="3"/>
  <c r="AB1036" i="3"/>
  <c r="AB1032" i="3"/>
  <c r="AB1028" i="3"/>
  <c r="AB1024" i="3"/>
  <c r="AB1020" i="3"/>
  <c r="AB1016" i="3"/>
  <c r="AB1012" i="3"/>
  <c r="AB1008" i="3"/>
  <c r="AB1004" i="3"/>
  <c r="AB1000" i="3"/>
  <c r="AB996" i="3"/>
  <c r="AB992" i="3"/>
  <c r="AB988" i="3"/>
  <c r="AB984" i="3"/>
  <c r="AB980" i="3"/>
  <c r="AB976" i="3"/>
  <c r="AB972" i="3"/>
  <c r="AB968" i="3"/>
  <c r="AB964" i="3"/>
  <c r="AB960" i="3"/>
  <c r="AB956" i="3"/>
  <c r="AB952" i="3"/>
  <c r="AB948" i="3"/>
  <c r="AB944" i="3"/>
  <c r="AB940" i="3"/>
  <c r="AB936" i="3"/>
  <c r="AB932" i="3"/>
  <c r="AB928" i="3"/>
  <c r="AB924" i="3"/>
  <c r="AB920" i="3"/>
  <c r="AB916" i="3"/>
  <c r="AB912" i="3"/>
  <c r="AB908" i="3"/>
  <c r="AB904" i="3"/>
  <c r="AB900" i="3"/>
  <c r="AB896" i="3"/>
  <c r="AB892" i="3"/>
  <c r="AB888" i="3"/>
  <c r="AB884" i="3"/>
  <c r="AA880" i="3"/>
  <c r="AB876" i="3"/>
  <c r="AA876" i="3"/>
  <c r="AB872" i="3"/>
  <c r="AA872" i="3"/>
  <c r="AB868" i="3"/>
  <c r="AA868" i="3"/>
  <c r="AB864" i="3"/>
  <c r="AA864" i="3"/>
  <c r="AB860" i="3"/>
  <c r="AA860" i="3"/>
  <c r="AB856" i="3"/>
  <c r="AA856" i="3"/>
  <c r="AB852" i="3"/>
  <c r="AA852" i="3"/>
  <c r="AB848" i="3"/>
  <c r="AA848" i="3"/>
  <c r="AB844" i="3"/>
  <c r="AA844" i="3"/>
  <c r="AB840" i="3"/>
  <c r="AA840" i="3"/>
  <c r="AB836" i="3"/>
  <c r="AA836" i="3"/>
  <c r="AB832" i="3"/>
  <c r="AA832" i="3"/>
  <c r="AB828" i="3"/>
  <c r="AA828" i="3"/>
  <c r="AB824" i="3"/>
  <c r="AA824" i="3"/>
  <c r="AB820" i="3"/>
  <c r="AA820" i="3"/>
  <c r="AB816" i="3"/>
  <c r="AA816" i="3"/>
  <c r="AB812" i="3"/>
  <c r="AA812" i="3"/>
  <c r="AB808" i="3"/>
  <c r="AA808" i="3"/>
  <c r="AB804" i="3"/>
  <c r="AA804" i="3"/>
  <c r="AB800" i="3"/>
  <c r="AA800" i="3"/>
  <c r="AB796" i="3"/>
  <c r="AA796" i="3"/>
  <c r="AB792" i="3"/>
  <c r="AA792" i="3"/>
  <c r="AB788" i="3"/>
  <c r="AA788" i="3"/>
  <c r="AB784" i="3"/>
  <c r="AA784" i="3"/>
  <c r="AB780" i="3"/>
  <c r="AA780" i="3"/>
  <c r="AB776" i="3"/>
  <c r="AA776" i="3"/>
  <c r="AB772" i="3"/>
  <c r="AA772" i="3"/>
  <c r="AB768" i="3"/>
  <c r="AA768" i="3"/>
  <c r="AB764" i="3"/>
  <c r="AA764" i="3"/>
  <c r="AB760" i="3"/>
  <c r="AA760" i="3"/>
  <c r="AB756" i="3"/>
  <c r="AA756" i="3"/>
  <c r="AB752" i="3"/>
  <c r="AA752" i="3"/>
  <c r="AB748" i="3"/>
  <c r="AA748" i="3"/>
  <c r="AB744" i="3"/>
  <c r="AA744" i="3"/>
  <c r="AB740" i="3"/>
  <c r="AA740" i="3"/>
  <c r="AB736" i="3"/>
  <c r="AA736" i="3"/>
  <c r="AB732" i="3"/>
  <c r="AA732" i="3"/>
  <c r="AB728" i="3"/>
  <c r="AA728" i="3"/>
  <c r="AB724" i="3"/>
  <c r="AA724" i="3"/>
  <c r="AB720" i="3"/>
  <c r="AA720" i="3"/>
  <c r="AB716" i="3"/>
  <c r="AA716" i="3"/>
  <c r="AB712" i="3"/>
  <c r="AA712" i="3"/>
  <c r="AB708" i="3"/>
  <c r="AA708" i="3"/>
  <c r="AB704" i="3"/>
  <c r="AA704" i="3"/>
  <c r="AB700" i="3"/>
  <c r="AA700" i="3"/>
  <c r="AB696" i="3"/>
  <c r="AA696" i="3"/>
  <c r="AB692" i="3"/>
  <c r="AA692" i="3"/>
  <c r="AB688" i="3"/>
  <c r="AA688" i="3"/>
  <c r="AB684" i="3"/>
  <c r="AA684" i="3"/>
  <c r="AB680" i="3"/>
  <c r="AB676" i="3"/>
  <c r="AA676" i="3"/>
  <c r="AB672" i="3"/>
  <c r="AA672" i="3"/>
  <c r="AB668" i="3"/>
  <c r="AA668" i="3"/>
  <c r="AB664" i="3"/>
  <c r="AA664" i="3"/>
  <c r="AB660" i="3"/>
  <c r="AA660" i="3"/>
  <c r="AB656" i="3"/>
  <c r="AA656" i="3"/>
  <c r="AB652" i="3"/>
  <c r="AA652" i="3"/>
  <c r="AB648" i="3"/>
  <c r="AA648" i="3"/>
  <c r="AB644" i="3"/>
  <c r="AA644" i="3"/>
  <c r="AB640" i="3"/>
  <c r="AA640" i="3"/>
  <c r="AB636" i="3"/>
  <c r="AA636" i="3"/>
  <c r="AB632" i="3"/>
  <c r="AA632" i="3"/>
  <c r="AB628" i="3"/>
  <c r="AA628" i="3"/>
  <c r="AB624" i="3"/>
  <c r="AA624" i="3"/>
  <c r="AB620" i="3"/>
  <c r="AA620" i="3"/>
  <c r="AB616" i="3"/>
  <c r="AA616" i="3"/>
  <c r="AB612" i="3"/>
  <c r="AA612" i="3"/>
  <c r="AB608" i="3"/>
  <c r="AA608" i="3"/>
  <c r="AB604" i="3"/>
  <c r="AA604" i="3"/>
  <c r="AB600" i="3"/>
  <c r="AA600" i="3"/>
  <c r="AB596" i="3"/>
  <c r="AB592" i="3"/>
  <c r="AA592" i="3"/>
  <c r="AB588" i="3"/>
  <c r="AB584" i="3"/>
  <c r="AA584" i="3"/>
  <c r="AB580" i="3"/>
  <c r="AB576" i="3"/>
  <c r="AA576" i="3"/>
  <c r="AB572" i="3"/>
  <c r="AB568" i="3"/>
  <c r="AA568" i="3"/>
  <c r="AB564" i="3"/>
  <c r="AB560" i="3"/>
  <c r="AA560" i="3"/>
  <c r="AB556" i="3"/>
  <c r="AB552" i="3"/>
  <c r="AA552" i="3"/>
  <c r="AB548" i="3"/>
  <c r="AB544" i="3"/>
  <c r="AA544" i="3"/>
  <c r="AB540" i="3"/>
  <c r="AB536" i="3"/>
  <c r="AA536" i="3"/>
  <c r="AB532" i="3"/>
  <c r="AB528" i="3"/>
  <c r="AA528" i="3"/>
  <c r="AB524" i="3"/>
  <c r="AA524" i="3"/>
  <c r="AB520" i="3"/>
  <c r="AA520" i="3"/>
  <c r="AB516" i="3"/>
  <c r="AA516" i="3"/>
  <c r="AB512" i="3"/>
  <c r="AA512" i="3"/>
  <c r="AB508" i="3"/>
  <c r="AA508" i="3"/>
  <c r="AB504" i="3"/>
  <c r="AA504" i="3"/>
  <c r="AB500" i="3"/>
  <c r="AA500" i="3"/>
  <c r="AB496" i="3"/>
  <c r="AA496" i="3"/>
  <c r="AB492" i="3"/>
  <c r="AA492" i="3"/>
  <c r="AB488" i="3"/>
  <c r="AA488" i="3"/>
  <c r="AB484" i="3"/>
  <c r="AA484" i="3"/>
  <c r="AB480" i="3"/>
  <c r="AA480" i="3"/>
  <c r="AB476" i="3"/>
  <c r="AA476" i="3"/>
  <c r="AB472" i="3"/>
  <c r="AA472" i="3"/>
  <c r="AB468" i="3"/>
  <c r="AA468" i="3"/>
  <c r="AB464" i="3"/>
  <c r="AA464" i="3"/>
  <c r="AB460" i="3"/>
  <c r="AA460" i="3"/>
  <c r="AB456" i="3"/>
  <c r="AA456" i="3"/>
  <c r="AB448" i="3"/>
  <c r="AA448" i="3"/>
  <c r="AB444" i="3"/>
  <c r="AA444" i="3"/>
  <c r="AA436" i="3"/>
  <c r="AB432" i="3"/>
  <c r="AB424" i="3"/>
  <c r="AB416" i="3"/>
  <c r="AB408" i="3"/>
  <c r="AB400" i="3"/>
  <c r="AB392" i="3"/>
  <c r="AB384" i="3"/>
  <c r="AB376" i="3"/>
  <c r="AB43" i="3"/>
  <c r="AB51" i="3"/>
  <c r="AB59" i="3"/>
  <c r="AB67" i="3"/>
  <c r="AB71" i="3"/>
  <c r="AB79" i="3"/>
  <c r="AB87" i="3"/>
  <c r="AB91" i="3"/>
  <c r="AB99" i="3"/>
  <c r="AB107" i="3"/>
  <c r="AB115" i="3"/>
  <c r="AB123" i="3"/>
  <c r="AB127" i="3"/>
  <c r="AB135" i="3"/>
  <c r="AB143" i="3"/>
  <c r="AB147" i="3"/>
  <c r="AB155" i="3"/>
  <c r="AB163" i="3"/>
  <c r="AB171" i="3"/>
  <c r="AB175" i="3"/>
  <c r="AB183" i="3"/>
  <c r="AB191" i="3"/>
  <c r="AB199" i="3"/>
  <c r="AB207" i="3"/>
  <c r="AB215" i="3"/>
  <c r="AB223" i="3"/>
  <c r="AB227" i="3"/>
  <c r="AB235" i="3"/>
  <c r="AB243" i="3"/>
  <c r="AB251" i="3"/>
  <c r="AB255" i="3"/>
  <c r="AB263" i="3"/>
  <c r="AB271" i="3"/>
  <c r="AA271" i="3"/>
  <c r="AB279" i="3"/>
  <c r="AB287" i="3"/>
  <c r="AB295" i="3"/>
  <c r="AB299" i="3"/>
  <c r="AB307" i="3"/>
  <c r="AA307" i="3"/>
  <c r="AB323" i="3"/>
  <c r="AB28" i="3"/>
  <c r="AB32" i="3"/>
  <c r="AB36" i="3"/>
  <c r="AB40" i="3"/>
  <c r="AB44" i="3"/>
  <c r="AB48" i="3"/>
  <c r="AB52" i="3"/>
  <c r="AB56" i="3"/>
  <c r="AB60" i="3"/>
  <c r="AB64" i="3"/>
  <c r="AB68" i="3"/>
  <c r="AB72" i="3"/>
  <c r="AB76" i="3"/>
  <c r="AB80" i="3"/>
  <c r="AB84" i="3"/>
  <c r="AB88" i="3"/>
  <c r="AB92" i="3"/>
  <c r="AB96" i="3"/>
  <c r="AB100" i="3"/>
  <c r="AA104" i="3"/>
  <c r="AB108" i="3"/>
  <c r="AB112" i="3"/>
  <c r="AB116" i="3"/>
  <c r="AB120" i="3"/>
  <c r="AB124" i="3"/>
  <c r="AB128" i="3"/>
  <c r="AB132" i="3"/>
  <c r="AB136" i="3"/>
  <c r="AB140" i="3"/>
  <c r="AB144" i="3"/>
  <c r="AB148" i="3"/>
  <c r="AB152" i="3"/>
  <c r="AB156" i="3"/>
  <c r="AA160" i="3"/>
  <c r="AB164" i="3"/>
  <c r="AB168" i="3"/>
  <c r="AB172" i="3"/>
  <c r="AB176" i="3"/>
  <c r="AB180" i="3"/>
  <c r="AB184" i="3"/>
  <c r="AB188" i="3"/>
  <c r="AB192" i="3"/>
  <c r="AB196" i="3"/>
  <c r="AB200" i="3"/>
  <c r="AB204" i="3"/>
  <c r="AA208" i="3"/>
  <c r="AB212" i="3"/>
  <c r="AB216" i="3"/>
  <c r="AB220" i="3"/>
  <c r="AB224" i="3"/>
  <c r="AB228" i="3"/>
  <c r="AB232" i="3"/>
  <c r="AB236" i="3"/>
  <c r="AB240" i="3"/>
  <c r="AB244" i="3"/>
  <c r="AB248" i="3"/>
  <c r="AA248" i="3"/>
  <c r="AB252" i="3"/>
  <c r="AB256" i="3"/>
  <c r="AB260" i="3"/>
  <c r="AB264" i="3"/>
  <c r="AB268" i="3"/>
  <c r="AB272" i="3"/>
  <c r="AB276" i="3"/>
  <c r="AB280" i="3"/>
  <c r="AB284" i="3"/>
  <c r="AB288" i="3"/>
  <c r="AB292" i="3"/>
  <c r="AB296" i="3"/>
  <c r="AB300" i="3"/>
  <c r="AB304" i="3"/>
  <c r="AB308" i="3"/>
  <c r="AB312" i="3"/>
  <c r="AA312" i="3"/>
  <c r="AB316" i="3"/>
  <c r="AB320" i="3"/>
  <c r="AB324" i="3"/>
  <c r="AB328" i="3"/>
  <c r="AB332" i="3"/>
  <c r="AB336" i="3"/>
  <c r="AB340" i="3"/>
  <c r="AB344" i="3"/>
  <c r="AB348" i="3"/>
  <c r="AB352" i="3"/>
  <c r="AB356" i="3"/>
  <c r="AA360" i="3"/>
  <c r="AB364" i="3"/>
  <c r="AB368" i="3"/>
  <c r="AB2086" i="3"/>
  <c r="AB2082" i="3"/>
  <c r="AB2078" i="3"/>
  <c r="AB2074" i="3"/>
  <c r="AB2070" i="3"/>
  <c r="AB2066" i="3"/>
  <c r="AB2062" i="3"/>
  <c r="AB2058" i="3"/>
  <c r="AB2054" i="3"/>
  <c r="AB2050" i="3"/>
  <c r="AB2046" i="3"/>
  <c r="AB2042" i="3"/>
  <c r="AB2038" i="3"/>
  <c r="AB2034" i="3"/>
  <c r="AB2030" i="3"/>
  <c r="AB2026" i="3"/>
  <c r="AB2022" i="3"/>
  <c r="AB2018" i="3"/>
  <c r="AB2014" i="3"/>
  <c r="AB2010" i="3"/>
  <c r="AB2006" i="3"/>
  <c r="AB2002" i="3"/>
  <c r="AB1998" i="3"/>
  <c r="AB1994" i="3"/>
  <c r="AB1990" i="3"/>
  <c r="AB1986" i="3"/>
  <c r="AB1982" i="3"/>
  <c r="AB1978" i="3"/>
  <c r="AB1974" i="3"/>
  <c r="AB1970" i="3"/>
  <c r="AB1966" i="3"/>
  <c r="AB1962" i="3"/>
  <c r="AB1958" i="3"/>
  <c r="AB1954" i="3"/>
  <c r="AB1950" i="3"/>
  <c r="AB1946" i="3"/>
  <c r="AB1942" i="3"/>
  <c r="AB1938" i="3"/>
  <c r="AB1934" i="3"/>
  <c r="AB1930" i="3"/>
  <c r="AB1926" i="3"/>
  <c r="AB1922" i="3"/>
  <c r="AB1918" i="3"/>
  <c r="AB1914" i="3"/>
  <c r="AB1910" i="3"/>
  <c r="AB1906" i="3"/>
  <c r="AB1902" i="3"/>
  <c r="AB1898" i="3"/>
  <c r="AB1894" i="3"/>
  <c r="AB1890" i="3"/>
  <c r="AB1886" i="3"/>
  <c r="AB1882" i="3"/>
  <c r="AB1878" i="3"/>
  <c r="AB1874" i="3"/>
  <c r="AB1870" i="3"/>
  <c r="AB1866" i="3"/>
  <c r="AB1862" i="3"/>
  <c r="AB1858" i="3"/>
  <c r="AB1854" i="3"/>
  <c r="AB1850" i="3"/>
  <c r="AB1846" i="3"/>
  <c r="AA1842" i="3"/>
  <c r="AB1838" i="3"/>
  <c r="AB1834" i="3"/>
  <c r="AB1830" i="3"/>
  <c r="AB1826" i="3"/>
  <c r="AB1822" i="3"/>
  <c r="AB1818" i="3"/>
  <c r="AB1814" i="3"/>
  <c r="AB1810" i="3"/>
  <c r="AB1806" i="3"/>
  <c r="AB1802" i="3"/>
  <c r="AB1798" i="3"/>
  <c r="AB1794" i="3"/>
  <c r="AB1790" i="3"/>
  <c r="AA1786" i="3"/>
  <c r="AB1782" i="3"/>
  <c r="AB1778" i="3"/>
  <c r="AB1774" i="3"/>
  <c r="AB1770" i="3"/>
  <c r="AB1766" i="3"/>
  <c r="AB1762" i="3"/>
  <c r="AB1758" i="3"/>
  <c r="AB1754" i="3"/>
  <c r="AB1750" i="3"/>
  <c r="AB1746" i="3"/>
  <c r="AB1742" i="3"/>
  <c r="AB1738" i="3"/>
  <c r="AB1734" i="3"/>
  <c r="AB1730" i="3"/>
  <c r="AB1726" i="3"/>
  <c r="AB1722" i="3"/>
  <c r="AB1718" i="3"/>
  <c r="AA1718" i="3"/>
  <c r="AA1714" i="3"/>
  <c r="AB1710" i="3"/>
  <c r="AB1706" i="3"/>
  <c r="AB1702" i="3"/>
  <c r="AB1698" i="3"/>
  <c r="AB1694" i="3"/>
  <c r="AA1690" i="3"/>
  <c r="AB1686" i="3"/>
  <c r="AB1682" i="3"/>
  <c r="AB1678" i="3"/>
  <c r="AB1674" i="3"/>
  <c r="AB1670" i="3"/>
  <c r="AB1666" i="3"/>
  <c r="AB1662" i="3"/>
  <c r="AA1658" i="3"/>
  <c r="AB1654" i="3"/>
  <c r="AA1650" i="3"/>
  <c r="AB1646" i="3"/>
  <c r="AB1642" i="3"/>
  <c r="AB1638" i="3"/>
  <c r="AB1634" i="3"/>
  <c r="AB1630" i="3"/>
  <c r="AA1626" i="3"/>
  <c r="AB1622" i="3"/>
  <c r="AB1618" i="3"/>
  <c r="AB1614" i="3"/>
  <c r="AB1610" i="3"/>
  <c r="AB1606" i="3"/>
  <c r="AB1602" i="3"/>
  <c r="AB1598" i="3"/>
  <c r="AA1594" i="3"/>
  <c r="AB1590" i="3"/>
  <c r="AA1586" i="3"/>
  <c r="AB1582" i="3"/>
  <c r="AB1578" i="3"/>
  <c r="AB1574" i="3"/>
  <c r="AB1570" i="3"/>
  <c r="AB1566" i="3"/>
  <c r="AA1562" i="3"/>
  <c r="AB1558" i="3"/>
  <c r="AB1554" i="3"/>
  <c r="AB1550" i="3"/>
  <c r="AB1546" i="3"/>
  <c r="AB1542" i="3"/>
  <c r="AB1538" i="3"/>
  <c r="AB1534" i="3"/>
  <c r="AB1530" i="3"/>
  <c r="AB1526" i="3"/>
  <c r="AB1522" i="3"/>
  <c r="AB1518" i="3"/>
  <c r="AB1514" i="3"/>
  <c r="AB1510" i="3"/>
  <c r="AB1506" i="3"/>
  <c r="AB1502" i="3"/>
  <c r="AB1498" i="3"/>
  <c r="AB1494" i="3"/>
  <c r="AB1490" i="3"/>
  <c r="AB1486" i="3"/>
  <c r="AB1482" i="3"/>
  <c r="AB1478" i="3"/>
  <c r="AB1474" i="3"/>
  <c r="AB1470" i="3"/>
  <c r="AB1466" i="3"/>
  <c r="AB1462" i="3"/>
  <c r="AB1458" i="3"/>
  <c r="AB1454" i="3"/>
  <c r="AB1450" i="3"/>
  <c r="AB1446" i="3"/>
  <c r="AB1442" i="3"/>
  <c r="AB1438" i="3"/>
  <c r="AB1434" i="3"/>
  <c r="AB1430" i="3"/>
  <c r="AB1426" i="3"/>
  <c r="AB1422" i="3"/>
  <c r="AB1418" i="3"/>
  <c r="AB1414" i="3"/>
  <c r="AB1410" i="3"/>
  <c r="AB1406" i="3"/>
  <c r="AB1402" i="3"/>
  <c r="AB1398" i="3"/>
  <c r="AB1394" i="3"/>
  <c r="AB1390" i="3"/>
  <c r="AB1386" i="3"/>
  <c r="AB1382" i="3"/>
  <c r="AB1378" i="3"/>
  <c r="AB1374" i="3"/>
  <c r="AB1370" i="3"/>
  <c r="AB1366" i="3"/>
  <c r="AB1362" i="3"/>
  <c r="AB1358" i="3"/>
  <c r="AB1354" i="3"/>
  <c r="AB1350" i="3"/>
  <c r="AB1346" i="3"/>
  <c r="AB1342" i="3"/>
  <c r="AB1338" i="3"/>
  <c r="AB1334" i="3"/>
  <c r="AB1330" i="3"/>
  <c r="AB1326" i="3"/>
  <c r="AB1322" i="3"/>
  <c r="AB1318" i="3"/>
  <c r="AB1314" i="3"/>
  <c r="AB1310" i="3"/>
  <c r="AB1306" i="3"/>
  <c r="AB1302" i="3"/>
  <c r="AB1298" i="3"/>
  <c r="AB1294" i="3"/>
  <c r="AB1290" i="3"/>
  <c r="AB1286" i="3"/>
  <c r="AB1282" i="3"/>
  <c r="AB1278" i="3"/>
  <c r="AB1274" i="3"/>
  <c r="AB1270" i="3"/>
  <c r="AB1266" i="3"/>
  <c r="AB1262" i="3"/>
  <c r="AB1258" i="3"/>
  <c r="AB1254" i="3"/>
  <c r="AB1250" i="3"/>
  <c r="AB1246" i="3"/>
  <c r="AB1242" i="3"/>
  <c r="AB1238" i="3"/>
  <c r="AB1234" i="3"/>
  <c r="AB1230" i="3"/>
  <c r="AB1226" i="3"/>
  <c r="AB1222" i="3"/>
  <c r="AB1218" i="3"/>
  <c r="AB1214" i="3"/>
  <c r="AB1210" i="3"/>
  <c r="AB1206" i="3"/>
  <c r="AB1202" i="3"/>
  <c r="AB1198" i="3"/>
  <c r="AB1194" i="3"/>
  <c r="AB1190" i="3"/>
  <c r="AB1186" i="3"/>
  <c r="AB1182" i="3"/>
  <c r="AB1178" i="3"/>
  <c r="AB1174" i="3"/>
  <c r="AB1170" i="3"/>
  <c r="AB1166" i="3"/>
  <c r="AB1162" i="3"/>
  <c r="AB1158" i="3"/>
  <c r="AB1154" i="3"/>
  <c r="AB1150" i="3"/>
  <c r="AB1146" i="3"/>
  <c r="AB1142" i="3"/>
  <c r="AB1138" i="3"/>
  <c r="AB1134" i="3"/>
  <c r="AB1130" i="3"/>
  <c r="AB1126" i="3"/>
  <c r="AB1122" i="3"/>
  <c r="AB1118" i="3"/>
  <c r="AB1114" i="3"/>
  <c r="AB1110" i="3"/>
  <c r="AB1106" i="3"/>
  <c r="AB1102" i="3"/>
  <c r="AB1098" i="3"/>
  <c r="AB1094" i="3"/>
  <c r="AB1090" i="3"/>
  <c r="AB1086" i="3"/>
  <c r="AB1082" i="3"/>
  <c r="AB1078" i="3"/>
  <c r="AB1074" i="3"/>
  <c r="AB1070" i="3"/>
  <c r="AB1066" i="3"/>
  <c r="AB1062" i="3"/>
  <c r="AB1058" i="3"/>
  <c r="AB1054" i="3"/>
  <c r="AB1050" i="3"/>
  <c r="AB1046" i="3"/>
  <c r="AB1042" i="3"/>
  <c r="AB1038" i="3"/>
  <c r="AB1034" i="3"/>
  <c r="AB1030" i="3"/>
  <c r="AB1026" i="3"/>
  <c r="AB1022" i="3"/>
  <c r="AB1018" i="3"/>
  <c r="AB1014" i="3"/>
  <c r="AB1010" i="3"/>
  <c r="AB1006" i="3"/>
  <c r="AB1002" i="3"/>
  <c r="AB998" i="3"/>
  <c r="AB994" i="3"/>
  <c r="AB990" i="3"/>
  <c r="AB986" i="3"/>
  <c r="AB982" i="3"/>
  <c r="AB978" i="3"/>
  <c r="AB974" i="3"/>
  <c r="AB970" i="3"/>
  <c r="AB966" i="3"/>
  <c r="AB962" i="3"/>
  <c r="AB958" i="3"/>
  <c r="AB954" i="3"/>
  <c r="AB950" i="3"/>
  <c r="AB946" i="3"/>
  <c r="AB942" i="3"/>
  <c r="AB938" i="3"/>
  <c r="AB934" i="3"/>
  <c r="AB930" i="3"/>
  <c r="AB926" i="3"/>
  <c r="AB922" i="3"/>
  <c r="AB918" i="3"/>
  <c r="AB914" i="3"/>
  <c r="AB910" i="3"/>
  <c r="AB906" i="3"/>
  <c r="AB902" i="3"/>
  <c r="AB898" i="3"/>
  <c r="AB894" i="3"/>
  <c r="AB890" i="3"/>
  <c r="AB886" i="3"/>
  <c r="AB882" i="3"/>
  <c r="AB878" i="3"/>
  <c r="AB874" i="3"/>
  <c r="AB870" i="3"/>
  <c r="AB866" i="3"/>
  <c r="AB862" i="3"/>
  <c r="AB858" i="3"/>
  <c r="AB854" i="3"/>
  <c r="AB846" i="3"/>
  <c r="AB842" i="3"/>
  <c r="AB830" i="3"/>
  <c r="AB826" i="3"/>
  <c r="AB814" i="3"/>
  <c r="AB810" i="3"/>
  <c r="AB798" i="3"/>
  <c r="AB794" i="3"/>
  <c r="AA794" i="3"/>
  <c r="AB782" i="3"/>
  <c r="AB778" i="3"/>
  <c r="AB766" i="3"/>
  <c r="AB762" i="3"/>
  <c r="AA754" i="3"/>
  <c r="AB750" i="3"/>
  <c r="AB746" i="3"/>
  <c r="AB734" i="3"/>
  <c r="AB730" i="3"/>
  <c r="AB718" i="3"/>
  <c r="AB714" i="3"/>
  <c r="AB706" i="3"/>
  <c r="AB702" i="3"/>
  <c r="AB698" i="3"/>
  <c r="AB686" i="3"/>
  <c r="AA682" i="3"/>
  <c r="AB670" i="3"/>
  <c r="AB666" i="3"/>
  <c r="AB654" i="3"/>
  <c r="AB650" i="3"/>
  <c r="AB646" i="3"/>
  <c r="AB642" i="3"/>
  <c r="AB638" i="3"/>
  <c r="AB634" i="3"/>
  <c r="AB630" i="3"/>
  <c r="AA626" i="3"/>
  <c r="AB622" i="3"/>
  <c r="AB618" i="3"/>
  <c r="AB614" i="3"/>
  <c r="AB606" i="3"/>
  <c r="AB598" i="3"/>
  <c r="AB590" i="3"/>
  <c r="AB582" i="3"/>
  <c r="AB574" i="3"/>
  <c r="AB566" i="3"/>
  <c r="AB558" i="3"/>
  <c r="AA550" i="3"/>
  <c r="AB542" i="3"/>
  <c r="AB534" i="3"/>
  <c r="AB526" i="3"/>
  <c r="AB518" i="3"/>
  <c r="AB510" i="3"/>
  <c r="AA506" i="3"/>
  <c r="AB502" i="3"/>
  <c r="AA494" i="3"/>
  <c r="AA490" i="3"/>
  <c r="AB486" i="3"/>
  <c r="AB478" i="3"/>
  <c r="AB470" i="3"/>
  <c r="AB466" i="3"/>
  <c r="AB462" i="3"/>
  <c r="AB454" i="3"/>
  <c r="AB450" i="3"/>
  <c r="AB442" i="3"/>
  <c r="AB434" i="3"/>
  <c r="AB426" i="3"/>
  <c r="AB418" i="3"/>
  <c r="AB410" i="3"/>
  <c r="AB402" i="3"/>
  <c r="AB394" i="3"/>
  <c r="AA390" i="3"/>
  <c r="AB386" i="3"/>
  <c r="AB378" i="3"/>
  <c r="AB370" i="3"/>
  <c r="W29" i="3"/>
  <c r="X29" i="3"/>
  <c r="W37" i="3"/>
  <c r="W49" i="3"/>
  <c r="W57" i="3"/>
  <c r="X57" i="3"/>
  <c r="W61" i="3"/>
  <c r="W73" i="3"/>
  <c r="W85" i="3"/>
  <c r="X85" i="3"/>
  <c r="W89" i="3"/>
  <c r="W101" i="3"/>
  <c r="W109" i="3"/>
  <c r="W121" i="3"/>
  <c r="X121" i="3"/>
  <c r="W129" i="3"/>
  <c r="W137" i="3"/>
  <c r="W145" i="3"/>
  <c r="W157" i="3"/>
  <c r="W165" i="3"/>
  <c r="W173" i="3"/>
  <c r="X173" i="3"/>
  <c r="W185" i="3"/>
  <c r="W193" i="3"/>
  <c r="W201" i="3"/>
  <c r="W213" i="3"/>
  <c r="W217" i="3"/>
  <c r="W229" i="3"/>
  <c r="W233" i="3"/>
  <c r="W245" i="3"/>
  <c r="W257" i="3"/>
  <c r="W261" i="3"/>
  <c r="W273" i="3"/>
  <c r="W285" i="3"/>
  <c r="X289" i="3"/>
  <c r="W289" i="3"/>
  <c r="W301" i="3"/>
  <c r="W305" i="3"/>
  <c r="W317" i="3"/>
  <c r="W329" i="3"/>
  <c r="W341" i="3"/>
  <c r="W2089" i="3"/>
  <c r="W2085" i="3"/>
  <c r="W2073" i="3"/>
  <c r="W2061" i="3"/>
  <c r="W2057" i="3"/>
  <c r="W2045" i="3"/>
  <c r="W2037" i="3"/>
  <c r="W2029" i="3"/>
  <c r="X2017" i="3"/>
  <c r="X2013" i="3"/>
  <c r="W2013" i="3"/>
  <c r="X2001" i="3"/>
  <c r="X1989" i="3"/>
  <c r="X1985" i="3"/>
  <c r="X1973" i="3"/>
  <c r="W1973" i="3"/>
  <c r="X1965" i="3"/>
  <c r="W1957" i="3"/>
  <c r="X1945" i="3"/>
  <c r="W1941" i="3"/>
  <c r="X1929" i="3"/>
  <c r="W1929" i="3"/>
  <c r="W1917" i="3"/>
  <c r="X1913" i="3"/>
  <c r="X1901" i="3"/>
  <c r="X1897" i="3"/>
  <c r="X1885" i="3"/>
  <c r="X1873" i="3"/>
  <c r="W1869" i="3"/>
  <c r="X1857" i="3"/>
  <c r="X1845" i="3"/>
  <c r="W1845" i="3"/>
  <c r="X1841" i="3"/>
  <c r="W1829" i="3"/>
  <c r="X1825" i="3"/>
  <c r="W1813" i="3"/>
  <c r="X1801" i="3"/>
  <c r="W1801" i="3"/>
  <c r="X1797" i="3"/>
  <c r="X1785" i="3"/>
  <c r="X1773" i="3"/>
  <c r="X1769" i="3"/>
  <c r="W1769" i="3"/>
  <c r="X1757" i="3"/>
  <c r="X1745" i="3"/>
  <c r="W1741" i="3"/>
  <c r="X1729" i="3"/>
  <c r="X1725" i="3"/>
  <c r="X1713" i="3"/>
  <c r="W1701" i="3"/>
  <c r="X1697" i="3"/>
  <c r="X1685" i="3"/>
  <c r="X1673" i="3"/>
  <c r="X1669" i="3"/>
  <c r="W1669" i="3"/>
  <c r="X1657" i="3"/>
  <c r="W1653" i="3"/>
  <c r="X1641" i="3"/>
  <c r="W1629" i="3"/>
  <c r="X1625" i="3"/>
  <c r="W1625" i="3"/>
  <c r="W1613" i="3"/>
  <c r="X1605" i="3"/>
  <c r="X1597" i="3"/>
  <c r="X1585" i="3"/>
  <c r="W1581" i="3"/>
  <c r="X1569" i="3"/>
  <c r="W1565" i="3"/>
  <c r="X1553" i="3"/>
  <c r="X1549" i="3"/>
  <c r="X1545" i="3"/>
  <c r="X1541" i="3"/>
  <c r="X1537" i="3"/>
  <c r="X1533" i="3"/>
  <c r="X1529" i="3"/>
  <c r="X1525" i="3"/>
  <c r="X1521" i="3"/>
  <c r="X1517" i="3"/>
  <c r="X1513" i="3"/>
  <c r="W1509" i="3"/>
  <c r="X1505" i="3"/>
  <c r="W1501" i="3"/>
  <c r="X1497" i="3"/>
  <c r="X1493" i="3"/>
  <c r="X1489" i="3"/>
  <c r="X1485" i="3"/>
  <c r="X1481" i="3"/>
  <c r="X1477" i="3"/>
  <c r="X1473" i="3"/>
  <c r="W1469" i="3"/>
  <c r="X1465" i="3"/>
  <c r="W1461" i="3"/>
  <c r="X1457" i="3"/>
  <c r="X1453" i="3"/>
  <c r="X1449" i="3"/>
  <c r="W1445" i="3"/>
  <c r="X1441" i="3"/>
  <c r="W1441" i="3"/>
  <c r="W1437" i="3"/>
  <c r="X1433" i="3"/>
  <c r="W1429" i="3"/>
  <c r="X1425" i="3"/>
  <c r="X1421" i="3"/>
  <c r="W1421" i="3"/>
  <c r="X1417" i="3"/>
  <c r="W1413" i="3"/>
  <c r="X1409" i="3"/>
  <c r="W1405" i="3"/>
  <c r="X1401" i="3"/>
  <c r="W1401" i="3"/>
  <c r="W1397" i="3"/>
  <c r="X1393" i="3"/>
  <c r="X1389" i="3"/>
  <c r="X1385" i="3"/>
  <c r="X1381" i="3"/>
  <c r="X1377" i="3"/>
  <c r="X1373" i="3"/>
  <c r="X1369" i="3"/>
  <c r="X1365" i="3"/>
  <c r="X1361" i="3"/>
  <c r="X1357" i="3"/>
  <c r="X1353" i="3"/>
  <c r="X1349" i="3"/>
  <c r="X1345" i="3"/>
  <c r="X1341" i="3"/>
  <c r="X1337" i="3"/>
  <c r="X1333" i="3"/>
  <c r="X1329" i="3"/>
  <c r="X1325" i="3"/>
  <c r="X1321" i="3"/>
  <c r="X1317" i="3"/>
  <c r="X1313" i="3"/>
  <c r="X1309" i="3"/>
  <c r="X1305" i="3"/>
  <c r="X1301" i="3"/>
  <c r="X1297" i="3"/>
  <c r="X1293" i="3"/>
  <c r="X1289" i="3"/>
  <c r="X1285" i="3"/>
  <c r="X1281" i="3"/>
  <c r="X1277" i="3"/>
  <c r="X1273" i="3"/>
  <c r="X1269" i="3"/>
  <c r="X1265" i="3"/>
  <c r="X1261" i="3"/>
  <c r="X1257" i="3"/>
  <c r="X1253" i="3"/>
  <c r="X1249" i="3"/>
  <c r="X1245" i="3"/>
  <c r="X1241" i="3"/>
  <c r="X1237" i="3"/>
  <c r="X1233" i="3"/>
  <c r="X1229" i="3"/>
  <c r="X1225" i="3"/>
  <c r="X1221" i="3"/>
  <c r="X1217" i="3"/>
  <c r="X1213" i="3"/>
  <c r="X1209" i="3"/>
  <c r="X1205" i="3"/>
  <c r="X1201" i="3"/>
  <c r="X1197" i="3"/>
  <c r="X1193" i="3"/>
  <c r="W1189" i="3"/>
  <c r="W1185" i="3"/>
  <c r="W1181" i="3"/>
  <c r="X1177" i="3"/>
  <c r="W1177" i="3"/>
  <c r="W1173" i="3"/>
  <c r="W1169" i="3"/>
  <c r="W1165" i="3"/>
  <c r="W1161" i="3"/>
  <c r="W1157" i="3"/>
  <c r="W1153" i="3"/>
  <c r="W1149" i="3"/>
  <c r="W1145" i="3"/>
  <c r="W1141" i="3"/>
  <c r="W1137" i="3"/>
  <c r="W1133" i="3"/>
  <c r="W1129" i="3"/>
  <c r="W1125" i="3"/>
  <c r="W1121" i="3"/>
  <c r="W1117" i="3"/>
  <c r="W1113" i="3"/>
  <c r="W1109" i="3"/>
  <c r="W1105" i="3"/>
  <c r="W1101" i="3"/>
  <c r="W1097" i="3"/>
  <c r="W1093" i="3"/>
  <c r="W1089" i="3"/>
  <c r="W1085" i="3"/>
  <c r="X1081" i="3"/>
  <c r="W1081" i="3"/>
  <c r="W1077" i="3"/>
  <c r="W1073" i="3"/>
  <c r="W1069" i="3"/>
  <c r="W1065" i="3"/>
  <c r="W1061" i="3"/>
  <c r="W1057" i="3"/>
  <c r="W1053" i="3"/>
  <c r="W1049" i="3"/>
  <c r="W1045" i="3"/>
  <c r="W1041" i="3"/>
  <c r="W1037" i="3"/>
  <c r="W1033" i="3"/>
  <c r="W1029" i="3"/>
  <c r="W1025" i="3"/>
  <c r="W1021" i="3"/>
  <c r="W1017" i="3"/>
  <c r="W1013" i="3"/>
  <c r="W1009" i="3"/>
  <c r="W1005" i="3"/>
  <c r="W1001" i="3"/>
  <c r="W997" i="3"/>
  <c r="W993" i="3"/>
  <c r="W989" i="3"/>
  <c r="X985" i="3"/>
  <c r="W985" i="3"/>
  <c r="W981" i="3"/>
  <c r="W977" i="3"/>
  <c r="W973" i="3"/>
  <c r="W969" i="3"/>
  <c r="W965" i="3"/>
  <c r="W961" i="3"/>
  <c r="W957" i="3"/>
  <c r="W953" i="3"/>
  <c r="W949" i="3"/>
  <c r="W945" i="3"/>
  <c r="W941" i="3"/>
  <c r="W937" i="3"/>
  <c r="W933" i="3"/>
  <c r="W929" i="3"/>
  <c r="W925" i="3"/>
  <c r="X921" i="3"/>
  <c r="W921" i="3"/>
  <c r="W917" i="3"/>
  <c r="W913" i="3"/>
  <c r="W909" i="3"/>
  <c r="W905" i="3"/>
  <c r="W901" i="3"/>
  <c r="W897" i="3"/>
  <c r="W893" i="3"/>
  <c r="W889" i="3"/>
  <c r="W885" i="3"/>
  <c r="W881" i="3"/>
  <c r="W877" i="3"/>
  <c r="W873" i="3"/>
  <c r="W869" i="3"/>
  <c r="W865" i="3"/>
  <c r="W861" i="3"/>
  <c r="W857" i="3"/>
  <c r="W853" i="3"/>
  <c r="W849" i="3"/>
  <c r="W845" i="3"/>
  <c r="W841" i="3"/>
  <c r="W837" i="3"/>
  <c r="W833" i="3"/>
  <c r="W829" i="3"/>
  <c r="X825" i="3"/>
  <c r="W825" i="3"/>
  <c r="W821" i="3"/>
  <c r="W817" i="3"/>
  <c r="W813" i="3"/>
  <c r="W809" i="3"/>
  <c r="W805" i="3"/>
  <c r="W801" i="3"/>
  <c r="W797" i="3"/>
  <c r="W793" i="3"/>
  <c r="W789" i="3"/>
  <c r="W785" i="3"/>
  <c r="W781" i="3"/>
  <c r="W777" i="3"/>
  <c r="W773" i="3"/>
  <c r="W769" i="3"/>
  <c r="W765" i="3"/>
  <c r="W761" i="3"/>
  <c r="W757" i="3"/>
  <c r="W753" i="3"/>
  <c r="W749" i="3"/>
  <c r="W745" i="3"/>
  <c r="W741" i="3"/>
  <c r="W737" i="3"/>
  <c r="W733" i="3"/>
  <c r="X729" i="3"/>
  <c r="W729" i="3"/>
  <c r="W725" i="3"/>
  <c r="W721" i="3"/>
  <c r="W717" i="3"/>
  <c r="W713" i="3"/>
  <c r="W709" i="3"/>
  <c r="W705" i="3"/>
  <c r="W701" i="3"/>
  <c r="W697" i="3"/>
  <c r="W693" i="3"/>
  <c r="W689" i="3"/>
  <c r="W685" i="3"/>
  <c r="W681" i="3"/>
  <c r="W677" i="3"/>
  <c r="W673" i="3"/>
  <c r="W669" i="3"/>
  <c r="X665" i="3"/>
  <c r="W665" i="3"/>
  <c r="W661" i="3"/>
  <c r="W657" i="3"/>
  <c r="W653" i="3"/>
  <c r="W649" i="3"/>
  <c r="W645" i="3"/>
  <c r="W641" i="3"/>
  <c r="W637" i="3"/>
  <c r="W633" i="3"/>
  <c r="W629" i="3"/>
  <c r="W625" i="3"/>
  <c r="W621" i="3"/>
  <c r="W617" i="3"/>
  <c r="W613" i="3"/>
  <c r="W609" i="3"/>
  <c r="W605" i="3"/>
  <c r="W601" i="3"/>
  <c r="W597" i="3"/>
  <c r="W593" i="3"/>
  <c r="W589" i="3"/>
  <c r="W585" i="3"/>
  <c r="W581" i="3"/>
  <c r="W577" i="3"/>
  <c r="W573" i="3"/>
  <c r="W569" i="3"/>
  <c r="W565" i="3"/>
  <c r="W561" i="3"/>
  <c r="W557" i="3"/>
  <c r="W553" i="3"/>
  <c r="W549" i="3"/>
  <c r="W545" i="3"/>
  <c r="W541" i="3"/>
  <c r="W537" i="3"/>
  <c r="W533" i="3"/>
  <c r="W529" i="3"/>
  <c r="W525" i="3"/>
  <c r="W521" i="3"/>
  <c r="W517" i="3"/>
  <c r="W513" i="3"/>
  <c r="W509" i="3"/>
  <c r="W505" i="3"/>
  <c r="W501" i="3"/>
  <c r="W497" i="3"/>
  <c r="W493" i="3"/>
  <c r="W489" i="3"/>
  <c r="W485" i="3"/>
  <c r="W481" i="3"/>
  <c r="W477" i="3"/>
  <c r="W473" i="3"/>
  <c r="W469" i="3"/>
  <c r="W465" i="3"/>
  <c r="W461" i="3"/>
  <c r="W457" i="3"/>
  <c r="W453" i="3"/>
  <c r="W449" i="3"/>
  <c r="W445" i="3"/>
  <c r="W441" i="3"/>
  <c r="W437" i="3"/>
  <c r="X433" i="3"/>
  <c r="W433" i="3"/>
  <c r="W429" i="3"/>
  <c r="W425" i="3"/>
  <c r="W421" i="3"/>
  <c r="W417" i="3"/>
  <c r="W413" i="3"/>
  <c r="W409" i="3"/>
  <c r="W405" i="3"/>
  <c r="W401" i="3"/>
  <c r="W397" i="3"/>
  <c r="W393" i="3"/>
  <c r="W389" i="3"/>
  <c r="W385" i="3"/>
  <c r="W381" i="3"/>
  <c r="W377" i="3"/>
  <c r="W373" i="3"/>
  <c r="W369" i="3"/>
  <c r="X30" i="3"/>
  <c r="X34" i="3"/>
  <c r="X38" i="3"/>
  <c r="X42" i="3"/>
  <c r="X46" i="3"/>
  <c r="X50" i="3"/>
  <c r="X54" i="3"/>
  <c r="W58" i="3"/>
  <c r="X58" i="3"/>
  <c r="X62" i="3"/>
  <c r="X66" i="3"/>
  <c r="X70" i="3"/>
  <c r="X74" i="3"/>
  <c r="X78" i="3"/>
  <c r="X82" i="3"/>
  <c r="X86" i="3"/>
  <c r="X90" i="3"/>
  <c r="X94" i="3"/>
  <c r="X98" i="3"/>
  <c r="X102" i="3"/>
  <c r="X106" i="3"/>
  <c r="X110" i="3"/>
  <c r="X114" i="3"/>
  <c r="X118" i="3"/>
  <c r="X122" i="3"/>
  <c r="X126" i="3"/>
  <c r="X130" i="3"/>
  <c r="X134" i="3"/>
  <c r="X138" i="3"/>
  <c r="X142" i="3"/>
  <c r="X146" i="3"/>
  <c r="X150" i="3"/>
  <c r="W154" i="3"/>
  <c r="X154" i="3"/>
  <c r="X158" i="3"/>
  <c r="X162" i="3"/>
  <c r="X166" i="3"/>
  <c r="X170" i="3"/>
  <c r="X174" i="3"/>
  <c r="X178" i="3"/>
  <c r="X182" i="3"/>
  <c r="X186" i="3"/>
  <c r="X190" i="3"/>
  <c r="X194" i="3"/>
  <c r="X198" i="3"/>
  <c r="X202" i="3"/>
  <c r="X206" i="3"/>
  <c r="X210" i="3"/>
  <c r="X214" i="3"/>
  <c r="X218" i="3"/>
  <c r="W218" i="3"/>
  <c r="X222" i="3"/>
  <c r="X226" i="3"/>
  <c r="X230" i="3"/>
  <c r="X234" i="3"/>
  <c r="X238" i="3"/>
  <c r="X242" i="3"/>
  <c r="W242" i="3"/>
  <c r="X246" i="3"/>
  <c r="X250" i="3"/>
  <c r="X254" i="3"/>
  <c r="X258" i="3"/>
  <c r="W258" i="3"/>
  <c r="X262" i="3"/>
  <c r="X266" i="3"/>
  <c r="X270" i="3"/>
  <c r="X274" i="3"/>
  <c r="X278" i="3"/>
  <c r="X282" i="3"/>
  <c r="W282" i="3"/>
  <c r="X286" i="3"/>
  <c r="X290" i="3"/>
  <c r="X294" i="3"/>
  <c r="X298" i="3"/>
  <c r="X302" i="3"/>
  <c r="X306" i="3"/>
  <c r="W306" i="3"/>
  <c r="X310" i="3"/>
  <c r="X314" i="3"/>
  <c r="X318" i="3"/>
  <c r="X322" i="3"/>
  <c r="W322" i="3"/>
  <c r="X326" i="3"/>
  <c r="X330" i="3"/>
  <c r="X334" i="3"/>
  <c r="X338" i="3"/>
  <c r="X342" i="3"/>
  <c r="X346" i="3"/>
  <c r="W346" i="3"/>
  <c r="X350" i="3"/>
  <c r="X354" i="3"/>
  <c r="X358" i="3"/>
  <c r="X362" i="3"/>
  <c r="X366" i="3"/>
  <c r="W2088" i="3"/>
  <c r="W2084" i="3"/>
  <c r="W2080" i="3"/>
  <c r="X2076" i="3"/>
  <c r="W2072" i="3"/>
  <c r="W2068" i="3"/>
  <c r="W2064" i="3"/>
  <c r="W2060" i="3"/>
  <c r="X2056" i="3"/>
  <c r="W2052" i="3"/>
  <c r="W2048" i="3"/>
  <c r="W2044" i="3"/>
  <c r="W2040" i="3"/>
  <c r="W2036" i="3"/>
  <c r="W2032" i="3"/>
  <c r="W2028" i="3"/>
  <c r="W2024" i="3"/>
  <c r="X2020" i="3"/>
  <c r="X2016" i="3"/>
  <c r="X2012" i="3"/>
  <c r="X2008" i="3"/>
  <c r="X2004" i="3"/>
  <c r="X2000" i="3"/>
  <c r="X1996" i="3"/>
  <c r="X1992" i="3"/>
  <c r="X1988" i="3"/>
  <c r="X1984" i="3"/>
  <c r="X1980" i="3"/>
  <c r="X1976" i="3"/>
  <c r="X1972" i="3"/>
  <c r="X1968" i="3"/>
  <c r="X1964" i="3"/>
  <c r="X1960" i="3"/>
  <c r="X1956" i="3"/>
  <c r="X1952" i="3"/>
  <c r="X1948" i="3"/>
  <c r="X1944" i="3"/>
  <c r="X1940" i="3"/>
  <c r="X1936" i="3"/>
  <c r="X1932" i="3"/>
  <c r="X1928" i="3"/>
  <c r="X1924" i="3"/>
  <c r="X1920" i="3"/>
  <c r="X1916" i="3"/>
  <c r="X1912" i="3"/>
  <c r="X1908" i="3"/>
  <c r="X1904" i="3"/>
  <c r="X1900" i="3"/>
  <c r="X1896" i="3"/>
  <c r="X1892" i="3"/>
  <c r="X1888" i="3"/>
  <c r="X1884" i="3"/>
  <c r="X1880" i="3"/>
  <c r="X1876" i="3"/>
  <c r="X1872" i="3"/>
  <c r="X1868" i="3"/>
  <c r="X1864" i="3"/>
  <c r="X1860" i="3"/>
  <c r="X1856" i="3"/>
  <c r="X1852" i="3"/>
  <c r="X1848" i="3"/>
  <c r="X1844" i="3"/>
  <c r="X1840" i="3"/>
  <c r="X1836" i="3"/>
  <c r="X1832" i="3"/>
  <c r="X1828" i="3"/>
  <c r="X1824" i="3"/>
  <c r="X1820" i="3"/>
  <c r="X1816" i="3"/>
  <c r="X1812" i="3"/>
  <c r="X1808" i="3"/>
  <c r="X1804" i="3"/>
  <c r="X1800" i="3"/>
  <c r="X1796" i="3"/>
  <c r="X1792" i="3"/>
  <c r="X1788" i="3"/>
  <c r="X1784" i="3"/>
  <c r="X1780" i="3"/>
  <c r="X1776" i="3"/>
  <c r="X1772" i="3"/>
  <c r="X1768" i="3"/>
  <c r="X1764" i="3"/>
  <c r="X1760" i="3"/>
  <c r="X1756" i="3"/>
  <c r="X1752" i="3"/>
  <c r="X1748" i="3"/>
  <c r="X1744" i="3"/>
  <c r="X1740" i="3"/>
  <c r="X1736" i="3"/>
  <c r="X1732" i="3"/>
  <c r="X1728" i="3"/>
  <c r="X1724" i="3"/>
  <c r="X1720" i="3"/>
  <c r="X1716" i="3"/>
  <c r="X1712" i="3"/>
  <c r="X1708" i="3"/>
  <c r="X1704" i="3"/>
  <c r="X1700" i="3"/>
  <c r="X1696" i="3"/>
  <c r="X1692" i="3"/>
  <c r="X1688" i="3"/>
  <c r="X1684" i="3"/>
  <c r="X1680" i="3"/>
  <c r="X1676" i="3"/>
  <c r="X1672" i="3"/>
  <c r="X1668" i="3"/>
  <c r="X1664" i="3"/>
  <c r="X1660" i="3"/>
  <c r="X1656" i="3"/>
  <c r="X1652" i="3"/>
  <c r="X1648" i="3"/>
  <c r="X1644" i="3"/>
  <c r="X1640" i="3"/>
  <c r="X1636" i="3"/>
  <c r="X1632" i="3"/>
  <c r="X1628" i="3"/>
  <c r="X1624" i="3"/>
  <c r="X1620" i="3"/>
  <c r="X1616" i="3"/>
  <c r="X1612" i="3"/>
  <c r="X1608" i="3"/>
  <c r="X1604" i="3"/>
  <c r="X1600" i="3"/>
  <c r="X1596" i="3"/>
  <c r="X1592" i="3"/>
  <c r="X1588" i="3"/>
  <c r="X1584" i="3"/>
  <c r="X1580" i="3"/>
  <c r="X1576" i="3"/>
  <c r="X1572" i="3"/>
  <c r="X1568" i="3"/>
  <c r="X1564" i="3"/>
  <c r="X1560" i="3"/>
  <c r="X1556" i="3"/>
  <c r="X1552" i="3"/>
  <c r="X1548" i="3"/>
  <c r="X1544" i="3"/>
  <c r="X1540" i="3"/>
  <c r="X1536" i="3"/>
  <c r="X1532" i="3"/>
  <c r="X1528" i="3"/>
  <c r="X1524" i="3"/>
  <c r="X1520" i="3"/>
  <c r="X1516" i="3"/>
  <c r="X1512" i="3"/>
  <c r="X1508" i="3"/>
  <c r="X1504" i="3"/>
  <c r="X1500" i="3"/>
  <c r="X1496" i="3"/>
  <c r="X1492" i="3"/>
  <c r="X1488" i="3"/>
  <c r="X1484" i="3"/>
  <c r="X1480" i="3"/>
  <c r="X1476" i="3"/>
  <c r="X1472" i="3"/>
  <c r="X1468" i="3"/>
  <c r="X1464" i="3"/>
  <c r="X1460" i="3"/>
  <c r="X1456" i="3"/>
  <c r="X1452" i="3"/>
  <c r="X1448" i="3"/>
  <c r="X1444" i="3"/>
  <c r="X1440" i="3"/>
  <c r="X1436" i="3"/>
  <c r="X1432" i="3"/>
  <c r="X1428" i="3"/>
  <c r="X1424" i="3"/>
  <c r="X1420" i="3"/>
  <c r="X1416" i="3"/>
  <c r="X1412" i="3"/>
  <c r="X1408" i="3"/>
  <c r="X1404" i="3"/>
  <c r="X1400" i="3"/>
  <c r="X1396" i="3"/>
  <c r="X1392" i="3"/>
  <c r="W1388" i="3"/>
  <c r="W1384" i="3"/>
  <c r="W1380" i="3"/>
  <c r="X1376" i="3"/>
  <c r="W1372" i="3"/>
  <c r="W1368" i="3"/>
  <c r="W1364" i="3"/>
  <c r="X1360" i="3"/>
  <c r="W1360" i="3"/>
  <c r="W1356" i="3"/>
  <c r="W1352" i="3"/>
  <c r="W1348" i="3"/>
  <c r="X1344" i="3"/>
  <c r="W1340" i="3"/>
  <c r="W1336" i="3"/>
  <c r="W1332" i="3"/>
  <c r="W1328" i="3"/>
  <c r="W1324" i="3"/>
  <c r="W1320" i="3"/>
  <c r="W1316" i="3"/>
  <c r="X1312" i="3"/>
  <c r="W1308" i="3"/>
  <c r="W1304" i="3"/>
  <c r="W1300" i="3"/>
  <c r="X1296" i="3"/>
  <c r="W1296" i="3"/>
  <c r="W1292" i="3"/>
  <c r="W1288" i="3"/>
  <c r="W1284" i="3"/>
  <c r="X1280" i="3"/>
  <c r="W1276" i="3"/>
  <c r="X1272" i="3"/>
  <c r="W1268" i="3"/>
  <c r="W1264" i="3"/>
  <c r="W1260" i="3"/>
  <c r="W1256" i="3"/>
  <c r="W1252" i="3"/>
  <c r="X1248" i="3"/>
  <c r="W1244" i="3"/>
  <c r="W1240" i="3"/>
  <c r="W1236" i="3"/>
  <c r="W1232" i="3"/>
  <c r="W1228" i="3"/>
  <c r="W1224" i="3"/>
  <c r="W1220" i="3"/>
  <c r="X1216" i="3"/>
  <c r="W1212" i="3"/>
  <c r="W1208" i="3"/>
  <c r="W1204" i="3"/>
  <c r="X1200" i="3"/>
  <c r="W1200" i="3"/>
  <c r="W1196" i="3"/>
  <c r="W1192" i="3"/>
  <c r="W1188" i="3"/>
  <c r="W1184" i="3"/>
  <c r="X1180" i="3"/>
  <c r="X1176" i="3"/>
  <c r="W1172" i="3"/>
  <c r="W1168" i="3"/>
  <c r="W1164" i="3"/>
  <c r="X1160" i="3"/>
  <c r="W1156" i="3"/>
  <c r="W1152" i="3"/>
  <c r="W1148" i="3"/>
  <c r="X1144" i="3"/>
  <c r="W1140" i="3"/>
  <c r="W1136" i="3"/>
  <c r="W1132" i="3"/>
  <c r="W1128" i="3"/>
  <c r="W1124" i="3"/>
  <c r="W1120" i="3"/>
  <c r="W1116" i="3"/>
  <c r="W1112" i="3"/>
  <c r="W1108" i="3"/>
  <c r="W1104" i="3"/>
  <c r="W1100" i="3"/>
  <c r="X1096" i="3"/>
  <c r="W1096" i="3"/>
  <c r="W1092" i="3"/>
  <c r="W1088" i="3"/>
  <c r="W1084" i="3"/>
  <c r="W1080" i="3"/>
  <c r="W1076" i="3"/>
  <c r="W1072" i="3"/>
  <c r="W1068" i="3"/>
  <c r="W1064" i="3"/>
  <c r="W1060" i="3"/>
  <c r="W1056" i="3"/>
  <c r="W1052" i="3"/>
  <c r="W1048" i="3"/>
  <c r="W1044" i="3"/>
  <c r="W1040" i="3"/>
  <c r="W1036" i="3"/>
  <c r="W1032" i="3"/>
  <c r="W1028" i="3"/>
  <c r="W1024" i="3"/>
  <c r="W1020" i="3"/>
  <c r="W1016" i="3"/>
  <c r="W1012" i="3"/>
  <c r="W1008" i="3"/>
  <c r="W1004" i="3"/>
  <c r="X1000" i="3"/>
  <c r="W1000" i="3"/>
  <c r="W996" i="3"/>
  <c r="W992" i="3"/>
  <c r="W988" i="3"/>
  <c r="W984" i="3"/>
  <c r="W980" i="3"/>
  <c r="W976" i="3"/>
  <c r="W972" i="3"/>
  <c r="W968" i="3"/>
  <c r="W964" i="3"/>
  <c r="W960" i="3"/>
  <c r="W956" i="3"/>
  <c r="W952" i="3"/>
  <c r="W948" i="3"/>
  <c r="W944" i="3"/>
  <c r="W940" i="3"/>
  <c r="X936" i="3"/>
  <c r="W936" i="3"/>
  <c r="W932" i="3"/>
  <c r="W928" i="3"/>
  <c r="W924" i="3"/>
  <c r="W920" i="3"/>
  <c r="W916" i="3"/>
  <c r="W912" i="3"/>
  <c r="W908" i="3"/>
  <c r="W904" i="3"/>
  <c r="W900" i="3"/>
  <c r="W896" i="3"/>
  <c r="W892" i="3"/>
  <c r="W888" i="3"/>
  <c r="W884" i="3"/>
  <c r="W880" i="3"/>
  <c r="W876" i="3"/>
  <c r="W872" i="3"/>
  <c r="W868" i="3"/>
  <c r="W864" i="3"/>
  <c r="W860" i="3"/>
  <c r="W856" i="3"/>
  <c r="W852" i="3"/>
  <c r="W848" i="3"/>
  <c r="W844" i="3"/>
  <c r="X840" i="3"/>
  <c r="W840" i="3"/>
  <c r="W836" i="3"/>
  <c r="W832" i="3"/>
  <c r="W828" i="3"/>
  <c r="W824" i="3"/>
  <c r="W820" i="3"/>
  <c r="W816" i="3"/>
  <c r="W812" i="3"/>
  <c r="W808" i="3"/>
  <c r="W804" i="3"/>
  <c r="W800" i="3"/>
  <c r="W796" i="3"/>
  <c r="W792" i="3"/>
  <c r="W788" i="3"/>
  <c r="W784" i="3"/>
  <c r="W780" i="3"/>
  <c r="W776" i="3"/>
  <c r="W772" i="3"/>
  <c r="W768" i="3"/>
  <c r="W764" i="3"/>
  <c r="W760" i="3"/>
  <c r="W756" i="3"/>
  <c r="W752" i="3"/>
  <c r="W748" i="3"/>
  <c r="X744" i="3"/>
  <c r="W744" i="3"/>
  <c r="W740" i="3"/>
  <c r="W736" i="3"/>
  <c r="W732" i="3"/>
  <c r="W728" i="3"/>
  <c r="W724" i="3"/>
  <c r="W720" i="3"/>
  <c r="W716" i="3"/>
  <c r="W712" i="3"/>
  <c r="W708" i="3"/>
  <c r="W704" i="3"/>
  <c r="W700" i="3"/>
  <c r="W696" i="3"/>
  <c r="W692" i="3"/>
  <c r="W688" i="3"/>
  <c r="W684" i="3"/>
  <c r="X680" i="3"/>
  <c r="W680" i="3"/>
  <c r="W676" i="3"/>
  <c r="W672" i="3"/>
  <c r="W668" i="3"/>
  <c r="W664" i="3"/>
  <c r="W660" i="3"/>
  <c r="W656" i="3"/>
  <c r="W652" i="3"/>
  <c r="W648" i="3"/>
  <c r="W644" i="3"/>
  <c r="W640" i="3"/>
  <c r="W636" i="3"/>
  <c r="W632" i="3"/>
  <c r="W628" i="3"/>
  <c r="W624" i="3"/>
  <c r="W620" i="3"/>
  <c r="W616" i="3"/>
  <c r="W612" i="3"/>
  <c r="W608" i="3"/>
  <c r="W604" i="3"/>
  <c r="W600" i="3"/>
  <c r="W596" i="3"/>
  <c r="W592" i="3"/>
  <c r="W588" i="3"/>
  <c r="W584" i="3"/>
  <c r="W580" i="3"/>
  <c r="W576" i="3"/>
  <c r="W572" i="3"/>
  <c r="W568" i="3"/>
  <c r="W564" i="3"/>
  <c r="W560" i="3"/>
  <c r="W556" i="3"/>
  <c r="W552" i="3"/>
  <c r="W548" i="3"/>
  <c r="W544" i="3"/>
  <c r="W540" i="3"/>
  <c r="W536" i="3"/>
  <c r="W532" i="3"/>
  <c r="W528" i="3"/>
  <c r="W524" i="3"/>
  <c r="W520" i="3"/>
  <c r="W516" i="3"/>
  <c r="W512" i="3"/>
  <c r="W508" i="3"/>
  <c r="W504" i="3"/>
  <c r="W500" i="3"/>
  <c r="W496" i="3"/>
  <c r="W492" i="3"/>
  <c r="W488" i="3"/>
  <c r="W484" i="3"/>
  <c r="W480" i="3"/>
  <c r="W476" i="3"/>
  <c r="W472" i="3"/>
  <c r="W468" i="3"/>
  <c r="W464" i="3"/>
  <c r="W460" i="3"/>
  <c r="W456" i="3"/>
  <c r="W452" i="3"/>
  <c r="X448" i="3"/>
  <c r="W448" i="3"/>
  <c r="W444" i="3"/>
  <c r="W440" i="3"/>
  <c r="W436" i="3"/>
  <c r="W432" i="3"/>
  <c r="W428" i="3"/>
  <c r="W424" i="3"/>
  <c r="W420" i="3"/>
  <c r="W416" i="3"/>
  <c r="W412" i="3"/>
  <c r="W408" i="3"/>
  <c r="W404" i="3"/>
  <c r="W400" i="3"/>
  <c r="W396" i="3"/>
  <c r="W392" i="3"/>
  <c r="W388" i="3"/>
  <c r="W384" i="3"/>
  <c r="W380" i="3"/>
  <c r="W376" i="3"/>
  <c r="W372" i="3"/>
  <c r="W33" i="3"/>
  <c r="W45" i="3"/>
  <c r="W69" i="3"/>
  <c r="X69" i="3"/>
  <c r="W81" i="3"/>
  <c r="X81" i="3"/>
  <c r="W97" i="3"/>
  <c r="W113" i="3"/>
  <c r="W125" i="3"/>
  <c r="W141" i="3"/>
  <c r="W153" i="3"/>
  <c r="W169" i="3"/>
  <c r="W181" i="3"/>
  <c r="W197" i="3"/>
  <c r="W209" i="3"/>
  <c r="W221" i="3"/>
  <c r="W237" i="3"/>
  <c r="W253" i="3"/>
  <c r="W269" i="3"/>
  <c r="W281" i="3"/>
  <c r="W297" i="3"/>
  <c r="W313" i="3"/>
  <c r="W321" i="3"/>
  <c r="W333" i="3"/>
  <c r="W345" i="3"/>
  <c r="W357" i="3"/>
  <c r="X365" i="3"/>
  <c r="W365" i="3"/>
  <c r="W2077" i="3"/>
  <c r="W2065" i="3"/>
  <c r="W2049" i="3"/>
  <c r="W2033" i="3"/>
  <c r="X2021" i="3"/>
  <c r="X2005" i="3"/>
  <c r="X1993" i="3"/>
  <c r="X1977" i="3"/>
  <c r="X1961" i="3"/>
  <c r="X1949" i="3"/>
  <c r="W1933" i="3"/>
  <c r="X1921" i="3"/>
  <c r="X1905" i="3"/>
  <c r="X1889" i="3"/>
  <c r="X1877" i="3"/>
  <c r="W1861" i="3"/>
  <c r="X1849" i="3"/>
  <c r="W1849" i="3"/>
  <c r="X1833" i="3"/>
  <c r="X1821" i="3"/>
  <c r="X1809" i="3"/>
  <c r="W1789" i="3"/>
  <c r="W1781" i="3"/>
  <c r="W1765" i="3"/>
  <c r="W1749" i="3"/>
  <c r="W1733" i="3"/>
  <c r="X1717" i="3"/>
  <c r="W1709" i="3"/>
  <c r="W1693" i="3"/>
  <c r="X1681" i="3"/>
  <c r="W1681" i="3"/>
  <c r="X1661" i="3"/>
  <c r="W1645" i="3"/>
  <c r="X1633" i="3"/>
  <c r="X1617" i="3"/>
  <c r="X1601" i="3"/>
  <c r="W1589" i="3"/>
  <c r="X1577" i="3"/>
  <c r="W1577" i="3"/>
  <c r="W1557" i="3"/>
  <c r="X27" i="3"/>
  <c r="W35" i="3"/>
  <c r="W43" i="3"/>
  <c r="W51" i="3"/>
  <c r="W59" i="3"/>
  <c r="W67" i="3"/>
  <c r="W75" i="3"/>
  <c r="W83" i="3"/>
  <c r="W95" i="3"/>
  <c r="W99" i="3"/>
  <c r="W107" i="3"/>
  <c r="W115" i="3"/>
  <c r="W127" i="3"/>
  <c r="W135" i="3"/>
  <c r="X135" i="3"/>
  <c r="W143" i="3"/>
  <c r="W147" i="3"/>
  <c r="W155" i="3"/>
  <c r="W163" i="3"/>
  <c r="W171" i="3"/>
  <c r="W179" i="3"/>
  <c r="W187" i="3"/>
  <c r="W195" i="3"/>
  <c r="W203" i="3"/>
  <c r="W215" i="3"/>
  <c r="W223" i="3"/>
  <c r="W227" i="3"/>
  <c r="W235" i="3"/>
  <c r="W247" i="3"/>
  <c r="W255" i="3"/>
  <c r="W263" i="3"/>
  <c r="W271" i="3"/>
  <c r="W279" i="3"/>
  <c r="W287" i="3"/>
  <c r="W295" i="3"/>
  <c r="W303" i="3"/>
  <c r="W311" i="3"/>
  <c r="W319" i="3"/>
  <c r="W327" i="3"/>
  <c r="W331" i="3"/>
  <c r="W339" i="3"/>
  <c r="W347" i="3"/>
  <c r="W355" i="3"/>
  <c r="W363" i="3"/>
  <c r="W2087" i="3"/>
  <c r="W2079" i="3"/>
  <c r="W2071" i="3"/>
  <c r="W2055" i="3"/>
  <c r="W2047" i="3"/>
  <c r="W2039" i="3"/>
  <c r="W2031" i="3"/>
  <c r="W2023" i="3"/>
  <c r="W2015" i="3"/>
  <c r="W2007" i="3"/>
  <c r="W1999" i="3"/>
  <c r="W1991" i="3"/>
  <c r="W1983" i="3"/>
  <c r="W1975" i="3"/>
  <c r="W1967" i="3"/>
  <c r="W1959" i="3"/>
  <c r="W1951" i="3"/>
  <c r="W1943" i="3"/>
  <c r="W1935" i="3"/>
  <c r="W1927" i="3"/>
  <c r="W1919" i="3"/>
  <c r="W1911" i="3"/>
  <c r="W1903" i="3"/>
  <c r="W1895" i="3"/>
  <c r="W1887" i="3"/>
  <c r="W1879" i="3"/>
  <c r="W1871" i="3"/>
  <c r="W1863" i="3"/>
  <c r="W1859" i="3"/>
  <c r="W1847" i="3"/>
  <c r="W1839" i="3"/>
  <c r="W1831" i="3"/>
  <c r="W1823" i="3"/>
  <c r="W1815" i="3"/>
  <c r="W1807" i="3"/>
  <c r="W1799" i="3"/>
  <c r="W1795" i="3"/>
  <c r="W1787" i="3"/>
  <c r="W1779" i="3"/>
  <c r="W1771" i="3"/>
  <c r="W1763" i="3"/>
  <c r="W1755" i="3"/>
  <c r="W1747" i="3"/>
  <c r="X1739" i="3"/>
  <c r="W1731" i="3"/>
  <c r="W1723" i="3"/>
  <c r="X1715" i="3"/>
  <c r="X1707" i="3"/>
  <c r="W1707" i="3"/>
  <c r="W1699" i="3"/>
  <c r="W1691" i="3"/>
  <c r="W1683" i="3"/>
  <c r="W1675" i="3"/>
  <c r="X1667" i="3"/>
  <c r="X1659" i="3"/>
  <c r="W1659" i="3"/>
  <c r="W1651" i="3"/>
  <c r="X1643" i="3"/>
  <c r="W1635" i="3"/>
  <c r="W1627" i="3"/>
  <c r="W1619" i="3"/>
  <c r="W1611" i="3"/>
  <c r="W1603" i="3"/>
  <c r="X1595" i="3"/>
  <c r="W1587" i="3"/>
  <c r="W1579" i="3"/>
  <c r="W1571" i="3"/>
  <c r="W1563" i="3"/>
  <c r="W1555" i="3"/>
  <c r="X1547" i="3"/>
  <c r="X1539" i="3"/>
  <c r="W1531" i="3"/>
  <c r="W1523" i="3"/>
  <c r="W1515" i="3"/>
  <c r="W1507" i="3"/>
  <c r="W1499" i="3"/>
  <c r="W1491" i="3"/>
  <c r="W1483" i="3"/>
  <c r="W1475" i="3"/>
  <c r="W1467" i="3"/>
  <c r="W1459" i="3"/>
  <c r="W1451" i="3"/>
  <c r="W1443" i="3"/>
  <c r="W1435" i="3"/>
  <c r="W1427" i="3"/>
  <c r="X1419" i="3"/>
  <c r="W1411" i="3"/>
  <c r="W1403" i="3"/>
  <c r="W1395" i="3"/>
  <c r="X1387" i="3"/>
  <c r="X1383" i="3"/>
  <c r="X1371" i="3"/>
  <c r="X1363" i="3"/>
  <c r="X1355" i="3"/>
  <c r="X1347" i="3"/>
  <c r="W1347" i="3"/>
  <c r="X1339" i="3"/>
  <c r="X1331" i="3"/>
  <c r="X1327" i="3"/>
  <c r="X1319" i="3"/>
  <c r="X1311" i="3"/>
  <c r="X1303" i="3"/>
  <c r="X1295" i="3"/>
  <c r="X1287" i="3"/>
  <c r="X1279" i="3"/>
  <c r="X1271" i="3"/>
  <c r="X1263" i="3"/>
  <c r="X1255" i="3"/>
  <c r="X1247" i="3"/>
  <c r="X1239" i="3"/>
  <c r="X1231" i="3"/>
  <c r="X1223" i="3"/>
  <c r="X1215" i="3"/>
  <c r="X1207" i="3"/>
  <c r="X1199" i="3"/>
  <c r="X1191" i="3"/>
  <c r="W1183" i="3"/>
  <c r="W1175" i="3"/>
  <c r="W1167" i="3"/>
  <c r="W1159" i="3"/>
  <c r="W1151" i="3"/>
  <c r="W1143" i="3"/>
  <c r="W1135" i="3"/>
  <c r="W1127" i="3"/>
  <c r="W1119" i="3"/>
  <c r="W1111" i="3"/>
  <c r="W1103" i="3"/>
  <c r="W1095" i="3"/>
  <c r="W1087" i="3"/>
  <c r="W1079" i="3"/>
  <c r="W1071" i="3"/>
  <c r="W1063" i="3"/>
  <c r="W1059" i="3"/>
  <c r="W931" i="3"/>
  <c r="W41" i="3"/>
  <c r="X41" i="3"/>
  <c r="W53" i="3"/>
  <c r="W65" i="3"/>
  <c r="W77" i="3"/>
  <c r="W93" i="3"/>
  <c r="W105" i="3"/>
  <c r="X105" i="3"/>
  <c r="W117" i="3"/>
  <c r="W133" i="3"/>
  <c r="W149" i="3"/>
  <c r="W161" i="3"/>
  <c r="W177" i="3"/>
  <c r="W189" i="3"/>
  <c r="W205" i="3"/>
  <c r="X225" i="3"/>
  <c r="W225" i="3"/>
  <c r="W241" i="3"/>
  <c r="W249" i="3"/>
  <c r="W265" i="3"/>
  <c r="W277" i="3"/>
  <c r="W293" i="3"/>
  <c r="X309" i="3"/>
  <c r="W309" i="3"/>
  <c r="W325" i="3"/>
  <c r="W337" i="3"/>
  <c r="W349" i="3"/>
  <c r="W353" i="3"/>
  <c r="W361" i="3"/>
  <c r="X2081" i="3"/>
  <c r="W2081" i="3"/>
  <c r="W2069" i="3"/>
  <c r="W2053" i="3"/>
  <c r="W2041" i="3"/>
  <c r="X2025" i="3"/>
  <c r="W2025" i="3"/>
  <c r="X2009" i="3"/>
  <c r="W1997" i="3"/>
  <c r="X1981" i="3"/>
  <c r="X1969" i="3"/>
  <c r="X1953" i="3"/>
  <c r="X1937" i="3"/>
  <c r="X1925" i="3"/>
  <c r="X1909" i="3"/>
  <c r="W1893" i="3"/>
  <c r="X1881" i="3"/>
  <c r="X1865" i="3"/>
  <c r="W1853" i="3"/>
  <c r="W1837" i="3"/>
  <c r="X1817" i="3"/>
  <c r="W1817" i="3"/>
  <c r="W1805" i="3"/>
  <c r="X1793" i="3"/>
  <c r="X1777" i="3"/>
  <c r="X1761" i="3"/>
  <c r="X1753" i="3"/>
  <c r="X1737" i="3"/>
  <c r="X1721" i="3"/>
  <c r="X1705" i="3"/>
  <c r="X1689" i="3"/>
  <c r="W1677" i="3"/>
  <c r="X1665" i="3"/>
  <c r="X1649" i="3"/>
  <c r="X1637" i="3"/>
  <c r="W1621" i="3"/>
  <c r="X1609" i="3"/>
  <c r="X1593" i="3"/>
  <c r="W1573" i="3"/>
  <c r="X1561" i="3"/>
  <c r="W31" i="3"/>
  <c r="W39" i="3"/>
  <c r="W47" i="3"/>
  <c r="W55" i="3"/>
  <c r="W63" i="3"/>
  <c r="W71" i="3"/>
  <c r="W79" i="3"/>
  <c r="W87" i="3"/>
  <c r="W91" i="3"/>
  <c r="W103" i="3"/>
  <c r="W111" i="3"/>
  <c r="W119" i="3"/>
  <c r="W123" i="3"/>
  <c r="W131" i="3"/>
  <c r="W139" i="3"/>
  <c r="W151" i="3"/>
  <c r="W159" i="3"/>
  <c r="W167" i="3"/>
  <c r="X167" i="3"/>
  <c r="W175" i="3"/>
  <c r="W183" i="3"/>
  <c r="W191" i="3"/>
  <c r="W199" i="3"/>
  <c r="W207" i="3"/>
  <c r="W211" i="3"/>
  <c r="W219" i="3"/>
  <c r="W231" i="3"/>
  <c r="W239" i="3"/>
  <c r="W243" i="3"/>
  <c r="W251" i="3"/>
  <c r="W259" i="3"/>
  <c r="W267" i="3"/>
  <c r="W275" i="3"/>
  <c r="W283" i="3"/>
  <c r="W291" i="3"/>
  <c r="W299" i="3"/>
  <c r="W307" i="3"/>
  <c r="W315" i="3"/>
  <c r="W323" i="3"/>
  <c r="W335" i="3"/>
  <c r="W343" i="3"/>
  <c r="W351" i="3"/>
  <c r="W359" i="3"/>
  <c r="W367" i="3"/>
  <c r="W2083" i="3"/>
  <c r="W2075" i="3"/>
  <c r="W2067" i="3"/>
  <c r="W2063" i="3"/>
  <c r="W2059" i="3"/>
  <c r="W2051" i="3"/>
  <c r="W2043" i="3"/>
  <c r="W2035" i="3"/>
  <c r="W2027" i="3"/>
  <c r="W2019" i="3"/>
  <c r="W2011" i="3"/>
  <c r="W2003" i="3"/>
  <c r="W1995" i="3"/>
  <c r="X1987" i="3"/>
  <c r="X1979" i="3"/>
  <c r="W1971" i="3"/>
  <c r="X1963" i="3"/>
  <c r="W1963" i="3"/>
  <c r="W1955" i="3"/>
  <c r="W1947" i="3"/>
  <c r="W1939" i="3"/>
  <c r="X1931" i="3"/>
  <c r="W1931" i="3"/>
  <c r="W1923" i="3"/>
  <c r="W1915" i="3"/>
  <c r="W1907" i="3"/>
  <c r="X1899" i="3"/>
  <c r="W1891" i="3"/>
  <c r="X1883" i="3"/>
  <c r="W1875" i="3"/>
  <c r="W1867" i="3"/>
  <c r="W1855" i="3"/>
  <c r="X1851" i="3"/>
  <c r="W1851" i="3"/>
  <c r="W1843" i="3"/>
  <c r="X1835" i="3"/>
  <c r="W1827" i="3"/>
  <c r="W1819" i="3"/>
  <c r="W1811" i="3"/>
  <c r="X1803" i="3"/>
  <c r="W1803" i="3"/>
  <c r="W1791" i="3"/>
  <c r="W1783" i="3"/>
  <c r="W1775" i="3"/>
  <c r="W1767" i="3"/>
  <c r="W1759" i="3"/>
  <c r="X1751" i="3"/>
  <c r="W1751" i="3"/>
  <c r="W1743" i="3"/>
  <c r="W1735" i="3"/>
  <c r="W1727" i="3"/>
  <c r="W1719" i="3"/>
  <c r="W1711" i="3"/>
  <c r="W1703" i="3"/>
  <c r="W1695" i="3"/>
  <c r="W1687" i="3"/>
  <c r="W1679" i="3"/>
  <c r="W1671" i="3"/>
  <c r="W1663" i="3"/>
  <c r="W1655" i="3"/>
  <c r="W1647" i="3"/>
  <c r="W1639" i="3"/>
  <c r="W1631" i="3"/>
  <c r="W1623" i="3"/>
  <c r="W1615" i="3"/>
  <c r="W1607" i="3"/>
  <c r="W1599" i="3"/>
  <c r="X1591" i="3"/>
  <c r="W1591" i="3"/>
  <c r="W1583" i="3"/>
  <c r="W1575" i="3"/>
  <c r="W1567" i="3"/>
  <c r="W1559" i="3"/>
  <c r="W1551" i="3"/>
  <c r="X1543" i="3"/>
  <c r="W1543" i="3"/>
  <c r="W1535" i="3"/>
  <c r="W1527" i="3"/>
  <c r="W1519" i="3"/>
  <c r="W1511" i="3"/>
  <c r="W1503" i="3"/>
  <c r="X1495" i="3"/>
  <c r="W1495" i="3"/>
  <c r="W1487" i="3"/>
  <c r="W1479" i="3"/>
  <c r="W1471" i="3"/>
  <c r="W1463" i="3"/>
  <c r="W1455" i="3"/>
  <c r="W1447" i="3"/>
  <c r="W1439" i="3"/>
  <c r="W1431" i="3"/>
  <c r="W1423" i="3"/>
  <c r="W1415" i="3"/>
  <c r="W1407" i="3"/>
  <c r="W1399" i="3"/>
  <c r="W1391" i="3"/>
  <c r="X1379" i="3"/>
  <c r="X1375" i="3"/>
  <c r="X1367" i="3"/>
  <c r="X1359" i="3"/>
  <c r="X1351" i="3"/>
  <c r="X1343" i="3"/>
  <c r="X1335" i="3"/>
  <c r="X1323" i="3"/>
  <c r="X1315" i="3"/>
  <c r="X1307" i="3"/>
  <c r="X1299" i="3"/>
  <c r="X1291" i="3"/>
  <c r="X1283" i="3"/>
  <c r="X1275" i="3"/>
  <c r="X1267" i="3"/>
  <c r="X1259" i="3"/>
  <c r="X1251" i="3"/>
  <c r="X1243" i="3"/>
  <c r="X1235" i="3"/>
  <c r="W1235" i="3"/>
  <c r="X1227" i="3"/>
  <c r="X1219" i="3"/>
  <c r="X1211" i="3"/>
  <c r="X1203" i="3"/>
  <c r="X1195" i="3"/>
  <c r="W1187" i="3"/>
  <c r="W1179" i="3"/>
  <c r="W1171" i="3"/>
  <c r="W1163" i="3"/>
  <c r="X1155" i="3"/>
  <c r="W1155" i="3"/>
  <c r="W1147" i="3"/>
  <c r="W1139" i="3"/>
  <c r="W1131" i="3"/>
  <c r="W1123" i="3"/>
  <c r="W1115" i="3"/>
  <c r="X1107" i="3"/>
  <c r="W1107" i="3"/>
  <c r="W1099" i="3"/>
  <c r="W1091" i="3"/>
  <c r="W1083" i="3"/>
  <c r="W1075" i="3"/>
  <c r="W1067" i="3"/>
  <c r="X1055" i="3"/>
  <c r="W1055" i="3"/>
  <c r="W1051" i="3"/>
  <c r="W1047" i="3"/>
  <c r="W1043" i="3"/>
  <c r="W1039" i="3"/>
  <c r="W1035" i="3"/>
  <c r="W1031" i="3"/>
  <c r="W1027" i="3"/>
  <c r="W1023" i="3"/>
  <c r="W1019" i="3"/>
  <c r="W1015" i="3"/>
  <c r="W1011" i="3"/>
  <c r="W1007" i="3"/>
  <c r="W1003" i="3"/>
  <c r="W999" i="3"/>
  <c r="W995" i="3"/>
  <c r="W991" i="3"/>
  <c r="W987" i="3"/>
  <c r="W983" i="3"/>
  <c r="W979" i="3"/>
  <c r="X975" i="3"/>
  <c r="W975" i="3"/>
  <c r="W971" i="3"/>
  <c r="W967" i="3"/>
  <c r="W963" i="3"/>
  <c r="W959" i="3"/>
  <c r="W955" i="3"/>
  <c r="X951" i="3"/>
  <c r="W951" i="3"/>
  <c r="W947" i="3"/>
  <c r="W943" i="3"/>
  <c r="W939" i="3"/>
  <c r="W935" i="3"/>
  <c r="W927" i="3"/>
  <c r="W923" i="3"/>
  <c r="W919" i="3"/>
  <c r="W915" i="3"/>
  <c r="W911" i="3"/>
  <c r="W907" i="3"/>
  <c r="W903" i="3"/>
  <c r="W899" i="3"/>
  <c r="W895" i="3"/>
  <c r="W891" i="3"/>
  <c r="W887" i="3"/>
  <c r="W883" i="3"/>
  <c r="W879" i="3"/>
  <c r="W875" i="3"/>
  <c r="W871" i="3"/>
  <c r="W867" i="3"/>
  <c r="W863" i="3"/>
  <c r="W859" i="3"/>
  <c r="W855" i="3"/>
  <c r="W851" i="3"/>
  <c r="W847" i="3"/>
  <c r="X843" i="3"/>
  <c r="W843" i="3"/>
  <c r="W839" i="3"/>
  <c r="W835" i="3"/>
  <c r="W831" i="3"/>
  <c r="W827" i="3"/>
  <c r="W823" i="3"/>
  <c r="W819" i="3"/>
  <c r="W815" i="3"/>
  <c r="W811" i="3"/>
  <c r="W807" i="3"/>
  <c r="W803" i="3"/>
  <c r="W799" i="3"/>
  <c r="X795" i="3"/>
  <c r="W795" i="3"/>
  <c r="W791" i="3"/>
  <c r="W787" i="3"/>
  <c r="W783" i="3"/>
  <c r="W779" i="3"/>
  <c r="W775" i="3"/>
  <c r="W771" i="3"/>
  <c r="W767" i="3"/>
  <c r="W763" i="3"/>
  <c r="W759" i="3"/>
  <c r="W755" i="3"/>
  <c r="W751" i="3"/>
  <c r="W747" i="3"/>
  <c r="W743" i="3"/>
  <c r="W739" i="3"/>
  <c r="W735" i="3"/>
  <c r="W731" i="3"/>
  <c r="W727" i="3"/>
  <c r="W723" i="3"/>
  <c r="W719" i="3"/>
  <c r="W715" i="3"/>
  <c r="W711" i="3"/>
  <c r="W707" i="3"/>
  <c r="W703" i="3"/>
  <c r="W699" i="3"/>
  <c r="W695" i="3"/>
  <c r="X691" i="3"/>
  <c r="W691" i="3"/>
  <c r="W687" i="3"/>
  <c r="W683" i="3"/>
  <c r="W679" i="3"/>
  <c r="W675" i="3"/>
  <c r="W671" i="3"/>
  <c r="X667" i="3"/>
  <c r="W667" i="3"/>
  <c r="W663" i="3"/>
  <c r="W659" i="3"/>
  <c r="X659" i="3"/>
  <c r="W655" i="3"/>
  <c r="W651" i="3"/>
  <c r="W647" i="3"/>
  <c r="W643" i="3"/>
  <c r="W639" i="3"/>
  <c r="W635" i="3"/>
  <c r="W631" i="3"/>
  <c r="W627" i="3"/>
  <c r="W623" i="3"/>
  <c r="W619" i="3"/>
  <c r="W615" i="3"/>
  <c r="W611" i="3"/>
  <c r="W607" i="3"/>
  <c r="W603" i="3"/>
  <c r="W599" i="3"/>
  <c r="W595" i="3"/>
  <c r="W591" i="3"/>
  <c r="W587" i="3"/>
  <c r="W583" i="3"/>
  <c r="W579" i="3"/>
  <c r="W575" i="3"/>
  <c r="W571" i="3"/>
  <c r="W563" i="3"/>
  <c r="W559" i="3"/>
  <c r="W551" i="3"/>
  <c r="W547" i="3"/>
  <c r="W543" i="3"/>
  <c r="W535" i="3"/>
  <c r="W531" i="3"/>
  <c r="W523" i="3"/>
  <c r="W519" i="3"/>
  <c r="W515" i="3"/>
  <c r="W507" i="3"/>
  <c r="W503" i="3"/>
  <c r="W499" i="3"/>
  <c r="W495" i="3"/>
  <c r="W491" i="3"/>
  <c r="W487" i="3"/>
  <c r="W479" i="3"/>
  <c r="W475" i="3"/>
  <c r="W471" i="3"/>
  <c r="W463" i="3"/>
  <c r="W459" i="3"/>
  <c r="W455" i="3"/>
  <c r="W447" i="3"/>
  <c r="W443" i="3"/>
  <c r="W439" i="3"/>
  <c r="W431" i="3"/>
  <c r="W427" i="3"/>
  <c r="W423" i="3"/>
  <c r="W415" i="3"/>
  <c r="W411" i="3"/>
  <c r="W407" i="3"/>
  <c r="W399" i="3"/>
  <c r="W395" i="3"/>
  <c r="W391" i="3"/>
  <c r="W383" i="3"/>
  <c r="W379" i="3"/>
  <c r="W375" i="3"/>
  <c r="W28" i="3"/>
  <c r="W32" i="3"/>
  <c r="W36" i="3"/>
  <c r="W44" i="3"/>
  <c r="W48" i="3"/>
  <c r="W52" i="3"/>
  <c r="W60" i="3"/>
  <c r="W64" i="3"/>
  <c r="W72" i="3"/>
  <c r="W76" i="3"/>
  <c r="W80" i="3"/>
  <c r="W88" i="3"/>
  <c r="W92" i="3"/>
  <c r="W100" i="3"/>
  <c r="W104" i="3"/>
  <c r="W108" i="3"/>
  <c r="W116" i="3"/>
  <c r="W120" i="3"/>
  <c r="W128" i="3"/>
  <c r="W132" i="3"/>
  <c r="W136" i="3"/>
  <c r="W144" i="3"/>
  <c r="W148" i="3"/>
  <c r="W152" i="3"/>
  <c r="W156" i="3"/>
  <c r="W160" i="3"/>
  <c r="W164" i="3"/>
  <c r="W172" i="3"/>
  <c r="W176" i="3"/>
  <c r="W180" i="3"/>
  <c r="X184" i="3"/>
  <c r="W188" i="3"/>
  <c r="W192" i="3"/>
  <c r="W200" i="3"/>
  <c r="W204" i="3"/>
  <c r="W208" i="3"/>
  <c r="W216" i="3"/>
  <c r="W220" i="3"/>
  <c r="W224" i="3"/>
  <c r="W232" i="3"/>
  <c r="W236" i="3"/>
  <c r="W240" i="3"/>
  <c r="W248" i="3"/>
  <c r="W252" i="3"/>
  <c r="W256" i="3"/>
  <c r="W264" i="3"/>
  <c r="W268" i="3"/>
  <c r="W272" i="3"/>
  <c r="W280" i="3"/>
  <c r="W284" i="3"/>
  <c r="W288" i="3"/>
  <c r="W296" i="3"/>
  <c r="W300" i="3"/>
  <c r="W304" i="3"/>
  <c r="W312" i="3"/>
  <c r="W316" i="3"/>
  <c r="W320" i="3"/>
  <c r="W328" i="3"/>
  <c r="W332" i="3"/>
  <c r="W336" i="3"/>
  <c r="W344" i="3"/>
  <c r="W348" i="3"/>
  <c r="W352" i="3"/>
  <c r="W360" i="3"/>
  <c r="W364" i="3"/>
  <c r="W368" i="3"/>
  <c r="W2082" i="3"/>
  <c r="W2078" i="3"/>
  <c r="W2074" i="3"/>
  <c r="X2066" i="3"/>
  <c r="X2062" i="3"/>
  <c r="W2058" i="3"/>
  <c r="W2050" i="3"/>
  <c r="W2046" i="3"/>
  <c r="X2042" i="3"/>
  <c r="W2038" i="3"/>
  <c r="X2034" i="3"/>
  <c r="W2026" i="3"/>
  <c r="X2022" i="3"/>
  <c r="X2018" i="3"/>
  <c r="X2010" i="3"/>
  <c r="X2006" i="3"/>
  <c r="X2002" i="3"/>
  <c r="X1994" i="3"/>
  <c r="X1990" i="3"/>
  <c r="X1982" i="3"/>
  <c r="X1978" i="3"/>
  <c r="X1974" i="3"/>
  <c r="X1966" i="3"/>
  <c r="X1962" i="3"/>
  <c r="X1954" i="3"/>
  <c r="X1950" i="3"/>
  <c r="X1946" i="3"/>
  <c r="X1938" i="3"/>
  <c r="X1934" i="3"/>
  <c r="X1930" i="3"/>
  <c r="X1926" i="3"/>
  <c r="X1922" i="3"/>
  <c r="X1918" i="3"/>
  <c r="X1910" i="3"/>
  <c r="X1906" i="3"/>
  <c r="X1902" i="3"/>
  <c r="X1894" i="3"/>
  <c r="X1890" i="3"/>
  <c r="X1882" i="3"/>
  <c r="X1878" i="3"/>
  <c r="X1874" i="3"/>
  <c r="X1866" i="3"/>
  <c r="X1862" i="3"/>
  <c r="X1854" i="3"/>
  <c r="X1850" i="3"/>
  <c r="X1846" i="3"/>
  <c r="X1838" i="3"/>
  <c r="X1834" i="3"/>
  <c r="X1826" i="3"/>
  <c r="X1822" i="3"/>
  <c r="X1818" i="3"/>
  <c r="X1810" i="3"/>
  <c r="X1806" i="3"/>
  <c r="X1802" i="3"/>
  <c r="X1798" i="3"/>
  <c r="X1794" i="3"/>
  <c r="X1790" i="3"/>
  <c r="X1782" i="3"/>
  <c r="X1778" i="3"/>
  <c r="X1774" i="3"/>
  <c r="X1766" i="3"/>
  <c r="X1762" i="3"/>
  <c r="X1754" i="3"/>
  <c r="X1750" i="3"/>
  <c r="X1746" i="3"/>
  <c r="X1738" i="3"/>
  <c r="X1734" i="3"/>
  <c r="X1726" i="3"/>
  <c r="X1722" i="3"/>
  <c r="X1718" i="3"/>
  <c r="X1710" i="3"/>
  <c r="X1706" i="3"/>
  <c r="W1706" i="3"/>
  <c r="X1698" i="3"/>
  <c r="X1694" i="3"/>
  <c r="X1690" i="3"/>
  <c r="X1682" i="3"/>
  <c r="X1678" i="3"/>
  <c r="X1674" i="3"/>
  <c r="X1670" i="3"/>
  <c r="X1666" i="3"/>
  <c r="X1662" i="3"/>
  <c r="X1654" i="3"/>
  <c r="X1650" i="3"/>
  <c r="X1646" i="3"/>
  <c r="X1638" i="3"/>
  <c r="X1634" i="3"/>
  <c r="X1626" i="3"/>
  <c r="X1622" i="3"/>
  <c r="X1618" i="3"/>
  <c r="X1610" i="3"/>
  <c r="X1606" i="3"/>
  <c r="X1598" i="3"/>
  <c r="X1594" i="3"/>
  <c r="X1590" i="3"/>
  <c r="X1582" i="3"/>
  <c r="X1578" i="3"/>
  <c r="X1570" i="3"/>
  <c r="X1566" i="3"/>
  <c r="X1562" i="3"/>
  <c r="X1554" i="3"/>
  <c r="X1550" i="3"/>
  <c r="X1546" i="3"/>
  <c r="X1542" i="3"/>
  <c r="X1538" i="3"/>
  <c r="X1534" i="3"/>
  <c r="X1526" i="3"/>
  <c r="X1522" i="3"/>
  <c r="X1518" i="3"/>
  <c r="X1510" i="3"/>
  <c r="X1506" i="3"/>
  <c r="X1502" i="3"/>
  <c r="X1494" i="3"/>
  <c r="X1490" i="3"/>
  <c r="X1486" i="3"/>
  <c r="X1478" i="3"/>
  <c r="X1474" i="3"/>
  <c r="X1470" i="3"/>
  <c r="X1462" i="3"/>
  <c r="X1458" i="3"/>
  <c r="X1454" i="3"/>
  <c r="X1446" i="3"/>
  <c r="X1442" i="3"/>
  <c r="X1438" i="3"/>
  <c r="X1430" i="3"/>
  <c r="X1426" i="3"/>
  <c r="X1422" i="3"/>
  <c r="X1414" i="3"/>
  <c r="X1410" i="3"/>
  <c r="X1406" i="3"/>
  <c r="X1398" i="3"/>
  <c r="X1394" i="3"/>
  <c r="X1390" i="3"/>
  <c r="X1382" i="3"/>
  <c r="W1378" i="3"/>
  <c r="X1374" i="3"/>
  <c r="X1366" i="3"/>
  <c r="X1362" i="3"/>
  <c r="X1358" i="3"/>
  <c r="X1350" i="3"/>
  <c r="W1346" i="3"/>
  <c r="X1342" i="3"/>
  <c r="X1334" i="3"/>
  <c r="X1330" i="3"/>
  <c r="X1326" i="3"/>
  <c r="X1318" i="3"/>
  <c r="W1314" i="3"/>
  <c r="X1310" i="3"/>
  <c r="X1302" i="3"/>
  <c r="X1298" i="3"/>
  <c r="X1294" i="3"/>
  <c r="X1286" i="3"/>
  <c r="W1282" i="3"/>
  <c r="X1278" i="3"/>
  <c r="X1270" i="3"/>
  <c r="X1266" i="3"/>
  <c r="X1262" i="3"/>
  <c r="X1254" i="3"/>
  <c r="W1250" i="3"/>
  <c r="X1246" i="3"/>
  <c r="X1238" i="3"/>
  <c r="X1234" i="3"/>
  <c r="X1230" i="3"/>
  <c r="X1222" i="3"/>
  <c r="W1218" i="3"/>
  <c r="X1214" i="3"/>
  <c r="X1206" i="3"/>
  <c r="X1202" i="3"/>
  <c r="X1198" i="3"/>
  <c r="X1190" i="3"/>
  <c r="X1186" i="3"/>
  <c r="X1182" i="3"/>
  <c r="X1174" i="3"/>
  <c r="X1170" i="3"/>
  <c r="X1166" i="3"/>
  <c r="X1158" i="3"/>
  <c r="X1154" i="3"/>
  <c r="X1150" i="3"/>
  <c r="X1142" i="3"/>
  <c r="X1138" i="3"/>
  <c r="X1134" i="3"/>
  <c r="X1126" i="3"/>
  <c r="X1122" i="3"/>
  <c r="X1118" i="3"/>
  <c r="X1110" i="3"/>
  <c r="X1106" i="3"/>
  <c r="X1102" i="3"/>
  <c r="X1094" i="3"/>
  <c r="X1090" i="3"/>
  <c r="X1086" i="3"/>
  <c r="X1078" i="3"/>
  <c r="X1074" i="3"/>
  <c r="X1070" i="3"/>
  <c r="X1062" i="3"/>
  <c r="X1058" i="3"/>
  <c r="X1054" i="3"/>
  <c r="X1046" i="3"/>
  <c r="X1042" i="3"/>
  <c r="X1038" i="3"/>
  <c r="X1030" i="3"/>
  <c r="X1026" i="3"/>
  <c r="X1022" i="3"/>
  <c r="X1014" i="3"/>
  <c r="X1010" i="3"/>
  <c r="X1006" i="3"/>
  <c r="X998" i="3"/>
  <c r="X994" i="3"/>
  <c r="X990" i="3"/>
  <c r="X982" i="3"/>
  <c r="X978" i="3"/>
  <c r="X974" i="3"/>
  <c r="X966" i="3"/>
  <c r="X962" i="3"/>
  <c r="X958" i="3"/>
  <c r="X950" i="3"/>
  <c r="X946" i="3"/>
  <c r="X942" i="3"/>
  <c r="X934" i="3"/>
  <c r="X930" i="3"/>
  <c r="X926" i="3"/>
  <c r="X918" i="3"/>
  <c r="X914" i="3"/>
  <c r="X910" i="3"/>
  <c r="X902" i="3"/>
  <c r="X898" i="3"/>
  <c r="X894" i="3"/>
  <c r="X886" i="3"/>
  <c r="X882" i="3"/>
  <c r="X878" i="3"/>
  <c r="X870" i="3"/>
  <c r="X866" i="3"/>
  <c r="X862" i="3"/>
  <c r="X854" i="3"/>
  <c r="X850" i="3"/>
  <c r="X846" i="3"/>
  <c r="X838" i="3"/>
  <c r="X834" i="3"/>
  <c r="X830" i="3"/>
  <c r="X822" i="3"/>
  <c r="X818" i="3"/>
  <c r="X814" i="3"/>
  <c r="X806" i="3"/>
  <c r="X802" i="3"/>
  <c r="X798" i="3"/>
  <c r="X790" i="3"/>
  <c r="X786" i="3"/>
  <c r="X782" i="3"/>
  <c r="X774" i="3"/>
  <c r="X770" i="3"/>
  <c r="X766" i="3"/>
  <c r="X758" i="3"/>
  <c r="X754" i="3"/>
  <c r="X750" i="3"/>
  <c r="X742" i="3"/>
  <c r="X738" i="3"/>
  <c r="X734" i="3"/>
  <c r="X726" i="3"/>
  <c r="X722" i="3"/>
  <c r="X718" i="3"/>
  <c r="X710" i="3"/>
  <c r="X706" i="3"/>
  <c r="X694" i="3"/>
  <c r="X690" i="3"/>
  <c r="X686" i="3"/>
  <c r="X674" i="3"/>
  <c r="X670" i="3"/>
  <c r="X662" i="3"/>
  <c r="X654" i="3"/>
  <c r="X650" i="3"/>
  <c r="W646" i="3"/>
  <c r="X638" i="3"/>
  <c r="W630" i="3"/>
  <c r="X630" i="3"/>
  <c r="X622" i="3"/>
  <c r="X618" i="3"/>
  <c r="X610" i="3"/>
  <c r="X598" i="3"/>
  <c r="X594" i="3"/>
  <c r="X590" i="3"/>
  <c r="X578" i="3"/>
  <c r="X574" i="3"/>
  <c r="X562" i="3"/>
  <c r="X558" i="3"/>
  <c r="X554" i="3"/>
  <c r="X542" i="3"/>
  <c r="X534" i="3"/>
  <c r="X530" i="3"/>
  <c r="X522" i="3"/>
  <c r="W518" i="3"/>
  <c r="X514" i="3"/>
  <c r="W502" i="3"/>
  <c r="X502" i="3"/>
  <c r="X498" i="3"/>
  <c r="X486" i="3"/>
  <c r="X482" i="3"/>
  <c r="X474" i="3"/>
  <c r="X466" i="3"/>
  <c r="X458" i="3"/>
  <c r="X454" i="3"/>
  <c r="X442" i="3"/>
  <c r="X438" i="3"/>
  <c r="X434" i="3"/>
  <c r="X422" i="3"/>
  <c r="X418" i="3"/>
  <c r="X410" i="3"/>
  <c r="X402" i="3"/>
  <c r="X394" i="3"/>
  <c r="X390" i="3"/>
  <c r="X378" i="3"/>
  <c r="X374" i="3"/>
  <c r="X370" i="3"/>
  <c r="B17" i="7"/>
  <c r="F17" i="7"/>
  <c r="J17" i="7"/>
  <c r="C17" i="7"/>
  <c r="G17" i="7"/>
  <c r="K17" i="7"/>
  <c r="D17" i="7"/>
  <c r="H17" i="7"/>
  <c r="E17" i="7"/>
  <c r="I17" i="7"/>
  <c r="C15" i="7"/>
  <c r="B16" i="7"/>
  <c r="J8" i="7"/>
  <c r="D8" i="7"/>
  <c r="B26" i="7"/>
  <c r="F26" i="7"/>
  <c r="J26" i="7"/>
  <c r="G8" i="7"/>
  <c r="K8" i="7"/>
  <c r="E8" i="7"/>
  <c r="C26" i="7"/>
  <c r="G26" i="7"/>
  <c r="K26" i="7"/>
  <c r="H8" i="7"/>
  <c r="B8" i="7"/>
  <c r="D26" i="7"/>
  <c r="H26" i="7"/>
  <c r="I8" i="7"/>
  <c r="C8" i="7"/>
  <c r="E26" i="7"/>
  <c r="I26" i="7"/>
  <c r="D16" i="7"/>
  <c r="H16" i="7"/>
  <c r="K15" i="7"/>
  <c r="S15" i="7" s="1"/>
  <c r="G15" i="7"/>
  <c r="J15" i="7"/>
  <c r="F16" i="7"/>
  <c r="J16" i="7"/>
  <c r="I15" i="7"/>
  <c r="E15" i="7"/>
  <c r="E16" i="7"/>
  <c r="F15" i="7"/>
  <c r="C16" i="7"/>
  <c r="G16" i="7"/>
  <c r="K16" i="7"/>
  <c r="S16" i="7" s="1"/>
  <c r="H15" i="7"/>
  <c r="D15" i="7"/>
  <c r="I16" i="7"/>
  <c r="B15" i="7"/>
  <c r="B25" i="7"/>
  <c r="F25" i="7"/>
  <c r="J25" i="7"/>
  <c r="I24" i="7"/>
  <c r="E24" i="7"/>
  <c r="C25" i="7"/>
  <c r="K25" i="7"/>
  <c r="S25" i="7" s="1"/>
  <c r="D25" i="7"/>
  <c r="H25" i="7"/>
  <c r="K24" i="7"/>
  <c r="S24" i="7" s="1"/>
  <c r="G24" i="7"/>
  <c r="C24" i="7"/>
  <c r="H24" i="7"/>
  <c r="E25" i="7"/>
  <c r="I25" i="7"/>
  <c r="J24" i="7"/>
  <c r="F24" i="7"/>
  <c r="B24" i="7"/>
  <c r="G25" i="7"/>
  <c r="D24" i="7"/>
  <c r="J7" i="7"/>
  <c r="H7" i="7"/>
  <c r="F7" i="7"/>
  <c r="E6" i="7"/>
  <c r="C6" i="7"/>
  <c r="B7" i="7"/>
  <c r="K7" i="7"/>
  <c r="S7" i="7" s="1"/>
  <c r="J6" i="7"/>
  <c r="H6" i="7"/>
  <c r="F8" i="7"/>
  <c r="D7" i="7"/>
  <c r="I7" i="7"/>
  <c r="G7" i="7"/>
  <c r="F6" i="7"/>
  <c r="D6" i="7"/>
  <c r="K6" i="7"/>
  <c r="S6" i="7" s="1"/>
  <c r="I6" i="7"/>
  <c r="G6" i="7"/>
  <c r="E7" i="7"/>
  <c r="C7" i="7"/>
  <c r="B6" i="7"/>
  <c r="O24" i="7" l="1"/>
  <c r="O25" i="7"/>
  <c r="AC2094" i="3"/>
  <c r="AA2095" i="3"/>
  <c r="AB2095" i="3"/>
  <c r="W2095" i="3"/>
  <c r="X2095" i="3"/>
  <c r="O7" i="7"/>
  <c r="U7" i="7" s="1"/>
  <c r="E27" i="7"/>
  <c r="D18" i="7"/>
  <c r="H27" i="7"/>
  <c r="H18" i="7"/>
  <c r="F18" i="7"/>
  <c r="D27" i="7"/>
  <c r="F27" i="7"/>
  <c r="I18" i="7"/>
  <c r="K9" i="7"/>
  <c r="J27" i="7"/>
  <c r="I27" i="7"/>
  <c r="C27" i="7"/>
  <c r="K27" i="7"/>
  <c r="J18" i="7"/>
  <c r="K18" i="7"/>
  <c r="O16" i="7"/>
  <c r="U16" i="7" s="1"/>
  <c r="B27" i="7"/>
  <c r="B18" i="7"/>
  <c r="O15" i="7"/>
  <c r="U15" i="7" s="1"/>
  <c r="E18" i="7"/>
  <c r="C18" i="7"/>
  <c r="G27" i="7"/>
  <c r="G18" i="7"/>
  <c r="D9" i="7"/>
  <c r="B9" i="7"/>
  <c r="O6" i="7"/>
  <c r="U6" i="7" s="1"/>
  <c r="I9" i="7"/>
  <c r="G9" i="7"/>
  <c r="F9" i="7"/>
  <c r="H9" i="7"/>
  <c r="C9" i="7"/>
  <c r="J9" i="7"/>
  <c r="E9" i="7"/>
  <c r="AC2095" i="3" l="1"/>
  <c r="AC2096" i="3" s="1"/>
  <c r="AC2092" i="3"/>
  <c r="O27" i="7"/>
  <c r="U25" i="7"/>
  <c r="O9" i="7"/>
  <c r="U18" i="7"/>
  <c r="O18" i="7"/>
  <c r="U24" i="7" l="1"/>
  <c r="U27" i="7" s="1"/>
  <c r="U9" i="7"/>
  <c r="S9" i="7"/>
  <c r="V7" i="7"/>
  <c r="V6" i="7"/>
  <c r="V9" i="7" l="1"/>
  <c r="V15" i="7" l="1"/>
  <c r="V24" i="7" s="1"/>
  <c r="S18" i="7"/>
  <c r="V16" i="7"/>
  <c r="V25" i="7" s="1"/>
  <c r="S27" i="7" l="1"/>
  <c r="V27" i="7"/>
  <c r="V18" i="7"/>
</calcChain>
</file>

<file path=xl/sharedStrings.xml><?xml version="1.0" encoding="utf-8"?>
<sst xmlns="http://schemas.openxmlformats.org/spreadsheetml/2006/main" count="21337" uniqueCount="340">
  <si>
    <t>LG&amp;E and KU Energy LLC</t>
  </si>
  <si>
    <t>4023 Billed Revenue - Electric</t>
  </si>
  <si>
    <t>Last Data Update:</t>
  </si>
  <si>
    <t>10/05/2017 02:13:08</t>
  </si>
  <si>
    <t>Dynamic Filters</t>
  </si>
  <si>
    <t>Revenue Period</t>
  </si>
  <si>
    <t>APR 2017</t>
  </si>
  <si>
    <t>Key Figures</t>
  </si>
  <si>
    <t>Customer  Charge</t>
  </si>
  <si>
    <t>Demand  Charge</t>
  </si>
  <si>
    <t>Base Energy  Non-Fuel</t>
  </si>
  <si>
    <t xml:space="preserve"> Base Energy   ECR</t>
  </si>
  <si>
    <t>Demand ECR</t>
  </si>
  <si>
    <t>Base Energy FAC</t>
  </si>
  <si>
    <t>DSM</t>
  </si>
  <si>
    <t>FAC</t>
  </si>
  <si>
    <t>OSS Tracker</t>
  </si>
  <si>
    <t>ECR</t>
  </si>
  <si>
    <t>Non-Fuel ECR</t>
  </si>
  <si>
    <t>Curtailable Serv. Rider</t>
  </si>
  <si>
    <t>EDR  Rider $</t>
  </si>
  <si>
    <t>CC</t>
  </si>
  <si>
    <t>LG&amp;E</t>
  </si>
  <si>
    <t>Group Company Code</t>
  </si>
  <si>
    <t>Rate Category</t>
  </si>
  <si>
    <t>Allocation Date</t>
  </si>
  <si>
    <t>$</t>
  </si>
  <si>
    <t>LEUM_825</t>
  </si>
  <si>
    <t>Electric Excess Facilities</t>
  </si>
  <si>
    <t>LEUM_826</t>
  </si>
  <si>
    <t>Electric Excess Facilities CIAC</t>
  </si>
  <si>
    <t>LEUM_828</t>
  </si>
  <si>
    <t>Excess Facilities ODL</t>
  </si>
  <si>
    <t>LEUM_829</t>
  </si>
  <si>
    <t>Excess Facilities ODL CIAC</t>
  </si>
  <si>
    <t>LGCME000</t>
  </si>
  <si>
    <t>Temporary Suspension - Commercial</t>
  </si>
  <si>
    <t>LGCME451</t>
  </si>
  <si>
    <t>GS Single Phase, Water Heating - Comm</t>
  </si>
  <si>
    <t>LGCME551DS</t>
  </si>
  <si>
    <t>GS Single Phase - Commercial</t>
  </si>
  <si>
    <t>LGCME551UM</t>
  </si>
  <si>
    <t>GS Single Phase Unmetered - Commercial</t>
  </si>
  <si>
    <t>LGCME552</t>
  </si>
  <si>
    <t>GS Single Phase Space Heating - Comm</t>
  </si>
  <si>
    <t>LGCME557</t>
  </si>
  <si>
    <t>GS Single Phase, NMS - Commercial</t>
  </si>
  <si>
    <t>LGCME561DS</t>
  </si>
  <si>
    <t>PS Secondary - Commercial</t>
  </si>
  <si>
    <t>LGCME561PF</t>
  </si>
  <si>
    <t>PS Secondary PF Adjusted - Commercial</t>
  </si>
  <si>
    <t>LGCME563DS</t>
  </si>
  <si>
    <t>PS Primary - Commercial</t>
  </si>
  <si>
    <t>LGCME563PF</t>
  </si>
  <si>
    <t>PS Primary PF Adj - Commercial</t>
  </si>
  <si>
    <t>LGCME567</t>
  </si>
  <si>
    <t>PS Secondary NMS - Commercial</t>
  </si>
  <si>
    <t>LGCME567PF</t>
  </si>
  <si>
    <t>PS Secondary NMS PF Adjusted - Comm</t>
  </si>
  <si>
    <t>LGCME591</t>
  </si>
  <si>
    <t>TODS - Commercial</t>
  </si>
  <si>
    <t>LGCME593</t>
  </si>
  <si>
    <t>TODP - Commercial</t>
  </si>
  <si>
    <t>LGCME651</t>
  </si>
  <si>
    <t>RETIRED: GS Three Phase - Commercial</t>
  </si>
  <si>
    <t>LGCME651DS</t>
  </si>
  <si>
    <t>GS Three Phase - Commercial</t>
  </si>
  <si>
    <t>LGCME652</t>
  </si>
  <si>
    <t>GS Three Phase, Space Heating - Comm</t>
  </si>
  <si>
    <t>LGCME657</t>
  </si>
  <si>
    <t>GS Three Phase, NMS - Commercial</t>
  </si>
  <si>
    <t>LGCME671</t>
  </si>
  <si>
    <t>Louisville Water Company</t>
  </si>
  <si>
    <t>LGCSR790</t>
  </si>
  <si>
    <t>CSR-1: Option A - Transmission</t>
  </si>
  <si>
    <t>LGCSR791</t>
  </si>
  <si>
    <t>CSR-1: Option A - Primary</t>
  </si>
  <si>
    <t>LGE_EVC</t>
  </si>
  <si>
    <t>Electric Vehicle Charging</t>
  </si>
  <si>
    <t>LGINE000</t>
  </si>
  <si>
    <t>Temporary Suspension - Industrial</t>
  </si>
  <si>
    <t>LGINE551DS</t>
  </si>
  <si>
    <t>GS Single Phase - Industrial, DSM</t>
  </si>
  <si>
    <t>LGINE599</t>
  </si>
  <si>
    <t>Fort Knox</t>
  </si>
  <si>
    <t>LGINE643</t>
  </si>
  <si>
    <t>RTS - Industrial, DSM</t>
  </si>
  <si>
    <t>LGINE651DS</t>
  </si>
  <si>
    <t>GS Three Phase - Industrial, DSM</t>
  </si>
  <si>
    <t>LGINE661DS</t>
  </si>
  <si>
    <t>PS Secondary - Industrial, DSM</t>
  </si>
  <si>
    <t>LGINE661PD</t>
  </si>
  <si>
    <t>PS Secondary PF Adj - Industrial, DSM</t>
  </si>
  <si>
    <t>LGINE663PD</t>
  </si>
  <si>
    <t>PS Primary PF Adj - Industrial, DSM</t>
  </si>
  <si>
    <t>LGINE691</t>
  </si>
  <si>
    <t>TODS - Industrial, DSM</t>
  </si>
  <si>
    <t>LGINE693</t>
  </si>
  <si>
    <t>TODP - Industrial, DSM</t>
  </si>
  <si>
    <t>LGMLE570</t>
  </si>
  <si>
    <t>Lighting Energy (Flat kWh, Unmetered)</t>
  </si>
  <si>
    <t>LGMLE571</t>
  </si>
  <si>
    <t>Lighting Energy (Metered)</t>
  </si>
  <si>
    <t>LGMLE572</t>
  </si>
  <si>
    <t>Lighting Energy (Burning Hours)</t>
  </si>
  <si>
    <t>LGMLE573</t>
  </si>
  <si>
    <t>Traffic Energy (Metered)</t>
  </si>
  <si>
    <t>LGMLE574</t>
  </si>
  <si>
    <t>Traffic Energy (Flat kWh, Unmetered)</t>
  </si>
  <si>
    <t>LGRSE000</t>
  </si>
  <si>
    <t>Temporary Suspension</t>
  </si>
  <si>
    <t>LGRSE411</t>
  </si>
  <si>
    <t>Residential Electric, Water Heating</t>
  </si>
  <si>
    <t>LGRSE511</t>
  </si>
  <si>
    <t>Residential Electric Service</t>
  </si>
  <si>
    <t>LGRSE519</t>
  </si>
  <si>
    <t>Residential Electric Net Metering</t>
  </si>
  <si>
    <t>LGRSE521</t>
  </si>
  <si>
    <t>RTOD-E: Residential Time-of-Day Energy</t>
  </si>
  <si>
    <t>LGRSE527</t>
  </si>
  <si>
    <t>RTOD-E: Residential TOD Energy with NMS</t>
  </si>
  <si>
    <t>LGRSE540</t>
  </si>
  <si>
    <t>Volunteer Fire Department Service</t>
  </si>
  <si>
    <t>LGUM_000</t>
  </si>
  <si>
    <t>Temporary Suspension - Unmetered Lights</t>
  </si>
  <si>
    <t>LGUM_201</t>
  </si>
  <si>
    <t>RLS 201: OH MV Open Bottom 4000L Fixture</t>
  </si>
  <si>
    <t>LGUM_203</t>
  </si>
  <si>
    <t>RLS 203: OH MV Cobra Head 13000L Fixture</t>
  </si>
  <si>
    <t>LGUM_204</t>
  </si>
  <si>
    <t>RLS 204: OH MV Cobra Head 25000L Fixture</t>
  </si>
  <si>
    <t>LGUM_206</t>
  </si>
  <si>
    <t>RLS 206: UG MV Coach 4000L Decorative</t>
  </si>
  <si>
    <t>LGUM_207</t>
  </si>
  <si>
    <t>RLS 207: OH MV Directional 25000L Fix</t>
  </si>
  <si>
    <t>LGUM_208</t>
  </si>
  <si>
    <t>RLS 208: UG MV Coach 8000L Decorative</t>
  </si>
  <si>
    <t>LGUM_209</t>
  </si>
  <si>
    <t>RLS 209: OH MV Cobra Head 60000L Fixture</t>
  </si>
  <si>
    <t>LGUM_210</t>
  </si>
  <si>
    <t>RLS 210: OH MV Directional 60000L Fix</t>
  </si>
  <si>
    <t>LGUM_252</t>
  </si>
  <si>
    <t>RLS 252: OH MV Cobra/Open Bottom 8000L</t>
  </si>
  <si>
    <t>LGUM_266</t>
  </si>
  <si>
    <t>RLS 266: UG HPS Cobra/Contemp 28500L</t>
  </si>
  <si>
    <t>LGUM_267</t>
  </si>
  <si>
    <t>RLS 267: UG HPS Cobra/Contemp 50000L</t>
  </si>
  <si>
    <t>LGUM_274</t>
  </si>
  <si>
    <t>RLS 274: UG HPS Coach/Acorn 9500L Deco</t>
  </si>
  <si>
    <t>LGUM_275</t>
  </si>
  <si>
    <t>RLS 275: UG HPS Cobra/Contemp 16000L</t>
  </si>
  <si>
    <t>LGUM_276</t>
  </si>
  <si>
    <t>RLS 276: UG HPS Coach/Acorn 5800L Deco</t>
  </si>
  <si>
    <t>LGUM_277</t>
  </si>
  <si>
    <t>RLS 277: UG HPS Coach/Acorn 16000L Deco</t>
  </si>
  <si>
    <t>LGUM_278</t>
  </si>
  <si>
    <t>RLS 278: UG HPS Contemporary 120000L Dec</t>
  </si>
  <si>
    <t>LGUM_279</t>
  </si>
  <si>
    <t>RLS 279: UG HPS Contemporary 120000L Fix</t>
  </si>
  <si>
    <t>LGUM_280</t>
  </si>
  <si>
    <t>RLS 280: UG HPS Victorian 5800L Fixture</t>
  </si>
  <si>
    <t>LGUM_281</t>
  </si>
  <si>
    <t>RLS 281: UG HPS Victorian 9500L Fixture</t>
  </si>
  <si>
    <t>LGUM_282</t>
  </si>
  <si>
    <t>RLS 282: UG HPS London 5800L Fixture</t>
  </si>
  <si>
    <t>LGUM_283</t>
  </si>
  <si>
    <t>RLS 283: UG HPS London 9500L Fixture</t>
  </si>
  <si>
    <t>LGUM_314</t>
  </si>
  <si>
    <t>RLS 314: UG MV Cobra Head 13000L Deco</t>
  </si>
  <si>
    <t>LGUM_315</t>
  </si>
  <si>
    <t>RLS 315: UG MV Cobra Head 25000L Deco</t>
  </si>
  <si>
    <t>LGUM_318</t>
  </si>
  <si>
    <t>RLS 318: UG MV Cobra Head 8000L Deco</t>
  </si>
  <si>
    <t>LGUM_348</t>
  </si>
  <si>
    <t>RLS 348: UG Inc Continental Jr 6000L Dec</t>
  </si>
  <si>
    <t>LGUM_349</t>
  </si>
  <si>
    <t>RLS 349: UG Inc Continental Jr 1500L Dec</t>
  </si>
  <si>
    <t>LGUM_400</t>
  </si>
  <si>
    <t>LS 400: Dark Sky 4000L Decorative Smooth</t>
  </si>
  <si>
    <t>LGUM_401</t>
  </si>
  <si>
    <t>LS 401: Dark Sky 9500L Decorative Smooth</t>
  </si>
  <si>
    <t>LGUM_412</t>
  </si>
  <si>
    <t>LS 412: UG HPS Colonial 4-Sided 5800L</t>
  </si>
  <si>
    <t>LGUM_413</t>
  </si>
  <si>
    <t>LS 413: UG HPS Colonial 4-Sided 9500L</t>
  </si>
  <si>
    <t>LGUM_415</t>
  </si>
  <si>
    <t>LS 415: UG HPS Acorn 5800L Decorative</t>
  </si>
  <si>
    <t>LGUM_416</t>
  </si>
  <si>
    <t>LS 416: UG HPS Acorn  9500L Decorative</t>
  </si>
  <si>
    <t>LGUM_417</t>
  </si>
  <si>
    <t>RLS 417: UG HPS Acorn Bronze 9500L Deco</t>
  </si>
  <si>
    <t>LGUM_419</t>
  </si>
  <si>
    <t>RLS 419: UG HPS Acorn Bronze 16000L Deco</t>
  </si>
  <si>
    <t>LGUM_420</t>
  </si>
  <si>
    <t>LS 420: UG HPS Contemporary 16000L Deco</t>
  </si>
  <si>
    <t>LGUM_421</t>
  </si>
  <si>
    <t>LS 421: UG HPS Contemporary 28500L Deco</t>
  </si>
  <si>
    <t>LGUM_422</t>
  </si>
  <si>
    <t>LS 422: UG HPS Contemporary 50000L Deco</t>
  </si>
  <si>
    <t>LGUM_423</t>
  </si>
  <si>
    <t>LS 423: UG HPS Cobra Head 16000L Deco</t>
  </si>
  <si>
    <t>LGUM_424</t>
  </si>
  <si>
    <t>LS 424: UG HPS Cobra Head 28500L Deco</t>
  </si>
  <si>
    <t>LGUM_425</t>
  </si>
  <si>
    <t>LS 425: UG HPS Cobra Head 50000L Deco</t>
  </si>
  <si>
    <t>LGUM_426</t>
  </si>
  <si>
    <t>RLS 426: UG HPS London 5800L Decorative</t>
  </si>
  <si>
    <t>LGUM_427</t>
  </si>
  <si>
    <t>LS 427: UG HPS London 5800L Historic</t>
  </si>
  <si>
    <t>LGUM_428</t>
  </si>
  <si>
    <t>RLS 428: UG HPS London 9500L Decorative</t>
  </si>
  <si>
    <t>LGUM_429</t>
  </si>
  <si>
    <t>LS 429: UG HPS London 9500L Historic</t>
  </si>
  <si>
    <t>LGUM_430</t>
  </si>
  <si>
    <t>RLS 430: UG HPS Victorian 5800L Deco</t>
  </si>
  <si>
    <t>LGUM_431</t>
  </si>
  <si>
    <t>LS 431: UG HPS Victorian 5800L Historic</t>
  </si>
  <si>
    <t>LGUM_432</t>
  </si>
  <si>
    <t>RLS 432: UG HPS Victorian 9500L Deco</t>
  </si>
  <si>
    <t>LGUM_433</t>
  </si>
  <si>
    <t>LS 433: UG HPS Victorian 9500L Historic</t>
  </si>
  <si>
    <t>LGUM_440</t>
  </si>
  <si>
    <t>LS 440: UG HPS Contemporary 28500L Fix</t>
  </si>
  <si>
    <t>LGUM_441</t>
  </si>
  <si>
    <t>LS 441: UG HPS Contemporary 50000L Fix</t>
  </si>
  <si>
    <t>LGUM_444</t>
  </si>
  <si>
    <t>LS 444: UG HPS Colonial 4-Sided 16000L</t>
  </si>
  <si>
    <t>LGUM_445</t>
  </si>
  <si>
    <t>LS 445: UG HPS Acorn 16000L Decorative</t>
  </si>
  <si>
    <t>LGUM_452</t>
  </si>
  <si>
    <t>LS 452: OH HPS Cobra Head 16000L Fixture</t>
  </si>
  <si>
    <t>LGUM_453</t>
  </si>
  <si>
    <t>LS 453: OH HPS Cobra Head 28500L Fixture</t>
  </si>
  <si>
    <t>LGUM_454</t>
  </si>
  <si>
    <t>LS 454: OH HPS Cobra Head 50000L Fixture</t>
  </si>
  <si>
    <t>LGUM_455</t>
  </si>
  <si>
    <t>LS 455: OH HPS Directional 16000L Fix</t>
  </si>
  <si>
    <t>LGUM_456</t>
  </si>
  <si>
    <t>LS 456: OH HPS Directional 50000L Fix</t>
  </si>
  <si>
    <t>LGUM_457</t>
  </si>
  <si>
    <t>LS 457: OH HPS Open Bottom 9500L Fixture</t>
  </si>
  <si>
    <t>LGUM_470</t>
  </si>
  <si>
    <t>RLS 470: OH MH Directional 12000L Fix</t>
  </si>
  <si>
    <t>LGUM_471</t>
  </si>
  <si>
    <t>RLS 471: OH MH Directional 12000L Wood</t>
  </si>
  <si>
    <t>LGUM_473</t>
  </si>
  <si>
    <t>LS 473: OH MH Directional 32000L Fixture</t>
  </si>
  <si>
    <t>LGUM_474</t>
  </si>
  <si>
    <t>RLS 474: OH MH Directional 32000L Wood</t>
  </si>
  <si>
    <t>LGUM_475</t>
  </si>
  <si>
    <t>RLS 475: OH MH Directional 32000L Metal</t>
  </si>
  <si>
    <t>LGUM_476</t>
  </si>
  <si>
    <t>RLS 476: OH MH Directional 107800L Fix</t>
  </si>
  <si>
    <t>LGUM_477</t>
  </si>
  <si>
    <t>RLS 477: OH MH Directional 107800L Wood</t>
  </si>
  <si>
    <t>LGUM_480</t>
  </si>
  <si>
    <t>RLS 480: UG MH Contemporary 12000L Deco</t>
  </si>
  <si>
    <t>LGUM_481</t>
  </si>
  <si>
    <t>LS 481: UG MH Contemporary 32000L Fix</t>
  </si>
  <si>
    <t>LGUM_482</t>
  </si>
  <si>
    <t>LS 482: UG MH Contemporary 32000L Deco</t>
  </si>
  <si>
    <t>LGUM_483</t>
  </si>
  <si>
    <t>RLS 483: UG MH Contemporary 107800L Fix</t>
  </si>
  <si>
    <t>LGUM_484</t>
  </si>
  <si>
    <t>RLS 484: UG MH Contemporary 107800L Deco</t>
  </si>
  <si>
    <t>Result</t>
  </si>
  <si>
    <t>Overall Result</t>
  </si>
  <si>
    <t>Description</t>
  </si>
  <si>
    <t>Group</t>
  </si>
  <si>
    <t>Unclassified</t>
  </si>
  <si>
    <t>Group 2</t>
  </si>
  <si>
    <t>Group 1</t>
  </si>
  <si>
    <t>Classification</t>
  </si>
  <si>
    <t>CM</t>
  </si>
  <si>
    <t>PPA</t>
  </si>
  <si>
    <t>FAC/OST</t>
  </si>
  <si>
    <t>Total ECR Factor</t>
  </si>
  <si>
    <t>Row Labels</t>
  </si>
  <si>
    <t>Grand Total</t>
  </si>
  <si>
    <t>(All)</t>
  </si>
  <si>
    <t>Sum of Base Energy  Non-Fuel</t>
  </si>
  <si>
    <t>Sum of  Base Energy   ECR</t>
  </si>
  <si>
    <t>Sum of Demand  Charge</t>
  </si>
  <si>
    <t>Sum of Demand ECR</t>
  </si>
  <si>
    <t>Sum of Curtailable Serv. Rider</t>
  </si>
  <si>
    <t>Sum of Customer  Charge</t>
  </si>
  <si>
    <t>Sum of Base Energy FAC</t>
  </si>
  <si>
    <t>Sum of FAC/OST</t>
  </si>
  <si>
    <t>Sum of Total ECR Factor</t>
  </si>
  <si>
    <t>Sum of DSM</t>
  </si>
  <si>
    <t>Revenue Subject to ECR</t>
  </si>
  <si>
    <t>Adjustments</t>
  </si>
  <si>
    <t>Billing Factors</t>
  </si>
  <si>
    <t>various</t>
  </si>
  <si>
    <t>Current Month - April 2017</t>
  </si>
  <si>
    <t>Expense Month</t>
  </si>
  <si>
    <t>Billing Month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</si>
  <si>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</si>
  <si>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</si>
  <si>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</si>
  <si>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</si>
  <si>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</si>
  <si>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</si>
  <si>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</si>
  <si>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</si>
  <si>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</si>
  <si>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</si>
  <si>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</si>
  <si>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</si>
  <si>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</si>
  <si>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</si>
  <si>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</si>
  <si>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</si>
  <si>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</si>
  <si>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</si>
  <si>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</si>
  <si>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t>Revenue Variance (Cycle Billing and Prior Period Adjustments)</t>
  </si>
  <si>
    <r>
      <t>Rate of  Return True-up</t>
    </r>
    <r>
      <rPr>
        <vertAlign val="superscript"/>
        <sz val="11"/>
        <color indexed="8"/>
        <rFont val="Times New Roman"/>
        <family val="1"/>
      </rPr>
      <t>4</t>
    </r>
  </si>
  <si>
    <r>
      <t>Combined Total Over/(Under) Recovery</t>
    </r>
    <r>
      <rPr>
        <vertAlign val="superscript"/>
        <sz val="11"/>
        <color indexed="8"/>
        <rFont val="Times New Roman"/>
        <family val="1"/>
      </rPr>
      <t>5</t>
    </r>
  </si>
  <si>
    <t>(13) = (11) + (12)</t>
  </si>
  <si>
    <t>(14) = (16) - (13) - (15)</t>
  </si>
  <si>
    <t>(15)</t>
  </si>
  <si>
    <t>(16)</t>
  </si>
  <si>
    <t>Notes:</t>
  </si>
  <si>
    <t>1.  12-Month Average Revenues were provided in the Direct Testimony of Derek A. Rahn on page 7 and consisted of Group 1 and Group 2 combined.</t>
  </si>
  <si>
    <t>2.  Actual Revenues Subject to ECR Surcharge are taken from monthly filings on ES Form 3.00 Column 8 for Group 1 and Column 9 for Group 2.</t>
  </si>
  <si>
    <t>3.  Billing Factors were provided in the Initial Request for Information Response to Question No. 2, page 2 of 3, columns 5 and 6.</t>
  </si>
  <si>
    <t>4.  Rate of Return True-up was provided in the Initial Request for Information Response to Question No. 1, page 2 of 5, column 9.</t>
  </si>
  <si>
    <t>5.  Combined Total Over/(Under) Recovery were provided in the Initial Request for Information Response to Question No. 2, page 2 of 3, column 11.</t>
  </si>
  <si>
    <t>Actual ECR Factor Revenue</t>
  </si>
  <si>
    <t>Calculated ECR Revenue</t>
  </si>
  <si>
    <t>Variance</t>
  </si>
  <si>
    <t>Cycle Billing and Prior Period Billing Adjustments</t>
  </si>
  <si>
    <t>ECR Billing Factors</t>
  </si>
  <si>
    <t>Actual ECR Revenue</t>
  </si>
  <si>
    <t>Current Month</t>
  </si>
  <si>
    <t>Prior Period</t>
  </si>
  <si>
    <t>Total (Current Month, Cycle Billing and Prior Period Billing Adjustments)</t>
  </si>
  <si>
    <t>Revenue</t>
  </si>
  <si>
    <t>Note:  This tab uses array formulas so aggregate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</si>
</sst>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#,##0.00;@"/>
    <numFmt numFmtId="166" formatCode="[$-409]mmm\-yy;@"/>
    <numFmt numFmtId="167" formatCode="&quot;$&quot;#,##0"/>
    <numFmt numFmtId="168" formatCode="_(* #,##0_);_(* \(#,##0\);_(* &quot;-&quot;??_);_(@_)"/>
    <numFmt numFmtId="169" formatCode="#,##0;\-#,##0;#,##0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B60005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193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3" borderId="0" xfId="0" applyNumberFormat="1" applyFont="1" applyFill="1" applyAlignment="1">
      <alignment wrapText="1"/>
    </xf>
    <xf numFmtId="49" fontId="22" fillId="33" borderId="0" xfId="0" applyNumberFormat="1" applyFont="1" applyFill="1" applyAlignment="1">
      <alignment wrapText="1"/>
    </xf>
    <xf numFmtId="49" fontId="22" fillId="34" borderId="10" xfId="0" applyNumberFormat="1" applyFont="1" applyFill="1" applyBorder="1" applyAlignment="1">
      <alignment horizontal="right" vertical="center" wrapText="1"/>
    </xf>
    <xf numFmtId="49" fontId="22" fillId="34" borderId="10" xfId="0" applyNumberFormat="1" applyFont="1" applyFill="1" applyBorder="1" applyAlignment="1">
      <alignment horizontal="left" vertical="center" wrapText="1"/>
    </xf>
    <xf numFmtId="164" fontId="22" fillId="34" borderId="10" xfId="0" applyNumberFormat="1" applyFont="1" applyFill="1" applyBorder="1" applyAlignment="1">
      <alignment horizontal="left" vertical="center" wrapText="1"/>
    </xf>
    <xf numFmtId="49" fontId="22" fillId="33" borderId="10" xfId="0" applyNumberFormat="1" applyFont="1" applyFill="1" applyBorder="1" applyAlignment="1">
      <alignment horizontal="right" vertical="center" wrapText="1"/>
    </xf>
    <xf numFmtId="49" fontId="22" fillId="35" borderId="10" xfId="0" applyNumberFormat="1" applyFont="1" applyFill="1" applyBorder="1" applyAlignment="1">
      <alignment horizontal="right" vertical="center" wrapText="1"/>
    </xf>
    <xf numFmtId="165" fontId="22" fillId="33" borderId="10" xfId="0" applyNumberFormat="1" applyFont="1" applyFill="1" applyBorder="1" applyAlignment="1">
      <alignment horizontal="right" vertical="center" wrapText="1"/>
    </xf>
    <xf numFmtId="165" fontId="22" fillId="35" borderId="10" xfId="0" applyNumberFormat="1" applyFont="1" applyFill="1" applyBorder="1" applyAlignment="1">
      <alignment horizontal="right" vertical="center" wrapText="1"/>
    </xf>
    <xf numFmtId="165" fontId="22" fillId="36" borderId="10" xfId="0" applyNumberFormat="1" applyFont="1" applyFill="1" applyBorder="1" applyAlignment="1">
      <alignment horizontal="right" vertical="center" wrapText="1"/>
    </xf>
    <xf numFmtId="49" fontId="18" fillId="33" borderId="0" xfId="0" applyNumberFormat="1" applyFont="1" applyFill="1" applyAlignment="1"/>
    <xf numFmtId="0" fontId="0" fillId="0" borderId="0" xfId="0" applyAlignment="1"/>
    <xf numFmtId="0" fontId="19" fillId="0" borderId="0" xfId="0" applyFont="1" applyAlignment="1"/>
    <xf numFmtId="49" fontId="20" fillId="33" borderId="0" xfId="0" applyNumberFormat="1" applyFont="1" applyFill="1" applyAlignment="1"/>
    <xf numFmtId="49" fontId="22" fillId="33" borderId="0" xfId="0" applyNumberFormat="1" applyFont="1" applyFill="1" applyAlignment="1"/>
    <xf numFmtId="49" fontId="22" fillId="34" borderId="10" xfId="0" applyNumberFormat="1" applyFont="1" applyFill="1" applyBorder="1" applyAlignment="1">
      <alignment horizontal="left" vertical="center"/>
    </xf>
    <xf numFmtId="164" fontId="22" fillId="34" borderId="10" xfId="0" applyNumberFormat="1" applyFont="1" applyFill="1" applyBorder="1" applyAlignment="1">
      <alignment horizontal="left" vertical="center"/>
    </xf>
    <xf numFmtId="49" fontId="22" fillId="33" borderId="10" xfId="0" applyNumberFormat="1" applyFont="1" applyFill="1" applyBorder="1" applyAlignment="1">
      <alignment horizontal="right" vertical="center"/>
    </xf>
    <xf numFmtId="49" fontId="22" fillId="35" borderId="10" xfId="0" applyNumberFormat="1" applyFont="1" applyFill="1" applyBorder="1" applyAlignment="1">
      <alignment horizontal="right" vertical="center"/>
    </xf>
    <xf numFmtId="165" fontId="22" fillId="33" borderId="10" xfId="0" applyNumberFormat="1" applyFont="1" applyFill="1" applyBorder="1" applyAlignment="1">
      <alignment horizontal="right" vertical="center"/>
    </xf>
    <xf numFmtId="165" fontId="22" fillId="35" borderId="10" xfId="0" applyNumberFormat="1" applyFont="1" applyFill="1" applyBorder="1" applyAlignment="1">
      <alignment horizontal="right" vertical="center"/>
    </xf>
    <xf numFmtId="49" fontId="21" fillId="33" borderId="0" xfId="0" applyNumberFormat="1" applyFont="1" applyFill="1" applyAlignment="1"/>
    <xf numFmtId="49" fontId="22" fillId="34" borderId="11" xfId="0" applyNumberFormat="1" applyFont="1" applyFill="1" applyBorder="1" applyAlignment="1">
      <alignment vertical="center"/>
    </xf>
    <xf numFmtId="49" fontId="22" fillId="34" borderId="13" xfId="0" applyNumberFormat="1" applyFont="1" applyFill="1" applyBorder="1" applyAlignment="1">
      <alignment vertical="center"/>
    </xf>
    <xf numFmtId="0" fontId="22" fillId="37" borderId="10" xfId="0" applyNumberFormat="1" applyFont="1" applyFill="1" applyBorder="1" applyAlignment="1">
      <alignment horizontal="left" vertical="center"/>
    </xf>
    <xf numFmtId="43" fontId="22" fillId="37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left"/>
    </xf>
    <xf numFmtId="0" fontId="0" fillId="39" borderId="0" xfId="0" applyFill="1" applyAlignment="1">
      <alignment wrapText="1"/>
    </xf>
    <xf numFmtId="0" fontId="0" fillId="39" borderId="0" xfId="0" applyFill="1" applyAlignment="1">
      <alignment horizontal="left"/>
    </xf>
    <xf numFmtId="10" fontId="0" fillId="0" borderId="0" xfId="2" applyNumberFormat="1" applyFont="1"/>
    <xf numFmtId="0" fontId="0" fillId="39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23" fillId="0" borderId="0" xfId="0" applyFont="1" applyFill="1"/>
    <xf numFmtId="0" fontId="23" fillId="0" borderId="0" xfId="0" quotePrefix="1" applyFont="1" applyFill="1" applyAlignment="1">
      <alignment horizontal="center"/>
    </xf>
    <xf numFmtId="0" fontId="23" fillId="0" borderId="0" xfId="0" applyFont="1"/>
    <xf numFmtId="0" fontId="23" fillId="0" borderId="20" xfId="0" applyFont="1" applyFill="1" applyBorder="1" applyAlignment="1">
      <alignment horizontal="center"/>
    </xf>
    <xf numFmtId="0" fontId="23" fillId="40" borderId="20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40" borderId="17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166" fontId="23" fillId="0" borderId="22" xfId="0" applyNumberFormat="1" applyFont="1" applyFill="1" applyBorder="1" applyAlignment="1">
      <alignment horizontal="center"/>
    </xf>
    <xf numFmtId="166" fontId="23" fillId="40" borderId="15" xfId="0" applyNumberFormat="1" applyFont="1" applyFill="1" applyBorder="1" applyAlignment="1">
      <alignment horizontal="center"/>
    </xf>
    <xf numFmtId="167" fontId="23" fillId="0" borderId="22" xfId="1" applyNumberFormat="1" applyFont="1" applyFill="1" applyBorder="1" applyAlignment="1">
      <alignment horizontal="center"/>
    </xf>
    <xf numFmtId="167" fontId="23" fillId="0" borderId="15" xfId="1" applyNumberFormat="1" applyFont="1" applyFill="1" applyBorder="1" applyAlignment="1">
      <alignment horizontal="center"/>
    </xf>
    <xf numFmtId="167" fontId="23" fillId="40" borderId="0" xfId="44" quotePrefix="1" applyNumberFormat="1" applyFont="1" applyFill="1" applyBorder="1" applyAlignment="1">
      <alignment horizontal="center"/>
    </xf>
    <xf numFmtId="167" fontId="23" fillId="40" borderId="15" xfId="1" applyNumberFormat="1" applyFont="1" applyFill="1" applyBorder="1" applyAlignment="1">
      <alignment horizontal="center"/>
    </xf>
    <xf numFmtId="10" fontId="23" fillId="0" borderId="22" xfId="2" applyNumberFormat="1" applyFont="1" applyFill="1" applyBorder="1" applyAlignment="1">
      <alignment horizontal="center"/>
    </xf>
    <xf numFmtId="10" fontId="23" fillId="0" borderId="15" xfId="2" applyNumberFormat="1" applyFont="1" applyFill="1" applyBorder="1" applyAlignment="1">
      <alignment horizontal="center"/>
    </xf>
    <xf numFmtId="166" fontId="23" fillId="40" borderId="19" xfId="0" applyNumberFormat="1" applyFont="1" applyFill="1" applyBorder="1" applyAlignment="1">
      <alignment horizontal="center"/>
    </xf>
    <xf numFmtId="167" fontId="23" fillId="0" borderId="24" xfId="1" applyNumberFormat="1" applyFont="1" applyFill="1" applyBorder="1" applyAlignment="1">
      <alignment horizontal="center"/>
    </xf>
    <xf numFmtId="167" fontId="23" fillId="0" borderId="19" xfId="1" applyNumberFormat="1" applyFont="1" applyFill="1" applyBorder="1" applyAlignment="1">
      <alignment horizontal="center"/>
    </xf>
    <xf numFmtId="167" fontId="23" fillId="40" borderId="0" xfId="44" applyNumberFormat="1" applyFont="1" applyFill="1" applyBorder="1" applyAlignment="1">
      <alignment horizontal="center"/>
    </xf>
    <xf numFmtId="167" fontId="23" fillId="40" borderId="19" xfId="1" applyNumberFormat="1" applyFont="1" applyFill="1" applyBorder="1" applyAlignment="1">
      <alignment horizontal="center"/>
    </xf>
    <xf numFmtId="10" fontId="23" fillId="0" borderId="24" xfId="2" applyNumberFormat="1" applyFont="1" applyFill="1" applyBorder="1" applyAlignment="1">
      <alignment horizontal="center"/>
    </xf>
    <xf numFmtId="10" fontId="23" fillId="0" borderId="19" xfId="2" applyNumberFormat="1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/>
    </xf>
    <xf numFmtId="166" fontId="23" fillId="0" borderId="25" xfId="0" applyNumberFormat="1" applyFont="1" applyFill="1" applyBorder="1" applyAlignment="1">
      <alignment horizontal="center"/>
    </xf>
    <xf numFmtId="166" fontId="23" fillId="40" borderId="21" xfId="0" applyNumberFormat="1" applyFont="1" applyFill="1" applyBorder="1" applyAlignment="1">
      <alignment horizontal="center"/>
    </xf>
    <xf numFmtId="167" fontId="23" fillId="0" borderId="25" xfId="1" applyNumberFormat="1" applyFont="1" applyFill="1" applyBorder="1" applyAlignment="1">
      <alignment horizontal="center"/>
    </xf>
    <xf numFmtId="167" fontId="23" fillId="0" borderId="21" xfId="1" applyNumberFormat="1" applyFont="1" applyFill="1" applyBorder="1" applyAlignment="1">
      <alignment horizontal="center"/>
    </xf>
    <xf numFmtId="167" fontId="23" fillId="40" borderId="14" xfId="44" applyNumberFormat="1" applyFont="1" applyFill="1" applyBorder="1" applyAlignment="1">
      <alignment horizontal="center"/>
    </xf>
    <xf numFmtId="167" fontId="23" fillId="40" borderId="21" xfId="1" applyNumberFormat="1" applyFont="1" applyFill="1" applyBorder="1" applyAlignment="1">
      <alignment horizontal="center"/>
    </xf>
    <xf numFmtId="10" fontId="23" fillId="0" borderId="25" xfId="2" applyNumberFormat="1" applyFont="1" applyFill="1" applyBorder="1" applyAlignment="1">
      <alignment horizontal="center"/>
    </xf>
    <xf numFmtId="10" fontId="23" fillId="0" borderId="21" xfId="2" applyNumberFormat="1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center" wrapText="1"/>
    </xf>
    <xf numFmtId="0" fontId="23" fillId="40" borderId="20" xfId="0" applyFont="1" applyFill="1" applyBorder="1" applyAlignment="1">
      <alignment horizontal="center" wrapText="1"/>
    </xf>
    <xf numFmtId="0" fontId="23" fillId="40" borderId="17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167" fontId="23" fillId="0" borderId="0" xfId="1" applyNumberFormat="1" applyFont="1" applyFill="1" applyBorder="1" applyAlignment="1">
      <alignment horizontal="center"/>
    </xf>
    <xf numFmtId="167" fontId="23" fillId="40" borderId="0" xfId="1" applyNumberFormat="1" applyFont="1" applyFill="1" applyBorder="1" applyAlignment="1">
      <alignment horizontal="center"/>
    </xf>
    <xf numFmtId="5" fontId="23" fillId="0" borderId="0" xfId="1" applyNumberFormat="1" applyFont="1" applyFill="1" applyBorder="1" applyAlignment="1">
      <alignment horizontal="center"/>
    </xf>
    <xf numFmtId="5" fontId="23" fillId="0" borderId="15" xfId="1" applyNumberFormat="1" applyFont="1" applyFill="1" applyBorder="1" applyAlignment="1">
      <alignment horizontal="center"/>
    </xf>
    <xf numFmtId="5" fontId="23" fillId="0" borderId="19" xfId="1" applyNumberFormat="1" applyFont="1" applyFill="1" applyBorder="1" applyAlignment="1">
      <alignment horizontal="center"/>
    </xf>
    <xf numFmtId="167" fontId="23" fillId="0" borderId="14" xfId="1" applyNumberFormat="1" applyFont="1" applyFill="1" applyBorder="1" applyAlignment="1">
      <alignment horizontal="center"/>
    </xf>
    <xf numFmtId="167" fontId="23" fillId="40" borderId="14" xfId="1" applyNumberFormat="1" applyFont="1" applyFill="1" applyBorder="1" applyAlignment="1">
      <alignment horizontal="center"/>
    </xf>
    <xf numFmtId="5" fontId="23" fillId="0" borderId="14" xfId="1" applyNumberFormat="1" applyFont="1" applyFill="1" applyBorder="1" applyAlignment="1">
      <alignment horizontal="center"/>
    </xf>
    <xf numFmtId="5" fontId="23" fillId="0" borderId="21" xfId="1" applyNumberFormat="1" applyFont="1" applyFill="1" applyBorder="1" applyAlignment="1">
      <alignment horizontal="center"/>
    </xf>
    <xf numFmtId="167" fontId="23" fillId="0" borderId="0" xfId="0" applyNumberFormat="1" applyFont="1" applyFill="1" applyAlignment="1">
      <alignment horizontal="center"/>
    </xf>
    <xf numFmtId="5" fontId="23" fillId="0" borderId="16" xfId="0" applyNumberFormat="1" applyFont="1" applyFill="1" applyBorder="1" applyAlignment="1">
      <alignment horizontal="center"/>
    </xf>
    <xf numFmtId="5" fontId="23" fillId="0" borderId="20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20" xfId="0" quotePrefix="1" applyFont="1" applyFill="1" applyBorder="1" applyAlignment="1">
      <alignment horizontal="center"/>
    </xf>
    <xf numFmtId="0" fontId="25" fillId="40" borderId="19" xfId="0" quotePrefix="1" applyFont="1" applyFill="1" applyBorder="1" applyAlignment="1">
      <alignment horizontal="center"/>
    </xf>
    <xf numFmtId="5" fontId="25" fillId="0" borderId="15" xfId="0" applyNumberFormat="1" applyFont="1" applyFill="1" applyBorder="1" applyAlignment="1">
      <alignment horizontal="center"/>
    </xf>
    <xf numFmtId="5" fontId="25" fillId="0" borderId="15" xfId="1" applyNumberFormat="1" applyFont="1" applyFill="1" applyBorder="1" applyAlignment="1">
      <alignment horizontal="center"/>
    </xf>
    <xf numFmtId="5" fontId="25" fillId="40" borderId="15" xfId="1" applyNumberFormat="1" applyFont="1" applyFill="1" applyBorder="1" applyAlignment="1">
      <alignment horizontal="center"/>
    </xf>
    <xf numFmtId="5" fontId="25" fillId="0" borderId="19" xfId="0" applyNumberFormat="1" applyFont="1" applyFill="1" applyBorder="1" applyAlignment="1">
      <alignment horizontal="center"/>
    </xf>
    <xf numFmtId="5" fontId="25" fillId="0" borderId="19" xfId="1" applyNumberFormat="1" applyFont="1" applyFill="1" applyBorder="1" applyAlignment="1">
      <alignment horizontal="center"/>
    </xf>
    <xf numFmtId="5" fontId="25" fillId="40" borderId="19" xfId="1" applyNumberFormat="1" applyFont="1" applyFill="1" applyBorder="1" applyAlignment="1">
      <alignment horizontal="center"/>
    </xf>
    <xf numFmtId="5" fontId="25" fillId="0" borderId="21" xfId="0" applyNumberFormat="1" applyFont="1" applyFill="1" applyBorder="1" applyAlignment="1">
      <alignment horizontal="center"/>
    </xf>
    <xf numFmtId="5" fontId="25" fillId="0" borderId="21" xfId="1" applyNumberFormat="1" applyFont="1" applyFill="1" applyBorder="1" applyAlignment="1">
      <alignment horizontal="center"/>
    </xf>
    <xf numFmtId="5" fontId="25" fillId="40" borderId="21" xfId="1" applyNumberFormat="1" applyFont="1" applyFill="1" applyBorder="1" applyAlignment="1">
      <alignment horizontal="center"/>
    </xf>
    <xf numFmtId="5" fontId="25" fillId="0" borderId="20" xfId="0" applyNumberFormat="1" applyFont="1" applyFill="1" applyBorder="1" applyAlignment="1">
      <alignment horizontal="center"/>
    </xf>
    <xf numFmtId="5" fontId="25" fillId="40" borderId="17" xfId="0" applyNumberFormat="1" applyFont="1" applyFill="1" applyBorder="1" applyAlignment="1">
      <alignment horizontal="center"/>
    </xf>
    <xf numFmtId="5" fontId="25" fillId="0" borderId="0" xfId="0" applyNumberFormat="1" applyFont="1"/>
    <xf numFmtId="0" fontId="25" fillId="0" borderId="0" xfId="0" applyFont="1"/>
    <xf numFmtId="168" fontId="0" fillId="0" borderId="0" xfId="0" applyNumberFormat="1"/>
    <xf numFmtId="168" fontId="0" fillId="0" borderId="0" xfId="2" applyNumberFormat="1" applyFont="1"/>
    <xf numFmtId="1" fontId="0" fillId="0" borderId="0" xfId="0" applyNumberFormat="1"/>
    <xf numFmtId="0" fontId="16" fillId="38" borderId="0" xfId="0" applyFont="1" applyFill="1" applyAlignment="1">
      <alignment horizontal="left"/>
    </xf>
    <xf numFmtId="0" fontId="16" fillId="39" borderId="0" xfId="0" applyFont="1" applyFill="1"/>
    <xf numFmtId="0" fontId="0" fillId="41" borderId="0" xfId="0" applyFill="1" applyAlignment="1">
      <alignment wrapText="1"/>
    </xf>
    <xf numFmtId="0" fontId="0" fillId="41" borderId="0" xfId="0" applyFill="1" applyAlignment="1">
      <alignment horizontal="center" vertical="center" wrapText="1"/>
    </xf>
    <xf numFmtId="0" fontId="0" fillId="41" borderId="0" xfId="0" applyFill="1" applyAlignment="1">
      <alignment horizontal="left"/>
    </xf>
    <xf numFmtId="5" fontId="0" fillId="0" borderId="0" xfId="0" applyNumberFormat="1"/>
    <xf numFmtId="0" fontId="16" fillId="0" borderId="0" xfId="0" applyFont="1" applyAlignment="1">
      <alignment horizontal="right"/>
    </xf>
    <xf numFmtId="0" fontId="16" fillId="41" borderId="0" xfId="0" applyFont="1" applyFill="1"/>
    <xf numFmtId="0" fontId="16" fillId="0" borderId="0" xfId="0" applyFont="1" applyFill="1" applyAlignment="1">
      <alignment horizontal="left"/>
    </xf>
    <xf numFmtId="0" fontId="16" fillId="41" borderId="0" xfId="0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6" fillId="39" borderId="0" xfId="0" applyFont="1" applyFill="1" applyAlignment="1">
      <alignment horizontal="center"/>
    </xf>
    <xf numFmtId="5" fontId="0" fillId="41" borderId="0" xfId="0" applyNumberFormat="1" applyFill="1"/>
    <xf numFmtId="5" fontId="0" fillId="38" borderId="0" xfId="0" applyNumberFormat="1" applyFill="1"/>
    <xf numFmtId="5" fontId="0" fillId="39" borderId="0" xfId="0" applyNumberFormat="1" applyFill="1"/>
    <xf numFmtId="5" fontId="16" fillId="41" borderId="0" xfId="0" applyNumberFormat="1" applyFont="1" applyFill="1"/>
    <xf numFmtId="49" fontId="22" fillId="42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43" fontId="0" fillId="0" borderId="0" xfId="0" applyNumberFormat="1" applyAlignment="1"/>
    <xf numFmtId="169" fontId="0" fillId="0" borderId="0" xfId="0" applyNumberFormat="1" applyAlignment="1"/>
    <xf numFmtId="166" fontId="23" fillId="0" borderId="19" xfId="0" applyNumberFormat="1" applyFont="1" applyFill="1" applyBorder="1" applyAlignment="1">
      <alignment horizontal="center"/>
    </xf>
    <xf numFmtId="0" fontId="0" fillId="43" borderId="22" xfId="0" applyFill="1" applyBorder="1" applyAlignment="1">
      <alignment horizontal="centerContinuous"/>
    </xf>
    <xf numFmtId="0" fontId="0" fillId="43" borderId="23" xfId="0" applyFill="1" applyBorder="1" applyAlignment="1">
      <alignment horizontal="centerContinuous"/>
    </xf>
    <xf numFmtId="0" fontId="0" fillId="43" borderId="25" xfId="0" applyFill="1" applyBorder="1" applyAlignment="1">
      <alignment horizontal="center"/>
    </xf>
    <xf numFmtId="5" fontId="0" fillId="43" borderId="14" xfId="0" applyNumberFormat="1" applyFill="1" applyBorder="1"/>
    <xf numFmtId="5" fontId="0" fillId="43" borderId="0" xfId="0" applyNumberFormat="1" applyFill="1" applyAlignment="1"/>
    <xf numFmtId="0" fontId="0" fillId="43" borderId="26" xfId="0" applyFill="1" applyBorder="1" applyAlignment="1">
      <alignment horizontal="center"/>
    </xf>
    <xf numFmtId="5" fontId="0" fillId="43" borderId="27" xfId="0" applyNumberFormat="1" applyFill="1" applyBorder="1"/>
    <xf numFmtId="5" fontId="0" fillId="43" borderId="0" xfId="0" applyNumberFormat="1" applyFill="1" applyBorder="1"/>
    <xf numFmtId="5" fontId="0" fillId="43" borderId="18" xfId="0" applyNumberFormat="1" applyFill="1" applyBorder="1"/>
    <xf numFmtId="10" fontId="0" fillId="43" borderId="0" xfId="0" applyNumberFormat="1" applyFill="1" applyBorder="1" applyAlignment="1"/>
    <xf numFmtId="5" fontId="0" fillId="43" borderId="0" xfId="0" applyNumberFormat="1" applyFill="1" applyAlignment="1">
      <alignment horizontal="center"/>
    </xf>
    <xf numFmtId="10" fontId="0" fillId="43" borderId="0" xfId="0" applyNumberFormat="1" applyFill="1" applyAlignment="1"/>
    <xf numFmtId="5" fontId="0" fillId="43" borderId="0" xfId="0" applyNumberFormat="1" applyFill="1" applyBorder="1" applyAlignment="1"/>
    <xf numFmtId="0" fontId="0" fillId="41" borderId="0" xfId="0" applyFill="1" applyAlignment="1">
      <alignment horizontal="centerContinuous"/>
    </xf>
    <xf numFmtId="0" fontId="0" fillId="39" borderId="0" xfId="0" applyFill="1" applyAlignment="1">
      <alignment horizontal="centerContinuous"/>
    </xf>
    <xf numFmtId="0" fontId="0" fillId="38" borderId="0" xfId="0" applyFill="1" applyAlignment="1">
      <alignment horizontal="centerContinuous"/>
    </xf>
    <xf numFmtId="0" fontId="16" fillId="38" borderId="0" xfId="0" applyFont="1" applyFill="1" applyBorder="1" applyAlignment="1">
      <alignment horizontal="centerContinuous"/>
    </xf>
    <xf numFmtId="0" fontId="16" fillId="39" borderId="0" xfId="0" applyFont="1" applyFill="1" applyBorder="1" applyAlignment="1">
      <alignment horizontal="centerContinuous"/>
    </xf>
    <xf numFmtId="0" fontId="16" fillId="41" borderId="0" xfId="0" applyFont="1" applyFill="1" applyBorder="1" applyAlignment="1">
      <alignment horizontal="centerContinuous"/>
    </xf>
    <xf numFmtId="0" fontId="16" fillId="38" borderId="0" xfId="0" applyFont="1" applyFill="1" applyAlignment="1">
      <alignment horizontal="center" vertical="center" wrapText="1"/>
    </xf>
    <xf numFmtId="10" fontId="16" fillId="38" borderId="0" xfId="2" applyNumberFormat="1" applyFont="1" applyFill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10" fontId="16" fillId="39" borderId="0" xfId="2" applyNumberFormat="1" applyFont="1" applyFill="1" applyAlignment="1">
      <alignment horizontal="center" vertical="center" wrapText="1"/>
    </xf>
    <xf numFmtId="0" fontId="16" fillId="41" borderId="0" xfId="0" applyFont="1" applyFill="1" applyAlignment="1">
      <alignment horizontal="center" vertical="center" wrapText="1"/>
    </xf>
    <xf numFmtId="10" fontId="16" fillId="41" borderId="0" xfId="2" applyNumberFormat="1" applyFont="1" applyFill="1" applyAlignment="1">
      <alignment horizontal="center" vertical="center" wrapText="1"/>
    </xf>
    <xf numFmtId="5" fontId="0" fillId="0" borderId="0" xfId="0" applyNumberFormat="1" applyFill="1" applyAlignment="1"/>
    <xf numFmtId="0" fontId="0" fillId="0" borderId="0" xfId="0" applyFill="1" applyAlignment="1"/>
    <xf numFmtId="5" fontId="0" fillId="0" borderId="0" xfId="0" applyNumberFormat="1" applyAlignment="1"/>
    <xf numFmtId="5" fontId="16" fillId="0" borderId="0" xfId="0" applyNumberFormat="1" applyFont="1" applyAlignment="1"/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43" fontId="22" fillId="0" borderId="0" xfId="1" applyFont="1" applyFill="1" applyBorder="1" applyAlignment="1">
      <alignment horizontal="right" vertical="center"/>
    </xf>
    <xf numFmtId="5" fontId="0" fillId="0" borderId="14" xfId="0" applyNumberFormat="1" applyBorder="1" applyAlignment="1"/>
    <xf numFmtId="0" fontId="0" fillId="0" borderId="14" xfId="0" applyBorder="1" applyAlignment="1"/>
    <xf numFmtId="5" fontId="0" fillId="0" borderId="18" xfId="0" applyNumberFormat="1" applyBorder="1" applyAlignment="1"/>
    <xf numFmtId="0" fontId="23" fillId="40" borderId="15" xfId="0" applyFont="1" applyFill="1" applyBorder="1" applyAlignment="1">
      <alignment horizontal="center" vertical="center" wrapText="1"/>
    </xf>
    <xf numFmtId="0" fontId="23" fillId="40" borderId="2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40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40" borderId="16" xfId="0" applyFont="1" applyFill="1" applyBorder="1" applyAlignment="1">
      <alignment horizontal="center" wrapText="1"/>
    </xf>
    <xf numFmtId="0" fontId="23" fillId="40" borderId="17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21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center" wrapText="1"/>
    </xf>
    <xf numFmtId="0" fontId="23" fillId="40" borderId="16" xfId="0" applyFont="1" applyFill="1" applyBorder="1" applyAlignment="1">
      <alignment horizontal="center" vertical="center" wrapText="1"/>
    </xf>
    <xf numFmtId="0" fontId="23" fillId="40" borderId="17" xfId="0" applyFont="1" applyFill="1" applyBorder="1" applyAlignment="1">
      <alignment horizontal="center" vertical="center" wrapText="1"/>
    </xf>
    <xf numFmtId="49" fontId="22" fillId="36" borderId="11" xfId="0" applyNumberFormat="1" applyFont="1" applyFill="1" applyBorder="1" applyAlignment="1">
      <alignment horizontal="left" vertical="center" wrapText="1"/>
    </xf>
    <xf numFmtId="49" fontId="22" fillId="36" borderId="12" xfId="0" applyNumberFormat="1" applyFont="1" applyFill="1" applyBorder="1" applyAlignment="1">
      <alignment horizontal="left" vertical="center" wrapText="1"/>
    </xf>
    <xf numFmtId="49" fontId="22" fillId="36" borderId="13" xfId="0" applyNumberFormat="1" applyFont="1" applyFill="1" applyBorder="1" applyAlignment="1">
      <alignment horizontal="left" vertical="center" wrapText="1"/>
    </xf>
    <xf numFmtId="49" fontId="21" fillId="33" borderId="0" xfId="0" applyNumberFormat="1" applyFont="1" applyFill="1" applyAlignment="1">
      <alignment wrapText="1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22" fillId="34" borderId="11" xfId="0" applyNumberFormat="1" applyFont="1" applyFill="1" applyBorder="1" applyAlignment="1">
      <alignment horizontal="left" vertical="center" wrapText="1"/>
    </xf>
    <xf numFmtId="49" fontId="22" fillId="34" borderId="13" xfId="0" applyNumberFormat="1" applyFont="1" applyFill="1" applyBorder="1" applyAlignment="1">
      <alignment horizontal="left" vertical="center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6"/>
    <cellStyle name="Note" xfId="17" builtinId="10" customBuiltin="1"/>
    <cellStyle name="Output" xfId="12" builtinId="21" customBuiltin="1"/>
    <cellStyle name="Percent" xfId="2" builtinId="5"/>
    <cellStyle name="Percent 2" xfId="4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LT\2014\LGE%20GLT%20OU%20Recovery%202014.04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urnal%20Entries\LGE\2012\JE503%20Outdoor%20Light%20Correction%202012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R\2017\LG&amp;E\Revenue%20Splits\4023%20Monthly\LGE%204023%202017.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revacct\2011\LG&amp;E\LGE%20ECR%20OU%20Recovery%202011.11%20-%20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y Detail"/>
      <sheetName val="OU Collection"/>
      <sheetName val="ROR"/>
      <sheetName val="OpEx"/>
      <sheetName val="Net Assets"/>
      <sheetName val="Error Checks"/>
      <sheetName val="Input"/>
      <sheetName val="Data"/>
      <sheetName val="Review Checklist"/>
      <sheetName val="Revenue Report"/>
      <sheetName val="BS Recon"/>
      <sheetName val="Startup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>
            <v>41730</v>
          </cell>
        </row>
      </sheetData>
      <sheetData sheetId="7">
        <row r="81">
          <cell r="BK81" t="str">
            <v>NO</v>
          </cell>
        </row>
        <row r="88">
          <cell r="O88">
            <v>201404</v>
          </cell>
          <cell r="P88">
            <v>201403</v>
          </cell>
          <cell r="Q88">
            <v>201402</v>
          </cell>
          <cell r="R88">
            <v>201401</v>
          </cell>
          <cell r="S88">
            <v>201312</v>
          </cell>
          <cell r="T88">
            <v>201311</v>
          </cell>
          <cell r="U88">
            <v>201310</v>
          </cell>
          <cell r="V88">
            <v>201309</v>
          </cell>
          <cell r="W88">
            <v>201308</v>
          </cell>
          <cell r="X88">
            <v>201307</v>
          </cell>
          <cell r="Y88">
            <v>201306</v>
          </cell>
          <cell r="Z88">
            <v>201305</v>
          </cell>
          <cell r="AA88">
            <v>201304</v>
          </cell>
          <cell r="AB88">
            <v>201303</v>
          </cell>
          <cell r="AC88">
            <v>201302</v>
          </cell>
          <cell r="AD88">
            <v>201301</v>
          </cell>
          <cell r="AE88">
            <v>201212</v>
          </cell>
          <cell r="AF88">
            <v>201211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</row>
        <row r="89">
          <cell r="O89">
            <v>2014</v>
          </cell>
          <cell r="P89">
            <v>2014</v>
          </cell>
          <cell r="Q89">
            <v>2014</v>
          </cell>
          <cell r="R89">
            <v>2014</v>
          </cell>
          <cell r="S89">
            <v>2013</v>
          </cell>
          <cell r="T89">
            <v>2013</v>
          </cell>
          <cell r="U89">
            <v>2013</v>
          </cell>
          <cell r="V89">
            <v>2013</v>
          </cell>
          <cell r="W89">
            <v>2013</v>
          </cell>
          <cell r="X89">
            <v>2013</v>
          </cell>
          <cell r="Y89">
            <v>2013</v>
          </cell>
          <cell r="Z89">
            <v>2013</v>
          </cell>
          <cell r="AA89">
            <v>2013</v>
          </cell>
          <cell r="AB89">
            <v>2013</v>
          </cell>
          <cell r="AC89">
            <v>2013</v>
          </cell>
          <cell r="AD89">
            <v>2013</v>
          </cell>
          <cell r="AE89">
            <v>2012</v>
          </cell>
          <cell r="AF89">
            <v>2012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</row>
        <row r="90">
          <cell r="O90">
            <v>4</v>
          </cell>
          <cell r="P90">
            <v>3</v>
          </cell>
          <cell r="Q90">
            <v>2</v>
          </cell>
          <cell r="R90">
            <v>1</v>
          </cell>
          <cell r="S90">
            <v>12</v>
          </cell>
          <cell r="T90">
            <v>11</v>
          </cell>
          <cell r="U90">
            <v>10</v>
          </cell>
          <cell r="V90">
            <v>9</v>
          </cell>
          <cell r="W90">
            <v>8</v>
          </cell>
          <cell r="X90">
            <v>7</v>
          </cell>
          <cell r="Y90">
            <v>6</v>
          </cell>
          <cell r="Z90">
            <v>5</v>
          </cell>
          <cell r="AA90">
            <v>4</v>
          </cell>
          <cell r="AB90">
            <v>3</v>
          </cell>
          <cell r="AC90">
            <v>2</v>
          </cell>
          <cell r="AD90">
            <v>1</v>
          </cell>
          <cell r="AE90">
            <v>12</v>
          </cell>
          <cell r="AF90">
            <v>11</v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</row>
        <row r="93">
          <cell r="O93">
            <v>72443987.609999999</v>
          </cell>
          <cell r="P93">
            <v>70050743.439999998</v>
          </cell>
          <cell r="Q93">
            <v>65544104.409999996</v>
          </cell>
          <cell r="R93">
            <v>60334764.57</v>
          </cell>
          <cell r="S93">
            <v>59042438.200000003</v>
          </cell>
          <cell r="T93">
            <v>54224127.030000001</v>
          </cell>
          <cell r="U93">
            <v>48512916.030000001</v>
          </cell>
          <cell r="V93">
            <v>43229342.950000003</v>
          </cell>
          <cell r="W93">
            <v>39503462.950000003</v>
          </cell>
          <cell r="X93">
            <v>34231314.770000003</v>
          </cell>
          <cell r="Y93">
            <v>29634770.5</v>
          </cell>
          <cell r="Z93">
            <v>26798988.34</v>
          </cell>
          <cell r="AA93">
            <v>23148314.719999999</v>
          </cell>
          <cell r="AB93">
            <v>19685215.710000001</v>
          </cell>
          <cell r="AC93">
            <v>18141793.66</v>
          </cell>
          <cell r="AD93">
            <v>16266015.189999999</v>
          </cell>
          <cell r="AE93">
            <v>15355903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O94">
            <v>-1603058.73</v>
          </cell>
          <cell r="P94">
            <v>-1418457.57</v>
          </cell>
          <cell r="Q94">
            <v>-1242757.02</v>
          </cell>
          <cell r="R94">
            <v>-1079023.48</v>
          </cell>
          <cell r="S94">
            <v>-923186.66</v>
          </cell>
          <cell r="T94">
            <v>-774031.32</v>
          </cell>
          <cell r="U94">
            <v>-647361.43000000005</v>
          </cell>
          <cell r="V94">
            <v>-544594.73</v>
          </cell>
          <cell r="W94">
            <v>-454031.89</v>
          </cell>
          <cell r="X94">
            <v>-375127.24</v>
          </cell>
          <cell r="Y94">
            <v>-308196.38</v>
          </cell>
          <cell r="Z94">
            <v>-250691.03</v>
          </cell>
          <cell r="AA94">
            <v>-201627.21</v>
          </cell>
          <cell r="AB94">
            <v>-160197.09</v>
          </cell>
          <cell r="AC94">
            <v>-123394.65</v>
          </cell>
          <cell r="AD94">
            <v>-90061.06</v>
          </cell>
          <cell r="AE94">
            <v>-74306.5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O95">
            <v>1562316.11</v>
          </cell>
          <cell r="P95">
            <v>1518158.1</v>
          </cell>
          <cell r="Q95">
            <v>1379043.66</v>
          </cell>
          <cell r="R95">
            <v>1330494.51</v>
          </cell>
          <cell r="S95">
            <v>729383.37</v>
          </cell>
          <cell r="T95">
            <v>633285.64</v>
          </cell>
          <cell r="U95">
            <v>1121907.02</v>
          </cell>
          <cell r="V95">
            <v>1073931.06</v>
          </cell>
          <cell r="W95">
            <v>1008389.76</v>
          </cell>
          <cell r="X95">
            <v>956524.42</v>
          </cell>
          <cell r="Y95">
            <v>837901.1</v>
          </cell>
          <cell r="Z95">
            <v>806659.83</v>
          </cell>
          <cell r="AA95">
            <v>757994.64</v>
          </cell>
          <cell r="AB95">
            <v>671359.75</v>
          </cell>
          <cell r="AC95">
            <v>593604.97</v>
          </cell>
          <cell r="AD95">
            <v>562993.46</v>
          </cell>
          <cell r="AE95">
            <v>549445.43999999994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O96">
            <v>-9375773.2200000007</v>
          </cell>
          <cell r="P96">
            <v>-9235695.8300000001</v>
          </cell>
          <cell r="Q96">
            <v>-9065021.2100000009</v>
          </cell>
          <cell r="R96">
            <v>-8965234.8399999999</v>
          </cell>
          <cell r="S96">
            <v>-8693034.1699999999</v>
          </cell>
          <cell r="T96">
            <v>-7356396.2699999996</v>
          </cell>
          <cell r="U96">
            <v>-6367134.9199999999</v>
          </cell>
          <cell r="V96">
            <v>-5470324.8499999996</v>
          </cell>
          <cell r="W96">
            <v>-4499471</v>
          </cell>
          <cell r="X96">
            <v>-3597164.69</v>
          </cell>
          <cell r="Y96">
            <v>-2784611.12</v>
          </cell>
          <cell r="Z96">
            <v>-2340945.09</v>
          </cell>
          <cell r="AA96">
            <v>-1945663.31</v>
          </cell>
          <cell r="AB96">
            <v>-1657444.61</v>
          </cell>
          <cell r="AC96">
            <v>-1469947.28</v>
          </cell>
          <cell r="AD96">
            <v>-1355034.62</v>
          </cell>
          <cell r="AE96">
            <v>-1264419.3799999999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O97">
            <v>4076788.02</v>
          </cell>
          <cell r="P97">
            <v>4076788.02</v>
          </cell>
          <cell r="Q97">
            <v>4076788.02</v>
          </cell>
          <cell r="R97">
            <v>4076788.02</v>
          </cell>
          <cell r="S97">
            <v>3375560.49</v>
          </cell>
          <cell r="T97">
            <v>3375560.49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O98">
            <v>-2110662.0699999998</v>
          </cell>
          <cell r="P98">
            <v>-2110662.0699999998</v>
          </cell>
          <cell r="Q98">
            <v>-2110662.0699999998</v>
          </cell>
          <cell r="R98">
            <v>-2110662.0699999998</v>
          </cell>
          <cell r="S98">
            <v>-1409434.54</v>
          </cell>
          <cell r="T98">
            <v>-1409434.54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O99">
            <v>-208682.37</v>
          </cell>
          <cell r="P99">
            <v>-208682.37</v>
          </cell>
          <cell r="Q99">
            <v>-208682.37</v>
          </cell>
          <cell r="R99">
            <v>-208682.37</v>
          </cell>
          <cell r="S99">
            <v>-208682.37</v>
          </cell>
          <cell r="T99">
            <v>-208682.37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O100">
            <v>61270028.189999998</v>
          </cell>
          <cell r="P100">
            <v>59157304.560000002</v>
          </cell>
          <cell r="Q100">
            <v>54857926.25999999</v>
          </cell>
          <cell r="R100">
            <v>49863557.180000007</v>
          </cell>
          <cell r="S100">
            <v>48398157.160000004</v>
          </cell>
          <cell r="T100">
            <v>44969541.5</v>
          </cell>
          <cell r="U100">
            <v>42620326.700000003</v>
          </cell>
          <cell r="V100">
            <v>38288354.430000007</v>
          </cell>
          <cell r="W100">
            <v>35558349.82</v>
          </cell>
          <cell r="X100">
            <v>31215547.260000002</v>
          </cell>
          <cell r="Y100">
            <v>27379864.100000001</v>
          </cell>
          <cell r="Z100">
            <v>25014012.049999997</v>
          </cell>
          <cell r="AA100">
            <v>21759018.84</v>
          </cell>
          <cell r="AB100">
            <v>18538933.760000002</v>
          </cell>
          <cell r="AC100">
            <v>17142056.699999999</v>
          </cell>
          <cell r="AD100">
            <v>15383912.969999999</v>
          </cell>
          <cell r="AE100">
            <v>14566622.559999999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7"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O108">
            <v>-39264.360000000015</v>
          </cell>
          <cell r="P108">
            <v>53793.85</v>
          </cell>
          <cell r="Q108">
            <v>89829.56</v>
          </cell>
          <cell r="R108">
            <v>162962.53999999998</v>
          </cell>
          <cell r="S108">
            <v>268680.25</v>
          </cell>
          <cell r="T108">
            <v>72649.850000000006</v>
          </cell>
          <cell r="U108">
            <v>157336.04</v>
          </cell>
          <cell r="V108">
            <v>116964.06</v>
          </cell>
          <cell r="W108">
            <v>44479.44</v>
          </cell>
          <cell r="X108">
            <v>64574.3</v>
          </cell>
          <cell r="Y108">
            <v>18633.490000000002</v>
          </cell>
          <cell r="Z108">
            <v>19529.68</v>
          </cell>
          <cell r="AA108">
            <v>-156477.63</v>
          </cell>
          <cell r="AB108">
            <v>66407.75</v>
          </cell>
          <cell r="AC108">
            <v>-79353.39</v>
          </cell>
          <cell r="AD108">
            <v>63420.18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O109">
            <v>184601.16</v>
          </cell>
          <cell r="P109">
            <v>175700.55</v>
          </cell>
          <cell r="Q109">
            <v>163733.53999999998</v>
          </cell>
          <cell r="R109">
            <v>155836.82</v>
          </cell>
          <cell r="S109">
            <v>149155.34</v>
          </cell>
          <cell r="T109">
            <v>126669.89</v>
          </cell>
          <cell r="U109">
            <v>102766.7</v>
          </cell>
          <cell r="V109">
            <v>90562.84</v>
          </cell>
          <cell r="W109">
            <v>78904.649999999994</v>
          </cell>
          <cell r="X109">
            <v>66930.86</v>
          </cell>
          <cell r="Y109">
            <v>57505.35</v>
          </cell>
          <cell r="Z109">
            <v>49063.82</v>
          </cell>
          <cell r="AA109">
            <v>41430.120000000003</v>
          </cell>
          <cell r="AB109">
            <v>36802.44</v>
          </cell>
          <cell r="AC109">
            <v>33333.589999999997</v>
          </cell>
          <cell r="AD109">
            <v>15754.56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O110">
            <v>-12237.15</v>
          </cell>
          <cell r="P110">
            <v>-12237.15</v>
          </cell>
          <cell r="Q110">
            <v>-12237.15</v>
          </cell>
          <cell r="R110">
            <v>-11449.15</v>
          </cell>
          <cell r="S110">
            <v>-10661.15</v>
          </cell>
          <cell r="T110">
            <v>-5330.57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O111">
            <v>133099.65</v>
          </cell>
          <cell r="P111">
            <v>217257.25</v>
          </cell>
          <cell r="Q111">
            <v>241325.94999999998</v>
          </cell>
          <cell r="R111">
            <v>307350.20999999996</v>
          </cell>
          <cell r="S111">
            <v>407174.43999999994</v>
          </cell>
          <cell r="T111">
            <v>193989.16999999998</v>
          </cell>
          <cell r="U111">
            <v>260102.74</v>
          </cell>
          <cell r="V111">
            <v>207526.9</v>
          </cell>
          <cell r="W111">
            <v>123384.09</v>
          </cell>
          <cell r="X111">
            <v>131505.16</v>
          </cell>
          <cell r="Y111">
            <v>76138.84</v>
          </cell>
          <cell r="Z111">
            <v>68593.5</v>
          </cell>
          <cell r="AA111">
            <v>-115047.51000000001</v>
          </cell>
          <cell r="AB111">
            <v>103210.19</v>
          </cell>
          <cell r="AC111">
            <v>-46019.8</v>
          </cell>
          <cell r="AD111">
            <v>79174.740000000005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  <row r="118"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O119">
            <v>61270028.189999998</v>
          </cell>
          <cell r="P119">
            <v>59157304.560000002</v>
          </cell>
          <cell r="Q119">
            <v>54857926.25999999</v>
          </cell>
          <cell r="R119">
            <v>49863557.180000007</v>
          </cell>
          <cell r="S119">
            <v>48398157.160000004</v>
          </cell>
          <cell r="T119">
            <v>44969541.5</v>
          </cell>
          <cell r="U119">
            <v>42620326.700000003</v>
          </cell>
          <cell r="V119">
            <v>38288354.430000007</v>
          </cell>
          <cell r="W119">
            <v>35558349.82</v>
          </cell>
          <cell r="X119">
            <v>31215547.260000002</v>
          </cell>
          <cell r="Y119">
            <v>27379864.100000001</v>
          </cell>
          <cell r="Z119">
            <v>25014012.049999997</v>
          </cell>
          <cell r="AA119">
            <v>21759018.84</v>
          </cell>
          <cell r="AB119">
            <v>18538933.760000002</v>
          </cell>
          <cell r="AC119">
            <v>17142056.699999999</v>
          </cell>
          <cell r="AD119">
            <v>15383912.969999999</v>
          </cell>
          <cell r="AE119">
            <v>14566622.559999999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O120">
            <v>54709394.670000002</v>
          </cell>
          <cell r="P120">
            <v>53069236.289999999</v>
          </cell>
          <cell r="Q120">
            <v>51039880.200000003</v>
          </cell>
          <cell r="R120">
            <v>49130857.170000002</v>
          </cell>
          <cell r="S120">
            <v>29294976.760000002</v>
          </cell>
          <cell r="T120">
            <v>27703045.059999999</v>
          </cell>
          <cell r="U120">
            <v>26133363.559999999</v>
          </cell>
          <cell r="V120">
            <v>24484667.25</v>
          </cell>
          <cell r="W120">
            <v>22950924.23</v>
          </cell>
          <cell r="X120">
            <v>21374996.030000001</v>
          </cell>
          <cell r="Y120">
            <v>19969203</v>
          </cell>
          <cell r="Z120">
            <v>18734092.809999999</v>
          </cell>
          <cell r="AA120">
            <v>17478108.969999999</v>
          </cell>
          <cell r="AB120">
            <v>16407881.5</v>
          </cell>
          <cell r="AC120">
            <v>15697530.74</v>
          </cell>
          <cell r="AD120">
            <v>14975267.77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O121">
            <v>54709394.670000002</v>
          </cell>
          <cell r="P121">
            <v>54709394.670000002</v>
          </cell>
          <cell r="Q121">
            <v>54709394.670000002</v>
          </cell>
          <cell r="R121">
            <v>54709394.670000002</v>
          </cell>
          <cell r="S121">
            <v>29294976.760000002</v>
          </cell>
          <cell r="T121">
            <v>29294976.760000002</v>
          </cell>
          <cell r="U121">
            <v>29294976.760000002</v>
          </cell>
          <cell r="V121">
            <v>29294976.760000002</v>
          </cell>
          <cell r="W121">
            <v>29294976.760000002</v>
          </cell>
          <cell r="X121">
            <v>29294976.760000002</v>
          </cell>
          <cell r="Y121">
            <v>29294976.760000002</v>
          </cell>
          <cell r="Z121">
            <v>29294976.760000002</v>
          </cell>
          <cell r="AA121">
            <v>29294976.760000002</v>
          </cell>
          <cell r="AB121">
            <v>29294976.760000002</v>
          </cell>
          <cell r="AC121">
            <v>29294976.760000002</v>
          </cell>
          <cell r="AD121">
            <v>29294976.760000002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</row>
        <row r="122">
          <cell r="O122">
            <v>4559116.22</v>
          </cell>
          <cell r="P122">
            <v>4559116.22</v>
          </cell>
          <cell r="Q122">
            <v>4559116.22</v>
          </cell>
          <cell r="R122">
            <v>4559116.22</v>
          </cell>
          <cell r="S122">
            <v>2441248.06</v>
          </cell>
          <cell r="T122">
            <v>2441248.06</v>
          </cell>
          <cell r="U122">
            <v>2441248.06</v>
          </cell>
          <cell r="V122">
            <v>2441248.06</v>
          </cell>
          <cell r="W122">
            <v>2441248.06</v>
          </cell>
          <cell r="X122">
            <v>2441248.06</v>
          </cell>
          <cell r="Y122">
            <v>2441248.06</v>
          </cell>
          <cell r="Z122">
            <v>2441248.06</v>
          </cell>
          <cell r="AA122">
            <v>2441248.06</v>
          </cell>
          <cell r="AB122">
            <v>2441248.06</v>
          </cell>
          <cell r="AC122">
            <v>2441248.06</v>
          </cell>
          <cell r="AD122">
            <v>2441248.06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O123">
            <v>0.1101</v>
          </cell>
          <cell r="P123">
            <v>0.1101</v>
          </cell>
          <cell r="Q123">
            <v>0.1101</v>
          </cell>
          <cell r="R123">
            <v>0.1101</v>
          </cell>
          <cell r="S123">
            <v>0.1101</v>
          </cell>
          <cell r="T123">
            <v>0.1101</v>
          </cell>
          <cell r="U123">
            <v>0.1101</v>
          </cell>
          <cell r="V123">
            <v>0.1101</v>
          </cell>
          <cell r="W123">
            <v>0.1101</v>
          </cell>
          <cell r="X123">
            <v>0.1101</v>
          </cell>
          <cell r="Y123">
            <v>0.1101</v>
          </cell>
          <cell r="Z123">
            <v>0.1101</v>
          </cell>
          <cell r="AA123">
            <v>0.1101</v>
          </cell>
          <cell r="AB123">
            <v>0.1101</v>
          </cell>
          <cell r="AC123">
            <v>0.1101</v>
          </cell>
          <cell r="AD123">
            <v>0.1101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</row>
        <row r="124">
          <cell r="O124">
            <v>501958.7</v>
          </cell>
          <cell r="P124">
            <v>501958.7</v>
          </cell>
          <cell r="Q124">
            <v>501958.7</v>
          </cell>
          <cell r="R124">
            <v>501958.7</v>
          </cell>
          <cell r="S124">
            <v>268781.40999999997</v>
          </cell>
          <cell r="T124">
            <v>268781.40999999997</v>
          </cell>
          <cell r="U124">
            <v>268781.40999999997</v>
          </cell>
          <cell r="V124">
            <v>268781.40999999997</v>
          </cell>
          <cell r="W124">
            <v>268781.40999999997</v>
          </cell>
          <cell r="X124">
            <v>268781.40999999997</v>
          </cell>
          <cell r="Y124">
            <v>268781.40999999997</v>
          </cell>
          <cell r="Z124">
            <v>268781.40999999997</v>
          </cell>
          <cell r="AA124">
            <v>268781.40999999997</v>
          </cell>
          <cell r="AB124">
            <v>268781.40999999997</v>
          </cell>
          <cell r="AC124">
            <v>268781.40999999997</v>
          </cell>
          <cell r="AD124">
            <v>268781.40999999997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</row>
        <row r="125">
          <cell r="O125">
            <v>133099.65</v>
          </cell>
          <cell r="P125">
            <v>217257.25</v>
          </cell>
          <cell r="Q125">
            <v>241325.94999999998</v>
          </cell>
          <cell r="R125">
            <v>307350.20999999996</v>
          </cell>
          <cell r="S125">
            <v>407174.43999999994</v>
          </cell>
          <cell r="T125">
            <v>193989.16999999998</v>
          </cell>
          <cell r="U125">
            <v>260102.74</v>
          </cell>
          <cell r="V125">
            <v>207526.9</v>
          </cell>
          <cell r="W125">
            <v>123384.09</v>
          </cell>
          <cell r="X125">
            <v>131505.16</v>
          </cell>
          <cell r="Y125">
            <v>76138.84</v>
          </cell>
          <cell r="Z125">
            <v>68593.5</v>
          </cell>
          <cell r="AA125">
            <v>-115047.51000000001</v>
          </cell>
          <cell r="AB125">
            <v>103210.19</v>
          </cell>
          <cell r="AC125">
            <v>-46019.8</v>
          </cell>
          <cell r="AD125">
            <v>79174.740000000005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</row>
        <row r="126">
          <cell r="O126">
            <v>635058.35</v>
          </cell>
          <cell r="P126">
            <v>719215.95</v>
          </cell>
          <cell r="Q126">
            <v>743284.65</v>
          </cell>
          <cell r="R126">
            <v>809308.90999999992</v>
          </cell>
          <cell r="S126">
            <v>675955.84999999986</v>
          </cell>
          <cell r="T126">
            <v>462770.57999999996</v>
          </cell>
          <cell r="U126">
            <v>528884.14999999991</v>
          </cell>
          <cell r="V126">
            <v>476308.30999999994</v>
          </cell>
          <cell r="W126">
            <v>392165.5</v>
          </cell>
          <cell r="X126">
            <v>400286.56999999995</v>
          </cell>
          <cell r="Y126">
            <v>344920.25</v>
          </cell>
          <cell r="Z126">
            <v>337374.91</v>
          </cell>
          <cell r="AA126">
            <v>153733.89999999997</v>
          </cell>
          <cell r="AB126">
            <v>371991.6</v>
          </cell>
          <cell r="AC126">
            <v>222761.61</v>
          </cell>
          <cell r="AD126">
            <v>347956.14999999997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</row>
        <row r="134">
          <cell r="O134">
            <v>635058.35</v>
          </cell>
          <cell r="P134">
            <v>719215.95</v>
          </cell>
          <cell r="Q134">
            <v>743284.65</v>
          </cell>
          <cell r="R134">
            <v>809308.90999999992</v>
          </cell>
          <cell r="S134">
            <v>675955.84999999986</v>
          </cell>
          <cell r="T134">
            <v>462770.57999999996</v>
          </cell>
          <cell r="U134">
            <v>528884.14999999991</v>
          </cell>
          <cell r="V134">
            <v>476308.30999999994</v>
          </cell>
          <cell r="W134">
            <v>392165.5</v>
          </cell>
          <cell r="X134">
            <v>400286.56999999995</v>
          </cell>
          <cell r="Y134">
            <v>344920.25</v>
          </cell>
          <cell r="Z134">
            <v>337374.91</v>
          </cell>
          <cell r="AA134">
            <v>153733.89999999997</v>
          </cell>
          <cell r="AB134">
            <v>371991.6</v>
          </cell>
          <cell r="AC134">
            <v>222761.61</v>
          </cell>
          <cell r="AD134">
            <v>347956.14999999997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</row>
        <row r="135"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</row>
        <row r="136"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</row>
        <row r="137">
          <cell r="O137">
            <v>635058.35</v>
          </cell>
          <cell r="P137">
            <v>719215.95</v>
          </cell>
          <cell r="Q137">
            <v>743284.65</v>
          </cell>
          <cell r="R137">
            <v>809308.90999999992</v>
          </cell>
          <cell r="S137">
            <v>675955.84999999986</v>
          </cell>
          <cell r="T137">
            <v>462770.57999999996</v>
          </cell>
          <cell r="U137">
            <v>528884.14999999991</v>
          </cell>
          <cell r="V137">
            <v>476308.30999999994</v>
          </cell>
          <cell r="W137">
            <v>392165.5</v>
          </cell>
          <cell r="X137">
            <v>400286.56999999995</v>
          </cell>
          <cell r="Y137">
            <v>344920.25</v>
          </cell>
          <cell r="Z137">
            <v>337374.91</v>
          </cell>
          <cell r="AA137">
            <v>153733.89999999997</v>
          </cell>
          <cell r="AB137">
            <v>371991.6</v>
          </cell>
          <cell r="AC137">
            <v>222761.61</v>
          </cell>
          <cell r="AD137">
            <v>347956.14999999997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</row>
        <row r="138">
          <cell r="O138">
            <v>977859.69</v>
          </cell>
          <cell r="P138">
            <v>982518.38</v>
          </cell>
          <cell r="Q138">
            <v>983565.95</v>
          </cell>
          <cell r="R138">
            <v>982773.54</v>
          </cell>
          <cell r="S138">
            <v>972545.89</v>
          </cell>
          <cell r="T138">
            <v>962828.76</v>
          </cell>
          <cell r="U138">
            <v>965298.71</v>
          </cell>
          <cell r="V138">
            <v>959875.17</v>
          </cell>
          <cell r="W138">
            <v>964058.08</v>
          </cell>
          <cell r="X138">
            <v>964731.89</v>
          </cell>
          <cell r="Y138">
            <v>967142.37</v>
          </cell>
          <cell r="Z138">
            <v>972357.35</v>
          </cell>
          <cell r="AA138">
            <v>977936.59</v>
          </cell>
          <cell r="AB138">
            <v>971192.21</v>
          </cell>
          <cell r="AC138">
            <v>971918.25</v>
          </cell>
          <cell r="AD138">
            <v>442006.43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</row>
        <row r="139"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</row>
        <row r="140">
          <cell r="O140">
            <v>-342801.33999999997</v>
          </cell>
          <cell r="P140">
            <v>-263302.43000000005</v>
          </cell>
          <cell r="Q140">
            <v>-240281.29999999993</v>
          </cell>
          <cell r="R140">
            <v>-173464.63000000012</v>
          </cell>
          <cell r="S140">
            <v>-296590.04000000015</v>
          </cell>
          <cell r="T140">
            <v>-500058.18000000005</v>
          </cell>
          <cell r="U140">
            <v>-436414.56000000006</v>
          </cell>
          <cell r="V140">
            <v>-483566.8600000001</v>
          </cell>
          <cell r="W140">
            <v>-571892.57999999996</v>
          </cell>
          <cell r="X140">
            <v>-564445.32000000007</v>
          </cell>
          <cell r="Y140">
            <v>-622222.12</v>
          </cell>
          <cell r="Z140">
            <v>-634982.43999999994</v>
          </cell>
          <cell r="AA140">
            <v>-824202.69</v>
          </cell>
          <cell r="AB140">
            <v>-599200.61</v>
          </cell>
          <cell r="AC140">
            <v>-749156.64</v>
          </cell>
          <cell r="AD140">
            <v>-94050.280000000028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</row>
        <row r="148">
          <cell r="O148">
            <v>-342801.34</v>
          </cell>
          <cell r="P148">
            <v>-263302.43</v>
          </cell>
          <cell r="Q148">
            <v>-240281.3</v>
          </cell>
          <cell r="R148">
            <v>-173464.63</v>
          </cell>
          <cell r="S148">
            <v>-296590.03999999998</v>
          </cell>
          <cell r="T148">
            <v>-500058.18</v>
          </cell>
          <cell r="U148">
            <v>-436414.56</v>
          </cell>
          <cell r="V148">
            <v>-483566.86</v>
          </cell>
          <cell r="W148">
            <v>-571892.57999999996</v>
          </cell>
          <cell r="X148">
            <v>-564445.31999999995</v>
          </cell>
          <cell r="Y148">
            <v>-622222.12</v>
          </cell>
          <cell r="Z148">
            <v>-634982.43999999994</v>
          </cell>
          <cell r="AA148">
            <v>-824202.69</v>
          </cell>
          <cell r="AB148">
            <v>-599200.61</v>
          </cell>
          <cell r="AC148">
            <v>-749156.64</v>
          </cell>
          <cell r="AD148">
            <v>-94050.28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</row>
        <row r="149">
          <cell r="O149">
            <v>1987.97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</row>
        <row r="150">
          <cell r="O150" t="str">
            <v>2013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O151">
            <v>-340813.37000000005</v>
          </cell>
          <cell r="P151">
            <v>-263302.43</v>
          </cell>
          <cell r="Q151">
            <v>-240281.3</v>
          </cell>
          <cell r="R151">
            <v>-173464.63</v>
          </cell>
          <cell r="S151">
            <v>-296590.03999999998</v>
          </cell>
          <cell r="T151">
            <v>-500058.18</v>
          </cell>
          <cell r="U151">
            <v>-436414.56</v>
          </cell>
          <cell r="V151">
            <v>-483566.86</v>
          </cell>
          <cell r="W151">
            <v>-571892.57999999996</v>
          </cell>
          <cell r="X151">
            <v>-564445.31999999995</v>
          </cell>
          <cell r="Y151">
            <v>-622222.12</v>
          </cell>
          <cell r="Z151">
            <v>-634982.43999999994</v>
          </cell>
          <cell r="AA151">
            <v>-824202.69</v>
          </cell>
          <cell r="AB151">
            <v>-599200.61</v>
          </cell>
          <cell r="AC151">
            <v>-749156.64</v>
          </cell>
          <cell r="AD151">
            <v>-94050.28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</row>
        <row r="152">
          <cell r="O152">
            <v>-7394644.0499999998</v>
          </cell>
          <cell r="P152">
            <v>-7053830.6799999997</v>
          </cell>
          <cell r="Q152">
            <v>-6790528.25</v>
          </cell>
          <cell r="R152">
            <v>-6550246.9500000002</v>
          </cell>
          <cell r="S152">
            <v>-6376782.3200000003</v>
          </cell>
          <cell r="T152">
            <v>-6080192.2800000003</v>
          </cell>
          <cell r="U152">
            <v>-5580134.0999999996</v>
          </cell>
          <cell r="V152">
            <v>-5143719.54</v>
          </cell>
          <cell r="W152">
            <v>-4660152.68</v>
          </cell>
          <cell r="X152">
            <v>-4088260.1</v>
          </cell>
          <cell r="Y152">
            <v>-3523814.78</v>
          </cell>
          <cell r="Z152">
            <v>-2901592.66</v>
          </cell>
          <cell r="AA152">
            <v>-2266610.2200000002</v>
          </cell>
          <cell r="AB152">
            <v>-1442407.53</v>
          </cell>
          <cell r="AC152">
            <v>-843206.92</v>
          </cell>
          <cell r="AD152">
            <v>-94050.28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</row>
      </sheetData>
      <sheetData sheetId="8"/>
      <sheetData sheetId="9"/>
      <sheetData sheetId="10"/>
      <sheetData sheetId="11">
        <row r="5">
          <cell r="N5">
            <v>41244</v>
          </cell>
        </row>
        <row r="8">
          <cell r="N8">
            <v>0</v>
          </cell>
        </row>
      </sheetData>
      <sheetData sheetId="12">
        <row r="1">
          <cell r="O1" t="str">
            <v>Expedite preparation process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lge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s"/>
      <sheetName val="Original"/>
      <sheetName val="Formatted"/>
      <sheetName val="Revenue Splits Pivot"/>
      <sheetName val="Version History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O1" t="str">
            <v>Expedite preparation process</v>
          </cell>
        </row>
        <row r="2">
          <cell r="O2" t="str">
            <v>Methodology change</v>
          </cell>
        </row>
        <row r="3">
          <cell r="O3" t="str">
            <v xml:space="preserve">Correct an error </v>
          </cell>
        </row>
        <row r="4">
          <cell r="O4" t="str">
            <v>Layout/formatting improvements</v>
          </cell>
        </row>
        <row r="5">
          <cell r="O5" t="str">
            <v>Other (Explain in the "Description of Revisions" column)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structions"/>
      <sheetName val="Input"/>
      <sheetName val="Review Case Calcs"/>
      <sheetName val="Liability"/>
      <sheetName val="Liability Detail"/>
      <sheetName val="Tickmarks Input"/>
      <sheetName val="Recovery Summary"/>
      <sheetName val="OU Collection"/>
      <sheetName val="LGE Bal Sheet Recon"/>
      <sheetName val="ROR True-Up Adj"/>
      <sheetName val="ROR"/>
      <sheetName val="ROE"/>
      <sheetName val="Data"/>
      <sheetName val="Startup"/>
      <sheetName val="Error Checks"/>
      <sheetName val="VersionHist"/>
      <sheetName val="BECR per Mwh"/>
      <sheetName val="Reconciliation - Test"/>
      <sheetName val="Adjt Input"/>
      <sheetName val="Error Check"/>
    </sheetNames>
    <sheetDataSet>
      <sheetData sheetId="0">
        <row r="36">
          <cell r="W36" t="str">
            <v>On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1</v>
          </cell>
          <cell r="C3" t="str">
            <v>ECR Revenue Recovered in Base Rates</v>
          </cell>
          <cell r="E3" t="str">
            <v>A</v>
          </cell>
          <cell r="F3">
            <v>1</v>
          </cell>
          <cell r="G3" t="str">
            <v>{A1}</v>
          </cell>
        </row>
        <row r="4">
          <cell r="B4">
            <v>2</v>
          </cell>
          <cell r="C4" t="str">
            <v>Demand ECR Revenue Recovered in Base Rates</v>
          </cell>
          <cell r="E4" t="str">
            <v>A</v>
          </cell>
          <cell r="F4">
            <v>2</v>
          </cell>
          <cell r="G4" t="str">
            <v>{A2}</v>
          </cell>
        </row>
        <row r="5">
          <cell r="B5">
            <v>3</v>
          </cell>
          <cell r="C5" t="str">
            <v>Energy ECR Revenue Recovered in Base Rates</v>
          </cell>
          <cell r="E5" t="str">
            <v>A</v>
          </cell>
          <cell r="F5">
            <v>3</v>
          </cell>
          <cell r="G5" t="str">
            <v>{A3}</v>
          </cell>
        </row>
        <row r="6">
          <cell r="B6">
            <v>4</v>
          </cell>
          <cell r="C6" t="str">
            <v>ODL ECR Revenue Recovered in Base Rates</v>
          </cell>
          <cell r="E6" t="str">
            <v>A</v>
          </cell>
          <cell r="F6">
            <v>4</v>
          </cell>
          <cell r="G6" t="str">
            <v>{A4}</v>
          </cell>
        </row>
        <row r="7">
          <cell r="B7">
            <v>5</v>
          </cell>
          <cell r="C7" t="str">
            <v>Billed Mwh</v>
          </cell>
          <cell r="E7" t="str">
            <v>A</v>
          </cell>
          <cell r="F7">
            <v>5</v>
          </cell>
          <cell r="G7" t="str">
            <v>{A5}</v>
          </cell>
        </row>
        <row r="8">
          <cell r="B8">
            <v>6</v>
          </cell>
          <cell r="C8" t="str">
            <v>Current Month Base Demand Accrual</v>
          </cell>
          <cell r="E8" t="str">
            <v>B</v>
          </cell>
          <cell r="F8">
            <v>1</v>
          </cell>
          <cell r="G8" t="str">
            <v>{B1}</v>
          </cell>
        </row>
        <row r="9">
          <cell r="B9">
            <v>7</v>
          </cell>
          <cell r="C9" t="str">
            <v>Current Month Base Energy Accrual</v>
          </cell>
          <cell r="E9" t="str">
            <v>B</v>
          </cell>
          <cell r="F9">
            <v>2</v>
          </cell>
          <cell r="G9" t="str">
            <v>{B2}</v>
          </cell>
        </row>
        <row r="10">
          <cell r="B10">
            <v>8</v>
          </cell>
          <cell r="C10" t="str">
            <v>Current Month ECR Factor Accrual</v>
          </cell>
          <cell r="E10" t="str">
            <v>B</v>
          </cell>
          <cell r="F10">
            <v>3</v>
          </cell>
          <cell r="G10" t="str">
            <v>{B3}</v>
          </cell>
        </row>
        <row r="11">
          <cell r="B11">
            <v>9</v>
          </cell>
          <cell r="C11" t="str">
            <v>Unbilled Base Mwh</v>
          </cell>
          <cell r="E11" t="str">
            <v>B</v>
          </cell>
          <cell r="F11">
            <v>4</v>
          </cell>
          <cell r="G11" t="str">
            <v>{B4}</v>
          </cell>
        </row>
        <row r="12">
          <cell r="B12">
            <v>10</v>
          </cell>
          <cell r="C12" t="str">
            <v>Unbilled Factor $</v>
          </cell>
          <cell r="E12" t="str">
            <v>B</v>
          </cell>
          <cell r="F12">
            <v>5</v>
          </cell>
          <cell r="G12" t="str">
            <v>{B5}</v>
          </cell>
        </row>
        <row r="13">
          <cell r="B13">
            <v>11</v>
          </cell>
          <cell r="C13" t="str">
            <v>Prior Month Base Demand Reversal</v>
          </cell>
          <cell r="E13" t="str">
            <v>B</v>
          </cell>
          <cell r="F13">
            <v>6</v>
          </cell>
          <cell r="G13" t="str">
            <v>{B6}</v>
          </cell>
        </row>
        <row r="14">
          <cell r="B14">
            <v>12</v>
          </cell>
          <cell r="C14" t="str">
            <v>Prior Month Base Energy Reversal</v>
          </cell>
          <cell r="E14" t="str">
            <v>B</v>
          </cell>
          <cell r="F14">
            <v>7</v>
          </cell>
          <cell r="G14" t="str">
            <v>{B7}</v>
          </cell>
        </row>
        <row r="15">
          <cell r="B15">
            <v>13</v>
          </cell>
          <cell r="C15" t="str">
            <v>Prior Month ECR Factor Reversal</v>
          </cell>
          <cell r="E15" t="str">
            <v>B</v>
          </cell>
          <cell r="F15">
            <v>8</v>
          </cell>
          <cell r="G15" t="str">
            <v>{B8}</v>
          </cell>
        </row>
        <row r="16">
          <cell r="B16">
            <v>14</v>
          </cell>
          <cell r="C16" t="str">
            <v>Billed Base Demand ECR</v>
          </cell>
          <cell r="E16" t="str">
            <v>C</v>
          </cell>
          <cell r="F16">
            <v>1</v>
          </cell>
          <cell r="G16" t="str">
            <v>{C1}</v>
          </cell>
        </row>
        <row r="17">
          <cell r="B17">
            <v>15</v>
          </cell>
          <cell r="C17" t="str">
            <v>Unbilled Base Demand ECR</v>
          </cell>
          <cell r="E17" t="str">
            <v>C</v>
          </cell>
          <cell r="F17">
            <v>2</v>
          </cell>
          <cell r="G17" t="str">
            <v>{C2}</v>
          </cell>
        </row>
        <row r="18">
          <cell r="B18">
            <v>16</v>
          </cell>
          <cell r="C18" t="str">
            <v>Billed Base Energy ECR</v>
          </cell>
          <cell r="E18" t="str">
            <v>C</v>
          </cell>
          <cell r="F18">
            <v>3</v>
          </cell>
          <cell r="G18" t="str">
            <v>{C3}</v>
          </cell>
        </row>
        <row r="19">
          <cell r="B19">
            <v>17</v>
          </cell>
          <cell r="C19" t="str">
            <v>Unbilled Base Energy ECR</v>
          </cell>
          <cell r="E19" t="str">
            <v>C</v>
          </cell>
          <cell r="F19">
            <v>4</v>
          </cell>
          <cell r="G19" t="str">
            <v>{C4}</v>
          </cell>
        </row>
        <row r="20">
          <cell r="B20">
            <v>18</v>
          </cell>
          <cell r="C20" t="str">
            <v>Billed ECR Factor</v>
          </cell>
          <cell r="E20" t="str">
            <v>C</v>
          </cell>
          <cell r="F20">
            <v>5</v>
          </cell>
          <cell r="G20" t="str">
            <v>{C5}</v>
          </cell>
        </row>
        <row r="21">
          <cell r="B21">
            <v>19</v>
          </cell>
          <cell r="C21" t="str">
            <v>Unbilled ECR Factor</v>
          </cell>
          <cell r="E21" t="str">
            <v>C</v>
          </cell>
          <cell r="F21">
            <v>6</v>
          </cell>
          <cell r="G21" t="str">
            <v>{C6}</v>
          </cell>
        </row>
        <row r="22">
          <cell r="B22">
            <v>20</v>
          </cell>
          <cell r="C22" t="str">
            <v>RB, Environmental Compliance Rate Base</v>
          </cell>
          <cell r="E22" t="str">
            <v>D</v>
          </cell>
          <cell r="F22">
            <v>1</v>
          </cell>
          <cell r="G22" t="str">
            <v>{D1}</v>
          </cell>
        </row>
        <row r="23">
          <cell r="B23">
            <v>21</v>
          </cell>
          <cell r="C23" t="str">
            <v>RB / 12</v>
          </cell>
          <cell r="E23" t="str">
            <v>D</v>
          </cell>
          <cell r="F23">
            <v>2</v>
          </cell>
          <cell r="G23" t="str">
            <v>{D2}</v>
          </cell>
        </row>
        <row r="24">
          <cell r="B24">
            <v>22</v>
          </cell>
          <cell r="C24" t="str">
            <v>(ROR + (ROR - DR) (TR / (1 - TR)))   [2001 Plan]</v>
          </cell>
          <cell r="E24" t="str">
            <v>D</v>
          </cell>
          <cell r="F24">
            <v>3</v>
          </cell>
          <cell r="G24" t="str">
            <v>{D3}</v>
          </cell>
        </row>
        <row r="25">
          <cell r="B25">
            <v>23</v>
          </cell>
          <cell r="C25" t="str">
            <v>OE, Pollution Control Operating Expenses for the 1994 Plan</v>
          </cell>
          <cell r="E25" t="str">
            <v>D</v>
          </cell>
          <cell r="F25">
            <v>4</v>
          </cell>
          <cell r="G25" t="str">
            <v>{D4}</v>
          </cell>
        </row>
        <row r="26">
          <cell r="B26">
            <v>24</v>
          </cell>
          <cell r="C26" t="str">
            <v>BAS (enter as opp sign)</v>
          </cell>
          <cell r="E26" t="str">
            <v>D</v>
          </cell>
          <cell r="F26">
            <v>5</v>
          </cell>
          <cell r="G26" t="str">
            <v>{D5}</v>
          </cell>
        </row>
        <row r="27">
          <cell r="B27">
            <v>25</v>
          </cell>
          <cell r="C27" t="str">
            <v>E(m), (as filed)</v>
          </cell>
          <cell r="E27" t="str">
            <v>D</v>
          </cell>
          <cell r="F27">
            <v>6</v>
          </cell>
          <cell r="G27" t="str">
            <v>{D6}</v>
          </cell>
        </row>
        <row r="28">
          <cell r="B28">
            <v>26</v>
          </cell>
          <cell r="C28" t="str">
            <v>Post-1994 Plan Environmental Compliance Rate Base</v>
          </cell>
          <cell r="E28" t="str">
            <v>E</v>
          </cell>
          <cell r="F28">
            <v>1</v>
          </cell>
          <cell r="G28" t="str">
            <v>{E1}</v>
          </cell>
        </row>
        <row r="29">
          <cell r="B29">
            <v>27</v>
          </cell>
          <cell r="C29" t="str">
            <v>Pollution Control Deferred Income Taxes</v>
          </cell>
          <cell r="E29" t="str">
            <v>E</v>
          </cell>
          <cell r="F29">
            <v>2</v>
          </cell>
          <cell r="G29" t="str">
            <v>{E2}</v>
          </cell>
        </row>
        <row r="30">
          <cell r="B30">
            <v>28</v>
          </cell>
          <cell r="C30" t="str">
            <v>Expense Month KY Jurisdictional Revenue Excl. ECR (column 7)</v>
          </cell>
          <cell r="E30" t="str">
            <v>F</v>
          </cell>
          <cell r="F30">
            <v>1</v>
          </cell>
          <cell r="G30" t="str">
            <v>{F1}</v>
          </cell>
        </row>
        <row r="31">
          <cell r="B31">
            <v>29</v>
          </cell>
          <cell r="C31" t="str">
            <v>Expense Month Total Company Revenues (column 10)</v>
          </cell>
          <cell r="E31" t="str">
            <v>F</v>
          </cell>
          <cell r="F31">
            <v>2</v>
          </cell>
          <cell r="G31" t="str">
            <v>{F2}</v>
          </cell>
        </row>
        <row r="32">
          <cell r="B32">
            <v>30</v>
          </cell>
          <cell r="C32" t="str">
            <v>KY Jurisdictional Allocation Ratio for Expense Month</v>
          </cell>
          <cell r="E32" t="str">
            <v>F</v>
          </cell>
          <cell r="F32">
            <v>3</v>
          </cell>
          <cell r="G32" t="str">
            <v>{F3}</v>
          </cell>
        </row>
        <row r="33">
          <cell r="B33">
            <v>31</v>
          </cell>
          <cell r="C33" t="str">
            <v>Ohio Valley Electric Cooperative …………………………………………………………………………………</v>
          </cell>
          <cell r="E33" t="str">
            <v>G</v>
          </cell>
          <cell r="F33">
            <v>1</v>
          </cell>
          <cell r="G33" t="str">
            <v>{G1}</v>
          </cell>
        </row>
        <row r="34">
          <cell r="B34">
            <v>32</v>
          </cell>
          <cell r="C34" t="str">
            <v>Other and Nonutility Property-Less Reserve ………………………………………………………………………………………………………………..</v>
          </cell>
          <cell r="E34" t="str">
            <v>G</v>
          </cell>
          <cell r="F34">
            <v>2</v>
          </cell>
          <cell r="G34" t="str">
            <v>{G2}</v>
          </cell>
        </row>
        <row r="35">
          <cell r="B35">
            <v>33</v>
          </cell>
          <cell r="C35" t="str">
            <v>Total Common Equity ……………………………………………………………………………………………..</v>
          </cell>
          <cell r="E35" t="str">
            <v>G</v>
          </cell>
          <cell r="F35">
            <v>3</v>
          </cell>
          <cell r="G35" t="str">
            <v>{G3}</v>
          </cell>
        </row>
        <row r="36">
          <cell r="B36">
            <v>34</v>
          </cell>
          <cell r="C36" t="str">
            <v>Preferred Stock …………………………………………………………………………………………………….</v>
          </cell>
          <cell r="E36" t="str">
            <v>G</v>
          </cell>
          <cell r="F36">
            <v>4</v>
          </cell>
          <cell r="G36" t="str">
            <v>{G4}</v>
          </cell>
        </row>
        <row r="37">
          <cell r="B37">
            <v>35</v>
          </cell>
          <cell r="C37" t="str">
            <v>Pollution Control Bonds ……………………………………………………………………………………………..</v>
          </cell>
          <cell r="E37" t="str">
            <v>G</v>
          </cell>
          <cell r="F37">
            <v>5</v>
          </cell>
          <cell r="G37" t="str">
            <v>{G5}</v>
          </cell>
        </row>
        <row r="38">
          <cell r="B38">
            <v>36</v>
          </cell>
          <cell r="C38" t="str">
            <v>Mandatory Redeemable Preferred Stock …………………………………………………………………………………………….</v>
          </cell>
          <cell r="E38" t="str">
            <v>G</v>
          </cell>
          <cell r="F38">
            <v>6</v>
          </cell>
          <cell r="G38" t="str">
            <v>{G6}</v>
          </cell>
        </row>
        <row r="39">
          <cell r="B39">
            <v>37</v>
          </cell>
          <cell r="C39" t="str">
            <v>First Mortgage Bonds…………………………………………………….</v>
          </cell>
          <cell r="E39" t="str">
            <v>G</v>
          </cell>
          <cell r="F39">
            <v>7</v>
          </cell>
          <cell r="G39" t="str">
            <v>{G7}</v>
          </cell>
        </row>
        <row r="40">
          <cell r="B40">
            <v>38</v>
          </cell>
          <cell r="C40" t="str">
            <v>LT Notes Payable to Associated Companies ………………………………………………………………….</v>
          </cell>
          <cell r="E40" t="str">
            <v>G</v>
          </cell>
          <cell r="F40">
            <v>8</v>
          </cell>
          <cell r="G40" t="str">
            <v>{G8}</v>
          </cell>
        </row>
        <row r="41">
          <cell r="B41">
            <v>39</v>
          </cell>
          <cell r="C41" t="str">
            <v>Long-Term Debt Due in 1 Year …………………………………………………………………………………..</v>
          </cell>
          <cell r="E41" t="str">
            <v>G</v>
          </cell>
          <cell r="F41">
            <v>9</v>
          </cell>
          <cell r="G41" t="str">
            <v>{G9}</v>
          </cell>
        </row>
        <row r="42">
          <cell r="B42">
            <v>40</v>
          </cell>
          <cell r="C42" t="str">
            <v>ST Notes Payable to Associated Companies …………………………………………………………………………………..</v>
          </cell>
          <cell r="E42" t="str">
            <v>G</v>
          </cell>
          <cell r="F42">
            <v>10</v>
          </cell>
          <cell r="G42" t="str">
            <v>{G10}</v>
          </cell>
        </row>
        <row r="43">
          <cell r="B43">
            <v>41</v>
          </cell>
          <cell r="C43" t="str">
            <v>Notes Payable to Associated Companies ………………………………………………………………………</v>
          </cell>
          <cell r="E43" t="str">
            <v>G</v>
          </cell>
          <cell r="F43">
            <v>11</v>
          </cell>
          <cell r="G43" t="str">
            <v>{G11}</v>
          </cell>
        </row>
        <row r="44">
          <cell r="B44">
            <v>42</v>
          </cell>
          <cell r="C44" t="str">
            <v>Notes Payable ……………………………………………………………………………………………………..</v>
          </cell>
          <cell r="E44" t="str">
            <v>G</v>
          </cell>
          <cell r="F44">
            <v>12</v>
          </cell>
          <cell r="G44" t="str">
            <v>{G12}</v>
          </cell>
        </row>
        <row r="45">
          <cell r="B45">
            <v>43</v>
          </cell>
          <cell r="C45" t="str">
            <v>Job Development Credit - Electric ………………………………………………………………………</v>
          </cell>
          <cell r="E45" t="str">
            <v>G</v>
          </cell>
          <cell r="F45">
            <v>13</v>
          </cell>
          <cell r="G45" t="str">
            <v>{G13}</v>
          </cell>
        </row>
        <row r="46">
          <cell r="B46">
            <v>44</v>
          </cell>
          <cell r="C46" t="str">
            <v>Materials and Supplies………………………………………………………………...............................................</v>
          </cell>
          <cell r="E46" t="str">
            <v>H</v>
          </cell>
          <cell r="F46">
            <v>1</v>
          </cell>
          <cell r="G46" t="str">
            <v>{H1}</v>
          </cell>
        </row>
        <row r="47">
          <cell r="B47">
            <v>45</v>
          </cell>
          <cell r="C47" t="str">
            <v>Stores Expense ………………………………………………………………………................................</v>
          </cell>
          <cell r="D47">
            <v>0</v>
          </cell>
          <cell r="E47" t="str">
            <v>H</v>
          </cell>
          <cell r="F47">
            <v>2</v>
          </cell>
          <cell r="G47" t="str">
            <v>{H2}</v>
          </cell>
        </row>
        <row r="48">
          <cell r="B48">
            <v>46</v>
          </cell>
          <cell r="C48" t="str">
            <v>Coal ………………………………………………………………………..................................................</v>
          </cell>
          <cell r="D48">
            <v>0</v>
          </cell>
          <cell r="E48" t="str">
            <v>H</v>
          </cell>
          <cell r="F48">
            <v>3</v>
          </cell>
          <cell r="G48" t="str">
            <v>{H3}</v>
          </cell>
        </row>
        <row r="49">
          <cell r="B49">
            <v>47</v>
          </cell>
          <cell r="C49" t="str">
            <v>Limestone ……………………………………………………………………….........................................</v>
          </cell>
          <cell r="D49">
            <v>0</v>
          </cell>
          <cell r="E49" t="str">
            <v>H</v>
          </cell>
          <cell r="F49">
            <v>4</v>
          </cell>
          <cell r="G49" t="str">
            <v>{H4}</v>
          </cell>
        </row>
        <row r="50">
          <cell r="B50">
            <v>48</v>
          </cell>
          <cell r="C50" t="str">
            <v>Fuel Oil ………………………………………………………………………..............................................</v>
          </cell>
          <cell r="D50">
            <v>0</v>
          </cell>
          <cell r="E50" t="str">
            <v>H</v>
          </cell>
          <cell r="F50">
            <v>5</v>
          </cell>
          <cell r="G50" t="str">
            <v>{H5}</v>
          </cell>
        </row>
        <row r="51">
          <cell r="B51">
            <v>49</v>
          </cell>
          <cell r="C51" t="str">
            <v>Emission Allowances ……………………………………………………………………….......................</v>
          </cell>
          <cell r="D51">
            <v>0</v>
          </cell>
          <cell r="E51" t="str">
            <v>H</v>
          </cell>
          <cell r="F51">
            <v>6</v>
          </cell>
          <cell r="G51" t="str">
            <v>{H6}</v>
          </cell>
        </row>
        <row r="52">
          <cell r="B52">
            <v>50</v>
          </cell>
          <cell r="C52" t="str">
            <v>Multiplied by Disallowed Portion ……………………………………………………………………….......</v>
          </cell>
          <cell r="D52">
            <v>0</v>
          </cell>
          <cell r="E52" t="str">
            <v>H</v>
          </cell>
          <cell r="F52">
            <v>7</v>
          </cell>
          <cell r="G52" t="str">
            <v>{H7}</v>
          </cell>
        </row>
        <row r="53">
          <cell r="B53">
            <v>51</v>
          </cell>
          <cell r="C53" t="str">
            <v>Principal Balance of Marked-to-Market Liability Series…………………………………………………….</v>
          </cell>
          <cell r="D53">
            <v>0</v>
          </cell>
          <cell r="E53" t="str">
            <v>J</v>
          </cell>
          <cell r="F53">
            <v>1</v>
          </cell>
          <cell r="G53" t="str">
            <v>{J1}</v>
          </cell>
        </row>
        <row r="54">
          <cell r="B54">
            <v>52</v>
          </cell>
          <cell r="C54" t="str">
            <v>Total Principal ………………………………………………………………………………………………………</v>
          </cell>
          <cell r="D54">
            <v>0</v>
          </cell>
          <cell r="E54" t="str">
            <v>J</v>
          </cell>
          <cell r="F54">
            <v>2</v>
          </cell>
          <cell r="G54" t="str">
            <v>{J2}</v>
          </cell>
        </row>
        <row r="55">
          <cell r="B55">
            <v>53</v>
          </cell>
          <cell r="C55" t="str">
            <v>Total Annualized Cost …………………………………………………………………………………………….</v>
          </cell>
          <cell r="D55">
            <v>0</v>
          </cell>
          <cell r="E55" t="str">
            <v>J</v>
          </cell>
          <cell r="F55">
            <v>3</v>
          </cell>
          <cell r="G55" t="str">
            <v>{J3}</v>
          </cell>
        </row>
        <row r="56">
          <cell r="B56">
            <v>54</v>
          </cell>
          <cell r="C56" t="str">
            <v>Embedded Cost of Long-Term Debt (recalc'd. w/o MTM) ……………………………………………………..</v>
          </cell>
          <cell r="D56">
            <v>0</v>
          </cell>
          <cell r="E56" t="str">
            <v>J</v>
          </cell>
          <cell r="F56">
            <v>4</v>
          </cell>
          <cell r="G56" t="str">
            <v>{J4}</v>
          </cell>
        </row>
        <row r="57">
          <cell r="B57">
            <v>55</v>
          </cell>
          <cell r="C57" t="str">
            <v>Total Principal ………………………………………………………………………………………………………</v>
          </cell>
          <cell r="E57" t="str">
            <v>J</v>
          </cell>
          <cell r="F57">
            <v>5</v>
          </cell>
          <cell r="G57" t="str">
            <v>{J5}</v>
          </cell>
        </row>
        <row r="58">
          <cell r="B58">
            <v>56</v>
          </cell>
          <cell r="C58" t="str">
            <v>Total Annualized Cost …………………………………………………………………………………………….</v>
          </cell>
          <cell r="E58" t="str">
            <v>J</v>
          </cell>
          <cell r="F58">
            <v>6</v>
          </cell>
          <cell r="G58" t="str">
            <v>{J6}</v>
          </cell>
        </row>
        <row r="59">
          <cell r="B59">
            <v>57</v>
          </cell>
          <cell r="C59" t="str">
            <v>Embedded Cost of Medium-Term Debt ………………………………………………………………………….</v>
          </cell>
          <cell r="E59" t="str">
            <v>J</v>
          </cell>
          <cell r="F59">
            <v>7</v>
          </cell>
          <cell r="G59" t="str">
            <v>{J7}</v>
          </cell>
        </row>
        <row r="60">
          <cell r="B60">
            <v>58</v>
          </cell>
          <cell r="C60" t="str">
            <v>Total Principal ………………………………………………………………………………………………………</v>
          </cell>
          <cell r="E60" t="str">
            <v>J</v>
          </cell>
          <cell r="F60">
            <v>8</v>
          </cell>
          <cell r="G60" t="str">
            <v>{J8}</v>
          </cell>
        </row>
        <row r="61">
          <cell r="B61">
            <v>59</v>
          </cell>
          <cell r="C61" t="str">
            <v>Total Annualized Cost …………………………………………………………………………………………….</v>
          </cell>
          <cell r="E61" t="str">
            <v>J</v>
          </cell>
          <cell r="F61">
            <v>9</v>
          </cell>
          <cell r="G61" t="str">
            <v>{J9}</v>
          </cell>
        </row>
        <row r="62">
          <cell r="B62">
            <v>60</v>
          </cell>
          <cell r="C62" t="str">
            <v>Embedded Cost of Short-Term Debt …………………………………………………………………………….</v>
          </cell>
          <cell r="E62" t="str">
            <v>J</v>
          </cell>
          <cell r="F62">
            <v>10</v>
          </cell>
          <cell r="G62" t="str">
            <v>{J10}</v>
          </cell>
        </row>
        <row r="63">
          <cell r="B63">
            <v>61</v>
          </cell>
          <cell r="C63" t="str">
            <v>AdjustedTotal Principal ………………………………………………………………………………………………………</v>
          </cell>
          <cell r="E63" t="str">
            <v>J</v>
          </cell>
          <cell r="F63">
            <v>11</v>
          </cell>
          <cell r="G63" t="str">
            <v>{J11}</v>
          </cell>
        </row>
        <row r="64">
          <cell r="B64">
            <v>62</v>
          </cell>
          <cell r="C64" t="str">
            <v>Total Annualized Cost …………………………………………………………………………………………….</v>
          </cell>
          <cell r="E64" t="str">
            <v>J</v>
          </cell>
          <cell r="F64">
            <v>12</v>
          </cell>
          <cell r="G64" t="str">
            <v>{J12}</v>
          </cell>
        </row>
        <row r="65">
          <cell r="B65">
            <v>63</v>
          </cell>
          <cell r="C65" t="str">
            <v>Embedded Cost of Preferred Stock …………………………………………………………………………….</v>
          </cell>
          <cell r="E65" t="str">
            <v>J</v>
          </cell>
          <cell r="F65">
            <v>13</v>
          </cell>
          <cell r="G65" t="str">
            <v>{J13}</v>
          </cell>
        </row>
        <row r="66">
          <cell r="B66">
            <v>64</v>
          </cell>
          <cell r="E66" t="str">
            <v>K</v>
          </cell>
          <cell r="F66">
            <v>1</v>
          </cell>
          <cell r="G66" t="str">
            <v>{K1}</v>
          </cell>
        </row>
        <row r="67">
          <cell r="B67">
            <v>65</v>
          </cell>
          <cell r="E67" t="str">
            <v>L</v>
          </cell>
          <cell r="F67">
            <v>1</v>
          </cell>
          <cell r="G67" t="str">
            <v>{L1}</v>
          </cell>
        </row>
        <row r="68">
          <cell r="B68">
            <v>66</v>
          </cell>
          <cell r="E68" t="str">
            <v>M</v>
          </cell>
          <cell r="F68">
            <v>1</v>
          </cell>
          <cell r="G68" t="str">
            <v>{M1}</v>
          </cell>
        </row>
        <row r="69">
          <cell r="B69">
            <v>67</v>
          </cell>
          <cell r="E69" t="str">
            <v>N</v>
          </cell>
          <cell r="F69">
            <v>1</v>
          </cell>
          <cell r="G69" t="str">
            <v>{N1}</v>
          </cell>
        </row>
        <row r="70">
          <cell r="B70">
            <v>68</v>
          </cell>
          <cell r="E70" t="str">
            <v>P</v>
          </cell>
          <cell r="F70">
            <v>1</v>
          </cell>
          <cell r="G70" t="str">
            <v>{P1}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5" x14ac:dyDescent="0.25"/>
  <cols>
    <col min="1" max="2" width="11.7109375" style="39" customWidth="1"/>
    <col min="3" max="3" width="16.7109375" style="39" customWidth="1"/>
    <col min="4" max="4" width="20.7109375" style="39" customWidth="1"/>
    <col min="5" max="8" width="16.7109375" style="39" customWidth="1"/>
    <col min="9" max="16384" width="9.140625" style="39"/>
  </cols>
  <sheetData>
    <row r="1" spans="1:8" x14ac:dyDescent="0.25">
      <c r="A1" s="37"/>
      <c r="B1" s="37"/>
      <c r="C1" s="38"/>
      <c r="D1" s="38"/>
      <c r="E1" s="38"/>
      <c r="F1" s="38"/>
      <c r="G1" s="38"/>
      <c r="H1" s="38"/>
    </row>
    <row r="2" spans="1:8" ht="30" customHeight="1" x14ac:dyDescent="0.25">
      <c r="A2" s="168" t="s">
        <v>295</v>
      </c>
      <c r="B2" s="166" t="s">
        <v>296</v>
      </c>
      <c r="C2" s="172" t="s">
        <v>297</v>
      </c>
      <c r="D2" s="173"/>
      <c r="E2" s="174" t="s">
        <v>298</v>
      </c>
      <c r="F2" s="175"/>
      <c r="G2" s="178" t="s">
        <v>299</v>
      </c>
      <c r="H2" s="179"/>
    </row>
    <row r="3" spans="1:8" x14ac:dyDescent="0.25">
      <c r="A3" s="169"/>
      <c r="B3" s="171"/>
      <c r="C3" s="40" t="s">
        <v>271</v>
      </c>
      <c r="D3" s="40" t="s">
        <v>270</v>
      </c>
      <c r="E3" s="41" t="s">
        <v>271</v>
      </c>
      <c r="F3" s="41" t="s">
        <v>270</v>
      </c>
      <c r="G3" s="42" t="s">
        <v>271</v>
      </c>
      <c r="H3" s="40" t="s">
        <v>270</v>
      </c>
    </row>
    <row r="4" spans="1:8" x14ac:dyDescent="0.25">
      <c r="A4" s="170"/>
      <c r="B4" s="171"/>
      <c r="C4" s="43" t="s">
        <v>300</v>
      </c>
      <c r="D4" s="40" t="s">
        <v>301</v>
      </c>
      <c r="E4" s="41" t="s">
        <v>302</v>
      </c>
      <c r="F4" s="44" t="s">
        <v>303</v>
      </c>
      <c r="G4" s="40" t="s">
        <v>304</v>
      </c>
      <c r="H4" s="45" t="s">
        <v>305</v>
      </c>
    </row>
    <row r="5" spans="1:8" x14ac:dyDescent="0.25">
      <c r="A5" s="46">
        <v>42614</v>
      </c>
      <c r="B5" s="47">
        <f>EDATE(A5,2)</f>
        <v>42675</v>
      </c>
      <c r="C5" s="48">
        <v>35337992</v>
      </c>
      <c r="D5" s="49">
        <v>32951505</v>
      </c>
      <c r="E5" s="50">
        <v>27274887.740000006</v>
      </c>
      <c r="F5" s="51">
        <v>31660617.849999994</v>
      </c>
      <c r="G5" s="52">
        <v>3.7900000000000003E-2</v>
      </c>
      <c r="H5" s="53">
        <v>5.7000000000000002E-2</v>
      </c>
    </row>
    <row r="6" spans="1:8" x14ac:dyDescent="0.25">
      <c r="A6" s="127">
        <v>42644</v>
      </c>
      <c r="B6" s="54">
        <f t="shared" ref="B6:B10" si="0">EDATE(A6,2)</f>
        <v>42705</v>
      </c>
      <c r="C6" s="55">
        <v>35595379</v>
      </c>
      <c r="D6" s="56">
        <v>33113656</v>
      </c>
      <c r="E6" s="57">
        <v>33513822.12999998</v>
      </c>
      <c r="F6" s="58">
        <v>31590493.250000007</v>
      </c>
      <c r="G6" s="59">
        <v>6.83E-2</v>
      </c>
      <c r="H6" s="60">
        <v>0.10199999999999999</v>
      </c>
    </row>
    <row r="7" spans="1:8" x14ac:dyDescent="0.25">
      <c r="A7" s="61">
        <v>42675</v>
      </c>
      <c r="B7" s="54">
        <f t="shared" si="0"/>
        <v>42736</v>
      </c>
      <c r="C7" s="55">
        <v>35789332</v>
      </c>
      <c r="D7" s="56">
        <v>33493569</v>
      </c>
      <c r="E7" s="57">
        <v>36702365.140000001</v>
      </c>
      <c r="F7" s="58">
        <v>32362550.18</v>
      </c>
      <c r="G7" s="59">
        <v>7.2099999999999997E-2</v>
      </c>
      <c r="H7" s="60">
        <v>0.1074</v>
      </c>
    </row>
    <row r="8" spans="1:8" x14ac:dyDescent="0.25">
      <c r="A8" s="61">
        <v>42705</v>
      </c>
      <c r="B8" s="54">
        <f t="shared" si="0"/>
        <v>42767</v>
      </c>
      <c r="C8" s="55">
        <v>36090248</v>
      </c>
      <c r="D8" s="56">
        <v>33675817</v>
      </c>
      <c r="E8" s="50">
        <v>30220393.050000012</v>
      </c>
      <c r="F8" s="58">
        <v>29089428.630000003</v>
      </c>
      <c r="G8" s="59">
        <v>6.0600000000000001E-2</v>
      </c>
      <c r="H8" s="60">
        <v>9.01E-2</v>
      </c>
    </row>
    <row r="9" spans="1:8" x14ac:dyDescent="0.25">
      <c r="A9" s="61">
        <v>42736</v>
      </c>
      <c r="B9" s="54">
        <f t="shared" si="0"/>
        <v>42795</v>
      </c>
      <c r="C9" s="55">
        <v>36320936</v>
      </c>
      <c r="D9" s="56">
        <v>33991889</v>
      </c>
      <c r="E9" s="50">
        <v>28496798.010000009</v>
      </c>
      <c r="F9" s="58">
        <v>30940797.330000002</v>
      </c>
      <c r="G9" s="59">
        <v>5.4399999999999997E-2</v>
      </c>
      <c r="H9" s="60">
        <v>8.0600000000000005E-2</v>
      </c>
    </row>
    <row r="10" spans="1:8" x14ac:dyDescent="0.25">
      <c r="A10" s="62">
        <v>42767</v>
      </c>
      <c r="B10" s="63">
        <f t="shared" si="0"/>
        <v>42826</v>
      </c>
      <c r="C10" s="64">
        <v>35906340</v>
      </c>
      <c r="D10" s="65">
        <v>33800831</v>
      </c>
      <c r="E10" s="66">
        <v>27826305.830000009</v>
      </c>
      <c r="F10" s="67">
        <v>30659279.719999995</v>
      </c>
      <c r="G10" s="68">
        <v>6.6299999999999998E-2</v>
      </c>
      <c r="H10" s="69">
        <v>9.8100000000000007E-2</v>
      </c>
    </row>
    <row r="11" spans="1:8" x14ac:dyDescent="0.25">
      <c r="A11" s="37"/>
      <c r="B11" s="37"/>
      <c r="C11" s="37"/>
      <c r="D11" s="37"/>
      <c r="E11" s="37"/>
      <c r="F11" s="37"/>
      <c r="G11" s="37"/>
      <c r="H11" s="37"/>
    </row>
    <row r="12" spans="1:8" x14ac:dyDescent="0.25">
      <c r="A12" s="37"/>
      <c r="B12" s="37"/>
      <c r="C12" s="38"/>
      <c r="D12" s="38"/>
      <c r="E12" s="38"/>
      <c r="F12" s="38"/>
      <c r="G12" s="38"/>
      <c r="H12" s="38"/>
    </row>
    <row r="13" spans="1:8" ht="30" customHeight="1" x14ac:dyDescent="0.25">
      <c r="A13" s="168" t="s">
        <v>295</v>
      </c>
      <c r="B13" s="166" t="s">
        <v>296</v>
      </c>
      <c r="C13" s="180" t="s">
        <v>306</v>
      </c>
      <c r="D13" s="181"/>
      <c r="E13" s="182" t="s">
        <v>307</v>
      </c>
      <c r="F13" s="183"/>
      <c r="G13" s="178" t="s">
        <v>308</v>
      </c>
      <c r="H13" s="179"/>
    </row>
    <row r="14" spans="1:8" ht="15" customHeight="1" x14ac:dyDescent="0.25">
      <c r="A14" s="169"/>
      <c r="B14" s="171"/>
      <c r="C14" s="70" t="s">
        <v>309</v>
      </c>
      <c r="D14" s="71" t="s">
        <v>310</v>
      </c>
      <c r="E14" s="72" t="s">
        <v>311</v>
      </c>
      <c r="F14" s="73" t="s">
        <v>312</v>
      </c>
      <c r="G14" s="74" t="s">
        <v>313</v>
      </c>
      <c r="H14" s="75" t="s">
        <v>314</v>
      </c>
    </row>
    <row r="15" spans="1:8" x14ac:dyDescent="0.25">
      <c r="A15" s="169"/>
      <c r="B15" s="171"/>
      <c r="C15" s="40" t="s">
        <v>271</v>
      </c>
      <c r="D15" s="40" t="s">
        <v>270</v>
      </c>
      <c r="E15" s="41" t="s">
        <v>271</v>
      </c>
      <c r="F15" s="41" t="s">
        <v>270</v>
      </c>
      <c r="G15" s="42" t="s">
        <v>271</v>
      </c>
      <c r="H15" s="40" t="s">
        <v>270</v>
      </c>
    </row>
    <row r="16" spans="1:8" x14ac:dyDescent="0.25">
      <c r="A16" s="46">
        <f>A5</f>
        <v>42614</v>
      </c>
      <c r="B16" s="47">
        <f>B5</f>
        <v>42675</v>
      </c>
      <c r="C16" s="76">
        <f>C5*G5</f>
        <v>1339309.8968000002</v>
      </c>
      <c r="D16" s="49">
        <f t="shared" ref="C16:D21" si="1">D5*H5</f>
        <v>1878235.7850000001</v>
      </c>
      <c r="E16" s="77">
        <f t="shared" ref="E16:F21" si="2">E5*G5</f>
        <v>1033718.2453460003</v>
      </c>
      <c r="F16" s="51">
        <f t="shared" si="2"/>
        <v>1804655.2174499996</v>
      </c>
      <c r="G16" s="78">
        <f>E16-C16</f>
        <v>-305591.65145399992</v>
      </c>
      <c r="H16" s="79">
        <f>F16-D16</f>
        <v>-73580.567550000502</v>
      </c>
    </row>
    <row r="17" spans="1:8" x14ac:dyDescent="0.25">
      <c r="A17" s="61">
        <f t="shared" ref="A17:B21" si="3">A6</f>
        <v>42644</v>
      </c>
      <c r="B17" s="54">
        <f t="shared" si="3"/>
        <v>42705</v>
      </c>
      <c r="C17" s="76">
        <f>C6*G6</f>
        <v>2431164.3857</v>
      </c>
      <c r="D17" s="56">
        <f t="shared" si="1"/>
        <v>3377592.912</v>
      </c>
      <c r="E17" s="77">
        <f t="shared" si="2"/>
        <v>2288994.0514789987</v>
      </c>
      <c r="F17" s="58">
        <f t="shared" si="2"/>
        <v>3222230.3115000008</v>
      </c>
      <c r="G17" s="78">
        <f t="shared" ref="G17:H21" si="4">E17-C17</f>
        <v>-142170.33422100125</v>
      </c>
      <c r="H17" s="80">
        <f t="shared" si="4"/>
        <v>-155362.60049999924</v>
      </c>
    </row>
    <row r="18" spans="1:8" x14ac:dyDescent="0.25">
      <c r="A18" s="61">
        <f t="shared" si="3"/>
        <v>42675</v>
      </c>
      <c r="B18" s="54">
        <f t="shared" si="3"/>
        <v>42736</v>
      </c>
      <c r="C18" s="76">
        <f t="shared" si="1"/>
        <v>2580410.8372</v>
      </c>
      <c r="D18" s="56">
        <f t="shared" si="1"/>
        <v>3597209.3106</v>
      </c>
      <c r="E18" s="77">
        <f t="shared" si="2"/>
        <v>2646240.5265939999</v>
      </c>
      <c r="F18" s="58">
        <f t="shared" si="2"/>
        <v>3475737.8893319997</v>
      </c>
      <c r="G18" s="78">
        <f t="shared" si="4"/>
        <v>65829.689393999986</v>
      </c>
      <c r="H18" s="80">
        <f t="shared" si="4"/>
        <v>-121471.42126800027</v>
      </c>
    </row>
    <row r="19" spans="1:8" x14ac:dyDescent="0.25">
      <c r="A19" s="61">
        <f t="shared" si="3"/>
        <v>42705</v>
      </c>
      <c r="B19" s="54">
        <f t="shared" si="3"/>
        <v>42767</v>
      </c>
      <c r="C19" s="76">
        <f t="shared" si="1"/>
        <v>2187069.0288</v>
      </c>
      <c r="D19" s="56">
        <f t="shared" si="1"/>
        <v>3034191.1116999998</v>
      </c>
      <c r="E19" s="77">
        <f t="shared" si="2"/>
        <v>1831355.8188300007</v>
      </c>
      <c r="F19" s="58">
        <f t="shared" si="2"/>
        <v>2620957.5195630002</v>
      </c>
      <c r="G19" s="78">
        <f t="shared" si="4"/>
        <v>-355713.20996999927</v>
      </c>
      <c r="H19" s="80">
        <f t="shared" si="4"/>
        <v>-413233.59213699959</v>
      </c>
    </row>
    <row r="20" spans="1:8" x14ac:dyDescent="0.25">
      <c r="A20" s="61">
        <f t="shared" si="3"/>
        <v>42736</v>
      </c>
      <c r="B20" s="54">
        <f t="shared" si="3"/>
        <v>42795</v>
      </c>
      <c r="C20" s="76">
        <f t="shared" si="1"/>
        <v>1975858.9183999998</v>
      </c>
      <c r="D20" s="56">
        <f t="shared" si="1"/>
        <v>2739746.2534000003</v>
      </c>
      <c r="E20" s="77">
        <f t="shared" si="2"/>
        <v>1550225.8117440003</v>
      </c>
      <c r="F20" s="58">
        <f t="shared" si="2"/>
        <v>2493828.2647980005</v>
      </c>
      <c r="G20" s="78">
        <f t="shared" si="4"/>
        <v>-425633.10665599955</v>
      </c>
      <c r="H20" s="80">
        <f t="shared" si="4"/>
        <v>-245917.98860199982</v>
      </c>
    </row>
    <row r="21" spans="1:8" x14ac:dyDescent="0.25">
      <c r="A21" s="62">
        <f t="shared" si="3"/>
        <v>42767</v>
      </c>
      <c r="B21" s="63">
        <f t="shared" si="3"/>
        <v>42826</v>
      </c>
      <c r="C21" s="81">
        <f t="shared" si="1"/>
        <v>2380590.3419999997</v>
      </c>
      <c r="D21" s="65">
        <f t="shared" si="1"/>
        <v>3315861.5211</v>
      </c>
      <c r="E21" s="82">
        <f t="shared" si="2"/>
        <v>1844884.0765290007</v>
      </c>
      <c r="F21" s="67">
        <f t="shared" si="2"/>
        <v>3007675.3405319997</v>
      </c>
      <c r="G21" s="83">
        <f t="shared" si="4"/>
        <v>-535706.26547099906</v>
      </c>
      <c r="H21" s="84">
        <f t="shared" si="4"/>
        <v>-308186.1805680003</v>
      </c>
    </row>
    <row r="22" spans="1:8" x14ac:dyDescent="0.25">
      <c r="A22" s="37"/>
      <c r="B22" s="37"/>
      <c r="C22" s="85"/>
      <c r="D22" s="85"/>
      <c r="E22" s="85"/>
      <c r="F22" s="85"/>
      <c r="G22" s="86">
        <f>SUM(G16:G21)</f>
        <v>-1698984.8783779989</v>
      </c>
      <c r="H22" s="87">
        <f>SUM(H16:H21)</f>
        <v>-1317752.3506249997</v>
      </c>
    </row>
    <row r="23" spans="1:8" x14ac:dyDescent="0.25">
      <c r="A23" s="37"/>
      <c r="B23" s="37"/>
      <c r="C23" s="37"/>
      <c r="D23" s="37"/>
      <c r="E23" s="37"/>
      <c r="F23" s="37"/>
      <c r="G23" s="37"/>
      <c r="H23" s="37"/>
    </row>
    <row r="24" spans="1:8" x14ac:dyDescent="0.25">
      <c r="A24" s="37"/>
      <c r="B24" s="37"/>
      <c r="C24" s="37"/>
      <c r="D24" s="37"/>
      <c r="E24" s="37"/>
      <c r="F24" s="37"/>
      <c r="G24" s="37"/>
      <c r="H24" s="37"/>
    </row>
    <row r="25" spans="1:8" ht="30" customHeight="1" x14ac:dyDescent="0.25">
      <c r="A25" s="168" t="s">
        <v>295</v>
      </c>
      <c r="B25" s="166" t="s">
        <v>296</v>
      </c>
      <c r="C25" s="168" t="s">
        <v>315</v>
      </c>
      <c r="D25" s="176" t="s">
        <v>316</v>
      </c>
      <c r="E25" s="168" t="s">
        <v>317</v>
      </c>
      <c r="F25" s="166" t="s">
        <v>318</v>
      </c>
      <c r="H25" s="37"/>
    </row>
    <row r="26" spans="1:8" x14ac:dyDescent="0.25">
      <c r="A26" s="169"/>
      <c r="B26" s="171"/>
      <c r="C26" s="169"/>
      <c r="D26" s="177"/>
      <c r="E26" s="170"/>
      <c r="F26" s="167"/>
      <c r="H26" s="37"/>
    </row>
    <row r="27" spans="1:8" x14ac:dyDescent="0.25">
      <c r="A27" s="169"/>
      <c r="B27" s="171"/>
      <c r="C27" s="88" t="s">
        <v>319</v>
      </c>
      <c r="D27" s="89" t="s">
        <v>320</v>
      </c>
      <c r="E27" s="89" t="s">
        <v>321</v>
      </c>
      <c r="F27" s="90" t="s">
        <v>322</v>
      </c>
      <c r="H27" s="37"/>
    </row>
    <row r="28" spans="1:8" x14ac:dyDescent="0.25">
      <c r="A28" s="46">
        <f>A5</f>
        <v>42614</v>
      </c>
      <c r="B28" s="47">
        <f>B5</f>
        <v>42675</v>
      </c>
      <c r="C28" s="91">
        <f t="shared" ref="C28:C34" si="5">G16+H16</f>
        <v>-379172.21900400042</v>
      </c>
      <c r="D28" s="92">
        <f>F28-C28-E28</f>
        <v>27948.389434426907</v>
      </c>
      <c r="E28" s="92">
        <v>-343655.28272665199</v>
      </c>
      <c r="F28" s="93">
        <v>-694879.1122962255</v>
      </c>
      <c r="H28" s="37"/>
    </row>
    <row r="29" spans="1:8" x14ac:dyDescent="0.25">
      <c r="A29" s="61">
        <f>A6</f>
        <v>42644</v>
      </c>
      <c r="B29" s="54">
        <f>B6</f>
        <v>42705</v>
      </c>
      <c r="C29" s="94">
        <f t="shared" si="5"/>
        <v>-297532.93472100049</v>
      </c>
      <c r="D29" s="95">
        <f t="shared" ref="D29:D32" si="6">F29-C29-E29</f>
        <v>-168587.0594518084</v>
      </c>
      <c r="E29" s="95">
        <v>-124403.142954639</v>
      </c>
      <c r="F29" s="96">
        <v>-590523.13712744787</v>
      </c>
      <c r="H29" s="37"/>
    </row>
    <row r="30" spans="1:8" x14ac:dyDescent="0.25">
      <c r="A30" s="61">
        <f t="shared" ref="A30:B33" si="7">A7</f>
        <v>42675</v>
      </c>
      <c r="B30" s="54">
        <f t="shared" si="7"/>
        <v>42736</v>
      </c>
      <c r="C30" s="94">
        <f t="shared" si="5"/>
        <v>-55641.731874000281</v>
      </c>
      <c r="D30" s="95">
        <f t="shared" si="6"/>
        <v>5334.201300709261</v>
      </c>
      <c r="E30" s="95">
        <v>-122606.125323639</v>
      </c>
      <c r="F30" s="96">
        <v>-172913.65589693002</v>
      </c>
      <c r="H30" s="37"/>
    </row>
    <row r="31" spans="1:8" x14ac:dyDescent="0.25">
      <c r="A31" s="61">
        <f t="shared" si="7"/>
        <v>42705</v>
      </c>
      <c r="B31" s="54">
        <f t="shared" si="7"/>
        <v>42767</v>
      </c>
      <c r="C31" s="94">
        <f t="shared" si="5"/>
        <v>-768946.80210699886</v>
      </c>
      <c r="D31" s="95">
        <f t="shared" si="6"/>
        <v>82720.774773479541</v>
      </c>
      <c r="E31" s="95">
        <v>-114880.839936399</v>
      </c>
      <c r="F31" s="96">
        <v>-801106.86726991832</v>
      </c>
      <c r="H31" s="37"/>
    </row>
    <row r="32" spans="1:8" x14ac:dyDescent="0.25">
      <c r="A32" s="61">
        <f t="shared" si="7"/>
        <v>42736</v>
      </c>
      <c r="B32" s="54">
        <f t="shared" si="7"/>
        <v>42795</v>
      </c>
      <c r="C32" s="94">
        <f t="shared" si="5"/>
        <v>-671551.09525799938</v>
      </c>
      <c r="D32" s="95">
        <f t="shared" si="6"/>
        <v>69555.023022901005</v>
      </c>
      <c r="E32" s="95">
        <v>-113682.398124119</v>
      </c>
      <c r="F32" s="96">
        <v>-715678.47035921738</v>
      </c>
      <c r="H32" s="37"/>
    </row>
    <row r="33" spans="1:8" x14ac:dyDescent="0.25">
      <c r="A33" s="62">
        <f t="shared" si="7"/>
        <v>42767</v>
      </c>
      <c r="B33" s="63">
        <f t="shared" si="7"/>
        <v>42826</v>
      </c>
      <c r="C33" s="97">
        <f t="shared" si="5"/>
        <v>-843892.44603899936</v>
      </c>
      <c r="D33" s="95">
        <f>F33-C33-E33</f>
        <v>-60805.457686421432</v>
      </c>
      <c r="E33" s="98">
        <v>-115761.594398279</v>
      </c>
      <c r="F33" s="99">
        <v>-1020459.4981236998</v>
      </c>
      <c r="H33" s="37"/>
    </row>
    <row r="34" spans="1:8" x14ac:dyDescent="0.25">
      <c r="A34" s="37"/>
      <c r="B34" s="37"/>
      <c r="C34" s="100">
        <f t="shared" si="5"/>
        <v>-3016737.2290029987</v>
      </c>
      <c r="D34" s="100">
        <f>SUM(D28:D33)</f>
        <v>-43834.1286067131</v>
      </c>
      <c r="E34" s="100">
        <f>SUM(E28:E33)</f>
        <v>-934989.38346372696</v>
      </c>
      <c r="F34" s="101">
        <f>SUM(F28:F33)</f>
        <v>-3995560.7410734389</v>
      </c>
      <c r="H34" s="37"/>
    </row>
    <row r="35" spans="1:8" x14ac:dyDescent="0.25">
      <c r="C35" s="102"/>
      <c r="D35" s="102"/>
      <c r="E35" s="102"/>
      <c r="F35" s="102"/>
    </row>
    <row r="36" spans="1:8" x14ac:dyDescent="0.25">
      <c r="C36" s="103"/>
      <c r="D36" s="103"/>
      <c r="E36" s="103"/>
      <c r="F36" s="103"/>
    </row>
    <row r="37" spans="1:8" x14ac:dyDescent="0.25">
      <c r="A37" s="39" t="s">
        <v>323</v>
      </c>
    </row>
    <row r="38" spans="1:8" x14ac:dyDescent="0.25">
      <c r="A38" s="39" t="s">
        <v>324</v>
      </c>
    </row>
    <row r="39" spans="1:8" x14ac:dyDescent="0.25">
      <c r="A39" s="39" t="s">
        <v>325</v>
      </c>
    </row>
    <row r="40" spans="1:8" x14ac:dyDescent="0.25">
      <c r="A40" s="39" t="s">
        <v>326</v>
      </c>
    </row>
    <row r="41" spans="1:8" x14ac:dyDescent="0.25">
      <c r="A41" s="39" t="s">
        <v>327</v>
      </c>
    </row>
    <row r="42" spans="1:8" x14ac:dyDescent="0.25">
      <c r="A42" s="39" t="s">
        <v>328</v>
      </c>
    </row>
  </sheetData>
  <mergeCells count="16">
    <mergeCell ref="G2:H2"/>
    <mergeCell ref="A13:A15"/>
    <mergeCell ref="B13:B15"/>
    <mergeCell ref="C13:D13"/>
    <mergeCell ref="E13:F13"/>
    <mergeCell ref="G13:H13"/>
    <mergeCell ref="F25:F26"/>
    <mergeCell ref="A2:A4"/>
    <mergeCell ref="B2:B4"/>
    <mergeCell ref="C2:D2"/>
    <mergeCell ref="E2:F2"/>
    <mergeCell ref="A25:A27"/>
    <mergeCell ref="B25:B27"/>
    <mergeCell ref="C25:C26"/>
    <mergeCell ref="D25:D26"/>
    <mergeCell ref="E25:E26"/>
  </mergeCells>
  <pageMargins left="0.7" right="0.7" top="0.75" bottom="0.75" header="0.3" footer="0.3"/>
  <pageSetup scale="70" orientation="portrait" r:id="rId1"/>
  <headerFooter>
    <oddHeader>&amp;R&amp;"Times New Roman,Bold"REVISED Attachment to Response to Question No. 1
Rahn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9"/>
  <sheetViews>
    <sheetView showGridLines="0" workbookViewId="0"/>
  </sheetViews>
  <sheetFormatPr defaultRowHeight="15" x14ac:dyDescent="0.25"/>
  <cols>
    <col min="1" max="1" width="30.7109375" bestFit="1" customWidth="1"/>
    <col min="2" max="2" width="17" bestFit="1" customWidth="1"/>
    <col min="3" max="3" width="10.7109375" bestFit="1" customWidth="1"/>
    <col min="4" max="4" width="33.85546875" bestFit="1" customWidth="1"/>
    <col min="5" max="5" width="11.28515625" bestFit="1" customWidth="1"/>
    <col min="6" max="6" width="13.5703125" bestFit="1" customWidth="1"/>
    <col min="7" max="7" width="12.42578125" bestFit="1" customWidth="1"/>
    <col min="8" max="8" width="17" bestFit="1" customWidth="1"/>
    <col min="9" max="9" width="14.5703125" bestFit="1" customWidth="1"/>
    <col min="10" max="10" width="10" bestFit="1" customWidth="1"/>
    <col min="11" max="11" width="13.42578125" bestFit="1" customWidth="1"/>
    <col min="12" max="12" width="10" bestFit="1" customWidth="1"/>
    <col min="13" max="13" width="10.5703125" bestFit="1" customWidth="1"/>
    <col min="14" max="14" width="9.85546875" bestFit="1" customWidth="1"/>
    <col min="15" max="15" width="10" bestFit="1" customWidth="1"/>
    <col min="16" max="16" width="10.42578125" bestFit="1" customWidth="1"/>
    <col min="17" max="17" width="16.42578125" bestFit="1" customWidth="1"/>
  </cols>
  <sheetData>
    <row r="1" spans="1:2" ht="15.7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x14ac:dyDescent="0.25">
      <c r="A4" s="2"/>
    </row>
    <row r="5" spans="1:2" x14ac:dyDescent="0.25">
      <c r="A5" s="3" t="s">
        <v>2</v>
      </c>
    </row>
    <row r="6" spans="1:2" x14ac:dyDescent="0.25">
      <c r="A6" s="2"/>
    </row>
    <row r="7" spans="1:2" x14ac:dyDescent="0.25">
      <c r="A7" s="3" t="s">
        <v>3</v>
      </c>
    </row>
    <row r="8" spans="1:2" x14ac:dyDescent="0.25">
      <c r="A8" s="2"/>
    </row>
    <row r="9" spans="1:2" ht="15.75" customHeight="1" x14ac:dyDescent="0.25">
      <c r="A9" s="187" t="s">
        <v>4</v>
      </c>
      <c r="B9" s="187"/>
    </row>
    <row r="10" spans="1:2" x14ac:dyDescent="0.25">
      <c r="A10" s="4" t="s">
        <v>5</v>
      </c>
      <c r="B10" s="4" t="s">
        <v>6</v>
      </c>
    </row>
    <row r="11" spans="1:2" x14ac:dyDescent="0.25">
      <c r="A11" s="4" t="s">
        <v>7</v>
      </c>
      <c r="B11" s="4" t="s">
        <v>8</v>
      </c>
    </row>
    <row r="12" spans="1:2" x14ac:dyDescent="0.25">
      <c r="A12" s="4"/>
      <c r="B12" s="4" t="s">
        <v>9</v>
      </c>
    </row>
    <row r="13" spans="1:2" x14ac:dyDescent="0.25">
      <c r="A13" s="4"/>
      <c r="B13" s="4" t="s">
        <v>10</v>
      </c>
    </row>
    <row r="14" spans="1:2" x14ac:dyDescent="0.25">
      <c r="A14" s="4"/>
      <c r="B14" s="4" t="s">
        <v>11</v>
      </c>
    </row>
    <row r="15" spans="1:2" x14ac:dyDescent="0.25">
      <c r="A15" s="4"/>
      <c r="B15" s="4" t="s">
        <v>12</v>
      </c>
    </row>
    <row r="16" spans="1:2" x14ac:dyDescent="0.25">
      <c r="A16" s="4"/>
      <c r="B16" s="4" t="s">
        <v>13</v>
      </c>
    </row>
    <row r="17" spans="1:17" x14ac:dyDescent="0.25">
      <c r="A17" s="4"/>
      <c r="B17" s="4" t="s">
        <v>14</v>
      </c>
    </row>
    <row r="18" spans="1:17" x14ac:dyDescent="0.25">
      <c r="A18" s="4"/>
      <c r="B18" s="4" t="s">
        <v>15</v>
      </c>
    </row>
    <row r="19" spans="1:17" x14ac:dyDescent="0.25">
      <c r="A19" s="4"/>
      <c r="B19" s="4" t="s">
        <v>16</v>
      </c>
    </row>
    <row r="20" spans="1:17" x14ac:dyDescent="0.25">
      <c r="A20" s="4"/>
      <c r="B20" s="4" t="s">
        <v>17</v>
      </c>
    </row>
    <row r="21" spans="1:17" x14ac:dyDescent="0.25">
      <c r="A21" s="4"/>
      <c r="B21" s="4" t="s">
        <v>18</v>
      </c>
    </row>
    <row r="22" spans="1:17" x14ac:dyDescent="0.25">
      <c r="A22" s="4"/>
      <c r="B22" s="4" t="s">
        <v>19</v>
      </c>
    </row>
    <row r="23" spans="1:17" x14ac:dyDescent="0.25">
      <c r="A23" s="4"/>
      <c r="B23" s="4" t="s">
        <v>20</v>
      </c>
    </row>
    <row r="24" spans="1:17" x14ac:dyDescent="0.25">
      <c r="A24" s="4" t="s">
        <v>21</v>
      </c>
      <c r="B24" s="4" t="s">
        <v>22</v>
      </c>
    </row>
    <row r="25" spans="1:17" ht="15.75" thickBot="1" x14ac:dyDescent="0.3">
      <c r="A25" s="2"/>
    </row>
    <row r="26" spans="1:17" ht="15.75" thickBot="1" x14ac:dyDescent="0.3">
      <c r="A26" s="188"/>
      <c r="B26" s="189"/>
      <c r="C26" s="189"/>
      <c r="D26" s="190"/>
      <c r="E26" s="5"/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  <c r="K26" s="6" t="s">
        <v>13</v>
      </c>
      <c r="L26" s="6" t="s">
        <v>14</v>
      </c>
      <c r="M26" s="6" t="s">
        <v>15</v>
      </c>
      <c r="N26" s="6" t="s">
        <v>16</v>
      </c>
      <c r="O26" s="6" t="s">
        <v>17</v>
      </c>
      <c r="P26" s="6" t="s">
        <v>18</v>
      </c>
      <c r="Q26" s="6" t="s">
        <v>19</v>
      </c>
    </row>
    <row r="27" spans="1:17" ht="15.75" thickBot="1" x14ac:dyDescent="0.3">
      <c r="A27" s="6" t="s">
        <v>21</v>
      </c>
      <c r="B27" s="6" t="s">
        <v>23</v>
      </c>
      <c r="C27" s="191" t="s">
        <v>24</v>
      </c>
      <c r="D27" s="192"/>
      <c r="E27" s="6" t="s">
        <v>25</v>
      </c>
      <c r="F27" s="5" t="s">
        <v>26</v>
      </c>
      <c r="G27" s="5" t="s">
        <v>26</v>
      </c>
      <c r="H27" s="5" t="s">
        <v>26</v>
      </c>
      <c r="I27" s="5" t="s">
        <v>26</v>
      </c>
      <c r="J27" s="5" t="s">
        <v>26</v>
      </c>
      <c r="K27" s="5" t="s">
        <v>26</v>
      </c>
      <c r="L27" s="5" t="s">
        <v>26</v>
      </c>
      <c r="M27" s="5" t="s">
        <v>26</v>
      </c>
      <c r="N27" s="5" t="s">
        <v>26</v>
      </c>
      <c r="O27" s="5" t="s">
        <v>26</v>
      </c>
      <c r="P27" s="5" t="s">
        <v>26</v>
      </c>
      <c r="Q27" s="5" t="s">
        <v>26</v>
      </c>
    </row>
    <row r="28" spans="1:17" ht="15.75" thickBot="1" x14ac:dyDescent="0.3">
      <c r="A28" s="6" t="s">
        <v>22</v>
      </c>
      <c r="B28" s="6" t="s">
        <v>22</v>
      </c>
      <c r="C28" s="6" t="s">
        <v>27</v>
      </c>
      <c r="D28" s="6" t="s">
        <v>28</v>
      </c>
      <c r="E28" s="7">
        <v>42824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thickBot="1" x14ac:dyDescent="0.3">
      <c r="A29" s="6" t="s">
        <v>22</v>
      </c>
      <c r="B29" s="6" t="s">
        <v>22</v>
      </c>
      <c r="C29" s="6" t="s">
        <v>27</v>
      </c>
      <c r="D29" s="6" t="s">
        <v>28</v>
      </c>
      <c r="E29" s="7">
        <v>42825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5.75" thickBot="1" x14ac:dyDescent="0.3">
      <c r="A30" s="6" t="s">
        <v>22</v>
      </c>
      <c r="B30" s="6" t="s">
        <v>22</v>
      </c>
      <c r="C30" s="6" t="s">
        <v>29</v>
      </c>
      <c r="D30" s="6" t="s">
        <v>30</v>
      </c>
      <c r="E30" s="7">
        <v>42813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thickBot="1" x14ac:dyDescent="0.3">
      <c r="A31" s="6" t="s">
        <v>22</v>
      </c>
      <c r="B31" s="6" t="s">
        <v>22</v>
      </c>
      <c r="C31" s="6" t="s">
        <v>29</v>
      </c>
      <c r="D31" s="6" t="s">
        <v>30</v>
      </c>
      <c r="E31" s="7">
        <v>42828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thickBot="1" x14ac:dyDescent="0.3">
      <c r="A32" s="6" t="s">
        <v>22</v>
      </c>
      <c r="B32" s="6" t="s">
        <v>22</v>
      </c>
      <c r="C32" s="6" t="s">
        <v>29</v>
      </c>
      <c r="D32" s="6" t="s">
        <v>30</v>
      </c>
      <c r="E32" s="7">
        <v>42833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thickBot="1" x14ac:dyDescent="0.3">
      <c r="A33" s="6" t="s">
        <v>22</v>
      </c>
      <c r="B33" s="6" t="s">
        <v>22</v>
      </c>
      <c r="C33" s="6" t="s">
        <v>29</v>
      </c>
      <c r="D33" s="6" t="s">
        <v>30</v>
      </c>
      <c r="E33" s="7">
        <v>42834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.75" thickBot="1" x14ac:dyDescent="0.3">
      <c r="A34" s="6" t="s">
        <v>22</v>
      </c>
      <c r="B34" s="6" t="s">
        <v>22</v>
      </c>
      <c r="C34" s="6" t="s">
        <v>29</v>
      </c>
      <c r="D34" s="6" t="s">
        <v>30</v>
      </c>
      <c r="E34" s="7">
        <v>42835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thickBot="1" x14ac:dyDescent="0.3">
      <c r="A35" s="6" t="s">
        <v>22</v>
      </c>
      <c r="B35" s="6" t="s">
        <v>22</v>
      </c>
      <c r="C35" s="6" t="s">
        <v>29</v>
      </c>
      <c r="D35" s="6" t="s">
        <v>30</v>
      </c>
      <c r="E35" s="7">
        <v>42841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5.75" thickBot="1" x14ac:dyDescent="0.3">
      <c r="A36" s="6" t="s">
        <v>22</v>
      </c>
      <c r="B36" s="6" t="s">
        <v>22</v>
      </c>
      <c r="C36" s="6" t="s">
        <v>29</v>
      </c>
      <c r="D36" s="6" t="s">
        <v>30</v>
      </c>
      <c r="E36" s="7">
        <v>42854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thickBot="1" x14ac:dyDescent="0.3">
      <c r="A37" s="6" t="s">
        <v>22</v>
      </c>
      <c r="B37" s="6" t="s">
        <v>22</v>
      </c>
      <c r="C37" s="6" t="s">
        <v>31</v>
      </c>
      <c r="D37" s="6" t="s">
        <v>32</v>
      </c>
      <c r="E37" s="7">
        <v>42619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5.75" thickBot="1" x14ac:dyDescent="0.3">
      <c r="A38" s="6" t="s">
        <v>22</v>
      </c>
      <c r="B38" s="6" t="s">
        <v>22</v>
      </c>
      <c r="C38" s="6" t="s">
        <v>31</v>
      </c>
      <c r="D38" s="6" t="s">
        <v>32</v>
      </c>
      <c r="E38" s="7">
        <v>42649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.75" thickBot="1" x14ac:dyDescent="0.3">
      <c r="A39" s="6" t="s">
        <v>22</v>
      </c>
      <c r="B39" s="6" t="s">
        <v>22</v>
      </c>
      <c r="C39" s="6" t="s">
        <v>31</v>
      </c>
      <c r="D39" s="6" t="s">
        <v>32</v>
      </c>
      <c r="E39" s="7">
        <v>42680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5.75" thickBot="1" x14ac:dyDescent="0.3">
      <c r="A40" s="6" t="s">
        <v>22</v>
      </c>
      <c r="B40" s="6" t="s">
        <v>22</v>
      </c>
      <c r="C40" s="6" t="s">
        <v>31</v>
      </c>
      <c r="D40" s="6" t="s">
        <v>32</v>
      </c>
      <c r="E40" s="7">
        <v>42710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thickBot="1" x14ac:dyDescent="0.3">
      <c r="A41" s="6" t="s">
        <v>22</v>
      </c>
      <c r="B41" s="6" t="s">
        <v>22</v>
      </c>
      <c r="C41" s="6" t="s">
        <v>31</v>
      </c>
      <c r="D41" s="6" t="s">
        <v>32</v>
      </c>
      <c r="E41" s="7">
        <v>42733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5.75" thickBot="1" x14ac:dyDescent="0.3">
      <c r="A42" s="6" t="s">
        <v>22</v>
      </c>
      <c r="B42" s="6" t="s">
        <v>22</v>
      </c>
      <c r="C42" s="6" t="s">
        <v>31</v>
      </c>
      <c r="D42" s="6" t="s">
        <v>32</v>
      </c>
      <c r="E42" s="7">
        <v>42735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thickBot="1" x14ac:dyDescent="0.3">
      <c r="A43" s="6" t="s">
        <v>22</v>
      </c>
      <c r="B43" s="6" t="s">
        <v>22</v>
      </c>
      <c r="C43" s="6" t="s">
        <v>31</v>
      </c>
      <c r="D43" s="6" t="s">
        <v>32</v>
      </c>
      <c r="E43" s="7">
        <v>42741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thickBot="1" x14ac:dyDescent="0.3">
      <c r="A44" s="6" t="s">
        <v>22</v>
      </c>
      <c r="B44" s="6" t="s">
        <v>22</v>
      </c>
      <c r="C44" s="6" t="s">
        <v>31</v>
      </c>
      <c r="D44" s="6" t="s">
        <v>32</v>
      </c>
      <c r="E44" s="7">
        <v>42766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thickBot="1" x14ac:dyDescent="0.3">
      <c r="A45" s="6" t="s">
        <v>22</v>
      </c>
      <c r="B45" s="6" t="s">
        <v>22</v>
      </c>
      <c r="C45" s="6" t="s">
        <v>31</v>
      </c>
      <c r="D45" s="6" t="s">
        <v>32</v>
      </c>
      <c r="E45" s="7">
        <v>42772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thickBot="1" x14ac:dyDescent="0.3">
      <c r="A46" s="6" t="s">
        <v>22</v>
      </c>
      <c r="B46" s="6" t="s">
        <v>22</v>
      </c>
      <c r="C46" s="6" t="s">
        <v>31</v>
      </c>
      <c r="D46" s="6" t="s">
        <v>32</v>
      </c>
      <c r="E46" s="7">
        <v>42794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thickBot="1" x14ac:dyDescent="0.3">
      <c r="A47" s="6" t="s">
        <v>22</v>
      </c>
      <c r="B47" s="6" t="s">
        <v>22</v>
      </c>
      <c r="C47" s="6" t="s">
        <v>31</v>
      </c>
      <c r="D47" s="6" t="s">
        <v>32</v>
      </c>
      <c r="E47" s="7">
        <v>42800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thickBot="1" x14ac:dyDescent="0.3">
      <c r="A48" s="6" t="s">
        <v>22</v>
      </c>
      <c r="B48" s="6" t="s">
        <v>22</v>
      </c>
      <c r="C48" s="6" t="s">
        <v>31</v>
      </c>
      <c r="D48" s="6" t="s">
        <v>32</v>
      </c>
      <c r="E48" s="7">
        <v>42801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15.75" thickBot="1" x14ac:dyDescent="0.3">
      <c r="A49" s="6" t="s">
        <v>22</v>
      </c>
      <c r="B49" s="6" t="s">
        <v>22</v>
      </c>
      <c r="C49" s="6" t="s">
        <v>31</v>
      </c>
      <c r="D49" s="6" t="s">
        <v>32</v>
      </c>
      <c r="E49" s="7">
        <v>42817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75" thickBot="1" x14ac:dyDescent="0.3">
      <c r="A50" s="6" t="s">
        <v>22</v>
      </c>
      <c r="B50" s="6" t="s">
        <v>22</v>
      </c>
      <c r="C50" s="6" t="s">
        <v>31</v>
      </c>
      <c r="D50" s="6" t="s">
        <v>32</v>
      </c>
      <c r="E50" s="7">
        <v>42821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15.75" thickBot="1" x14ac:dyDescent="0.3">
      <c r="A51" s="6" t="s">
        <v>22</v>
      </c>
      <c r="B51" s="6" t="s">
        <v>22</v>
      </c>
      <c r="C51" s="6" t="s">
        <v>31</v>
      </c>
      <c r="D51" s="6" t="s">
        <v>32</v>
      </c>
      <c r="E51" s="7">
        <v>42824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thickBot="1" x14ac:dyDescent="0.3">
      <c r="A52" s="6" t="s">
        <v>22</v>
      </c>
      <c r="B52" s="6" t="s">
        <v>22</v>
      </c>
      <c r="C52" s="6" t="s">
        <v>31</v>
      </c>
      <c r="D52" s="6" t="s">
        <v>32</v>
      </c>
      <c r="E52" s="7">
        <v>42825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thickBot="1" x14ac:dyDescent="0.3">
      <c r="A53" s="6" t="s">
        <v>22</v>
      </c>
      <c r="B53" s="6" t="s">
        <v>22</v>
      </c>
      <c r="C53" s="6" t="s">
        <v>31</v>
      </c>
      <c r="D53" s="6" t="s">
        <v>32</v>
      </c>
      <c r="E53" s="7">
        <v>42828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thickBot="1" x14ac:dyDescent="0.3">
      <c r="A54" s="6" t="s">
        <v>22</v>
      </c>
      <c r="B54" s="6" t="s">
        <v>22</v>
      </c>
      <c r="C54" s="6" t="s">
        <v>31</v>
      </c>
      <c r="D54" s="6" t="s">
        <v>32</v>
      </c>
      <c r="E54" s="7">
        <v>42829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thickBot="1" x14ac:dyDescent="0.3">
      <c r="A55" s="6" t="s">
        <v>22</v>
      </c>
      <c r="B55" s="6" t="s">
        <v>22</v>
      </c>
      <c r="C55" s="6" t="s">
        <v>31</v>
      </c>
      <c r="D55" s="6" t="s">
        <v>32</v>
      </c>
      <c r="E55" s="7">
        <v>42830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75" thickBot="1" x14ac:dyDescent="0.3">
      <c r="A56" s="6" t="s">
        <v>22</v>
      </c>
      <c r="B56" s="6" t="s">
        <v>22</v>
      </c>
      <c r="C56" s="6" t="s">
        <v>31</v>
      </c>
      <c r="D56" s="6" t="s">
        <v>32</v>
      </c>
      <c r="E56" s="7">
        <v>42831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thickBot="1" x14ac:dyDescent="0.3">
      <c r="A57" s="6" t="s">
        <v>22</v>
      </c>
      <c r="B57" s="6" t="s">
        <v>22</v>
      </c>
      <c r="C57" s="6" t="s">
        <v>31</v>
      </c>
      <c r="D57" s="6" t="s">
        <v>32</v>
      </c>
      <c r="E57" s="7">
        <v>42832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thickBot="1" x14ac:dyDescent="0.3">
      <c r="A58" s="6" t="s">
        <v>22</v>
      </c>
      <c r="B58" s="6" t="s">
        <v>22</v>
      </c>
      <c r="C58" s="6" t="s">
        <v>31</v>
      </c>
      <c r="D58" s="6" t="s">
        <v>32</v>
      </c>
      <c r="E58" s="7">
        <v>42833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5.75" thickBot="1" x14ac:dyDescent="0.3">
      <c r="A59" s="6" t="s">
        <v>22</v>
      </c>
      <c r="B59" s="6" t="s">
        <v>22</v>
      </c>
      <c r="C59" s="6" t="s">
        <v>31</v>
      </c>
      <c r="D59" s="6" t="s">
        <v>32</v>
      </c>
      <c r="E59" s="7">
        <v>42834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thickBot="1" x14ac:dyDescent="0.3">
      <c r="A60" s="6" t="s">
        <v>22</v>
      </c>
      <c r="B60" s="6" t="s">
        <v>22</v>
      </c>
      <c r="C60" s="6" t="s">
        <v>31</v>
      </c>
      <c r="D60" s="6" t="s">
        <v>32</v>
      </c>
      <c r="E60" s="7">
        <v>42835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thickBot="1" x14ac:dyDescent="0.3">
      <c r="A61" s="6" t="s">
        <v>22</v>
      </c>
      <c r="B61" s="6" t="s">
        <v>22</v>
      </c>
      <c r="C61" s="6" t="s">
        <v>31</v>
      </c>
      <c r="D61" s="6" t="s">
        <v>32</v>
      </c>
      <c r="E61" s="7">
        <v>42836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thickBot="1" x14ac:dyDescent="0.3">
      <c r="A62" s="6" t="s">
        <v>22</v>
      </c>
      <c r="B62" s="6" t="s">
        <v>22</v>
      </c>
      <c r="C62" s="6" t="s">
        <v>31</v>
      </c>
      <c r="D62" s="6" t="s">
        <v>32</v>
      </c>
      <c r="E62" s="7">
        <v>42837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thickBot="1" x14ac:dyDescent="0.3">
      <c r="A63" s="6" t="s">
        <v>22</v>
      </c>
      <c r="B63" s="6" t="s">
        <v>22</v>
      </c>
      <c r="C63" s="6" t="s">
        <v>31</v>
      </c>
      <c r="D63" s="6" t="s">
        <v>32</v>
      </c>
      <c r="E63" s="7">
        <v>42838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75" thickBot="1" x14ac:dyDescent="0.3">
      <c r="A64" s="6" t="s">
        <v>22</v>
      </c>
      <c r="B64" s="6" t="s">
        <v>22</v>
      </c>
      <c r="C64" s="6" t="s">
        <v>31</v>
      </c>
      <c r="D64" s="6" t="s">
        <v>32</v>
      </c>
      <c r="E64" s="7">
        <v>42839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thickBot="1" x14ac:dyDescent="0.3">
      <c r="A65" s="6" t="s">
        <v>22</v>
      </c>
      <c r="B65" s="6" t="s">
        <v>22</v>
      </c>
      <c r="C65" s="6" t="s">
        <v>31</v>
      </c>
      <c r="D65" s="6" t="s">
        <v>32</v>
      </c>
      <c r="E65" s="7">
        <v>42840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thickBot="1" x14ac:dyDescent="0.3">
      <c r="A66" s="6" t="s">
        <v>22</v>
      </c>
      <c r="B66" s="6" t="s">
        <v>22</v>
      </c>
      <c r="C66" s="6" t="s">
        <v>31</v>
      </c>
      <c r="D66" s="6" t="s">
        <v>32</v>
      </c>
      <c r="E66" s="7">
        <v>42841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5.75" thickBot="1" x14ac:dyDescent="0.3">
      <c r="A67" s="6" t="s">
        <v>22</v>
      </c>
      <c r="B67" s="6" t="s">
        <v>22</v>
      </c>
      <c r="C67" s="6" t="s">
        <v>31</v>
      </c>
      <c r="D67" s="6" t="s">
        <v>32</v>
      </c>
      <c r="E67" s="7">
        <v>42842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thickBot="1" x14ac:dyDescent="0.3">
      <c r="A68" s="6" t="s">
        <v>22</v>
      </c>
      <c r="B68" s="6" t="s">
        <v>22</v>
      </c>
      <c r="C68" s="6" t="s">
        <v>31</v>
      </c>
      <c r="D68" s="6" t="s">
        <v>32</v>
      </c>
      <c r="E68" s="7">
        <v>42843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thickBot="1" x14ac:dyDescent="0.3">
      <c r="A69" s="6" t="s">
        <v>22</v>
      </c>
      <c r="B69" s="6" t="s">
        <v>22</v>
      </c>
      <c r="C69" s="6" t="s">
        <v>31</v>
      </c>
      <c r="D69" s="6" t="s">
        <v>32</v>
      </c>
      <c r="E69" s="7">
        <v>42844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75" thickBot="1" x14ac:dyDescent="0.3">
      <c r="A70" s="6" t="s">
        <v>22</v>
      </c>
      <c r="B70" s="6" t="s">
        <v>22</v>
      </c>
      <c r="C70" s="6" t="s">
        <v>31</v>
      </c>
      <c r="D70" s="6" t="s">
        <v>32</v>
      </c>
      <c r="E70" s="7">
        <v>42845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thickBot="1" x14ac:dyDescent="0.3">
      <c r="A71" s="6" t="s">
        <v>22</v>
      </c>
      <c r="B71" s="6" t="s">
        <v>22</v>
      </c>
      <c r="C71" s="6" t="s">
        <v>31</v>
      </c>
      <c r="D71" s="6" t="s">
        <v>32</v>
      </c>
      <c r="E71" s="7">
        <v>42854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thickBot="1" x14ac:dyDescent="0.3">
      <c r="A72" s="6" t="s">
        <v>22</v>
      </c>
      <c r="B72" s="6" t="s">
        <v>22</v>
      </c>
      <c r="C72" s="6" t="s">
        <v>31</v>
      </c>
      <c r="D72" s="6" t="s">
        <v>32</v>
      </c>
      <c r="E72" s="7">
        <v>42855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15.75" thickBot="1" x14ac:dyDescent="0.3">
      <c r="A73" s="6" t="s">
        <v>22</v>
      </c>
      <c r="B73" s="6" t="s">
        <v>22</v>
      </c>
      <c r="C73" s="6" t="s">
        <v>33</v>
      </c>
      <c r="D73" s="6" t="s">
        <v>34</v>
      </c>
      <c r="E73" s="7">
        <v>42834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thickBot="1" x14ac:dyDescent="0.3">
      <c r="A74" s="6" t="s">
        <v>22</v>
      </c>
      <c r="B74" s="6" t="s">
        <v>22</v>
      </c>
      <c r="C74" s="6" t="s">
        <v>33</v>
      </c>
      <c r="D74" s="6" t="s">
        <v>34</v>
      </c>
      <c r="E74" s="7">
        <v>42844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5.75" thickBot="1" x14ac:dyDescent="0.3">
      <c r="A75" s="6" t="s">
        <v>22</v>
      </c>
      <c r="B75" s="6" t="s">
        <v>22</v>
      </c>
      <c r="C75" s="6" t="s">
        <v>35</v>
      </c>
      <c r="D75" s="6" t="s">
        <v>36</v>
      </c>
      <c r="E75" s="7">
        <v>42649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thickBot="1" x14ac:dyDescent="0.3">
      <c r="A76" s="6" t="s">
        <v>22</v>
      </c>
      <c r="B76" s="6" t="s">
        <v>22</v>
      </c>
      <c r="C76" s="6" t="s">
        <v>35</v>
      </c>
      <c r="D76" s="6" t="s">
        <v>36</v>
      </c>
      <c r="E76" s="7">
        <v>42650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ht="15.75" thickBot="1" x14ac:dyDescent="0.3">
      <c r="A77" s="6" t="s">
        <v>22</v>
      </c>
      <c r="B77" s="6" t="s">
        <v>22</v>
      </c>
      <c r="C77" s="6" t="s">
        <v>35</v>
      </c>
      <c r="D77" s="6" t="s">
        <v>36</v>
      </c>
      <c r="E77" s="7">
        <v>42680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5.75" thickBot="1" x14ac:dyDescent="0.3">
      <c r="A78" s="6" t="s">
        <v>22</v>
      </c>
      <c r="B78" s="6" t="s">
        <v>22</v>
      </c>
      <c r="C78" s="6" t="s">
        <v>35</v>
      </c>
      <c r="D78" s="6" t="s">
        <v>36</v>
      </c>
      <c r="E78" s="7">
        <v>42710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ht="15.75" thickBot="1" x14ac:dyDescent="0.3">
      <c r="A79" s="6" t="s">
        <v>22</v>
      </c>
      <c r="B79" s="6" t="s">
        <v>22</v>
      </c>
      <c r="C79" s="6" t="s">
        <v>35</v>
      </c>
      <c r="D79" s="6" t="s">
        <v>36</v>
      </c>
      <c r="E79" s="7">
        <v>42712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thickBot="1" x14ac:dyDescent="0.3">
      <c r="A80" s="6" t="s">
        <v>22</v>
      </c>
      <c r="B80" s="6" t="s">
        <v>22</v>
      </c>
      <c r="C80" s="6" t="s">
        <v>35</v>
      </c>
      <c r="D80" s="6" t="s">
        <v>36</v>
      </c>
      <c r="E80" s="7">
        <v>42741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ht="15.75" thickBot="1" x14ac:dyDescent="0.3">
      <c r="A81" s="6" t="s">
        <v>22</v>
      </c>
      <c r="B81" s="6" t="s">
        <v>22</v>
      </c>
      <c r="C81" s="6" t="s">
        <v>35</v>
      </c>
      <c r="D81" s="6" t="s">
        <v>36</v>
      </c>
      <c r="E81" s="7">
        <v>42743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thickBot="1" x14ac:dyDescent="0.3">
      <c r="A82" s="6" t="s">
        <v>22</v>
      </c>
      <c r="B82" s="6" t="s">
        <v>22</v>
      </c>
      <c r="C82" s="6" t="s">
        <v>35</v>
      </c>
      <c r="D82" s="6" t="s">
        <v>36</v>
      </c>
      <c r="E82" s="7">
        <v>42772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5.75" thickBot="1" x14ac:dyDescent="0.3">
      <c r="A83" s="6" t="s">
        <v>22</v>
      </c>
      <c r="B83" s="6" t="s">
        <v>22</v>
      </c>
      <c r="C83" s="6" t="s">
        <v>35</v>
      </c>
      <c r="D83" s="6" t="s">
        <v>36</v>
      </c>
      <c r="E83" s="7">
        <v>42774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5.75" thickBot="1" x14ac:dyDescent="0.3">
      <c r="A84" s="6" t="s">
        <v>22</v>
      </c>
      <c r="B84" s="6" t="s">
        <v>22</v>
      </c>
      <c r="C84" s="6" t="s">
        <v>35</v>
      </c>
      <c r="D84" s="6" t="s">
        <v>36</v>
      </c>
      <c r="E84" s="7">
        <v>42785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ht="15.75" thickBot="1" x14ac:dyDescent="0.3">
      <c r="A85" s="6" t="s">
        <v>22</v>
      </c>
      <c r="B85" s="6" t="s">
        <v>22</v>
      </c>
      <c r="C85" s="6" t="s">
        <v>35</v>
      </c>
      <c r="D85" s="6" t="s">
        <v>36</v>
      </c>
      <c r="E85" s="7">
        <v>42800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thickBot="1" x14ac:dyDescent="0.3">
      <c r="A86" s="6" t="s">
        <v>22</v>
      </c>
      <c r="B86" s="6" t="s">
        <v>22</v>
      </c>
      <c r="C86" s="6" t="s">
        <v>35</v>
      </c>
      <c r="D86" s="6" t="s">
        <v>36</v>
      </c>
      <c r="E86" s="7">
        <v>42802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5.75" thickBot="1" x14ac:dyDescent="0.3">
      <c r="A87" s="6" t="s">
        <v>22</v>
      </c>
      <c r="B87" s="6" t="s">
        <v>22</v>
      </c>
      <c r="C87" s="6" t="s">
        <v>35</v>
      </c>
      <c r="D87" s="6" t="s">
        <v>36</v>
      </c>
      <c r="E87" s="7">
        <v>42803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thickBot="1" x14ac:dyDescent="0.3">
      <c r="A88" s="6" t="s">
        <v>22</v>
      </c>
      <c r="B88" s="6" t="s">
        <v>22</v>
      </c>
      <c r="C88" s="6" t="s">
        <v>35</v>
      </c>
      <c r="D88" s="6" t="s">
        <v>36</v>
      </c>
      <c r="E88" s="7">
        <v>42812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15.75" thickBot="1" x14ac:dyDescent="0.3">
      <c r="A89" s="6" t="s">
        <v>22</v>
      </c>
      <c r="B89" s="6" t="s">
        <v>22</v>
      </c>
      <c r="C89" s="6" t="s">
        <v>35</v>
      </c>
      <c r="D89" s="6" t="s">
        <v>36</v>
      </c>
      <c r="E89" s="7">
        <v>42813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thickBot="1" x14ac:dyDescent="0.3">
      <c r="A90" s="6" t="s">
        <v>22</v>
      </c>
      <c r="B90" s="6" t="s">
        <v>22</v>
      </c>
      <c r="C90" s="6" t="s">
        <v>35</v>
      </c>
      <c r="D90" s="6" t="s">
        <v>36</v>
      </c>
      <c r="E90" s="7">
        <v>42814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15.75" thickBot="1" x14ac:dyDescent="0.3">
      <c r="A91" s="6" t="s">
        <v>22</v>
      </c>
      <c r="B91" s="6" t="s">
        <v>22</v>
      </c>
      <c r="C91" s="6" t="s">
        <v>35</v>
      </c>
      <c r="D91" s="6" t="s">
        <v>36</v>
      </c>
      <c r="E91" s="7">
        <v>42816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5.75" thickBot="1" x14ac:dyDescent="0.3">
      <c r="A92" s="6" t="s">
        <v>22</v>
      </c>
      <c r="B92" s="6" t="s">
        <v>22</v>
      </c>
      <c r="C92" s="6" t="s">
        <v>35</v>
      </c>
      <c r="D92" s="6" t="s">
        <v>36</v>
      </c>
      <c r="E92" s="7">
        <v>42817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15.75" thickBot="1" x14ac:dyDescent="0.3">
      <c r="A93" s="6" t="s">
        <v>22</v>
      </c>
      <c r="B93" s="6" t="s">
        <v>22</v>
      </c>
      <c r="C93" s="6" t="s">
        <v>35</v>
      </c>
      <c r="D93" s="6" t="s">
        <v>36</v>
      </c>
      <c r="E93" s="7">
        <v>42818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thickBot="1" x14ac:dyDescent="0.3">
      <c r="A94" s="6" t="s">
        <v>22</v>
      </c>
      <c r="B94" s="6" t="s">
        <v>22</v>
      </c>
      <c r="C94" s="6" t="s">
        <v>35</v>
      </c>
      <c r="D94" s="6" t="s">
        <v>36</v>
      </c>
      <c r="E94" s="7">
        <v>42825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ht="15.75" thickBot="1" x14ac:dyDescent="0.3">
      <c r="A95" s="6" t="s">
        <v>22</v>
      </c>
      <c r="B95" s="6" t="s">
        <v>22</v>
      </c>
      <c r="C95" s="6" t="s">
        <v>35</v>
      </c>
      <c r="D95" s="6" t="s">
        <v>36</v>
      </c>
      <c r="E95" s="7">
        <v>42827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thickBot="1" x14ac:dyDescent="0.3">
      <c r="A96" s="6" t="s">
        <v>22</v>
      </c>
      <c r="B96" s="6" t="s">
        <v>22</v>
      </c>
      <c r="C96" s="6" t="s">
        <v>35</v>
      </c>
      <c r="D96" s="6" t="s">
        <v>36</v>
      </c>
      <c r="E96" s="7">
        <v>42828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ht="15.75" thickBot="1" x14ac:dyDescent="0.3">
      <c r="A97" s="6" t="s">
        <v>22</v>
      </c>
      <c r="B97" s="6" t="s">
        <v>22</v>
      </c>
      <c r="C97" s="6" t="s">
        <v>35</v>
      </c>
      <c r="D97" s="6" t="s">
        <v>36</v>
      </c>
      <c r="E97" s="7">
        <v>42829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5.75" thickBot="1" x14ac:dyDescent="0.3">
      <c r="A98" s="6" t="s">
        <v>22</v>
      </c>
      <c r="B98" s="6" t="s">
        <v>22</v>
      </c>
      <c r="C98" s="6" t="s">
        <v>35</v>
      </c>
      <c r="D98" s="6" t="s">
        <v>36</v>
      </c>
      <c r="E98" s="7">
        <v>42830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5.75" thickBot="1" x14ac:dyDescent="0.3">
      <c r="A99" s="6" t="s">
        <v>22</v>
      </c>
      <c r="B99" s="6" t="s">
        <v>22</v>
      </c>
      <c r="C99" s="6" t="s">
        <v>35</v>
      </c>
      <c r="D99" s="6" t="s">
        <v>36</v>
      </c>
      <c r="E99" s="7">
        <v>42831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thickBot="1" x14ac:dyDescent="0.3">
      <c r="A100" s="6" t="s">
        <v>22</v>
      </c>
      <c r="B100" s="6" t="s">
        <v>22</v>
      </c>
      <c r="C100" s="6" t="s">
        <v>35</v>
      </c>
      <c r="D100" s="6" t="s">
        <v>36</v>
      </c>
      <c r="E100" s="7">
        <v>42832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15.75" thickBot="1" x14ac:dyDescent="0.3">
      <c r="A101" s="6" t="s">
        <v>22</v>
      </c>
      <c r="B101" s="6" t="s">
        <v>22</v>
      </c>
      <c r="C101" s="6" t="s">
        <v>35</v>
      </c>
      <c r="D101" s="6" t="s">
        <v>36</v>
      </c>
      <c r="E101" s="7">
        <v>42833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thickBot="1" x14ac:dyDescent="0.3">
      <c r="A102" s="6" t="s">
        <v>22</v>
      </c>
      <c r="B102" s="6" t="s">
        <v>22</v>
      </c>
      <c r="C102" s="6" t="s">
        <v>35</v>
      </c>
      <c r="D102" s="6" t="s">
        <v>36</v>
      </c>
      <c r="E102" s="7">
        <v>42834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15.75" thickBot="1" x14ac:dyDescent="0.3">
      <c r="A103" s="6" t="s">
        <v>22</v>
      </c>
      <c r="B103" s="6" t="s">
        <v>22</v>
      </c>
      <c r="C103" s="6" t="s">
        <v>35</v>
      </c>
      <c r="D103" s="6" t="s">
        <v>36</v>
      </c>
      <c r="E103" s="7">
        <v>42835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5.75" thickBot="1" x14ac:dyDescent="0.3">
      <c r="A104" s="6" t="s">
        <v>22</v>
      </c>
      <c r="B104" s="6" t="s">
        <v>22</v>
      </c>
      <c r="C104" s="6" t="s">
        <v>35</v>
      </c>
      <c r="D104" s="6" t="s">
        <v>36</v>
      </c>
      <c r="E104" s="7">
        <v>42836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15.75" thickBot="1" x14ac:dyDescent="0.3">
      <c r="A105" s="6" t="s">
        <v>22</v>
      </c>
      <c r="B105" s="6" t="s">
        <v>22</v>
      </c>
      <c r="C105" s="6" t="s">
        <v>35</v>
      </c>
      <c r="D105" s="6" t="s">
        <v>36</v>
      </c>
      <c r="E105" s="7">
        <v>42837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5.75" thickBot="1" x14ac:dyDescent="0.3">
      <c r="A106" s="6" t="s">
        <v>22</v>
      </c>
      <c r="B106" s="6" t="s">
        <v>22</v>
      </c>
      <c r="C106" s="6" t="s">
        <v>35</v>
      </c>
      <c r="D106" s="6" t="s">
        <v>36</v>
      </c>
      <c r="E106" s="7">
        <v>42838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5.75" thickBot="1" x14ac:dyDescent="0.3">
      <c r="A107" s="6" t="s">
        <v>22</v>
      </c>
      <c r="B107" s="6" t="s">
        <v>22</v>
      </c>
      <c r="C107" s="6" t="s">
        <v>35</v>
      </c>
      <c r="D107" s="6" t="s">
        <v>36</v>
      </c>
      <c r="E107" s="7">
        <v>42839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5.75" thickBot="1" x14ac:dyDescent="0.3">
      <c r="A108" s="6" t="s">
        <v>22</v>
      </c>
      <c r="B108" s="6" t="s">
        <v>22</v>
      </c>
      <c r="C108" s="6" t="s">
        <v>35</v>
      </c>
      <c r="D108" s="6" t="s">
        <v>36</v>
      </c>
      <c r="E108" s="7">
        <v>42840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15.75" thickBot="1" x14ac:dyDescent="0.3">
      <c r="A109" s="6" t="s">
        <v>22</v>
      </c>
      <c r="B109" s="6" t="s">
        <v>22</v>
      </c>
      <c r="C109" s="6" t="s">
        <v>35</v>
      </c>
      <c r="D109" s="6" t="s">
        <v>36</v>
      </c>
      <c r="E109" s="7">
        <v>42841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5.75" thickBot="1" x14ac:dyDescent="0.3">
      <c r="A110" s="6" t="s">
        <v>22</v>
      </c>
      <c r="B110" s="6" t="s">
        <v>22</v>
      </c>
      <c r="C110" s="6" t="s">
        <v>35</v>
      </c>
      <c r="D110" s="6" t="s">
        <v>36</v>
      </c>
      <c r="E110" s="7">
        <v>42842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15.75" thickBot="1" x14ac:dyDescent="0.3">
      <c r="A111" s="6" t="s">
        <v>22</v>
      </c>
      <c r="B111" s="6" t="s">
        <v>22</v>
      </c>
      <c r="C111" s="6" t="s">
        <v>35</v>
      </c>
      <c r="D111" s="6" t="s">
        <v>36</v>
      </c>
      <c r="E111" s="7">
        <v>42843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5.75" thickBot="1" x14ac:dyDescent="0.3">
      <c r="A112" s="6" t="s">
        <v>22</v>
      </c>
      <c r="B112" s="6" t="s">
        <v>22</v>
      </c>
      <c r="C112" s="6" t="s">
        <v>35</v>
      </c>
      <c r="D112" s="6" t="s">
        <v>36</v>
      </c>
      <c r="E112" s="7">
        <v>42844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15.75" thickBot="1" x14ac:dyDescent="0.3">
      <c r="A113" s="6" t="s">
        <v>22</v>
      </c>
      <c r="B113" s="6" t="s">
        <v>22</v>
      </c>
      <c r="C113" s="6" t="s">
        <v>35</v>
      </c>
      <c r="D113" s="6" t="s">
        <v>36</v>
      </c>
      <c r="E113" s="7">
        <v>42845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5.75" thickBot="1" x14ac:dyDescent="0.3">
      <c r="A114" s="6" t="s">
        <v>22</v>
      </c>
      <c r="B114" s="6" t="s">
        <v>22</v>
      </c>
      <c r="C114" s="6" t="s">
        <v>35</v>
      </c>
      <c r="D114" s="6" t="s">
        <v>36</v>
      </c>
      <c r="E114" s="7">
        <v>42854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15.75" thickBot="1" x14ac:dyDescent="0.3">
      <c r="A115" s="6" t="s">
        <v>22</v>
      </c>
      <c r="B115" s="6" t="s">
        <v>22</v>
      </c>
      <c r="C115" s="6" t="s">
        <v>35</v>
      </c>
      <c r="D115" s="6" t="s">
        <v>36</v>
      </c>
      <c r="E115" s="7">
        <v>42855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A116" s="6" t="s">
        <v>22</v>
      </c>
      <c r="B116" s="6" t="s">
        <v>22</v>
      </c>
      <c r="C116" s="6" t="s">
        <v>37</v>
      </c>
      <c r="D116" s="6" t="s">
        <v>38</v>
      </c>
      <c r="E116" s="7">
        <v>42824</v>
      </c>
      <c r="F116" s="8"/>
      <c r="G116" s="8"/>
      <c r="H116" s="10">
        <v>3.88</v>
      </c>
      <c r="I116" s="10">
        <v>0.56000000000000005</v>
      </c>
      <c r="J116" s="8"/>
      <c r="K116" s="10">
        <v>1.74</v>
      </c>
      <c r="L116" s="10">
        <v>0.12</v>
      </c>
      <c r="M116" s="10">
        <v>0.02</v>
      </c>
      <c r="N116" s="10">
        <v>-0.03</v>
      </c>
      <c r="O116" s="10">
        <v>0</v>
      </c>
      <c r="P116" s="10">
        <v>0.37</v>
      </c>
      <c r="Q116" s="8"/>
    </row>
    <row r="117" spans="1:17" ht="15.75" thickBot="1" x14ac:dyDescent="0.3">
      <c r="A117" s="6" t="s">
        <v>22</v>
      </c>
      <c r="B117" s="6" t="s">
        <v>22</v>
      </c>
      <c r="C117" s="6" t="s">
        <v>37</v>
      </c>
      <c r="D117" s="6" t="s">
        <v>38</v>
      </c>
      <c r="E117" s="7">
        <v>42828</v>
      </c>
      <c r="F117" s="9"/>
      <c r="G117" s="9"/>
      <c r="H117" s="11">
        <v>20.100000000000001</v>
      </c>
      <c r="I117" s="11">
        <v>2.89</v>
      </c>
      <c r="J117" s="9"/>
      <c r="K117" s="11">
        <v>9.0500000000000007</v>
      </c>
      <c r="L117" s="11">
        <v>0.61</v>
      </c>
      <c r="M117" s="11">
        <v>-0.69</v>
      </c>
      <c r="N117" s="11">
        <v>-0.05</v>
      </c>
      <c r="O117" s="11">
        <v>0</v>
      </c>
      <c r="P117" s="11">
        <v>2.3199999999999998</v>
      </c>
      <c r="Q117" s="9"/>
    </row>
    <row r="118" spans="1:17" ht="15.75" thickBot="1" x14ac:dyDescent="0.3">
      <c r="A118" s="6" t="s">
        <v>22</v>
      </c>
      <c r="B118" s="6" t="s">
        <v>22</v>
      </c>
      <c r="C118" s="6" t="s">
        <v>37</v>
      </c>
      <c r="D118" s="6" t="s">
        <v>38</v>
      </c>
      <c r="E118" s="7">
        <v>42830</v>
      </c>
      <c r="F118" s="8"/>
      <c r="G118" s="8"/>
      <c r="H118" s="10">
        <v>25.68</v>
      </c>
      <c r="I118" s="10">
        <v>3.68</v>
      </c>
      <c r="J118" s="8"/>
      <c r="K118" s="10">
        <v>11.55</v>
      </c>
      <c r="L118" s="10">
        <v>0.83</v>
      </c>
      <c r="M118" s="10">
        <v>-0.87</v>
      </c>
      <c r="N118" s="10">
        <v>-7.0000000000000007E-2</v>
      </c>
      <c r="O118" s="10">
        <v>0</v>
      </c>
      <c r="P118" s="10">
        <v>2.96</v>
      </c>
      <c r="Q118" s="8"/>
    </row>
    <row r="119" spans="1:17" ht="15.75" thickBot="1" x14ac:dyDescent="0.3">
      <c r="A119" s="6" t="s">
        <v>22</v>
      </c>
      <c r="B119" s="6" t="s">
        <v>22</v>
      </c>
      <c r="C119" s="6" t="s">
        <v>37</v>
      </c>
      <c r="D119" s="6" t="s">
        <v>38</v>
      </c>
      <c r="E119" s="7">
        <v>42831</v>
      </c>
      <c r="F119" s="9"/>
      <c r="G119" s="9"/>
      <c r="H119" s="11">
        <v>42.33</v>
      </c>
      <c r="I119" s="11">
        <v>6.08</v>
      </c>
      <c r="J119" s="9"/>
      <c r="K119" s="11">
        <v>19.04</v>
      </c>
      <c r="L119" s="11">
        <v>1.33</v>
      </c>
      <c r="M119" s="11">
        <v>-1.45</v>
      </c>
      <c r="N119" s="11">
        <v>-0.12</v>
      </c>
      <c r="O119" s="11">
        <v>0</v>
      </c>
      <c r="P119" s="11">
        <v>4.8899999999999997</v>
      </c>
      <c r="Q119" s="9"/>
    </row>
    <row r="120" spans="1:17" ht="15.75" thickBot="1" x14ac:dyDescent="0.3">
      <c r="A120" s="6" t="s">
        <v>22</v>
      </c>
      <c r="B120" s="6" t="s">
        <v>22</v>
      </c>
      <c r="C120" s="6" t="s">
        <v>37</v>
      </c>
      <c r="D120" s="6" t="s">
        <v>38</v>
      </c>
      <c r="E120" s="7">
        <v>42832</v>
      </c>
      <c r="F120" s="8"/>
      <c r="G120" s="8"/>
      <c r="H120" s="10">
        <v>118.45</v>
      </c>
      <c r="I120" s="10">
        <v>17</v>
      </c>
      <c r="J120" s="8"/>
      <c r="K120" s="10">
        <v>53.3</v>
      </c>
      <c r="L120" s="10">
        <v>3.76</v>
      </c>
      <c r="M120" s="10">
        <v>-4.05</v>
      </c>
      <c r="N120" s="10">
        <v>-0.31</v>
      </c>
      <c r="O120" s="10">
        <v>0</v>
      </c>
      <c r="P120" s="10">
        <v>13.66</v>
      </c>
      <c r="Q120" s="8"/>
    </row>
    <row r="121" spans="1:17" ht="15.75" thickBot="1" x14ac:dyDescent="0.3">
      <c r="A121" s="6" t="s">
        <v>22</v>
      </c>
      <c r="B121" s="6" t="s">
        <v>22</v>
      </c>
      <c r="C121" s="6" t="s">
        <v>37</v>
      </c>
      <c r="D121" s="6" t="s">
        <v>38</v>
      </c>
      <c r="E121" s="7">
        <v>42833</v>
      </c>
      <c r="F121" s="9"/>
      <c r="G121" s="9"/>
      <c r="H121" s="11">
        <v>13.8</v>
      </c>
      <c r="I121" s="11">
        <v>1.99</v>
      </c>
      <c r="J121" s="9"/>
      <c r="K121" s="11">
        <v>6.21</v>
      </c>
      <c r="L121" s="11">
        <v>0.43</v>
      </c>
      <c r="M121" s="11">
        <v>-0.47</v>
      </c>
      <c r="N121" s="11">
        <v>-0.04</v>
      </c>
      <c r="O121" s="11">
        <v>0</v>
      </c>
      <c r="P121" s="11">
        <v>1.59</v>
      </c>
      <c r="Q121" s="9"/>
    </row>
    <row r="122" spans="1:17" ht="15.75" thickBot="1" x14ac:dyDescent="0.3">
      <c r="A122" s="6" t="s">
        <v>22</v>
      </c>
      <c r="B122" s="6" t="s">
        <v>22</v>
      </c>
      <c r="C122" s="6" t="s">
        <v>37</v>
      </c>
      <c r="D122" s="6" t="s">
        <v>38</v>
      </c>
      <c r="E122" s="7">
        <v>42834</v>
      </c>
      <c r="F122" s="8"/>
      <c r="G122" s="8"/>
      <c r="H122" s="10">
        <v>5.14</v>
      </c>
      <c r="I122" s="10">
        <v>0.74</v>
      </c>
      <c r="J122" s="8"/>
      <c r="K122" s="10">
        <v>2.3199999999999998</v>
      </c>
      <c r="L122" s="10">
        <v>0.17</v>
      </c>
      <c r="M122" s="10">
        <v>-0.18</v>
      </c>
      <c r="N122" s="10">
        <v>-0.01</v>
      </c>
      <c r="O122" s="10">
        <v>0</v>
      </c>
      <c r="P122" s="10">
        <v>0.59</v>
      </c>
      <c r="Q122" s="8"/>
    </row>
    <row r="123" spans="1:17" ht="15.75" thickBot="1" x14ac:dyDescent="0.3">
      <c r="A123" s="6" t="s">
        <v>22</v>
      </c>
      <c r="B123" s="6" t="s">
        <v>22</v>
      </c>
      <c r="C123" s="6" t="s">
        <v>37</v>
      </c>
      <c r="D123" s="6" t="s">
        <v>38</v>
      </c>
      <c r="E123" s="7">
        <v>42835</v>
      </c>
      <c r="F123" s="9"/>
      <c r="G123" s="9"/>
      <c r="H123" s="11">
        <v>17.93</v>
      </c>
      <c r="I123" s="11">
        <v>2.58</v>
      </c>
      <c r="J123" s="9"/>
      <c r="K123" s="11">
        <v>8.06</v>
      </c>
      <c r="L123" s="11">
        <v>0.59</v>
      </c>
      <c r="M123" s="11">
        <v>-0.61</v>
      </c>
      <c r="N123" s="11">
        <v>-0.05</v>
      </c>
      <c r="O123" s="11">
        <v>0</v>
      </c>
      <c r="P123" s="11">
        <v>2.0699999999999998</v>
      </c>
      <c r="Q123" s="9"/>
    </row>
    <row r="124" spans="1:17" ht="15.75" thickBot="1" x14ac:dyDescent="0.3">
      <c r="A124" s="6" t="s">
        <v>22</v>
      </c>
      <c r="B124" s="6" t="s">
        <v>22</v>
      </c>
      <c r="C124" s="6" t="s">
        <v>37</v>
      </c>
      <c r="D124" s="6" t="s">
        <v>38</v>
      </c>
      <c r="E124" s="7">
        <v>42836</v>
      </c>
      <c r="F124" s="8"/>
      <c r="G124" s="8"/>
      <c r="H124" s="10">
        <v>32.229999999999997</v>
      </c>
      <c r="I124" s="10">
        <v>4.62</v>
      </c>
      <c r="J124" s="8"/>
      <c r="K124" s="10">
        <v>14.49</v>
      </c>
      <c r="L124" s="10">
        <v>1.08</v>
      </c>
      <c r="M124" s="10">
        <v>-1.0900000000000001</v>
      </c>
      <c r="N124" s="10">
        <v>-0.09</v>
      </c>
      <c r="O124" s="10">
        <v>0</v>
      </c>
      <c r="P124" s="10">
        <v>3.72</v>
      </c>
      <c r="Q124" s="8"/>
    </row>
    <row r="125" spans="1:17" ht="15.75" thickBot="1" x14ac:dyDescent="0.3">
      <c r="A125" s="6" t="s">
        <v>22</v>
      </c>
      <c r="B125" s="6" t="s">
        <v>22</v>
      </c>
      <c r="C125" s="6" t="s">
        <v>37</v>
      </c>
      <c r="D125" s="6" t="s">
        <v>38</v>
      </c>
      <c r="E125" s="7">
        <v>42837</v>
      </c>
      <c r="F125" s="9"/>
      <c r="G125" s="9"/>
      <c r="H125" s="11">
        <v>8.9600000000000009</v>
      </c>
      <c r="I125" s="11">
        <v>1.28</v>
      </c>
      <c r="J125" s="9"/>
      <c r="K125" s="11">
        <v>4.04</v>
      </c>
      <c r="L125" s="11">
        <v>0.3</v>
      </c>
      <c r="M125" s="11">
        <v>-0.31</v>
      </c>
      <c r="N125" s="11">
        <v>-0.02</v>
      </c>
      <c r="O125" s="11">
        <v>0</v>
      </c>
      <c r="P125" s="11">
        <v>1.03</v>
      </c>
      <c r="Q125" s="9"/>
    </row>
    <row r="126" spans="1:17" ht="15.75" thickBot="1" x14ac:dyDescent="0.3">
      <c r="A126" s="6" t="s">
        <v>22</v>
      </c>
      <c r="B126" s="6" t="s">
        <v>22</v>
      </c>
      <c r="C126" s="6" t="s">
        <v>37</v>
      </c>
      <c r="D126" s="6" t="s">
        <v>38</v>
      </c>
      <c r="E126" s="7">
        <v>42839</v>
      </c>
      <c r="F126" s="8"/>
      <c r="G126" s="8"/>
      <c r="H126" s="10">
        <v>32.15</v>
      </c>
      <c r="I126" s="10">
        <v>4.62</v>
      </c>
      <c r="J126" s="8"/>
      <c r="K126" s="10">
        <v>14.47</v>
      </c>
      <c r="L126" s="10">
        <v>1.1000000000000001</v>
      </c>
      <c r="M126" s="10">
        <v>-1.0900000000000001</v>
      </c>
      <c r="N126" s="10">
        <v>-0.09</v>
      </c>
      <c r="O126" s="10">
        <v>0</v>
      </c>
      <c r="P126" s="10">
        <v>3.71</v>
      </c>
      <c r="Q126" s="8"/>
    </row>
    <row r="127" spans="1:17" ht="15.75" thickBot="1" x14ac:dyDescent="0.3">
      <c r="A127" s="6" t="s">
        <v>22</v>
      </c>
      <c r="B127" s="6" t="s">
        <v>22</v>
      </c>
      <c r="C127" s="6" t="s">
        <v>37</v>
      </c>
      <c r="D127" s="6" t="s">
        <v>38</v>
      </c>
      <c r="E127" s="7">
        <v>42840</v>
      </c>
      <c r="F127" s="9"/>
      <c r="G127" s="9"/>
      <c r="H127" s="11">
        <v>3.81</v>
      </c>
      <c r="I127" s="11">
        <v>0.55000000000000004</v>
      </c>
      <c r="J127" s="9"/>
      <c r="K127" s="11">
        <v>1.72</v>
      </c>
      <c r="L127" s="11">
        <v>0.13</v>
      </c>
      <c r="M127" s="11">
        <v>-0.13</v>
      </c>
      <c r="N127" s="11">
        <v>-0.01</v>
      </c>
      <c r="O127" s="11">
        <v>0</v>
      </c>
      <c r="P127" s="11">
        <v>0.44</v>
      </c>
      <c r="Q127" s="9"/>
    </row>
    <row r="128" spans="1:17" ht="15.75" thickBot="1" x14ac:dyDescent="0.3">
      <c r="A128" s="6" t="s">
        <v>22</v>
      </c>
      <c r="B128" s="6" t="s">
        <v>22</v>
      </c>
      <c r="C128" s="6" t="s">
        <v>37</v>
      </c>
      <c r="D128" s="6" t="s">
        <v>38</v>
      </c>
      <c r="E128" s="7">
        <v>42841</v>
      </c>
      <c r="F128" s="8"/>
      <c r="G128" s="8"/>
      <c r="H128" s="10">
        <v>17.559999999999999</v>
      </c>
      <c r="I128" s="10">
        <v>2.52</v>
      </c>
      <c r="J128" s="8"/>
      <c r="K128" s="10">
        <v>7.91</v>
      </c>
      <c r="L128" s="10">
        <v>0.61</v>
      </c>
      <c r="M128" s="10">
        <v>-0.59</v>
      </c>
      <c r="N128" s="10">
        <v>-0.05</v>
      </c>
      <c r="O128" s="10">
        <v>0</v>
      </c>
      <c r="P128" s="10">
        <v>2.0299999999999998</v>
      </c>
      <c r="Q128" s="8"/>
    </row>
    <row r="129" spans="1:17" ht="15.75" thickBot="1" x14ac:dyDescent="0.3">
      <c r="A129" s="6" t="s">
        <v>22</v>
      </c>
      <c r="B129" s="6" t="s">
        <v>22</v>
      </c>
      <c r="C129" s="6" t="s">
        <v>37</v>
      </c>
      <c r="D129" s="6" t="s">
        <v>38</v>
      </c>
      <c r="E129" s="7">
        <v>42842</v>
      </c>
      <c r="F129" s="9"/>
      <c r="G129" s="9"/>
      <c r="H129" s="11">
        <v>0</v>
      </c>
      <c r="I129" s="11">
        <v>0</v>
      </c>
      <c r="J129" s="9"/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9"/>
    </row>
    <row r="130" spans="1:17" ht="15.75" thickBot="1" x14ac:dyDescent="0.3">
      <c r="A130" s="6" t="s">
        <v>22</v>
      </c>
      <c r="B130" s="6" t="s">
        <v>22</v>
      </c>
      <c r="C130" s="6" t="s">
        <v>37</v>
      </c>
      <c r="D130" s="6" t="s">
        <v>38</v>
      </c>
      <c r="E130" s="7">
        <v>42844</v>
      </c>
      <c r="F130" s="8"/>
      <c r="G130" s="8"/>
      <c r="H130" s="10">
        <v>2.36</v>
      </c>
      <c r="I130" s="10">
        <v>0.34</v>
      </c>
      <c r="J130" s="8"/>
      <c r="K130" s="10">
        <v>1.06</v>
      </c>
      <c r="L130" s="10">
        <v>0.08</v>
      </c>
      <c r="M130" s="10">
        <v>-0.08</v>
      </c>
      <c r="N130" s="10">
        <v>-0.01</v>
      </c>
      <c r="O130" s="10">
        <v>0</v>
      </c>
      <c r="P130" s="10">
        <v>0.27</v>
      </c>
      <c r="Q130" s="8"/>
    </row>
    <row r="131" spans="1:17" ht="15.75" thickBot="1" x14ac:dyDescent="0.3">
      <c r="A131" s="6" t="s">
        <v>22</v>
      </c>
      <c r="B131" s="6" t="s">
        <v>22</v>
      </c>
      <c r="C131" s="6" t="s">
        <v>37</v>
      </c>
      <c r="D131" s="6" t="s">
        <v>38</v>
      </c>
      <c r="E131" s="7">
        <v>42845</v>
      </c>
      <c r="F131" s="9"/>
      <c r="G131" s="9"/>
      <c r="H131" s="11">
        <v>122.63</v>
      </c>
      <c r="I131" s="11">
        <v>17.600000000000001</v>
      </c>
      <c r="J131" s="9"/>
      <c r="K131" s="11">
        <v>55.18</v>
      </c>
      <c r="L131" s="11">
        <v>4.43</v>
      </c>
      <c r="M131" s="11">
        <v>-4.18</v>
      </c>
      <c r="N131" s="11">
        <v>-0.33</v>
      </c>
      <c r="O131" s="11">
        <v>0</v>
      </c>
      <c r="P131" s="11">
        <v>14.19</v>
      </c>
      <c r="Q131" s="9"/>
    </row>
    <row r="132" spans="1:17" ht="15.75" thickBot="1" x14ac:dyDescent="0.3">
      <c r="A132" s="6" t="s">
        <v>22</v>
      </c>
      <c r="B132" s="6" t="s">
        <v>22</v>
      </c>
      <c r="C132" s="6" t="s">
        <v>37</v>
      </c>
      <c r="D132" s="6" t="s">
        <v>38</v>
      </c>
      <c r="E132" s="7">
        <v>42854</v>
      </c>
      <c r="F132" s="8"/>
      <c r="G132" s="8"/>
      <c r="H132" s="10">
        <v>60.91</v>
      </c>
      <c r="I132" s="10">
        <v>8.74</v>
      </c>
      <c r="J132" s="8"/>
      <c r="K132" s="10">
        <v>27.42</v>
      </c>
      <c r="L132" s="10">
        <v>2.2400000000000002</v>
      </c>
      <c r="M132" s="10">
        <v>-2.06</v>
      </c>
      <c r="N132" s="10">
        <v>-0.18</v>
      </c>
      <c r="O132" s="10">
        <v>0</v>
      </c>
      <c r="P132" s="10">
        <v>7.04</v>
      </c>
      <c r="Q132" s="8"/>
    </row>
    <row r="133" spans="1:17" ht="15.75" thickBot="1" x14ac:dyDescent="0.3">
      <c r="A133" s="6" t="s">
        <v>22</v>
      </c>
      <c r="B133" s="6" t="s">
        <v>22</v>
      </c>
      <c r="C133" s="6" t="s">
        <v>37</v>
      </c>
      <c r="D133" s="6" t="s">
        <v>38</v>
      </c>
      <c r="E133" s="7">
        <v>42855</v>
      </c>
      <c r="F133" s="9"/>
      <c r="G133" s="9"/>
      <c r="H133" s="11">
        <v>58.26</v>
      </c>
      <c r="I133" s="11">
        <v>8.36</v>
      </c>
      <c r="J133" s="9"/>
      <c r="K133" s="11">
        <v>26.22</v>
      </c>
      <c r="L133" s="11">
        <v>2.17</v>
      </c>
      <c r="M133" s="11">
        <v>-1.99</v>
      </c>
      <c r="N133" s="11">
        <v>-0.16</v>
      </c>
      <c r="O133" s="11">
        <v>0</v>
      </c>
      <c r="P133" s="11">
        <v>6.75</v>
      </c>
      <c r="Q133" s="9"/>
    </row>
    <row r="134" spans="1:17" ht="15.75" thickBot="1" x14ac:dyDescent="0.3">
      <c r="A134" s="6" t="s">
        <v>22</v>
      </c>
      <c r="B134" s="6" t="s">
        <v>22</v>
      </c>
      <c r="C134" s="6" t="s">
        <v>39</v>
      </c>
      <c r="D134" s="6" t="s">
        <v>40</v>
      </c>
      <c r="E134" s="7">
        <v>42494</v>
      </c>
      <c r="F134" s="10">
        <v>25</v>
      </c>
      <c r="G134" s="8"/>
      <c r="H134" s="10">
        <v>112.04</v>
      </c>
      <c r="I134" s="10">
        <v>16.079999999999998</v>
      </c>
      <c r="J134" s="8"/>
      <c r="K134" s="10">
        <v>50.41</v>
      </c>
      <c r="L134" s="10">
        <v>1.91</v>
      </c>
      <c r="M134" s="10">
        <v>-4.68</v>
      </c>
      <c r="N134" s="10">
        <v>-7.0000000000000007E-2</v>
      </c>
      <c r="O134" s="10">
        <v>0</v>
      </c>
      <c r="P134" s="10">
        <v>10.57</v>
      </c>
      <c r="Q134" s="8"/>
    </row>
    <row r="135" spans="1:17" ht="15.75" thickBot="1" x14ac:dyDescent="0.3">
      <c r="A135" s="6" t="s">
        <v>22</v>
      </c>
      <c r="B135" s="6" t="s">
        <v>22</v>
      </c>
      <c r="C135" s="6" t="s">
        <v>39</v>
      </c>
      <c r="D135" s="6" t="s">
        <v>40</v>
      </c>
      <c r="E135" s="7">
        <v>42521</v>
      </c>
      <c r="F135" s="11">
        <v>0</v>
      </c>
      <c r="G135" s="9"/>
      <c r="H135" s="11">
        <v>17.079999999999998</v>
      </c>
      <c r="I135" s="11">
        <v>2.4500000000000002</v>
      </c>
      <c r="J135" s="9"/>
      <c r="K135" s="11">
        <v>7.68</v>
      </c>
      <c r="L135" s="11">
        <v>0.28999999999999998</v>
      </c>
      <c r="M135" s="11">
        <v>-0.71</v>
      </c>
      <c r="N135" s="11">
        <v>-0.01</v>
      </c>
      <c r="O135" s="11">
        <v>0</v>
      </c>
      <c r="P135" s="11">
        <v>1.35</v>
      </c>
      <c r="Q135" s="9"/>
    </row>
    <row r="136" spans="1:17" ht="15.75" thickBot="1" x14ac:dyDescent="0.3">
      <c r="A136" s="6" t="s">
        <v>22</v>
      </c>
      <c r="B136" s="6" t="s">
        <v>22</v>
      </c>
      <c r="C136" s="6" t="s">
        <v>39</v>
      </c>
      <c r="D136" s="6" t="s">
        <v>40</v>
      </c>
      <c r="E136" s="7">
        <v>42525</v>
      </c>
      <c r="F136" s="10">
        <v>25</v>
      </c>
      <c r="G136" s="8"/>
      <c r="H136" s="10">
        <v>112.04</v>
      </c>
      <c r="I136" s="10">
        <v>16.079999999999998</v>
      </c>
      <c r="J136" s="8"/>
      <c r="K136" s="10">
        <v>50.41</v>
      </c>
      <c r="L136" s="10">
        <v>1.91</v>
      </c>
      <c r="M136" s="10">
        <v>-5.5</v>
      </c>
      <c r="N136" s="10">
        <v>-0.22</v>
      </c>
      <c r="O136" s="10">
        <v>0</v>
      </c>
      <c r="P136" s="10">
        <v>10.6</v>
      </c>
      <c r="Q136" s="8"/>
    </row>
    <row r="137" spans="1:17" ht="15.75" thickBot="1" x14ac:dyDescent="0.3">
      <c r="A137" s="6" t="s">
        <v>22</v>
      </c>
      <c r="B137" s="6" t="s">
        <v>22</v>
      </c>
      <c r="C137" s="6" t="s">
        <v>39</v>
      </c>
      <c r="D137" s="6" t="s">
        <v>40</v>
      </c>
      <c r="E137" s="7">
        <v>42551</v>
      </c>
      <c r="F137" s="11">
        <v>0</v>
      </c>
      <c r="G137" s="9"/>
      <c r="H137" s="11">
        <v>14.53</v>
      </c>
      <c r="I137" s="11">
        <v>2.09</v>
      </c>
      <c r="J137" s="9"/>
      <c r="K137" s="11">
        <v>6.54</v>
      </c>
      <c r="L137" s="11">
        <v>0.25</v>
      </c>
      <c r="M137" s="11">
        <v>-0.71</v>
      </c>
      <c r="N137" s="11">
        <v>-0.03</v>
      </c>
      <c r="O137" s="11">
        <v>0</v>
      </c>
      <c r="P137" s="11">
        <v>1.1499999999999999</v>
      </c>
      <c r="Q137" s="9"/>
    </row>
    <row r="138" spans="1:17" ht="15.75" thickBot="1" x14ac:dyDescent="0.3">
      <c r="A138" s="6" t="s">
        <v>22</v>
      </c>
      <c r="B138" s="6" t="s">
        <v>22</v>
      </c>
      <c r="C138" s="6" t="s">
        <v>39</v>
      </c>
      <c r="D138" s="6" t="s">
        <v>40</v>
      </c>
      <c r="E138" s="7">
        <v>42555</v>
      </c>
      <c r="F138" s="10">
        <v>25</v>
      </c>
      <c r="G138" s="8"/>
      <c r="H138" s="10">
        <v>112.04</v>
      </c>
      <c r="I138" s="10">
        <v>16.079999999999998</v>
      </c>
      <c r="J138" s="8"/>
      <c r="K138" s="10">
        <v>50.41</v>
      </c>
      <c r="L138" s="10">
        <v>1.94</v>
      </c>
      <c r="M138" s="10">
        <v>-4.96</v>
      </c>
      <c r="N138" s="10">
        <v>-0.02</v>
      </c>
      <c r="O138" s="10">
        <v>0</v>
      </c>
      <c r="P138" s="10">
        <v>12.11</v>
      </c>
      <c r="Q138" s="8"/>
    </row>
    <row r="139" spans="1:17" ht="15.75" thickBot="1" x14ac:dyDescent="0.3">
      <c r="A139" s="6" t="s">
        <v>22</v>
      </c>
      <c r="B139" s="6" t="s">
        <v>22</v>
      </c>
      <c r="C139" s="6" t="s">
        <v>39</v>
      </c>
      <c r="D139" s="6" t="s">
        <v>40</v>
      </c>
      <c r="E139" s="7">
        <v>42582</v>
      </c>
      <c r="F139" s="11">
        <v>0</v>
      </c>
      <c r="G139" s="9"/>
      <c r="H139" s="11">
        <v>14.05</v>
      </c>
      <c r="I139" s="11">
        <v>2.02</v>
      </c>
      <c r="J139" s="9"/>
      <c r="K139" s="11">
        <v>6.32</v>
      </c>
      <c r="L139" s="11">
        <v>0.28999999999999998</v>
      </c>
      <c r="M139" s="11">
        <v>-0.62</v>
      </c>
      <c r="N139" s="11">
        <v>0</v>
      </c>
      <c r="O139" s="11">
        <v>0</v>
      </c>
      <c r="P139" s="11">
        <v>1.28</v>
      </c>
      <c r="Q139" s="9"/>
    </row>
    <row r="140" spans="1:17" ht="15.75" thickBot="1" x14ac:dyDescent="0.3">
      <c r="A140" s="6" t="s">
        <v>22</v>
      </c>
      <c r="B140" s="6" t="s">
        <v>22</v>
      </c>
      <c r="C140" s="6" t="s">
        <v>39</v>
      </c>
      <c r="D140" s="6" t="s">
        <v>40</v>
      </c>
      <c r="E140" s="7">
        <v>42586</v>
      </c>
      <c r="F140" s="10">
        <v>25</v>
      </c>
      <c r="G140" s="8"/>
      <c r="H140" s="10">
        <v>112.04</v>
      </c>
      <c r="I140" s="10">
        <v>16.079999999999998</v>
      </c>
      <c r="J140" s="8"/>
      <c r="K140" s="10">
        <v>50.41</v>
      </c>
      <c r="L140" s="10">
        <v>2.35</v>
      </c>
      <c r="M140" s="10">
        <v>-3.22</v>
      </c>
      <c r="N140" s="10">
        <v>0.04</v>
      </c>
      <c r="O140" s="10">
        <v>0</v>
      </c>
      <c r="P140" s="10">
        <v>11.71</v>
      </c>
      <c r="Q140" s="8"/>
    </row>
    <row r="141" spans="1:17" ht="15.75" thickBot="1" x14ac:dyDescent="0.3">
      <c r="A141" s="6" t="s">
        <v>22</v>
      </c>
      <c r="B141" s="6" t="s">
        <v>22</v>
      </c>
      <c r="C141" s="6" t="s">
        <v>39</v>
      </c>
      <c r="D141" s="6" t="s">
        <v>40</v>
      </c>
      <c r="E141" s="7">
        <v>42613</v>
      </c>
      <c r="F141" s="11">
        <v>0</v>
      </c>
      <c r="G141" s="9"/>
      <c r="H141" s="11">
        <v>15.01</v>
      </c>
      <c r="I141" s="11">
        <v>2.16</v>
      </c>
      <c r="J141" s="9"/>
      <c r="K141" s="11">
        <v>6.76</v>
      </c>
      <c r="L141" s="11">
        <v>0.31</v>
      </c>
      <c r="M141" s="11">
        <v>-0.43</v>
      </c>
      <c r="N141" s="11">
        <v>0</v>
      </c>
      <c r="O141" s="11">
        <v>0</v>
      </c>
      <c r="P141" s="11">
        <v>1.32</v>
      </c>
      <c r="Q141" s="9"/>
    </row>
    <row r="142" spans="1:17" ht="15.75" thickBot="1" x14ac:dyDescent="0.3">
      <c r="A142" s="6" t="s">
        <v>22</v>
      </c>
      <c r="B142" s="6" t="s">
        <v>22</v>
      </c>
      <c r="C142" s="6" t="s">
        <v>39</v>
      </c>
      <c r="D142" s="6" t="s">
        <v>40</v>
      </c>
      <c r="E142" s="7">
        <v>42617</v>
      </c>
      <c r="F142" s="10">
        <v>25</v>
      </c>
      <c r="G142" s="8"/>
      <c r="H142" s="10">
        <v>112.04</v>
      </c>
      <c r="I142" s="10">
        <v>16.079999999999998</v>
      </c>
      <c r="J142" s="8"/>
      <c r="K142" s="10">
        <v>50.41</v>
      </c>
      <c r="L142" s="10">
        <v>2.35</v>
      </c>
      <c r="M142" s="10">
        <v>-2.33</v>
      </c>
      <c r="N142" s="10">
        <v>-0.11</v>
      </c>
      <c r="O142" s="10">
        <v>0</v>
      </c>
      <c r="P142" s="10">
        <v>9.42</v>
      </c>
      <c r="Q142" s="8"/>
    </row>
    <row r="143" spans="1:17" ht="15.75" thickBot="1" x14ac:dyDescent="0.3">
      <c r="A143" s="6" t="s">
        <v>22</v>
      </c>
      <c r="B143" s="6" t="s">
        <v>22</v>
      </c>
      <c r="C143" s="6" t="s">
        <v>39</v>
      </c>
      <c r="D143" s="6" t="s">
        <v>40</v>
      </c>
      <c r="E143" s="7">
        <v>42643</v>
      </c>
      <c r="F143" s="11">
        <v>0</v>
      </c>
      <c r="G143" s="9"/>
      <c r="H143" s="11">
        <v>13.81</v>
      </c>
      <c r="I143" s="11">
        <v>1.98</v>
      </c>
      <c r="J143" s="9"/>
      <c r="K143" s="11">
        <v>6.21</v>
      </c>
      <c r="L143" s="11">
        <v>0.28999999999999998</v>
      </c>
      <c r="M143" s="11">
        <v>-0.28999999999999998</v>
      </c>
      <c r="N143" s="11">
        <v>-0.01</v>
      </c>
      <c r="O143" s="11">
        <v>0</v>
      </c>
      <c r="P143" s="11">
        <v>0.97</v>
      </c>
      <c r="Q143" s="9"/>
    </row>
    <row r="144" spans="1:17" ht="15.75" thickBot="1" x14ac:dyDescent="0.3">
      <c r="A144" s="6" t="s">
        <v>22</v>
      </c>
      <c r="B144" s="6" t="s">
        <v>22</v>
      </c>
      <c r="C144" s="6" t="s">
        <v>39</v>
      </c>
      <c r="D144" s="6" t="s">
        <v>40</v>
      </c>
      <c r="E144" s="7">
        <v>42647</v>
      </c>
      <c r="F144" s="10">
        <v>25</v>
      </c>
      <c r="G144" s="8"/>
      <c r="H144" s="10">
        <v>112.04</v>
      </c>
      <c r="I144" s="10">
        <v>16.079999999999998</v>
      </c>
      <c r="J144" s="8"/>
      <c r="K144" s="10">
        <v>50.41</v>
      </c>
      <c r="L144" s="10">
        <v>2.35</v>
      </c>
      <c r="M144" s="10">
        <v>-3.05</v>
      </c>
      <c r="N144" s="10">
        <v>-0.04</v>
      </c>
      <c r="O144" s="10">
        <v>0</v>
      </c>
      <c r="P144" s="10">
        <v>9.2799999999999994</v>
      </c>
      <c r="Q144" s="8"/>
    </row>
    <row r="145" spans="1:17" ht="15.75" thickBot="1" x14ac:dyDescent="0.3">
      <c r="A145" s="6" t="s">
        <v>22</v>
      </c>
      <c r="B145" s="6" t="s">
        <v>22</v>
      </c>
      <c r="C145" s="6" t="s">
        <v>39</v>
      </c>
      <c r="D145" s="6" t="s">
        <v>40</v>
      </c>
      <c r="E145" s="7">
        <v>42658</v>
      </c>
      <c r="F145" s="11">
        <v>-25</v>
      </c>
      <c r="G145" s="9"/>
      <c r="H145" s="11">
        <v>-92.84</v>
      </c>
      <c r="I145" s="11">
        <v>-13.32</v>
      </c>
      <c r="J145" s="9"/>
      <c r="K145" s="11">
        <v>-41.77</v>
      </c>
      <c r="L145" s="11">
        <v>-1.95</v>
      </c>
      <c r="M145" s="11">
        <v>2.5299999999999998</v>
      </c>
      <c r="N145" s="11">
        <v>0.03</v>
      </c>
      <c r="O145" s="11">
        <v>0</v>
      </c>
      <c r="P145" s="11">
        <v>-7.95</v>
      </c>
      <c r="Q145" s="9"/>
    </row>
    <row r="146" spans="1:17" ht="15.75" thickBot="1" x14ac:dyDescent="0.3">
      <c r="A146" s="6" t="s">
        <v>22</v>
      </c>
      <c r="B146" s="6" t="s">
        <v>22</v>
      </c>
      <c r="C146" s="6" t="s">
        <v>39</v>
      </c>
      <c r="D146" s="6" t="s">
        <v>40</v>
      </c>
      <c r="E146" s="7">
        <v>42674</v>
      </c>
      <c r="F146" s="10">
        <v>0</v>
      </c>
      <c r="G146" s="8"/>
      <c r="H146" s="10">
        <v>18.350000000000001</v>
      </c>
      <c r="I146" s="10">
        <v>2.63</v>
      </c>
      <c r="J146" s="8"/>
      <c r="K146" s="10">
        <v>8.26</v>
      </c>
      <c r="L146" s="10">
        <v>0.38</v>
      </c>
      <c r="M146" s="10">
        <v>-0.5</v>
      </c>
      <c r="N146" s="10">
        <v>-0.01</v>
      </c>
      <c r="O146" s="10">
        <v>0</v>
      </c>
      <c r="P146" s="10">
        <v>1.28</v>
      </c>
      <c r="Q146" s="8"/>
    </row>
    <row r="147" spans="1:17" ht="15.75" thickBot="1" x14ac:dyDescent="0.3">
      <c r="A147" s="6" t="s">
        <v>22</v>
      </c>
      <c r="B147" s="6" t="s">
        <v>22</v>
      </c>
      <c r="C147" s="6" t="s">
        <v>39</v>
      </c>
      <c r="D147" s="6" t="s">
        <v>40</v>
      </c>
      <c r="E147" s="7">
        <v>42678</v>
      </c>
      <c r="F147" s="11">
        <v>25</v>
      </c>
      <c r="G147" s="9"/>
      <c r="H147" s="11">
        <v>112.04</v>
      </c>
      <c r="I147" s="11">
        <v>16.079999999999998</v>
      </c>
      <c r="J147" s="9"/>
      <c r="K147" s="11">
        <v>50.41</v>
      </c>
      <c r="L147" s="11">
        <v>2.35</v>
      </c>
      <c r="M147" s="11">
        <v>-2.09</v>
      </c>
      <c r="N147" s="11">
        <v>-0.11</v>
      </c>
      <c r="O147" s="11">
        <v>0</v>
      </c>
      <c r="P147" s="11">
        <v>8.86</v>
      </c>
      <c r="Q147" s="9"/>
    </row>
    <row r="148" spans="1:17" ht="15.75" thickBot="1" x14ac:dyDescent="0.3">
      <c r="A148" s="6" t="s">
        <v>22</v>
      </c>
      <c r="B148" s="6" t="s">
        <v>22</v>
      </c>
      <c r="C148" s="6" t="s">
        <v>39</v>
      </c>
      <c r="D148" s="6" t="s">
        <v>40</v>
      </c>
      <c r="E148" s="7">
        <v>42689</v>
      </c>
      <c r="F148" s="10">
        <v>-25</v>
      </c>
      <c r="G148" s="8"/>
      <c r="H148" s="10">
        <v>0</v>
      </c>
      <c r="I148" s="10">
        <v>0</v>
      </c>
      <c r="J148" s="8"/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-1.43</v>
      </c>
      <c r="Q148" s="8"/>
    </row>
    <row r="149" spans="1:17" ht="15.75" thickBot="1" x14ac:dyDescent="0.3">
      <c r="A149" s="6" t="s">
        <v>22</v>
      </c>
      <c r="B149" s="6" t="s">
        <v>22</v>
      </c>
      <c r="C149" s="6" t="s">
        <v>39</v>
      </c>
      <c r="D149" s="6" t="s">
        <v>40</v>
      </c>
      <c r="E149" s="7">
        <v>42694</v>
      </c>
      <c r="F149" s="11">
        <v>0</v>
      </c>
      <c r="G149" s="9"/>
      <c r="H149" s="11">
        <v>-74.48</v>
      </c>
      <c r="I149" s="11">
        <v>-10.69</v>
      </c>
      <c r="J149" s="9"/>
      <c r="K149" s="11">
        <v>-33.520000000000003</v>
      </c>
      <c r="L149" s="11">
        <v>-1.57</v>
      </c>
      <c r="M149" s="11">
        <v>1.38</v>
      </c>
      <c r="N149" s="11">
        <v>0.08</v>
      </c>
      <c r="O149" s="11">
        <v>0</v>
      </c>
      <c r="P149" s="11">
        <v>-4.9400000000000004</v>
      </c>
      <c r="Q149" s="9"/>
    </row>
    <row r="150" spans="1:17" ht="15.75" thickBot="1" x14ac:dyDescent="0.3">
      <c r="A150" s="6" t="s">
        <v>22</v>
      </c>
      <c r="B150" s="6" t="s">
        <v>22</v>
      </c>
      <c r="C150" s="6" t="s">
        <v>39</v>
      </c>
      <c r="D150" s="6" t="s">
        <v>40</v>
      </c>
      <c r="E150" s="7">
        <v>42704</v>
      </c>
      <c r="F150" s="10">
        <v>0</v>
      </c>
      <c r="G150" s="8"/>
      <c r="H150" s="10">
        <v>28.59</v>
      </c>
      <c r="I150" s="10">
        <v>4.0999999999999996</v>
      </c>
      <c r="J150" s="8"/>
      <c r="K150" s="10">
        <v>12.86</v>
      </c>
      <c r="L150" s="10">
        <v>0.6</v>
      </c>
      <c r="M150" s="10">
        <v>-0.53</v>
      </c>
      <c r="N150" s="10">
        <v>-0.03</v>
      </c>
      <c r="O150" s="10">
        <v>0</v>
      </c>
      <c r="P150" s="10">
        <v>1.89</v>
      </c>
      <c r="Q150" s="8"/>
    </row>
    <row r="151" spans="1:17" ht="15.75" thickBot="1" x14ac:dyDescent="0.3">
      <c r="A151" s="6" t="s">
        <v>22</v>
      </c>
      <c r="B151" s="6" t="s">
        <v>22</v>
      </c>
      <c r="C151" s="6" t="s">
        <v>39</v>
      </c>
      <c r="D151" s="6" t="s">
        <v>40</v>
      </c>
      <c r="E151" s="7">
        <v>42707</v>
      </c>
      <c r="F151" s="11">
        <v>0</v>
      </c>
      <c r="G151" s="9"/>
      <c r="H151" s="11">
        <v>0</v>
      </c>
      <c r="I151" s="11">
        <v>0</v>
      </c>
      <c r="J151" s="9"/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9"/>
    </row>
    <row r="152" spans="1:17" ht="15.75" thickBot="1" x14ac:dyDescent="0.3">
      <c r="A152" s="6" t="s">
        <v>22</v>
      </c>
      <c r="B152" s="6" t="s">
        <v>22</v>
      </c>
      <c r="C152" s="6" t="s">
        <v>39</v>
      </c>
      <c r="D152" s="6" t="s">
        <v>40</v>
      </c>
      <c r="E152" s="7">
        <v>42708</v>
      </c>
      <c r="F152" s="10">
        <v>25</v>
      </c>
      <c r="G152" s="8"/>
      <c r="H152" s="10">
        <v>112.04</v>
      </c>
      <c r="I152" s="10">
        <v>16.079999999999998</v>
      </c>
      <c r="J152" s="8"/>
      <c r="K152" s="10">
        <v>50.41</v>
      </c>
      <c r="L152" s="10">
        <v>2.35</v>
      </c>
      <c r="M152" s="10">
        <v>-4.83</v>
      </c>
      <c r="N152" s="10">
        <v>-0.17</v>
      </c>
      <c r="O152" s="10">
        <v>0</v>
      </c>
      <c r="P152" s="10">
        <v>15.86</v>
      </c>
      <c r="Q152" s="8"/>
    </row>
    <row r="153" spans="1:17" ht="15.75" thickBot="1" x14ac:dyDescent="0.3">
      <c r="A153" s="6" t="s">
        <v>22</v>
      </c>
      <c r="B153" s="6" t="s">
        <v>22</v>
      </c>
      <c r="C153" s="6" t="s">
        <v>39</v>
      </c>
      <c r="D153" s="6" t="s">
        <v>40</v>
      </c>
      <c r="E153" s="7">
        <v>42716</v>
      </c>
      <c r="F153" s="11">
        <v>0</v>
      </c>
      <c r="G153" s="9"/>
      <c r="H153" s="11">
        <v>-3.28</v>
      </c>
      <c r="I153" s="11">
        <v>-0.47</v>
      </c>
      <c r="J153" s="9"/>
      <c r="K153" s="11">
        <v>-1.47</v>
      </c>
      <c r="L153" s="11">
        <v>-7.0000000000000007E-2</v>
      </c>
      <c r="M153" s="11">
        <v>0.15</v>
      </c>
      <c r="N153" s="11">
        <v>0</v>
      </c>
      <c r="O153" s="11">
        <v>0</v>
      </c>
      <c r="P153" s="11">
        <v>-0.39</v>
      </c>
      <c r="Q153" s="9"/>
    </row>
    <row r="154" spans="1:17" ht="15.75" thickBot="1" x14ac:dyDescent="0.3">
      <c r="A154" s="6" t="s">
        <v>22</v>
      </c>
      <c r="B154" s="6" t="s">
        <v>22</v>
      </c>
      <c r="C154" s="6" t="s">
        <v>39</v>
      </c>
      <c r="D154" s="6" t="s">
        <v>40</v>
      </c>
      <c r="E154" s="7">
        <v>42719</v>
      </c>
      <c r="F154" s="10">
        <v>-25</v>
      </c>
      <c r="G154" s="8"/>
      <c r="H154" s="10">
        <v>0</v>
      </c>
      <c r="I154" s="10">
        <v>0</v>
      </c>
      <c r="J154" s="8"/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-2.5499999999999998</v>
      </c>
      <c r="Q154" s="8"/>
    </row>
    <row r="155" spans="1:17" ht="15.75" thickBot="1" x14ac:dyDescent="0.3">
      <c r="A155" s="6" t="s">
        <v>22</v>
      </c>
      <c r="B155" s="6" t="s">
        <v>22</v>
      </c>
      <c r="C155" s="6" t="s">
        <v>39</v>
      </c>
      <c r="D155" s="6" t="s">
        <v>40</v>
      </c>
      <c r="E155" s="7">
        <v>42720</v>
      </c>
      <c r="F155" s="11">
        <v>-13.33</v>
      </c>
      <c r="G155" s="9"/>
      <c r="H155" s="11">
        <v>0</v>
      </c>
      <c r="I155" s="11">
        <v>0</v>
      </c>
      <c r="J155" s="9"/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-1.36</v>
      </c>
      <c r="Q155" s="9"/>
    </row>
    <row r="156" spans="1:17" ht="15.75" thickBot="1" x14ac:dyDescent="0.3">
      <c r="A156" s="6" t="s">
        <v>22</v>
      </c>
      <c r="B156" s="6" t="s">
        <v>22</v>
      </c>
      <c r="C156" s="6" t="s">
        <v>39</v>
      </c>
      <c r="D156" s="6" t="s">
        <v>40</v>
      </c>
      <c r="E156" s="7">
        <v>42724</v>
      </c>
      <c r="F156" s="10">
        <v>0</v>
      </c>
      <c r="G156" s="8"/>
      <c r="H156" s="10">
        <v>-90.36</v>
      </c>
      <c r="I156" s="10">
        <v>-12.97</v>
      </c>
      <c r="J156" s="8"/>
      <c r="K156" s="10">
        <v>-40.65</v>
      </c>
      <c r="L156" s="10">
        <v>-1.89</v>
      </c>
      <c r="M156" s="10">
        <v>3.89</v>
      </c>
      <c r="N156" s="10">
        <v>0.14000000000000001</v>
      </c>
      <c r="O156" s="10">
        <v>0</v>
      </c>
      <c r="P156" s="10">
        <v>-10.74</v>
      </c>
      <c r="Q156" s="8"/>
    </row>
    <row r="157" spans="1:17" ht="15.75" thickBot="1" x14ac:dyDescent="0.3">
      <c r="A157" s="6" t="s">
        <v>22</v>
      </c>
      <c r="B157" s="6" t="s">
        <v>22</v>
      </c>
      <c r="C157" s="6" t="s">
        <v>39</v>
      </c>
      <c r="D157" s="6" t="s">
        <v>40</v>
      </c>
      <c r="E157" s="7">
        <v>42733</v>
      </c>
      <c r="F157" s="11">
        <v>50</v>
      </c>
      <c r="G157" s="9"/>
      <c r="H157" s="11">
        <v>94.35</v>
      </c>
      <c r="I157" s="11">
        <v>13.54</v>
      </c>
      <c r="J157" s="9"/>
      <c r="K157" s="11">
        <v>42.46</v>
      </c>
      <c r="L157" s="11">
        <v>1.98</v>
      </c>
      <c r="M157" s="11">
        <v>-4.07</v>
      </c>
      <c r="N157" s="11">
        <v>-0.14000000000000001</v>
      </c>
      <c r="O157" s="11">
        <v>0</v>
      </c>
      <c r="P157" s="11">
        <v>16.309999999999999</v>
      </c>
      <c r="Q157" s="9"/>
    </row>
    <row r="158" spans="1:17" ht="15.75" thickBot="1" x14ac:dyDescent="0.3">
      <c r="A158" s="6" t="s">
        <v>22</v>
      </c>
      <c r="B158" s="6" t="s">
        <v>22</v>
      </c>
      <c r="C158" s="6" t="s">
        <v>39</v>
      </c>
      <c r="D158" s="6" t="s">
        <v>40</v>
      </c>
      <c r="E158" s="7">
        <v>42734</v>
      </c>
      <c r="F158" s="10">
        <v>25</v>
      </c>
      <c r="G158" s="8"/>
      <c r="H158" s="10">
        <v>0</v>
      </c>
      <c r="I158" s="10">
        <v>0</v>
      </c>
      <c r="J158" s="8"/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2.5499999999999998</v>
      </c>
      <c r="Q158" s="8"/>
    </row>
    <row r="159" spans="1:17" ht="15.75" thickBot="1" x14ac:dyDescent="0.3">
      <c r="A159" s="6" t="s">
        <v>22</v>
      </c>
      <c r="B159" s="6" t="s">
        <v>22</v>
      </c>
      <c r="C159" s="6" t="s">
        <v>39</v>
      </c>
      <c r="D159" s="6" t="s">
        <v>40</v>
      </c>
      <c r="E159" s="7">
        <v>42735</v>
      </c>
      <c r="F159" s="11">
        <v>-25</v>
      </c>
      <c r="G159" s="9"/>
      <c r="H159" s="11">
        <v>-65.05</v>
      </c>
      <c r="I159" s="11">
        <v>-9.33</v>
      </c>
      <c r="J159" s="9"/>
      <c r="K159" s="11">
        <v>-29.26</v>
      </c>
      <c r="L159" s="11">
        <v>-1.48</v>
      </c>
      <c r="M159" s="11">
        <v>2.8</v>
      </c>
      <c r="N159" s="11">
        <v>0.1</v>
      </c>
      <c r="O159" s="11">
        <v>0</v>
      </c>
      <c r="P159" s="11">
        <v>-10.29</v>
      </c>
      <c r="Q159" s="9"/>
    </row>
    <row r="160" spans="1:17" ht="15.75" thickBot="1" x14ac:dyDescent="0.3">
      <c r="A160" s="6" t="s">
        <v>22</v>
      </c>
      <c r="B160" s="6" t="s">
        <v>22</v>
      </c>
      <c r="C160" s="6" t="s">
        <v>39</v>
      </c>
      <c r="D160" s="6" t="s">
        <v>40</v>
      </c>
      <c r="E160" s="7">
        <v>42738</v>
      </c>
      <c r="F160" s="10">
        <v>-20.83</v>
      </c>
      <c r="G160" s="8"/>
      <c r="H160" s="10">
        <v>-0.9</v>
      </c>
      <c r="I160" s="10">
        <v>-0.13</v>
      </c>
      <c r="J160" s="8"/>
      <c r="K160" s="10">
        <v>-0.41</v>
      </c>
      <c r="L160" s="10">
        <v>0.19</v>
      </c>
      <c r="M160" s="10">
        <v>0.05</v>
      </c>
      <c r="N160" s="10">
        <v>0</v>
      </c>
      <c r="O160" s="10">
        <v>0</v>
      </c>
      <c r="P160" s="10">
        <v>-2.33</v>
      </c>
      <c r="Q160" s="8"/>
    </row>
    <row r="161" spans="1:17" ht="15.75" thickBot="1" x14ac:dyDescent="0.3">
      <c r="A161" s="6" t="s">
        <v>22</v>
      </c>
      <c r="B161" s="6" t="s">
        <v>22</v>
      </c>
      <c r="C161" s="6" t="s">
        <v>39</v>
      </c>
      <c r="D161" s="6" t="s">
        <v>40</v>
      </c>
      <c r="E161" s="7">
        <v>42739</v>
      </c>
      <c r="F161" s="11">
        <v>25</v>
      </c>
      <c r="G161" s="9"/>
      <c r="H161" s="11">
        <v>112.04</v>
      </c>
      <c r="I161" s="11">
        <v>16.079999999999998</v>
      </c>
      <c r="J161" s="9"/>
      <c r="K161" s="11">
        <v>50.41</v>
      </c>
      <c r="L161" s="11">
        <v>2.4900000000000002</v>
      </c>
      <c r="M161" s="11">
        <v>-5.99</v>
      </c>
      <c r="N161" s="11">
        <v>-0.17</v>
      </c>
      <c r="O161" s="11">
        <v>0</v>
      </c>
      <c r="P161" s="11">
        <v>16.71</v>
      </c>
      <c r="Q161" s="9"/>
    </row>
    <row r="162" spans="1:17" ht="15.75" thickBot="1" x14ac:dyDescent="0.3">
      <c r="A162" s="6" t="s">
        <v>22</v>
      </c>
      <c r="B162" s="6" t="s">
        <v>22</v>
      </c>
      <c r="C162" s="6" t="s">
        <v>39</v>
      </c>
      <c r="D162" s="6" t="s">
        <v>40</v>
      </c>
      <c r="E162" s="7">
        <v>42740</v>
      </c>
      <c r="F162" s="10">
        <v>0</v>
      </c>
      <c r="G162" s="8"/>
      <c r="H162" s="10">
        <v>0</v>
      </c>
      <c r="I162" s="10">
        <v>0</v>
      </c>
      <c r="J162" s="8"/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8"/>
    </row>
    <row r="163" spans="1:17" ht="15.75" thickBot="1" x14ac:dyDescent="0.3">
      <c r="A163" s="6" t="s">
        <v>22</v>
      </c>
      <c r="B163" s="6" t="s">
        <v>22</v>
      </c>
      <c r="C163" s="6" t="s">
        <v>39</v>
      </c>
      <c r="D163" s="6" t="s">
        <v>40</v>
      </c>
      <c r="E163" s="7">
        <v>42741</v>
      </c>
      <c r="F163" s="11">
        <v>0</v>
      </c>
      <c r="G163" s="9"/>
      <c r="H163" s="11">
        <v>-6.05</v>
      </c>
      <c r="I163" s="11">
        <v>-0.87</v>
      </c>
      <c r="J163" s="9"/>
      <c r="K163" s="11">
        <v>-2.73</v>
      </c>
      <c r="L163" s="11">
        <v>-0.14000000000000001</v>
      </c>
      <c r="M163" s="11">
        <v>0.32</v>
      </c>
      <c r="N163" s="11">
        <v>0.01</v>
      </c>
      <c r="O163" s="11">
        <v>0</v>
      </c>
      <c r="P163" s="11">
        <v>-0.75</v>
      </c>
      <c r="Q163" s="9"/>
    </row>
    <row r="164" spans="1:17" ht="15.75" thickBot="1" x14ac:dyDescent="0.3">
      <c r="A164" s="6" t="s">
        <v>22</v>
      </c>
      <c r="B164" s="6" t="s">
        <v>22</v>
      </c>
      <c r="C164" s="6" t="s">
        <v>39</v>
      </c>
      <c r="D164" s="6" t="s">
        <v>40</v>
      </c>
      <c r="E164" s="7">
        <v>42743</v>
      </c>
      <c r="F164" s="10">
        <v>325.83</v>
      </c>
      <c r="G164" s="8"/>
      <c r="H164" s="10">
        <v>650.05999999999995</v>
      </c>
      <c r="I164" s="10">
        <v>80.73</v>
      </c>
      <c r="J164" s="8"/>
      <c r="K164" s="10">
        <v>292.5</v>
      </c>
      <c r="L164" s="10">
        <v>12.12</v>
      </c>
      <c r="M164" s="10">
        <v>-34.770000000000003</v>
      </c>
      <c r="N164" s="10">
        <v>-0.97</v>
      </c>
      <c r="O164" s="10">
        <v>0</v>
      </c>
      <c r="P164" s="10">
        <v>114.78</v>
      </c>
      <c r="Q164" s="8"/>
    </row>
    <row r="165" spans="1:17" ht="15.75" thickBot="1" x14ac:dyDescent="0.3">
      <c r="A165" s="6" t="s">
        <v>22</v>
      </c>
      <c r="B165" s="6" t="s">
        <v>22</v>
      </c>
      <c r="C165" s="6" t="s">
        <v>39</v>
      </c>
      <c r="D165" s="6" t="s">
        <v>40</v>
      </c>
      <c r="E165" s="7">
        <v>42744</v>
      </c>
      <c r="F165" s="11">
        <v>0</v>
      </c>
      <c r="G165" s="9"/>
      <c r="H165" s="11">
        <v>-145.34</v>
      </c>
      <c r="I165" s="11">
        <v>-20.86</v>
      </c>
      <c r="J165" s="9"/>
      <c r="K165" s="11">
        <v>-65.400000000000006</v>
      </c>
      <c r="L165" s="11">
        <v>-3.64</v>
      </c>
      <c r="M165" s="11">
        <v>7.77</v>
      </c>
      <c r="N165" s="11">
        <v>0.22</v>
      </c>
      <c r="O165" s="11">
        <v>0</v>
      </c>
      <c r="P165" s="11">
        <v>-18.239999999999998</v>
      </c>
      <c r="Q165" s="9"/>
    </row>
    <row r="166" spans="1:17" ht="15.75" thickBot="1" x14ac:dyDescent="0.3">
      <c r="A166" s="6" t="s">
        <v>22</v>
      </c>
      <c r="B166" s="6" t="s">
        <v>22</v>
      </c>
      <c r="C166" s="6" t="s">
        <v>39</v>
      </c>
      <c r="D166" s="6" t="s">
        <v>40</v>
      </c>
      <c r="E166" s="7">
        <v>42745</v>
      </c>
      <c r="F166" s="10">
        <v>0</v>
      </c>
      <c r="G166" s="8"/>
      <c r="H166" s="10">
        <v>-122.81</v>
      </c>
      <c r="I166" s="10">
        <v>-17.62</v>
      </c>
      <c r="J166" s="8"/>
      <c r="K166" s="10">
        <v>-55.27</v>
      </c>
      <c r="L166" s="10">
        <v>-3.13</v>
      </c>
      <c r="M166" s="10">
        <v>6.57</v>
      </c>
      <c r="N166" s="10">
        <v>0.18</v>
      </c>
      <c r="O166" s="10">
        <v>0</v>
      </c>
      <c r="P166" s="10">
        <v>-15.42</v>
      </c>
      <c r="Q166" s="8"/>
    </row>
    <row r="167" spans="1:17" ht="15.75" thickBot="1" x14ac:dyDescent="0.3">
      <c r="A167" s="6" t="s">
        <v>22</v>
      </c>
      <c r="B167" s="6" t="s">
        <v>22</v>
      </c>
      <c r="C167" s="6" t="s">
        <v>39</v>
      </c>
      <c r="D167" s="6" t="s">
        <v>40</v>
      </c>
      <c r="E167" s="7">
        <v>42746</v>
      </c>
      <c r="F167" s="11">
        <v>0</v>
      </c>
      <c r="G167" s="9"/>
      <c r="H167" s="11">
        <v>-0.73</v>
      </c>
      <c r="I167" s="11">
        <v>-0.1</v>
      </c>
      <c r="J167" s="9"/>
      <c r="K167" s="11">
        <v>-0.33</v>
      </c>
      <c r="L167" s="11">
        <v>-0.02</v>
      </c>
      <c r="M167" s="11">
        <v>0.04</v>
      </c>
      <c r="N167" s="11">
        <v>0</v>
      </c>
      <c r="O167" s="11">
        <v>0</v>
      </c>
      <c r="P167" s="11">
        <v>-0.09</v>
      </c>
      <c r="Q167" s="9"/>
    </row>
    <row r="168" spans="1:17" ht="15.75" thickBot="1" x14ac:dyDescent="0.3">
      <c r="A168" s="6" t="s">
        <v>22</v>
      </c>
      <c r="B168" s="6" t="s">
        <v>22</v>
      </c>
      <c r="C168" s="6" t="s">
        <v>39</v>
      </c>
      <c r="D168" s="6" t="s">
        <v>40</v>
      </c>
      <c r="E168" s="7">
        <v>42747</v>
      </c>
      <c r="F168" s="10">
        <v>0</v>
      </c>
      <c r="G168" s="8"/>
      <c r="H168" s="10">
        <v>0</v>
      </c>
      <c r="I168" s="10">
        <v>0</v>
      </c>
      <c r="J168" s="8"/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8"/>
    </row>
    <row r="169" spans="1:17" ht="15.75" thickBot="1" x14ac:dyDescent="0.3">
      <c r="A169" s="6" t="s">
        <v>22</v>
      </c>
      <c r="B169" s="6" t="s">
        <v>22</v>
      </c>
      <c r="C169" s="6" t="s">
        <v>39</v>
      </c>
      <c r="D169" s="6" t="s">
        <v>40</v>
      </c>
      <c r="E169" s="7">
        <v>42750</v>
      </c>
      <c r="F169" s="11">
        <v>-25</v>
      </c>
      <c r="G169" s="9"/>
      <c r="H169" s="11">
        <v>-190.05</v>
      </c>
      <c r="I169" s="11">
        <v>-27.26</v>
      </c>
      <c r="J169" s="9"/>
      <c r="K169" s="11">
        <v>-85.51</v>
      </c>
      <c r="L169" s="11">
        <v>-5.21</v>
      </c>
      <c r="M169" s="11">
        <v>10.17</v>
      </c>
      <c r="N169" s="11">
        <v>0.28000000000000003</v>
      </c>
      <c r="O169" s="11">
        <v>0</v>
      </c>
      <c r="P169" s="11">
        <v>-26.6</v>
      </c>
      <c r="Q169" s="9"/>
    </row>
    <row r="170" spans="1:17" ht="15.75" thickBot="1" x14ac:dyDescent="0.3">
      <c r="A170" s="6" t="s">
        <v>22</v>
      </c>
      <c r="B170" s="6" t="s">
        <v>22</v>
      </c>
      <c r="C170" s="6" t="s">
        <v>39</v>
      </c>
      <c r="D170" s="6" t="s">
        <v>40</v>
      </c>
      <c r="E170" s="7">
        <v>42751</v>
      </c>
      <c r="F170" s="10">
        <v>-25</v>
      </c>
      <c r="G170" s="8"/>
      <c r="H170" s="10">
        <v>-35.61</v>
      </c>
      <c r="I170" s="10">
        <v>-5.1100000000000003</v>
      </c>
      <c r="J170" s="8"/>
      <c r="K170" s="10">
        <v>-16.02</v>
      </c>
      <c r="L170" s="10">
        <v>-0.99</v>
      </c>
      <c r="M170" s="10">
        <v>1.91</v>
      </c>
      <c r="N170" s="10">
        <v>0.05</v>
      </c>
      <c r="O170" s="10">
        <v>0</v>
      </c>
      <c r="P170" s="10">
        <v>-7.16</v>
      </c>
      <c r="Q170" s="8"/>
    </row>
    <row r="171" spans="1:17" ht="15.75" thickBot="1" x14ac:dyDescent="0.3">
      <c r="A171" s="6" t="s">
        <v>22</v>
      </c>
      <c r="B171" s="6" t="s">
        <v>22</v>
      </c>
      <c r="C171" s="6" t="s">
        <v>39</v>
      </c>
      <c r="D171" s="6" t="s">
        <v>40</v>
      </c>
      <c r="E171" s="7">
        <v>42755</v>
      </c>
      <c r="F171" s="11">
        <v>0</v>
      </c>
      <c r="G171" s="9"/>
      <c r="H171" s="11">
        <v>-0.25</v>
      </c>
      <c r="I171" s="11">
        <v>-0.03</v>
      </c>
      <c r="J171" s="9"/>
      <c r="K171" s="11">
        <v>-0.11</v>
      </c>
      <c r="L171" s="11">
        <v>0</v>
      </c>
      <c r="M171" s="11">
        <v>0.01</v>
      </c>
      <c r="N171" s="11">
        <v>0</v>
      </c>
      <c r="O171" s="11">
        <v>0</v>
      </c>
      <c r="P171" s="11">
        <v>-0.03</v>
      </c>
      <c r="Q171" s="9"/>
    </row>
    <row r="172" spans="1:17" ht="15.75" thickBot="1" x14ac:dyDescent="0.3">
      <c r="A172" s="6" t="s">
        <v>22</v>
      </c>
      <c r="B172" s="6" t="s">
        <v>22</v>
      </c>
      <c r="C172" s="6" t="s">
        <v>39</v>
      </c>
      <c r="D172" s="6" t="s">
        <v>40</v>
      </c>
      <c r="E172" s="7">
        <v>42756</v>
      </c>
      <c r="F172" s="10">
        <v>25</v>
      </c>
      <c r="G172" s="8"/>
      <c r="H172" s="10">
        <v>35.61</v>
      </c>
      <c r="I172" s="10">
        <v>5.1100000000000003</v>
      </c>
      <c r="J172" s="8"/>
      <c r="K172" s="10">
        <v>16.02</v>
      </c>
      <c r="L172" s="10">
        <v>0.99</v>
      </c>
      <c r="M172" s="10">
        <v>-1.91</v>
      </c>
      <c r="N172" s="10">
        <v>-0.05</v>
      </c>
      <c r="O172" s="10">
        <v>0</v>
      </c>
      <c r="P172" s="10">
        <v>7.16</v>
      </c>
      <c r="Q172" s="8"/>
    </row>
    <row r="173" spans="1:17" ht="15.75" thickBot="1" x14ac:dyDescent="0.3">
      <c r="A173" s="6" t="s">
        <v>22</v>
      </c>
      <c r="B173" s="6" t="s">
        <v>22</v>
      </c>
      <c r="C173" s="6" t="s">
        <v>39</v>
      </c>
      <c r="D173" s="6" t="s">
        <v>40</v>
      </c>
      <c r="E173" s="7">
        <v>42765</v>
      </c>
      <c r="F173" s="11">
        <v>25</v>
      </c>
      <c r="G173" s="9"/>
      <c r="H173" s="11">
        <v>0</v>
      </c>
      <c r="I173" s="11">
        <v>0</v>
      </c>
      <c r="J173" s="9"/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2.69</v>
      </c>
      <c r="Q173" s="9"/>
    </row>
    <row r="174" spans="1:17" ht="15.75" thickBot="1" x14ac:dyDescent="0.3">
      <c r="A174" s="6" t="s">
        <v>22</v>
      </c>
      <c r="B174" s="6" t="s">
        <v>22</v>
      </c>
      <c r="C174" s="6" t="s">
        <v>39</v>
      </c>
      <c r="D174" s="6" t="s">
        <v>40</v>
      </c>
      <c r="E174" s="7">
        <v>42766</v>
      </c>
      <c r="F174" s="10">
        <v>0</v>
      </c>
      <c r="G174" s="8"/>
      <c r="H174" s="10">
        <v>36.5</v>
      </c>
      <c r="I174" s="10">
        <v>5.25</v>
      </c>
      <c r="J174" s="8"/>
      <c r="K174" s="10">
        <v>16.43</v>
      </c>
      <c r="L174" s="10">
        <v>1.1000000000000001</v>
      </c>
      <c r="M174" s="10">
        <v>-1.96</v>
      </c>
      <c r="N174" s="10">
        <v>-0.05</v>
      </c>
      <c r="O174" s="10">
        <v>0</v>
      </c>
      <c r="P174" s="10">
        <v>4.5999999999999996</v>
      </c>
      <c r="Q174" s="8"/>
    </row>
    <row r="175" spans="1:17" ht="15.75" thickBot="1" x14ac:dyDescent="0.3">
      <c r="A175" s="6" t="s">
        <v>22</v>
      </c>
      <c r="B175" s="6" t="s">
        <v>22</v>
      </c>
      <c r="C175" s="6" t="s">
        <v>39</v>
      </c>
      <c r="D175" s="6" t="s">
        <v>40</v>
      </c>
      <c r="E175" s="7">
        <v>42769</v>
      </c>
      <c r="F175" s="11">
        <v>0</v>
      </c>
      <c r="G175" s="9"/>
      <c r="H175" s="11">
        <v>0</v>
      </c>
      <c r="I175" s="11">
        <v>0</v>
      </c>
      <c r="J175" s="9"/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9"/>
    </row>
    <row r="176" spans="1:17" ht="15.75" thickBot="1" x14ac:dyDescent="0.3">
      <c r="A176" s="6" t="s">
        <v>22</v>
      </c>
      <c r="B176" s="6" t="s">
        <v>22</v>
      </c>
      <c r="C176" s="6" t="s">
        <v>39</v>
      </c>
      <c r="D176" s="6" t="s">
        <v>40</v>
      </c>
      <c r="E176" s="7">
        <v>42770</v>
      </c>
      <c r="F176" s="10">
        <v>25</v>
      </c>
      <c r="G176" s="8"/>
      <c r="H176" s="10">
        <v>-72.98</v>
      </c>
      <c r="I176" s="10">
        <v>-10.47</v>
      </c>
      <c r="J176" s="8"/>
      <c r="K176" s="10">
        <v>-32.83</v>
      </c>
      <c r="L176" s="10">
        <v>-2.2000000000000002</v>
      </c>
      <c r="M176" s="10">
        <v>1.55</v>
      </c>
      <c r="N176" s="10">
        <v>0.86</v>
      </c>
      <c r="O176" s="10">
        <v>0</v>
      </c>
      <c r="P176" s="10">
        <v>-5.47</v>
      </c>
      <c r="Q176" s="8"/>
    </row>
    <row r="177" spans="1:17" ht="15.75" thickBot="1" x14ac:dyDescent="0.3">
      <c r="A177" s="6" t="s">
        <v>22</v>
      </c>
      <c r="B177" s="6" t="s">
        <v>22</v>
      </c>
      <c r="C177" s="6" t="s">
        <v>39</v>
      </c>
      <c r="D177" s="6" t="s">
        <v>40</v>
      </c>
      <c r="E177" s="7">
        <v>42771</v>
      </c>
      <c r="F177" s="11">
        <v>0</v>
      </c>
      <c r="G177" s="9"/>
      <c r="H177" s="11">
        <v>0</v>
      </c>
      <c r="I177" s="11">
        <v>0</v>
      </c>
      <c r="J177" s="9"/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9"/>
    </row>
    <row r="178" spans="1:17" ht="15.75" thickBot="1" x14ac:dyDescent="0.3">
      <c r="A178" s="6" t="s">
        <v>22</v>
      </c>
      <c r="B178" s="6" t="s">
        <v>22</v>
      </c>
      <c r="C178" s="6" t="s">
        <v>39</v>
      </c>
      <c r="D178" s="6" t="s">
        <v>40</v>
      </c>
      <c r="E178" s="7">
        <v>42772</v>
      </c>
      <c r="F178" s="10">
        <v>0</v>
      </c>
      <c r="G178" s="8"/>
      <c r="H178" s="10">
        <v>0</v>
      </c>
      <c r="I178" s="10">
        <v>0</v>
      </c>
      <c r="J178" s="8"/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8"/>
    </row>
    <row r="179" spans="1:17" ht="15.75" thickBot="1" x14ac:dyDescent="0.3">
      <c r="A179" s="6" t="s">
        <v>22</v>
      </c>
      <c r="B179" s="6" t="s">
        <v>22</v>
      </c>
      <c r="C179" s="6" t="s">
        <v>39</v>
      </c>
      <c r="D179" s="6" t="s">
        <v>40</v>
      </c>
      <c r="E179" s="7">
        <v>42773</v>
      </c>
      <c r="F179" s="11">
        <v>0</v>
      </c>
      <c r="G179" s="9"/>
      <c r="H179" s="11">
        <v>-41.11</v>
      </c>
      <c r="I179" s="11">
        <v>-5.9</v>
      </c>
      <c r="J179" s="9"/>
      <c r="K179" s="11">
        <v>-18.510000000000002</v>
      </c>
      <c r="L179" s="11">
        <v>-1.24</v>
      </c>
      <c r="M179" s="11">
        <v>0.88</v>
      </c>
      <c r="N179" s="11">
        <v>0.48</v>
      </c>
      <c r="O179" s="11">
        <v>0</v>
      </c>
      <c r="P179" s="11">
        <v>-4.3499999999999996</v>
      </c>
      <c r="Q179" s="9"/>
    </row>
    <row r="180" spans="1:17" ht="15.75" thickBot="1" x14ac:dyDescent="0.3">
      <c r="A180" s="6" t="s">
        <v>22</v>
      </c>
      <c r="B180" s="6" t="s">
        <v>22</v>
      </c>
      <c r="C180" s="6" t="s">
        <v>39</v>
      </c>
      <c r="D180" s="6" t="s">
        <v>40</v>
      </c>
      <c r="E180" s="7">
        <v>42774</v>
      </c>
      <c r="F180" s="10">
        <v>25</v>
      </c>
      <c r="G180" s="8"/>
      <c r="H180" s="10">
        <v>698.18</v>
      </c>
      <c r="I180" s="10">
        <v>100.19</v>
      </c>
      <c r="J180" s="8"/>
      <c r="K180" s="10">
        <v>314.17</v>
      </c>
      <c r="L180" s="10">
        <v>20.98</v>
      </c>
      <c r="M180" s="10">
        <v>-14.87</v>
      </c>
      <c r="N180" s="10">
        <v>-8.19</v>
      </c>
      <c r="O180" s="10">
        <v>0</v>
      </c>
      <c r="P180" s="10">
        <v>76.069999999999993</v>
      </c>
      <c r="Q180" s="8"/>
    </row>
    <row r="181" spans="1:17" ht="15.75" thickBot="1" x14ac:dyDescent="0.3">
      <c r="A181" s="6" t="s">
        <v>22</v>
      </c>
      <c r="B181" s="6" t="s">
        <v>22</v>
      </c>
      <c r="C181" s="6" t="s">
        <v>39</v>
      </c>
      <c r="D181" s="6" t="s">
        <v>40</v>
      </c>
      <c r="E181" s="7">
        <v>42775</v>
      </c>
      <c r="F181" s="11">
        <v>0</v>
      </c>
      <c r="G181" s="9"/>
      <c r="H181" s="11">
        <v>-96.9</v>
      </c>
      <c r="I181" s="11">
        <v>-13.9</v>
      </c>
      <c r="J181" s="9"/>
      <c r="K181" s="11">
        <v>-43.6</v>
      </c>
      <c r="L181" s="11">
        <v>-2.91</v>
      </c>
      <c r="M181" s="11">
        <v>2.06</v>
      </c>
      <c r="N181" s="11">
        <v>1.1399999999999999</v>
      </c>
      <c r="O181" s="11">
        <v>0</v>
      </c>
      <c r="P181" s="11">
        <v>-10.24</v>
      </c>
      <c r="Q181" s="9"/>
    </row>
    <row r="182" spans="1:17" ht="15.75" thickBot="1" x14ac:dyDescent="0.3">
      <c r="A182" s="6" t="s">
        <v>22</v>
      </c>
      <c r="B182" s="6" t="s">
        <v>22</v>
      </c>
      <c r="C182" s="6" t="s">
        <v>39</v>
      </c>
      <c r="D182" s="6" t="s">
        <v>40</v>
      </c>
      <c r="E182" s="7">
        <v>42776</v>
      </c>
      <c r="F182" s="10">
        <v>0</v>
      </c>
      <c r="G182" s="8"/>
      <c r="H182" s="10">
        <v>-21.2</v>
      </c>
      <c r="I182" s="10">
        <v>-3.04</v>
      </c>
      <c r="J182" s="8"/>
      <c r="K182" s="10">
        <v>-9.5399999999999991</v>
      </c>
      <c r="L182" s="10">
        <v>-0.64</v>
      </c>
      <c r="M182" s="10">
        <v>0.46</v>
      </c>
      <c r="N182" s="10">
        <v>0.25</v>
      </c>
      <c r="O182" s="10">
        <v>0</v>
      </c>
      <c r="P182" s="10">
        <v>-2.25</v>
      </c>
      <c r="Q182" s="8"/>
    </row>
    <row r="183" spans="1:17" ht="15.75" thickBot="1" x14ac:dyDescent="0.3">
      <c r="A183" s="6" t="s">
        <v>22</v>
      </c>
      <c r="B183" s="6" t="s">
        <v>22</v>
      </c>
      <c r="C183" s="6" t="s">
        <v>39</v>
      </c>
      <c r="D183" s="6" t="s">
        <v>40</v>
      </c>
      <c r="E183" s="7">
        <v>42777</v>
      </c>
      <c r="F183" s="11">
        <v>0</v>
      </c>
      <c r="G183" s="9"/>
      <c r="H183" s="11">
        <v>-36.33</v>
      </c>
      <c r="I183" s="11">
        <v>-5.22</v>
      </c>
      <c r="J183" s="9"/>
      <c r="K183" s="11">
        <v>-16.350000000000001</v>
      </c>
      <c r="L183" s="11">
        <v>-1.0900000000000001</v>
      </c>
      <c r="M183" s="11">
        <v>0.77</v>
      </c>
      <c r="N183" s="11">
        <v>0.43</v>
      </c>
      <c r="O183" s="11">
        <v>0</v>
      </c>
      <c r="P183" s="11">
        <v>-3.84</v>
      </c>
      <c r="Q183" s="9"/>
    </row>
    <row r="184" spans="1:17" ht="15.75" thickBot="1" x14ac:dyDescent="0.3">
      <c r="A184" s="6" t="s">
        <v>22</v>
      </c>
      <c r="B184" s="6" t="s">
        <v>22</v>
      </c>
      <c r="C184" s="6" t="s">
        <v>39</v>
      </c>
      <c r="D184" s="6" t="s">
        <v>40</v>
      </c>
      <c r="E184" s="7">
        <v>42778</v>
      </c>
      <c r="F184" s="10">
        <v>0</v>
      </c>
      <c r="G184" s="8"/>
      <c r="H184" s="10">
        <v>0</v>
      </c>
      <c r="I184" s="10">
        <v>0</v>
      </c>
      <c r="J184" s="8"/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8"/>
    </row>
    <row r="185" spans="1:17" ht="15.75" thickBot="1" x14ac:dyDescent="0.3">
      <c r="A185" s="6" t="s">
        <v>22</v>
      </c>
      <c r="B185" s="6" t="s">
        <v>22</v>
      </c>
      <c r="C185" s="6" t="s">
        <v>39</v>
      </c>
      <c r="D185" s="6" t="s">
        <v>40</v>
      </c>
      <c r="E185" s="7">
        <v>42781</v>
      </c>
      <c r="F185" s="11">
        <v>-25</v>
      </c>
      <c r="G185" s="9"/>
      <c r="H185" s="11">
        <v>-299.82</v>
      </c>
      <c r="I185" s="11">
        <v>-43.03</v>
      </c>
      <c r="J185" s="9"/>
      <c r="K185" s="11">
        <v>-134.91999999999999</v>
      </c>
      <c r="L185" s="11">
        <v>-9.01</v>
      </c>
      <c r="M185" s="11">
        <v>6.39</v>
      </c>
      <c r="N185" s="11">
        <v>3.51</v>
      </c>
      <c r="O185" s="11">
        <v>0</v>
      </c>
      <c r="P185" s="11">
        <v>-33.950000000000003</v>
      </c>
      <c r="Q185" s="9"/>
    </row>
    <row r="186" spans="1:17" ht="15.75" thickBot="1" x14ac:dyDescent="0.3">
      <c r="A186" s="6" t="s">
        <v>22</v>
      </c>
      <c r="B186" s="6" t="s">
        <v>22</v>
      </c>
      <c r="C186" s="6" t="s">
        <v>39</v>
      </c>
      <c r="D186" s="6" t="s">
        <v>40</v>
      </c>
      <c r="E186" s="7">
        <v>42782</v>
      </c>
      <c r="F186" s="10">
        <v>0</v>
      </c>
      <c r="G186" s="8"/>
      <c r="H186" s="10">
        <v>0</v>
      </c>
      <c r="I186" s="10">
        <v>0</v>
      </c>
      <c r="J186" s="8"/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8"/>
    </row>
    <row r="187" spans="1:17" ht="15.75" thickBot="1" x14ac:dyDescent="0.3">
      <c r="A187" s="6" t="s">
        <v>22</v>
      </c>
      <c r="B187" s="6" t="s">
        <v>22</v>
      </c>
      <c r="C187" s="6" t="s">
        <v>39</v>
      </c>
      <c r="D187" s="6" t="s">
        <v>40</v>
      </c>
      <c r="E187" s="7">
        <v>42784</v>
      </c>
      <c r="F187" s="11">
        <v>0</v>
      </c>
      <c r="G187" s="9"/>
      <c r="H187" s="11">
        <v>4.78</v>
      </c>
      <c r="I187" s="11">
        <v>0.69</v>
      </c>
      <c r="J187" s="9"/>
      <c r="K187" s="11">
        <v>2.16</v>
      </c>
      <c r="L187" s="11">
        <v>0.14000000000000001</v>
      </c>
      <c r="M187" s="11">
        <v>-0.11</v>
      </c>
      <c r="N187" s="11">
        <v>-0.05</v>
      </c>
      <c r="O187" s="11">
        <v>0</v>
      </c>
      <c r="P187" s="11">
        <v>0.51</v>
      </c>
      <c r="Q187" s="9"/>
    </row>
    <row r="188" spans="1:17" ht="15.75" thickBot="1" x14ac:dyDescent="0.3">
      <c r="A188" s="6" t="s">
        <v>22</v>
      </c>
      <c r="B188" s="6" t="s">
        <v>22</v>
      </c>
      <c r="C188" s="6" t="s">
        <v>39</v>
      </c>
      <c r="D188" s="6" t="s">
        <v>40</v>
      </c>
      <c r="E188" s="7">
        <v>42785</v>
      </c>
      <c r="F188" s="10">
        <v>0</v>
      </c>
      <c r="G188" s="8"/>
      <c r="H188" s="10">
        <v>-8.36</v>
      </c>
      <c r="I188" s="10">
        <v>-1.2</v>
      </c>
      <c r="J188" s="8"/>
      <c r="K188" s="10">
        <v>-3.76</v>
      </c>
      <c r="L188" s="10">
        <v>-0.25</v>
      </c>
      <c r="M188" s="10">
        <v>0.18</v>
      </c>
      <c r="N188" s="10">
        <v>0.1</v>
      </c>
      <c r="O188" s="10">
        <v>0</v>
      </c>
      <c r="P188" s="10">
        <v>-0.89</v>
      </c>
      <c r="Q188" s="8"/>
    </row>
    <row r="189" spans="1:17" ht="15.75" thickBot="1" x14ac:dyDescent="0.3">
      <c r="A189" s="6" t="s">
        <v>22</v>
      </c>
      <c r="B189" s="6" t="s">
        <v>22</v>
      </c>
      <c r="C189" s="6" t="s">
        <v>39</v>
      </c>
      <c r="D189" s="6" t="s">
        <v>40</v>
      </c>
      <c r="E189" s="7">
        <v>42786</v>
      </c>
      <c r="F189" s="11">
        <v>0</v>
      </c>
      <c r="G189" s="9"/>
      <c r="H189" s="11">
        <v>-0.19</v>
      </c>
      <c r="I189" s="11">
        <v>-0.02</v>
      </c>
      <c r="J189" s="9"/>
      <c r="K189" s="11">
        <v>-0.08</v>
      </c>
      <c r="L189" s="11">
        <v>-0.01</v>
      </c>
      <c r="M189" s="11">
        <v>0.01</v>
      </c>
      <c r="N189" s="11">
        <v>0</v>
      </c>
      <c r="O189" s="11">
        <v>0</v>
      </c>
      <c r="P189" s="11">
        <v>-0.02</v>
      </c>
      <c r="Q189" s="9"/>
    </row>
    <row r="190" spans="1:17" ht="15.75" thickBot="1" x14ac:dyDescent="0.3">
      <c r="A190" s="6" t="s">
        <v>22</v>
      </c>
      <c r="B190" s="6" t="s">
        <v>22</v>
      </c>
      <c r="C190" s="6" t="s">
        <v>39</v>
      </c>
      <c r="D190" s="6" t="s">
        <v>40</v>
      </c>
      <c r="E190" s="7">
        <v>42787</v>
      </c>
      <c r="F190" s="10">
        <v>0</v>
      </c>
      <c r="G190" s="8"/>
      <c r="H190" s="10">
        <v>-34.82</v>
      </c>
      <c r="I190" s="10">
        <v>-5</v>
      </c>
      <c r="J190" s="8"/>
      <c r="K190" s="10">
        <v>-15.67</v>
      </c>
      <c r="L190" s="10">
        <v>-1.04</v>
      </c>
      <c r="M190" s="10">
        <v>0.74</v>
      </c>
      <c r="N190" s="10">
        <v>0.41</v>
      </c>
      <c r="O190" s="10">
        <v>0</v>
      </c>
      <c r="P190" s="10">
        <v>-3.68</v>
      </c>
      <c r="Q190" s="8"/>
    </row>
    <row r="191" spans="1:17" ht="15.75" thickBot="1" x14ac:dyDescent="0.3">
      <c r="A191" s="6" t="s">
        <v>22</v>
      </c>
      <c r="B191" s="6" t="s">
        <v>22</v>
      </c>
      <c r="C191" s="6" t="s">
        <v>39</v>
      </c>
      <c r="D191" s="6" t="s">
        <v>40</v>
      </c>
      <c r="E191" s="7">
        <v>42793</v>
      </c>
      <c r="F191" s="11">
        <v>25</v>
      </c>
      <c r="G191" s="9"/>
      <c r="H191" s="11">
        <v>7.57</v>
      </c>
      <c r="I191" s="11">
        <v>1.08</v>
      </c>
      <c r="J191" s="9"/>
      <c r="K191" s="11">
        <v>3.41</v>
      </c>
      <c r="L191" s="11">
        <v>0.22</v>
      </c>
      <c r="M191" s="11">
        <v>-0.17</v>
      </c>
      <c r="N191" s="11">
        <v>-0.08</v>
      </c>
      <c r="O191" s="11">
        <v>0</v>
      </c>
      <c r="P191" s="11">
        <v>3.06</v>
      </c>
      <c r="Q191" s="9"/>
    </row>
    <row r="192" spans="1:17" ht="15.75" thickBot="1" x14ac:dyDescent="0.3">
      <c r="A192" s="6" t="s">
        <v>22</v>
      </c>
      <c r="B192" s="6" t="s">
        <v>22</v>
      </c>
      <c r="C192" s="6" t="s">
        <v>39</v>
      </c>
      <c r="D192" s="6" t="s">
        <v>40</v>
      </c>
      <c r="E192" s="7">
        <v>42794</v>
      </c>
      <c r="F192" s="10">
        <v>0</v>
      </c>
      <c r="G192" s="8"/>
      <c r="H192" s="10">
        <v>27.61</v>
      </c>
      <c r="I192" s="10">
        <v>3.96</v>
      </c>
      <c r="J192" s="8"/>
      <c r="K192" s="10">
        <v>12.43</v>
      </c>
      <c r="L192" s="10">
        <v>0.83</v>
      </c>
      <c r="M192" s="10">
        <v>-0.59</v>
      </c>
      <c r="N192" s="10">
        <v>-0.32</v>
      </c>
      <c r="O192" s="10">
        <v>0</v>
      </c>
      <c r="P192" s="10">
        <v>2.92</v>
      </c>
      <c r="Q192" s="8"/>
    </row>
    <row r="193" spans="1:17" ht="15.75" thickBot="1" x14ac:dyDescent="0.3">
      <c r="A193" s="6" t="s">
        <v>22</v>
      </c>
      <c r="B193" s="6" t="s">
        <v>22</v>
      </c>
      <c r="C193" s="6" t="s">
        <v>39</v>
      </c>
      <c r="D193" s="6" t="s">
        <v>40</v>
      </c>
      <c r="E193" s="7">
        <v>42796</v>
      </c>
      <c r="F193" s="11">
        <v>25</v>
      </c>
      <c r="G193" s="9"/>
      <c r="H193" s="11">
        <v>0.06</v>
      </c>
      <c r="I193" s="11">
        <v>0.01</v>
      </c>
      <c r="J193" s="9"/>
      <c r="K193" s="11">
        <v>0.03</v>
      </c>
      <c r="L193" s="11">
        <v>0</v>
      </c>
      <c r="M193" s="11">
        <v>0</v>
      </c>
      <c r="N193" s="11">
        <v>0</v>
      </c>
      <c r="O193" s="11">
        <v>0</v>
      </c>
      <c r="P193" s="11">
        <v>2.02</v>
      </c>
      <c r="Q193" s="9"/>
    </row>
    <row r="194" spans="1:17" ht="15.75" thickBot="1" x14ac:dyDescent="0.3">
      <c r="A194" s="6" t="s">
        <v>22</v>
      </c>
      <c r="B194" s="6" t="s">
        <v>22</v>
      </c>
      <c r="C194" s="6" t="s">
        <v>39</v>
      </c>
      <c r="D194" s="6" t="s">
        <v>40</v>
      </c>
      <c r="E194" s="7">
        <v>42797</v>
      </c>
      <c r="F194" s="10">
        <v>0</v>
      </c>
      <c r="G194" s="8"/>
      <c r="H194" s="10">
        <v>-18.2</v>
      </c>
      <c r="I194" s="10">
        <v>-2.59</v>
      </c>
      <c r="J194" s="8"/>
      <c r="K194" s="10">
        <v>-8.16</v>
      </c>
      <c r="L194" s="10">
        <v>-0.55000000000000004</v>
      </c>
      <c r="M194" s="10">
        <v>-7.0000000000000007E-2</v>
      </c>
      <c r="N194" s="10">
        <v>0.14000000000000001</v>
      </c>
      <c r="O194" s="10">
        <v>0</v>
      </c>
      <c r="P194" s="10">
        <v>-1.71</v>
      </c>
      <c r="Q194" s="8"/>
    </row>
    <row r="195" spans="1:17" ht="15.75" thickBot="1" x14ac:dyDescent="0.3">
      <c r="A195" s="6" t="s">
        <v>22</v>
      </c>
      <c r="B195" s="6" t="s">
        <v>22</v>
      </c>
      <c r="C195" s="6" t="s">
        <v>39</v>
      </c>
      <c r="D195" s="6" t="s">
        <v>40</v>
      </c>
      <c r="E195" s="7">
        <v>42798</v>
      </c>
      <c r="F195" s="11">
        <v>25.83</v>
      </c>
      <c r="G195" s="9"/>
      <c r="H195" s="11">
        <v>-77.959999999999994</v>
      </c>
      <c r="I195" s="11">
        <v>-11.16</v>
      </c>
      <c r="J195" s="9"/>
      <c r="K195" s="11">
        <v>-35.07</v>
      </c>
      <c r="L195" s="11">
        <v>-2.34</v>
      </c>
      <c r="M195" s="11">
        <v>-0.31</v>
      </c>
      <c r="N195" s="11">
        <v>0.6</v>
      </c>
      <c r="O195" s="11">
        <v>0</v>
      </c>
      <c r="P195" s="11">
        <v>-5.29</v>
      </c>
      <c r="Q195" s="9"/>
    </row>
    <row r="196" spans="1:17" ht="15.75" thickBot="1" x14ac:dyDescent="0.3">
      <c r="A196" s="6" t="s">
        <v>22</v>
      </c>
      <c r="B196" s="6" t="s">
        <v>22</v>
      </c>
      <c r="C196" s="6" t="s">
        <v>39</v>
      </c>
      <c r="D196" s="6" t="s">
        <v>40</v>
      </c>
      <c r="E196" s="7">
        <v>42799</v>
      </c>
      <c r="F196" s="10">
        <v>-25</v>
      </c>
      <c r="G196" s="8"/>
      <c r="H196" s="10">
        <v>-139.88999999999999</v>
      </c>
      <c r="I196" s="10">
        <v>-20.07</v>
      </c>
      <c r="J196" s="8"/>
      <c r="K196" s="10">
        <v>-62.95</v>
      </c>
      <c r="L196" s="10">
        <v>-4.21</v>
      </c>
      <c r="M196" s="10">
        <v>-0.54</v>
      </c>
      <c r="N196" s="10">
        <v>1.07</v>
      </c>
      <c r="O196" s="10">
        <v>0</v>
      </c>
      <c r="P196" s="10">
        <v>-15.25</v>
      </c>
      <c r="Q196" s="8"/>
    </row>
    <row r="197" spans="1:17" ht="15.75" thickBot="1" x14ac:dyDescent="0.3">
      <c r="A197" s="6" t="s">
        <v>22</v>
      </c>
      <c r="B197" s="6" t="s">
        <v>22</v>
      </c>
      <c r="C197" s="6" t="s">
        <v>39</v>
      </c>
      <c r="D197" s="6" t="s">
        <v>40</v>
      </c>
      <c r="E197" s="7">
        <v>42800</v>
      </c>
      <c r="F197" s="11">
        <v>0</v>
      </c>
      <c r="G197" s="9"/>
      <c r="H197" s="11">
        <v>0</v>
      </c>
      <c r="I197" s="11">
        <v>0</v>
      </c>
      <c r="J197" s="9"/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9"/>
    </row>
    <row r="198" spans="1:17" ht="15.75" thickBot="1" x14ac:dyDescent="0.3">
      <c r="A198" s="6" t="s">
        <v>22</v>
      </c>
      <c r="B198" s="6" t="s">
        <v>22</v>
      </c>
      <c r="C198" s="6" t="s">
        <v>39</v>
      </c>
      <c r="D198" s="6" t="s">
        <v>40</v>
      </c>
      <c r="E198" s="7">
        <v>42801</v>
      </c>
      <c r="F198" s="10">
        <v>25</v>
      </c>
      <c r="G198" s="8"/>
      <c r="H198" s="10">
        <v>-197.61</v>
      </c>
      <c r="I198" s="10">
        <v>-28.36</v>
      </c>
      <c r="J198" s="8"/>
      <c r="K198" s="10">
        <v>-88.92</v>
      </c>
      <c r="L198" s="10">
        <v>-5.94</v>
      </c>
      <c r="M198" s="10">
        <v>-0.73</v>
      </c>
      <c r="N198" s="10">
        <v>1.49</v>
      </c>
      <c r="O198" s="10">
        <v>0</v>
      </c>
      <c r="P198" s="10">
        <v>-16.690000000000001</v>
      </c>
      <c r="Q198" s="8"/>
    </row>
    <row r="199" spans="1:17" ht="15.75" thickBot="1" x14ac:dyDescent="0.3">
      <c r="A199" s="6" t="s">
        <v>22</v>
      </c>
      <c r="B199" s="6" t="s">
        <v>22</v>
      </c>
      <c r="C199" s="6" t="s">
        <v>39</v>
      </c>
      <c r="D199" s="6" t="s">
        <v>40</v>
      </c>
      <c r="E199" s="7">
        <v>42802</v>
      </c>
      <c r="F199" s="11">
        <v>50</v>
      </c>
      <c r="G199" s="9"/>
      <c r="H199" s="11">
        <v>622.21</v>
      </c>
      <c r="I199" s="11">
        <v>89.27</v>
      </c>
      <c r="J199" s="9"/>
      <c r="K199" s="11">
        <v>279.95999999999998</v>
      </c>
      <c r="L199" s="11">
        <v>18.690000000000001</v>
      </c>
      <c r="M199" s="11">
        <v>2.35</v>
      </c>
      <c r="N199" s="11">
        <v>-4.71</v>
      </c>
      <c r="O199" s="11">
        <v>0</v>
      </c>
      <c r="P199" s="11">
        <v>62.88</v>
      </c>
      <c r="Q199" s="9"/>
    </row>
    <row r="200" spans="1:17" ht="15.75" thickBot="1" x14ac:dyDescent="0.3">
      <c r="A200" s="6" t="s">
        <v>22</v>
      </c>
      <c r="B200" s="6" t="s">
        <v>22</v>
      </c>
      <c r="C200" s="6" t="s">
        <v>39</v>
      </c>
      <c r="D200" s="6" t="s">
        <v>40</v>
      </c>
      <c r="E200" s="7">
        <v>42803</v>
      </c>
      <c r="F200" s="10">
        <v>175</v>
      </c>
      <c r="G200" s="8"/>
      <c r="H200" s="10">
        <v>221.54</v>
      </c>
      <c r="I200" s="10">
        <v>31.79</v>
      </c>
      <c r="J200" s="8"/>
      <c r="K200" s="10">
        <v>99.68</v>
      </c>
      <c r="L200" s="10">
        <v>6.66</v>
      </c>
      <c r="M200" s="10">
        <v>0.84</v>
      </c>
      <c r="N200" s="10">
        <v>-1.69</v>
      </c>
      <c r="O200" s="10">
        <v>0</v>
      </c>
      <c r="P200" s="10">
        <v>35.06</v>
      </c>
      <c r="Q200" s="8"/>
    </row>
    <row r="201" spans="1:17" ht="15.75" thickBot="1" x14ac:dyDescent="0.3">
      <c r="A201" s="6" t="s">
        <v>22</v>
      </c>
      <c r="B201" s="6" t="s">
        <v>22</v>
      </c>
      <c r="C201" s="6" t="s">
        <v>39</v>
      </c>
      <c r="D201" s="6" t="s">
        <v>40</v>
      </c>
      <c r="E201" s="7">
        <v>42804</v>
      </c>
      <c r="F201" s="11">
        <v>278.32</v>
      </c>
      <c r="G201" s="9"/>
      <c r="H201" s="11">
        <v>45.9</v>
      </c>
      <c r="I201" s="11">
        <v>6.61</v>
      </c>
      <c r="J201" s="9"/>
      <c r="K201" s="11">
        <v>20.66</v>
      </c>
      <c r="L201" s="11">
        <v>1.38</v>
      </c>
      <c r="M201" s="11">
        <v>0.18</v>
      </c>
      <c r="N201" s="11">
        <v>-0.34</v>
      </c>
      <c r="O201" s="11">
        <v>0</v>
      </c>
      <c r="P201" s="11">
        <v>26.78</v>
      </c>
      <c r="Q201" s="9"/>
    </row>
    <row r="202" spans="1:17" ht="15.75" thickBot="1" x14ac:dyDescent="0.3">
      <c r="A202" s="6" t="s">
        <v>22</v>
      </c>
      <c r="B202" s="6" t="s">
        <v>22</v>
      </c>
      <c r="C202" s="6" t="s">
        <v>39</v>
      </c>
      <c r="D202" s="6" t="s">
        <v>40</v>
      </c>
      <c r="E202" s="7">
        <v>42805</v>
      </c>
      <c r="F202" s="10">
        <v>266.66000000000003</v>
      </c>
      <c r="G202" s="8"/>
      <c r="H202" s="10">
        <v>-271.12</v>
      </c>
      <c r="I202" s="10">
        <v>-38.92</v>
      </c>
      <c r="J202" s="8"/>
      <c r="K202" s="10">
        <v>-122.01</v>
      </c>
      <c r="L202" s="10">
        <v>-8.14</v>
      </c>
      <c r="M202" s="10">
        <v>-1.05</v>
      </c>
      <c r="N202" s="10">
        <v>2.0499999999999998</v>
      </c>
      <c r="O202" s="10">
        <v>0</v>
      </c>
      <c r="P202" s="10">
        <v>-4.1399999999999997</v>
      </c>
      <c r="Q202" s="8"/>
    </row>
    <row r="203" spans="1:17" ht="15.75" thickBot="1" x14ac:dyDescent="0.3">
      <c r="A203" s="6" t="s">
        <v>22</v>
      </c>
      <c r="B203" s="6" t="s">
        <v>22</v>
      </c>
      <c r="C203" s="6" t="s">
        <v>39</v>
      </c>
      <c r="D203" s="6" t="s">
        <v>40</v>
      </c>
      <c r="E203" s="7">
        <v>42806</v>
      </c>
      <c r="F203" s="11">
        <v>750</v>
      </c>
      <c r="G203" s="9"/>
      <c r="H203" s="11">
        <v>180.48</v>
      </c>
      <c r="I203" s="11">
        <v>25.91</v>
      </c>
      <c r="J203" s="9"/>
      <c r="K203" s="11">
        <v>81.2</v>
      </c>
      <c r="L203" s="11">
        <v>5.41</v>
      </c>
      <c r="M203" s="11">
        <v>0.71</v>
      </c>
      <c r="N203" s="11">
        <v>-1.37</v>
      </c>
      <c r="O203" s="11">
        <v>0</v>
      </c>
      <c r="P203" s="11">
        <v>77.540000000000006</v>
      </c>
      <c r="Q203" s="9"/>
    </row>
    <row r="204" spans="1:17" ht="15.75" thickBot="1" x14ac:dyDescent="0.3">
      <c r="A204" s="6" t="s">
        <v>22</v>
      </c>
      <c r="B204" s="6" t="s">
        <v>22</v>
      </c>
      <c r="C204" s="6" t="s">
        <v>39</v>
      </c>
      <c r="D204" s="6" t="s">
        <v>40</v>
      </c>
      <c r="E204" s="7">
        <v>42807</v>
      </c>
      <c r="F204" s="10">
        <v>575</v>
      </c>
      <c r="G204" s="8"/>
      <c r="H204" s="10">
        <v>710.47</v>
      </c>
      <c r="I204" s="10">
        <v>101.93</v>
      </c>
      <c r="J204" s="8"/>
      <c r="K204" s="10">
        <v>319.67</v>
      </c>
      <c r="L204" s="10">
        <v>21.34</v>
      </c>
      <c r="M204" s="10">
        <v>2.71</v>
      </c>
      <c r="N204" s="10">
        <v>-5.4</v>
      </c>
      <c r="O204" s="10">
        <v>0</v>
      </c>
      <c r="P204" s="10">
        <v>113.56</v>
      </c>
      <c r="Q204" s="8"/>
    </row>
    <row r="205" spans="1:17" ht="15.75" thickBot="1" x14ac:dyDescent="0.3">
      <c r="A205" s="6" t="s">
        <v>22</v>
      </c>
      <c r="B205" s="6" t="s">
        <v>22</v>
      </c>
      <c r="C205" s="6" t="s">
        <v>39</v>
      </c>
      <c r="D205" s="6" t="s">
        <v>40</v>
      </c>
      <c r="E205" s="7">
        <v>42808</v>
      </c>
      <c r="F205" s="11">
        <v>355</v>
      </c>
      <c r="G205" s="9"/>
      <c r="H205" s="11">
        <v>62.11</v>
      </c>
      <c r="I205" s="11">
        <v>8.92</v>
      </c>
      <c r="J205" s="9"/>
      <c r="K205" s="11">
        <v>27.99</v>
      </c>
      <c r="L205" s="11">
        <v>1.86</v>
      </c>
      <c r="M205" s="11">
        <v>0.27</v>
      </c>
      <c r="N205" s="11">
        <v>-0.49</v>
      </c>
      <c r="O205" s="11">
        <v>0</v>
      </c>
      <c r="P205" s="11">
        <v>34.49</v>
      </c>
      <c r="Q205" s="9"/>
    </row>
    <row r="206" spans="1:17" ht="15.75" thickBot="1" x14ac:dyDescent="0.3">
      <c r="A206" s="6" t="s">
        <v>22</v>
      </c>
      <c r="B206" s="6" t="s">
        <v>22</v>
      </c>
      <c r="C206" s="6" t="s">
        <v>39</v>
      </c>
      <c r="D206" s="6" t="s">
        <v>40</v>
      </c>
      <c r="E206" s="7">
        <v>42809</v>
      </c>
      <c r="F206" s="10">
        <v>276.66000000000003</v>
      </c>
      <c r="G206" s="8"/>
      <c r="H206" s="10">
        <v>-777.3</v>
      </c>
      <c r="I206" s="10">
        <v>-111.54</v>
      </c>
      <c r="J206" s="8"/>
      <c r="K206" s="10">
        <v>-349.74</v>
      </c>
      <c r="L206" s="10">
        <v>-23.36</v>
      </c>
      <c r="M206" s="10">
        <v>-2.95</v>
      </c>
      <c r="N206" s="10">
        <v>5.91</v>
      </c>
      <c r="O206" s="10">
        <v>0</v>
      </c>
      <c r="P206" s="10">
        <v>-51.23</v>
      </c>
      <c r="Q206" s="8"/>
    </row>
    <row r="207" spans="1:17" ht="15.75" thickBot="1" x14ac:dyDescent="0.3">
      <c r="A207" s="6" t="s">
        <v>22</v>
      </c>
      <c r="B207" s="6" t="s">
        <v>22</v>
      </c>
      <c r="C207" s="6" t="s">
        <v>39</v>
      </c>
      <c r="D207" s="6" t="s">
        <v>40</v>
      </c>
      <c r="E207" s="7">
        <v>42810</v>
      </c>
      <c r="F207" s="11">
        <v>301.67</v>
      </c>
      <c r="G207" s="9"/>
      <c r="H207" s="11">
        <v>258.29000000000002</v>
      </c>
      <c r="I207" s="11">
        <v>37.049999999999997</v>
      </c>
      <c r="J207" s="9"/>
      <c r="K207" s="11">
        <v>116.23</v>
      </c>
      <c r="L207" s="11">
        <v>7.77</v>
      </c>
      <c r="M207" s="11">
        <v>0.99</v>
      </c>
      <c r="N207" s="11">
        <v>-1.97</v>
      </c>
      <c r="O207" s="11">
        <v>0</v>
      </c>
      <c r="P207" s="11">
        <v>48.75</v>
      </c>
      <c r="Q207" s="9"/>
    </row>
    <row r="208" spans="1:17" ht="15.75" thickBot="1" x14ac:dyDescent="0.3">
      <c r="A208" s="6" t="s">
        <v>22</v>
      </c>
      <c r="B208" s="6" t="s">
        <v>22</v>
      </c>
      <c r="C208" s="6" t="s">
        <v>39</v>
      </c>
      <c r="D208" s="6" t="s">
        <v>40</v>
      </c>
      <c r="E208" s="7">
        <v>42811</v>
      </c>
      <c r="F208" s="10">
        <v>1800</v>
      </c>
      <c r="G208" s="8"/>
      <c r="H208" s="10">
        <v>1571.14</v>
      </c>
      <c r="I208" s="10">
        <v>225.45</v>
      </c>
      <c r="J208" s="8"/>
      <c r="K208" s="10">
        <v>707.01</v>
      </c>
      <c r="L208" s="10">
        <v>47.18</v>
      </c>
      <c r="M208" s="10">
        <v>5.99</v>
      </c>
      <c r="N208" s="10">
        <v>-11.94</v>
      </c>
      <c r="O208" s="10">
        <v>0</v>
      </c>
      <c r="P208" s="10">
        <v>293.73</v>
      </c>
      <c r="Q208" s="8"/>
    </row>
    <row r="209" spans="1:17" ht="15.75" thickBot="1" x14ac:dyDescent="0.3">
      <c r="A209" s="6" t="s">
        <v>22</v>
      </c>
      <c r="B209" s="6" t="s">
        <v>22</v>
      </c>
      <c r="C209" s="6" t="s">
        <v>39</v>
      </c>
      <c r="D209" s="6" t="s">
        <v>40</v>
      </c>
      <c r="E209" s="7">
        <v>42812</v>
      </c>
      <c r="F209" s="11">
        <v>1025</v>
      </c>
      <c r="G209" s="9"/>
      <c r="H209" s="11">
        <v>-4207.75</v>
      </c>
      <c r="I209" s="11">
        <v>-603.78</v>
      </c>
      <c r="J209" s="9"/>
      <c r="K209" s="11">
        <v>-1893.36</v>
      </c>
      <c r="L209" s="11">
        <v>-126.43</v>
      </c>
      <c r="M209" s="11">
        <v>-15.94</v>
      </c>
      <c r="N209" s="11">
        <v>31.96</v>
      </c>
      <c r="O209" s="11">
        <v>0</v>
      </c>
      <c r="P209" s="11">
        <v>-315.33999999999997</v>
      </c>
      <c r="Q209" s="9"/>
    </row>
    <row r="210" spans="1:17" ht="15.75" thickBot="1" x14ac:dyDescent="0.3">
      <c r="A210" s="6" t="s">
        <v>22</v>
      </c>
      <c r="B210" s="6" t="s">
        <v>22</v>
      </c>
      <c r="C210" s="6" t="s">
        <v>39</v>
      </c>
      <c r="D210" s="6" t="s">
        <v>40</v>
      </c>
      <c r="E210" s="7">
        <v>42813</v>
      </c>
      <c r="F210" s="10">
        <v>1750</v>
      </c>
      <c r="G210" s="8"/>
      <c r="H210" s="10">
        <v>-3623.72</v>
      </c>
      <c r="I210" s="10">
        <v>-519.98</v>
      </c>
      <c r="J210" s="8"/>
      <c r="K210" s="10">
        <v>-1630.45</v>
      </c>
      <c r="L210" s="10">
        <v>-108.87</v>
      </c>
      <c r="M210" s="10">
        <v>-13.72</v>
      </c>
      <c r="N210" s="10">
        <v>27.53</v>
      </c>
      <c r="O210" s="10">
        <v>0</v>
      </c>
      <c r="P210" s="10">
        <v>-201.64</v>
      </c>
      <c r="Q210" s="8"/>
    </row>
    <row r="211" spans="1:17" ht="15.75" thickBot="1" x14ac:dyDescent="0.3">
      <c r="A211" s="6" t="s">
        <v>22</v>
      </c>
      <c r="B211" s="6" t="s">
        <v>22</v>
      </c>
      <c r="C211" s="6" t="s">
        <v>39</v>
      </c>
      <c r="D211" s="6" t="s">
        <v>40</v>
      </c>
      <c r="E211" s="7">
        <v>42814</v>
      </c>
      <c r="F211" s="11">
        <v>1142.5</v>
      </c>
      <c r="G211" s="9"/>
      <c r="H211" s="11">
        <v>2091.88</v>
      </c>
      <c r="I211" s="11">
        <v>300.18</v>
      </c>
      <c r="J211" s="9"/>
      <c r="K211" s="11">
        <v>941.28</v>
      </c>
      <c r="L211" s="11">
        <v>62.87</v>
      </c>
      <c r="M211" s="11">
        <v>7.94</v>
      </c>
      <c r="N211" s="11">
        <v>-15.9</v>
      </c>
      <c r="O211" s="11">
        <v>0</v>
      </c>
      <c r="P211" s="11">
        <v>289.98</v>
      </c>
      <c r="Q211" s="9"/>
    </row>
    <row r="212" spans="1:17" ht="15.75" thickBot="1" x14ac:dyDescent="0.3">
      <c r="A212" s="6" t="s">
        <v>22</v>
      </c>
      <c r="B212" s="6" t="s">
        <v>22</v>
      </c>
      <c r="C212" s="6" t="s">
        <v>39</v>
      </c>
      <c r="D212" s="6" t="s">
        <v>40</v>
      </c>
      <c r="E212" s="7">
        <v>42815</v>
      </c>
      <c r="F212" s="10">
        <v>5.83</v>
      </c>
      <c r="G212" s="8"/>
      <c r="H212" s="10">
        <v>0.06</v>
      </c>
      <c r="I212" s="10">
        <v>0.01</v>
      </c>
      <c r="J212" s="8"/>
      <c r="K212" s="10">
        <v>0.03</v>
      </c>
      <c r="L212" s="10">
        <v>0</v>
      </c>
      <c r="M212" s="10">
        <v>0</v>
      </c>
      <c r="N212" s="10">
        <v>0</v>
      </c>
      <c r="O212" s="10">
        <v>0</v>
      </c>
      <c r="P212" s="10">
        <v>0.47</v>
      </c>
      <c r="Q212" s="8"/>
    </row>
    <row r="213" spans="1:17" ht="15.75" thickBot="1" x14ac:dyDescent="0.3">
      <c r="A213" s="6" t="s">
        <v>22</v>
      </c>
      <c r="B213" s="6" t="s">
        <v>22</v>
      </c>
      <c r="C213" s="6" t="s">
        <v>39</v>
      </c>
      <c r="D213" s="6" t="s">
        <v>40</v>
      </c>
      <c r="E213" s="7">
        <v>42816</v>
      </c>
      <c r="F213" s="11">
        <v>20</v>
      </c>
      <c r="G213" s="9"/>
      <c r="H213" s="11">
        <v>17.75</v>
      </c>
      <c r="I213" s="11">
        <v>2.5499999999999998</v>
      </c>
      <c r="J213" s="9"/>
      <c r="K213" s="11">
        <v>7.98</v>
      </c>
      <c r="L213" s="11">
        <v>0.54</v>
      </c>
      <c r="M213" s="11">
        <v>0.06</v>
      </c>
      <c r="N213" s="11">
        <v>-0.13</v>
      </c>
      <c r="O213" s="11">
        <v>0</v>
      </c>
      <c r="P213" s="11">
        <v>3.29</v>
      </c>
      <c r="Q213" s="9"/>
    </row>
    <row r="214" spans="1:17" ht="15.75" thickBot="1" x14ac:dyDescent="0.3">
      <c r="A214" s="6" t="s">
        <v>22</v>
      </c>
      <c r="B214" s="6" t="s">
        <v>22</v>
      </c>
      <c r="C214" s="6" t="s">
        <v>39</v>
      </c>
      <c r="D214" s="6" t="s">
        <v>40</v>
      </c>
      <c r="E214" s="7">
        <v>42817</v>
      </c>
      <c r="F214" s="10">
        <v>13.33</v>
      </c>
      <c r="G214" s="8"/>
      <c r="H214" s="10">
        <v>0</v>
      </c>
      <c r="I214" s="10">
        <v>0</v>
      </c>
      <c r="J214" s="8"/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1.07</v>
      </c>
      <c r="Q214" s="8"/>
    </row>
    <row r="215" spans="1:17" ht="15.75" thickBot="1" x14ac:dyDescent="0.3">
      <c r="A215" s="6" t="s">
        <v>22</v>
      </c>
      <c r="B215" s="6" t="s">
        <v>22</v>
      </c>
      <c r="C215" s="6" t="s">
        <v>39</v>
      </c>
      <c r="D215" s="6" t="s">
        <v>40</v>
      </c>
      <c r="E215" s="7">
        <v>42821</v>
      </c>
      <c r="F215" s="11">
        <v>73.33</v>
      </c>
      <c r="G215" s="9"/>
      <c r="H215" s="11">
        <v>204.94</v>
      </c>
      <c r="I215" s="11">
        <v>29.41</v>
      </c>
      <c r="J215" s="9"/>
      <c r="K215" s="11">
        <v>92.21</v>
      </c>
      <c r="L215" s="11">
        <v>6.15</v>
      </c>
      <c r="M215" s="11">
        <v>0.76</v>
      </c>
      <c r="N215" s="11">
        <v>-1.55</v>
      </c>
      <c r="O215" s="11">
        <v>0</v>
      </c>
      <c r="P215" s="11">
        <v>25.3</v>
      </c>
      <c r="Q215" s="9"/>
    </row>
    <row r="216" spans="1:17" ht="15.75" thickBot="1" x14ac:dyDescent="0.3">
      <c r="A216" s="6" t="s">
        <v>22</v>
      </c>
      <c r="B216" s="6" t="s">
        <v>22</v>
      </c>
      <c r="C216" s="6" t="s">
        <v>39</v>
      </c>
      <c r="D216" s="6" t="s">
        <v>40</v>
      </c>
      <c r="E216" s="7">
        <v>42822</v>
      </c>
      <c r="F216" s="10">
        <v>37.49</v>
      </c>
      <c r="G216" s="8"/>
      <c r="H216" s="10">
        <v>39.369999999999997</v>
      </c>
      <c r="I216" s="10">
        <v>5.65</v>
      </c>
      <c r="J216" s="8"/>
      <c r="K216" s="10">
        <v>17.71</v>
      </c>
      <c r="L216" s="10">
        <v>1.18</v>
      </c>
      <c r="M216" s="10">
        <v>0.15</v>
      </c>
      <c r="N216" s="10">
        <v>-0.3</v>
      </c>
      <c r="O216" s="10">
        <v>0</v>
      </c>
      <c r="P216" s="10">
        <v>6.74</v>
      </c>
      <c r="Q216" s="8"/>
    </row>
    <row r="217" spans="1:17" ht="15.75" thickBot="1" x14ac:dyDescent="0.3">
      <c r="A217" s="6" t="s">
        <v>22</v>
      </c>
      <c r="B217" s="6" t="s">
        <v>22</v>
      </c>
      <c r="C217" s="6" t="s">
        <v>39</v>
      </c>
      <c r="D217" s="6" t="s">
        <v>40</v>
      </c>
      <c r="E217" s="7">
        <v>42823</v>
      </c>
      <c r="F217" s="11">
        <v>36.67</v>
      </c>
      <c r="G217" s="9"/>
      <c r="H217" s="11">
        <v>17.03</v>
      </c>
      <c r="I217" s="11">
        <v>2.44</v>
      </c>
      <c r="J217" s="9"/>
      <c r="K217" s="11">
        <v>7.65</v>
      </c>
      <c r="L217" s="11">
        <v>0.51</v>
      </c>
      <c r="M217" s="11">
        <v>7.0000000000000007E-2</v>
      </c>
      <c r="N217" s="11">
        <v>-0.13</v>
      </c>
      <c r="O217" s="11">
        <v>0</v>
      </c>
      <c r="P217" s="11">
        <v>4.57</v>
      </c>
      <c r="Q217" s="9"/>
    </row>
    <row r="218" spans="1:17" ht="15.75" thickBot="1" x14ac:dyDescent="0.3">
      <c r="A218" s="6" t="s">
        <v>22</v>
      </c>
      <c r="B218" s="6" t="s">
        <v>22</v>
      </c>
      <c r="C218" s="6" t="s">
        <v>39</v>
      </c>
      <c r="D218" s="6" t="s">
        <v>40</v>
      </c>
      <c r="E218" s="7">
        <v>42824</v>
      </c>
      <c r="F218" s="10">
        <v>1613.33</v>
      </c>
      <c r="G218" s="8"/>
      <c r="H218" s="10">
        <v>2513.52</v>
      </c>
      <c r="I218" s="10">
        <v>360.66</v>
      </c>
      <c r="J218" s="8"/>
      <c r="K218" s="10">
        <v>1130.99</v>
      </c>
      <c r="L218" s="10">
        <v>75.58</v>
      </c>
      <c r="M218" s="10">
        <v>9.5500000000000007</v>
      </c>
      <c r="N218" s="10">
        <v>-19.07</v>
      </c>
      <c r="O218" s="10">
        <v>0</v>
      </c>
      <c r="P218" s="10">
        <v>367.82</v>
      </c>
      <c r="Q218" s="8"/>
    </row>
    <row r="219" spans="1:17" ht="15.75" thickBot="1" x14ac:dyDescent="0.3">
      <c r="A219" s="6" t="s">
        <v>22</v>
      </c>
      <c r="B219" s="6" t="s">
        <v>22</v>
      </c>
      <c r="C219" s="6" t="s">
        <v>39</v>
      </c>
      <c r="D219" s="6" t="s">
        <v>40</v>
      </c>
      <c r="E219" s="7">
        <v>42825</v>
      </c>
      <c r="F219" s="11">
        <v>1226.67</v>
      </c>
      <c r="G219" s="9"/>
      <c r="H219" s="11">
        <v>1280.07</v>
      </c>
      <c r="I219" s="11">
        <v>183.69</v>
      </c>
      <c r="J219" s="9"/>
      <c r="K219" s="11">
        <v>576.01</v>
      </c>
      <c r="L219" s="11">
        <v>38.54</v>
      </c>
      <c r="M219" s="11">
        <v>4.8899999999999997</v>
      </c>
      <c r="N219" s="11">
        <v>-9.73</v>
      </c>
      <c r="O219" s="11">
        <v>0</v>
      </c>
      <c r="P219" s="11">
        <v>219.98</v>
      </c>
      <c r="Q219" s="9"/>
    </row>
    <row r="220" spans="1:17" ht="15.75" thickBot="1" x14ac:dyDescent="0.3">
      <c r="A220" s="6" t="s">
        <v>22</v>
      </c>
      <c r="B220" s="6" t="s">
        <v>22</v>
      </c>
      <c r="C220" s="6" t="s">
        <v>39</v>
      </c>
      <c r="D220" s="6" t="s">
        <v>40</v>
      </c>
      <c r="E220" s="7">
        <v>42826</v>
      </c>
      <c r="F220" s="10">
        <v>22.5</v>
      </c>
      <c r="G220" s="8"/>
      <c r="H220" s="10">
        <v>2.37</v>
      </c>
      <c r="I220" s="10">
        <v>0.34</v>
      </c>
      <c r="J220" s="8"/>
      <c r="K220" s="10">
        <v>1.06</v>
      </c>
      <c r="L220" s="10">
        <v>0.08</v>
      </c>
      <c r="M220" s="10">
        <v>-0.09</v>
      </c>
      <c r="N220" s="10">
        <v>0</v>
      </c>
      <c r="O220" s="10">
        <v>0</v>
      </c>
      <c r="P220" s="10">
        <v>2.48</v>
      </c>
      <c r="Q220" s="8"/>
    </row>
    <row r="221" spans="1:17" ht="15.75" thickBot="1" x14ac:dyDescent="0.3">
      <c r="A221" s="6" t="s">
        <v>22</v>
      </c>
      <c r="B221" s="6" t="s">
        <v>22</v>
      </c>
      <c r="C221" s="6" t="s">
        <v>39</v>
      </c>
      <c r="D221" s="6" t="s">
        <v>40</v>
      </c>
      <c r="E221" s="7">
        <v>42827</v>
      </c>
      <c r="F221" s="11">
        <v>128.33000000000001</v>
      </c>
      <c r="G221" s="9"/>
      <c r="H221" s="11">
        <v>71.33</v>
      </c>
      <c r="I221" s="11">
        <v>10.24</v>
      </c>
      <c r="J221" s="9"/>
      <c r="K221" s="11">
        <v>32.1</v>
      </c>
      <c r="L221" s="11">
        <v>2.31</v>
      </c>
      <c r="M221" s="11">
        <v>-2.4700000000000002</v>
      </c>
      <c r="N221" s="11">
        <v>-0.17</v>
      </c>
      <c r="O221" s="11">
        <v>0</v>
      </c>
      <c r="P221" s="11">
        <v>20.83</v>
      </c>
      <c r="Q221" s="9"/>
    </row>
    <row r="222" spans="1:17" ht="15.75" thickBot="1" x14ac:dyDescent="0.3">
      <c r="A222" s="6" t="s">
        <v>22</v>
      </c>
      <c r="B222" s="6" t="s">
        <v>22</v>
      </c>
      <c r="C222" s="6" t="s">
        <v>39</v>
      </c>
      <c r="D222" s="6" t="s">
        <v>40</v>
      </c>
      <c r="E222" s="7">
        <v>42828</v>
      </c>
      <c r="F222" s="10">
        <v>34152.300000000003</v>
      </c>
      <c r="G222" s="8"/>
      <c r="H222" s="10">
        <v>62334.68</v>
      </c>
      <c r="I222" s="10">
        <v>8944.67</v>
      </c>
      <c r="J222" s="8"/>
      <c r="K222" s="10">
        <v>28048.53</v>
      </c>
      <c r="L222" s="10">
        <v>1896.5</v>
      </c>
      <c r="M222" s="10">
        <v>-2130.73</v>
      </c>
      <c r="N222" s="10">
        <v>-164.57</v>
      </c>
      <c r="O222" s="10">
        <v>0</v>
      </c>
      <c r="P222" s="10">
        <v>10528.42</v>
      </c>
      <c r="Q222" s="8"/>
    </row>
    <row r="223" spans="1:17" ht="15.75" thickBot="1" x14ac:dyDescent="0.3">
      <c r="A223" s="6" t="s">
        <v>22</v>
      </c>
      <c r="B223" s="6" t="s">
        <v>22</v>
      </c>
      <c r="C223" s="6" t="s">
        <v>39</v>
      </c>
      <c r="D223" s="6" t="s">
        <v>40</v>
      </c>
      <c r="E223" s="7">
        <v>42829</v>
      </c>
      <c r="F223" s="11">
        <v>20485.86</v>
      </c>
      <c r="G223" s="9"/>
      <c r="H223" s="11">
        <v>52722.29</v>
      </c>
      <c r="I223" s="11">
        <v>7565.23</v>
      </c>
      <c r="J223" s="9"/>
      <c r="K223" s="11">
        <v>23723.35</v>
      </c>
      <c r="L223" s="11">
        <v>1631.59</v>
      </c>
      <c r="M223" s="11">
        <v>-1802.15</v>
      </c>
      <c r="N223" s="11">
        <v>-139.11000000000001</v>
      </c>
      <c r="O223" s="11">
        <v>0</v>
      </c>
      <c r="P223" s="11">
        <v>8083.76</v>
      </c>
      <c r="Q223" s="9"/>
    </row>
    <row r="224" spans="1:17" ht="15.75" thickBot="1" x14ac:dyDescent="0.3">
      <c r="A224" s="6" t="s">
        <v>22</v>
      </c>
      <c r="B224" s="6" t="s">
        <v>22</v>
      </c>
      <c r="C224" s="6" t="s">
        <v>39</v>
      </c>
      <c r="D224" s="6" t="s">
        <v>40</v>
      </c>
      <c r="E224" s="7">
        <v>42830</v>
      </c>
      <c r="F224" s="10">
        <v>25906.66</v>
      </c>
      <c r="G224" s="8"/>
      <c r="H224" s="10">
        <v>52161.57</v>
      </c>
      <c r="I224" s="10">
        <v>7484.79</v>
      </c>
      <c r="J224" s="8"/>
      <c r="K224" s="10">
        <v>23471</v>
      </c>
      <c r="L224" s="10">
        <v>1637.13</v>
      </c>
      <c r="M224" s="10">
        <v>-1782.91</v>
      </c>
      <c r="N224" s="10">
        <v>-137.72</v>
      </c>
      <c r="O224" s="10">
        <v>0</v>
      </c>
      <c r="P224" s="10">
        <v>8552.9599999999991</v>
      </c>
      <c r="Q224" s="8"/>
    </row>
    <row r="225" spans="1:17" ht="15.75" thickBot="1" x14ac:dyDescent="0.3">
      <c r="A225" s="6" t="s">
        <v>22</v>
      </c>
      <c r="B225" s="6" t="s">
        <v>22</v>
      </c>
      <c r="C225" s="6" t="s">
        <v>39</v>
      </c>
      <c r="D225" s="6" t="s">
        <v>40</v>
      </c>
      <c r="E225" s="7">
        <v>42831</v>
      </c>
      <c r="F225" s="11">
        <v>37074.18</v>
      </c>
      <c r="G225" s="9"/>
      <c r="H225" s="11">
        <v>79162.559999999998</v>
      </c>
      <c r="I225" s="11">
        <v>11360.84</v>
      </c>
      <c r="J225" s="9"/>
      <c r="K225" s="11">
        <v>35625.230000000003</v>
      </c>
      <c r="L225" s="11">
        <v>2496.9</v>
      </c>
      <c r="M225" s="11">
        <v>-2706.12</v>
      </c>
      <c r="N225" s="11">
        <v>-208.97</v>
      </c>
      <c r="O225" s="11">
        <v>0</v>
      </c>
      <c r="P225" s="11">
        <v>12762.97</v>
      </c>
      <c r="Q225" s="9"/>
    </row>
    <row r="226" spans="1:17" ht="15.75" thickBot="1" x14ac:dyDescent="0.3">
      <c r="A226" s="6" t="s">
        <v>22</v>
      </c>
      <c r="B226" s="6" t="s">
        <v>22</v>
      </c>
      <c r="C226" s="6" t="s">
        <v>39</v>
      </c>
      <c r="D226" s="6" t="s">
        <v>40</v>
      </c>
      <c r="E226" s="7">
        <v>42832</v>
      </c>
      <c r="F226" s="10">
        <v>32639.83</v>
      </c>
      <c r="G226" s="8"/>
      <c r="H226" s="10">
        <v>74987.12</v>
      </c>
      <c r="I226" s="10">
        <v>10760.25</v>
      </c>
      <c r="J226" s="8"/>
      <c r="K226" s="10">
        <v>33742.01</v>
      </c>
      <c r="L226" s="10">
        <v>2380.4299999999998</v>
      </c>
      <c r="M226" s="10">
        <v>-2562.8200000000002</v>
      </c>
      <c r="N226" s="10">
        <v>-198.02</v>
      </c>
      <c r="O226" s="10">
        <v>0</v>
      </c>
      <c r="P226" s="10">
        <v>11847.14</v>
      </c>
      <c r="Q226" s="8"/>
    </row>
    <row r="227" spans="1:17" ht="15.75" thickBot="1" x14ac:dyDescent="0.3">
      <c r="A227" s="6" t="s">
        <v>22</v>
      </c>
      <c r="B227" s="6" t="s">
        <v>22</v>
      </c>
      <c r="C227" s="6" t="s">
        <v>39</v>
      </c>
      <c r="D227" s="6" t="s">
        <v>40</v>
      </c>
      <c r="E227" s="7">
        <v>42833</v>
      </c>
      <c r="F227" s="11">
        <v>36486.67</v>
      </c>
      <c r="G227" s="9"/>
      <c r="H227" s="11">
        <v>97127.05</v>
      </c>
      <c r="I227" s="11">
        <v>13937.29</v>
      </c>
      <c r="J227" s="9"/>
      <c r="K227" s="11">
        <v>43703.97</v>
      </c>
      <c r="L227" s="11">
        <v>3105.48</v>
      </c>
      <c r="M227" s="11">
        <v>-3320.03</v>
      </c>
      <c r="N227" s="11">
        <v>-256.48</v>
      </c>
      <c r="O227" s="11">
        <v>0</v>
      </c>
      <c r="P227" s="11">
        <v>14779.19</v>
      </c>
      <c r="Q227" s="9"/>
    </row>
    <row r="228" spans="1:17" ht="15.75" thickBot="1" x14ac:dyDescent="0.3">
      <c r="A228" s="6" t="s">
        <v>22</v>
      </c>
      <c r="B228" s="6" t="s">
        <v>22</v>
      </c>
      <c r="C228" s="6" t="s">
        <v>39</v>
      </c>
      <c r="D228" s="6" t="s">
        <v>40</v>
      </c>
      <c r="E228" s="7">
        <v>42834</v>
      </c>
      <c r="F228" s="10">
        <v>46136.68</v>
      </c>
      <c r="G228" s="8"/>
      <c r="H228" s="10">
        <v>147067.82999999999</v>
      </c>
      <c r="I228" s="10">
        <v>21103.33</v>
      </c>
      <c r="J228" s="8"/>
      <c r="K228" s="10">
        <v>66175.990000000005</v>
      </c>
      <c r="L228" s="10">
        <v>4756.99</v>
      </c>
      <c r="M228" s="10">
        <v>-5027.33</v>
      </c>
      <c r="N228" s="10">
        <v>-388.39</v>
      </c>
      <c r="O228" s="10">
        <v>0</v>
      </c>
      <c r="P228" s="10">
        <v>21490.04</v>
      </c>
      <c r="Q228" s="8"/>
    </row>
    <row r="229" spans="1:17" ht="15.75" thickBot="1" x14ac:dyDescent="0.3">
      <c r="A229" s="6" t="s">
        <v>22</v>
      </c>
      <c r="B229" s="6" t="s">
        <v>22</v>
      </c>
      <c r="C229" s="6" t="s">
        <v>39</v>
      </c>
      <c r="D229" s="6" t="s">
        <v>40</v>
      </c>
      <c r="E229" s="7">
        <v>42835</v>
      </c>
      <c r="F229" s="11">
        <v>39498.94</v>
      </c>
      <c r="G229" s="9"/>
      <c r="H229" s="11">
        <v>95338.04</v>
      </c>
      <c r="I229" s="11">
        <v>13680.52</v>
      </c>
      <c r="J229" s="9"/>
      <c r="K229" s="11">
        <v>42899.199999999997</v>
      </c>
      <c r="L229" s="11">
        <v>3115.84</v>
      </c>
      <c r="M229" s="11">
        <v>-3258.69</v>
      </c>
      <c r="N229" s="11">
        <v>-251.78</v>
      </c>
      <c r="O229" s="11">
        <v>0</v>
      </c>
      <c r="P229" s="11">
        <v>14874.87</v>
      </c>
      <c r="Q229" s="9"/>
    </row>
    <row r="230" spans="1:17" ht="15.75" thickBot="1" x14ac:dyDescent="0.3">
      <c r="A230" s="6" t="s">
        <v>22</v>
      </c>
      <c r="B230" s="6" t="s">
        <v>22</v>
      </c>
      <c r="C230" s="6" t="s">
        <v>39</v>
      </c>
      <c r="D230" s="6" t="s">
        <v>40</v>
      </c>
      <c r="E230" s="7">
        <v>42836</v>
      </c>
      <c r="F230" s="10">
        <v>32484.99</v>
      </c>
      <c r="G230" s="8"/>
      <c r="H230" s="10">
        <v>80552.91</v>
      </c>
      <c r="I230" s="10">
        <v>11559.12</v>
      </c>
      <c r="J230" s="8"/>
      <c r="K230" s="10">
        <v>36246.15</v>
      </c>
      <c r="L230" s="10">
        <v>2675.84</v>
      </c>
      <c r="M230" s="10">
        <v>-2753.79</v>
      </c>
      <c r="N230" s="10">
        <v>-212.43</v>
      </c>
      <c r="O230" s="10">
        <v>0</v>
      </c>
      <c r="P230" s="10">
        <v>12485.16</v>
      </c>
      <c r="Q230" s="8"/>
    </row>
    <row r="231" spans="1:17" ht="15.75" thickBot="1" x14ac:dyDescent="0.3">
      <c r="A231" s="6" t="s">
        <v>22</v>
      </c>
      <c r="B231" s="6" t="s">
        <v>22</v>
      </c>
      <c r="C231" s="6" t="s">
        <v>39</v>
      </c>
      <c r="D231" s="6" t="s">
        <v>40</v>
      </c>
      <c r="E231" s="7">
        <v>42837</v>
      </c>
      <c r="F231" s="11">
        <v>37584.94</v>
      </c>
      <c r="G231" s="9"/>
      <c r="H231" s="11">
        <v>81277.259999999995</v>
      </c>
      <c r="I231" s="11">
        <v>11662.49</v>
      </c>
      <c r="J231" s="9"/>
      <c r="K231" s="11">
        <v>36571.730000000003</v>
      </c>
      <c r="L231" s="11">
        <v>2716.9</v>
      </c>
      <c r="M231" s="11">
        <v>-2778.15</v>
      </c>
      <c r="N231" s="11">
        <v>-214.78</v>
      </c>
      <c r="O231" s="11">
        <v>0</v>
      </c>
      <c r="P231" s="11">
        <v>13070.82</v>
      </c>
      <c r="Q231" s="9"/>
    </row>
    <row r="232" spans="1:17" ht="15.75" thickBot="1" x14ac:dyDescent="0.3">
      <c r="A232" s="6" t="s">
        <v>22</v>
      </c>
      <c r="B232" s="6" t="s">
        <v>22</v>
      </c>
      <c r="C232" s="6" t="s">
        <v>39</v>
      </c>
      <c r="D232" s="6" t="s">
        <v>40</v>
      </c>
      <c r="E232" s="7">
        <v>42838</v>
      </c>
      <c r="F232" s="10">
        <v>43740.84</v>
      </c>
      <c r="G232" s="8"/>
      <c r="H232" s="10">
        <v>111450</v>
      </c>
      <c r="I232" s="10">
        <v>15992.34</v>
      </c>
      <c r="J232" s="8"/>
      <c r="K232" s="10">
        <v>50148.98</v>
      </c>
      <c r="L232" s="10">
        <v>3764.18</v>
      </c>
      <c r="M232" s="10">
        <v>-3809.72</v>
      </c>
      <c r="N232" s="10">
        <v>-294.24</v>
      </c>
      <c r="O232" s="10">
        <v>0</v>
      </c>
      <c r="P232" s="10">
        <v>17162.349999999999</v>
      </c>
      <c r="Q232" s="8"/>
    </row>
    <row r="233" spans="1:17" ht="15.75" thickBot="1" x14ac:dyDescent="0.3">
      <c r="A233" s="6" t="s">
        <v>22</v>
      </c>
      <c r="B233" s="6" t="s">
        <v>22</v>
      </c>
      <c r="C233" s="6" t="s">
        <v>39</v>
      </c>
      <c r="D233" s="6" t="s">
        <v>40</v>
      </c>
      <c r="E233" s="7">
        <v>42839</v>
      </c>
      <c r="F233" s="11">
        <v>32536.67</v>
      </c>
      <c r="G233" s="9"/>
      <c r="H233" s="11">
        <v>65666.69</v>
      </c>
      <c r="I233" s="11">
        <v>9422.7800000000007</v>
      </c>
      <c r="J233" s="9"/>
      <c r="K233" s="11">
        <v>29548.02</v>
      </c>
      <c r="L233" s="11">
        <v>2249.9699999999998</v>
      </c>
      <c r="M233" s="11">
        <v>-2244.4</v>
      </c>
      <c r="N233" s="11">
        <v>-173.38</v>
      </c>
      <c r="O233" s="11">
        <v>0</v>
      </c>
      <c r="P233" s="11">
        <v>10778.43</v>
      </c>
      <c r="Q233" s="9"/>
    </row>
    <row r="234" spans="1:17" ht="15.75" thickBot="1" x14ac:dyDescent="0.3">
      <c r="A234" s="6" t="s">
        <v>22</v>
      </c>
      <c r="B234" s="6" t="s">
        <v>22</v>
      </c>
      <c r="C234" s="6" t="s">
        <v>39</v>
      </c>
      <c r="D234" s="6" t="s">
        <v>40</v>
      </c>
      <c r="E234" s="7">
        <v>42840</v>
      </c>
      <c r="F234" s="10">
        <v>32020.799999999999</v>
      </c>
      <c r="G234" s="8"/>
      <c r="H234" s="10">
        <v>68823.92</v>
      </c>
      <c r="I234" s="10">
        <v>9875.99</v>
      </c>
      <c r="J234" s="8"/>
      <c r="K234" s="10">
        <v>30968.61</v>
      </c>
      <c r="L234" s="10">
        <v>2379.4299999999998</v>
      </c>
      <c r="M234" s="10">
        <v>-2352.69</v>
      </c>
      <c r="N234" s="10">
        <v>-181.63</v>
      </c>
      <c r="O234" s="10">
        <v>0</v>
      </c>
      <c r="P234" s="10">
        <v>11094.76</v>
      </c>
      <c r="Q234" s="8"/>
    </row>
    <row r="235" spans="1:17" ht="15.75" thickBot="1" x14ac:dyDescent="0.3">
      <c r="A235" s="6" t="s">
        <v>22</v>
      </c>
      <c r="B235" s="6" t="s">
        <v>22</v>
      </c>
      <c r="C235" s="6" t="s">
        <v>39</v>
      </c>
      <c r="D235" s="6" t="s">
        <v>40</v>
      </c>
      <c r="E235" s="7">
        <v>42841</v>
      </c>
      <c r="F235" s="11">
        <v>34390.82</v>
      </c>
      <c r="G235" s="9"/>
      <c r="H235" s="11">
        <v>62815.26</v>
      </c>
      <c r="I235" s="11">
        <v>9013.6200000000008</v>
      </c>
      <c r="J235" s="9"/>
      <c r="K235" s="11">
        <v>28265.200000000001</v>
      </c>
      <c r="L235" s="11">
        <v>2207.17</v>
      </c>
      <c r="M235" s="11">
        <v>-2146.94</v>
      </c>
      <c r="N235" s="11">
        <v>-166.07</v>
      </c>
      <c r="O235" s="11">
        <v>0</v>
      </c>
      <c r="P235" s="11">
        <v>10636.36</v>
      </c>
      <c r="Q235" s="9"/>
    </row>
    <row r="236" spans="1:17" ht="15.75" thickBot="1" x14ac:dyDescent="0.3">
      <c r="A236" s="6" t="s">
        <v>22</v>
      </c>
      <c r="B236" s="6" t="s">
        <v>22</v>
      </c>
      <c r="C236" s="6" t="s">
        <v>39</v>
      </c>
      <c r="D236" s="6" t="s">
        <v>40</v>
      </c>
      <c r="E236" s="7">
        <v>42842</v>
      </c>
      <c r="F236" s="10">
        <v>30597.5</v>
      </c>
      <c r="G236" s="8"/>
      <c r="H236" s="10">
        <v>70859.960000000006</v>
      </c>
      <c r="I236" s="10">
        <v>10168.02</v>
      </c>
      <c r="J236" s="8"/>
      <c r="K236" s="10">
        <v>31884.77</v>
      </c>
      <c r="L236" s="10">
        <v>2510.27</v>
      </c>
      <c r="M236" s="10">
        <v>-2422.02</v>
      </c>
      <c r="N236" s="10">
        <v>-187.12</v>
      </c>
      <c r="O236" s="10">
        <v>0</v>
      </c>
      <c r="P236" s="10">
        <v>11196.36</v>
      </c>
      <c r="Q236" s="8"/>
    </row>
    <row r="237" spans="1:17" ht="15.75" thickBot="1" x14ac:dyDescent="0.3">
      <c r="A237" s="6" t="s">
        <v>22</v>
      </c>
      <c r="B237" s="6" t="s">
        <v>22</v>
      </c>
      <c r="C237" s="6" t="s">
        <v>39</v>
      </c>
      <c r="D237" s="6" t="s">
        <v>40</v>
      </c>
      <c r="E237" s="7">
        <v>42843</v>
      </c>
      <c r="F237" s="11">
        <v>29412.49</v>
      </c>
      <c r="G237" s="9"/>
      <c r="H237" s="11">
        <v>75781.600000000006</v>
      </c>
      <c r="I237" s="11">
        <v>10874.32</v>
      </c>
      <c r="J237" s="9"/>
      <c r="K237" s="11">
        <v>34099.42</v>
      </c>
      <c r="L237" s="11">
        <v>2709.55</v>
      </c>
      <c r="M237" s="11">
        <v>-2590.31</v>
      </c>
      <c r="N237" s="11">
        <v>-200.14</v>
      </c>
      <c r="O237" s="11">
        <v>0</v>
      </c>
      <c r="P237" s="11">
        <v>11651.9</v>
      </c>
      <c r="Q237" s="9"/>
    </row>
    <row r="238" spans="1:17" ht="15.75" thickBot="1" x14ac:dyDescent="0.3">
      <c r="A238" s="6" t="s">
        <v>22</v>
      </c>
      <c r="B238" s="6" t="s">
        <v>22</v>
      </c>
      <c r="C238" s="6" t="s">
        <v>39</v>
      </c>
      <c r="D238" s="6" t="s">
        <v>40</v>
      </c>
      <c r="E238" s="7">
        <v>42844</v>
      </c>
      <c r="F238" s="10">
        <v>42239.98</v>
      </c>
      <c r="G238" s="8"/>
      <c r="H238" s="10">
        <v>123322.39</v>
      </c>
      <c r="I238" s="10">
        <v>17695.740000000002</v>
      </c>
      <c r="J238" s="8"/>
      <c r="K238" s="10">
        <v>55491.26</v>
      </c>
      <c r="L238" s="10">
        <v>4443.8999999999996</v>
      </c>
      <c r="M238" s="10">
        <v>-4215.43</v>
      </c>
      <c r="N238" s="10">
        <v>-325.54000000000002</v>
      </c>
      <c r="O238" s="10">
        <v>0</v>
      </c>
      <c r="P238" s="10">
        <v>18413.259999999998</v>
      </c>
      <c r="Q238" s="8"/>
    </row>
    <row r="239" spans="1:17" ht="15.75" thickBot="1" x14ac:dyDescent="0.3">
      <c r="A239" s="6" t="s">
        <v>22</v>
      </c>
      <c r="B239" s="6" t="s">
        <v>22</v>
      </c>
      <c r="C239" s="6" t="s">
        <v>39</v>
      </c>
      <c r="D239" s="6" t="s">
        <v>40</v>
      </c>
      <c r="E239" s="7">
        <v>42845</v>
      </c>
      <c r="F239" s="11">
        <v>39595</v>
      </c>
      <c r="G239" s="9"/>
      <c r="H239" s="11">
        <v>94906.22</v>
      </c>
      <c r="I239" s="11">
        <v>13618.46</v>
      </c>
      <c r="J239" s="9"/>
      <c r="K239" s="11">
        <v>42704.88</v>
      </c>
      <c r="L239" s="11">
        <v>3453.41</v>
      </c>
      <c r="M239" s="11">
        <v>-3244.07</v>
      </c>
      <c r="N239" s="11">
        <v>-250.67</v>
      </c>
      <c r="O239" s="11">
        <v>0</v>
      </c>
      <c r="P239" s="11">
        <v>14869.09</v>
      </c>
      <c r="Q239" s="9"/>
    </row>
    <row r="240" spans="1:17" ht="15.75" thickBot="1" x14ac:dyDescent="0.3">
      <c r="A240" s="6" t="s">
        <v>22</v>
      </c>
      <c r="B240" s="6" t="s">
        <v>22</v>
      </c>
      <c r="C240" s="6" t="s">
        <v>39</v>
      </c>
      <c r="D240" s="6" t="s">
        <v>40</v>
      </c>
      <c r="E240" s="7">
        <v>42846</v>
      </c>
      <c r="F240" s="10">
        <v>15.83</v>
      </c>
      <c r="G240" s="8"/>
      <c r="H240" s="10">
        <v>1.21</v>
      </c>
      <c r="I240" s="10">
        <v>0.17</v>
      </c>
      <c r="J240" s="8"/>
      <c r="K240" s="10">
        <v>0.55000000000000004</v>
      </c>
      <c r="L240" s="10">
        <v>0.04</v>
      </c>
      <c r="M240" s="10">
        <v>-0.04</v>
      </c>
      <c r="N240" s="10">
        <v>0</v>
      </c>
      <c r="O240" s="10">
        <v>0</v>
      </c>
      <c r="P240" s="10">
        <v>1.7</v>
      </c>
      <c r="Q240" s="8"/>
    </row>
    <row r="241" spans="1:17" ht="15.75" thickBot="1" x14ac:dyDescent="0.3">
      <c r="A241" s="6" t="s">
        <v>22</v>
      </c>
      <c r="B241" s="6" t="s">
        <v>22</v>
      </c>
      <c r="C241" s="6" t="s">
        <v>39</v>
      </c>
      <c r="D241" s="6" t="s">
        <v>40</v>
      </c>
      <c r="E241" s="7">
        <v>42848</v>
      </c>
      <c r="F241" s="11">
        <v>35.840000000000003</v>
      </c>
      <c r="G241" s="9"/>
      <c r="H241" s="11">
        <v>63.35</v>
      </c>
      <c r="I241" s="11">
        <v>9.09</v>
      </c>
      <c r="J241" s="9"/>
      <c r="K241" s="11">
        <v>28.5</v>
      </c>
      <c r="L241" s="11">
        <v>2.35</v>
      </c>
      <c r="M241" s="11">
        <v>-2.16</v>
      </c>
      <c r="N241" s="11">
        <v>-0.17</v>
      </c>
      <c r="O241" s="11">
        <v>0</v>
      </c>
      <c r="P241" s="11">
        <v>10.86</v>
      </c>
      <c r="Q241" s="9"/>
    </row>
    <row r="242" spans="1:17" ht="15.75" thickBot="1" x14ac:dyDescent="0.3">
      <c r="A242" s="6" t="s">
        <v>22</v>
      </c>
      <c r="B242" s="6" t="s">
        <v>22</v>
      </c>
      <c r="C242" s="6" t="s">
        <v>39</v>
      </c>
      <c r="D242" s="6" t="s">
        <v>40</v>
      </c>
      <c r="E242" s="7">
        <v>42849</v>
      </c>
      <c r="F242" s="10">
        <v>164.64</v>
      </c>
      <c r="G242" s="8"/>
      <c r="H242" s="10">
        <v>333.46</v>
      </c>
      <c r="I242" s="10">
        <v>47.84</v>
      </c>
      <c r="J242" s="8"/>
      <c r="K242" s="10">
        <v>150.04</v>
      </c>
      <c r="L242" s="10">
        <v>12.4</v>
      </c>
      <c r="M242" s="10">
        <v>-11.43</v>
      </c>
      <c r="N242" s="10">
        <v>-0.87</v>
      </c>
      <c r="O242" s="10">
        <v>0</v>
      </c>
      <c r="P242" s="10">
        <v>54.76</v>
      </c>
      <c r="Q242" s="8"/>
    </row>
    <row r="243" spans="1:17" ht="15.75" thickBot="1" x14ac:dyDescent="0.3">
      <c r="A243" s="6" t="s">
        <v>22</v>
      </c>
      <c r="B243" s="6" t="s">
        <v>22</v>
      </c>
      <c r="C243" s="6" t="s">
        <v>39</v>
      </c>
      <c r="D243" s="6" t="s">
        <v>40</v>
      </c>
      <c r="E243" s="7">
        <v>42850</v>
      </c>
      <c r="F243" s="11">
        <v>342.42</v>
      </c>
      <c r="G243" s="9"/>
      <c r="H243" s="11">
        <v>500.47</v>
      </c>
      <c r="I243" s="11">
        <v>71.83</v>
      </c>
      <c r="J243" s="9"/>
      <c r="K243" s="11">
        <v>225.18</v>
      </c>
      <c r="L243" s="11">
        <v>18.55</v>
      </c>
      <c r="M243" s="11">
        <v>-17.09</v>
      </c>
      <c r="N243" s="11">
        <v>-1.31</v>
      </c>
      <c r="O243" s="11">
        <v>0</v>
      </c>
      <c r="P243" s="11">
        <v>91.58</v>
      </c>
      <c r="Q243" s="9"/>
    </row>
    <row r="244" spans="1:17" ht="15.75" thickBot="1" x14ac:dyDescent="0.3">
      <c r="A244" s="6" t="s">
        <v>22</v>
      </c>
      <c r="B244" s="6" t="s">
        <v>22</v>
      </c>
      <c r="C244" s="6" t="s">
        <v>39</v>
      </c>
      <c r="D244" s="6" t="s">
        <v>40</v>
      </c>
      <c r="E244" s="7">
        <v>42851</v>
      </c>
      <c r="F244" s="10">
        <v>97.5</v>
      </c>
      <c r="G244" s="8"/>
      <c r="H244" s="10">
        <v>28.72</v>
      </c>
      <c r="I244" s="10">
        <v>4.1100000000000003</v>
      </c>
      <c r="J244" s="8"/>
      <c r="K244" s="10">
        <v>12.92</v>
      </c>
      <c r="L244" s="10">
        <v>1.06</v>
      </c>
      <c r="M244" s="10">
        <v>-0.98</v>
      </c>
      <c r="N244" s="10">
        <v>-7.0000000000000007E-2</v>
      </c>
      <c r="O244" s="10">
        <v>0</v>
      </c>
      <c r="P244" s="10">
        <v>12.89</v>
      </c>
      <c r="Q244" s="8"/>
    </row>
    <row r="245" spans="1:17" ht="15.75" thickBot="1" x14ac:dyDescent="0.3">
      <c r="A245" s="6" t="s">
        <v>22</v>
      </c>
      <c r="B245" s="6" t="s">
        <v>22</v>
      </c>
      <c r="C245" s="6" t="s">
        <v>39</v>
      </c>
      <c r="D245" s="6" t="s">
        <v>40</v>
      </c>
      <c r="E245" s="7">
        <v>42852</v>
      </c>
      <c r="F245" s="11">
        <v>140.84</v>
      </c>
      <c r="G245" s="9"/>
      <c r="H245" s="11">
        <v>197.37</v>
      </c>
      <c r="I245" s="11">
        <v>28.32</v>
      </c>
      <c r="J245" s="9"/>
      <c r="K245" s="11">
        <v>88.81</v>
      </c>
      <c r="L245" s="11">
        <v>7.34</v>
      </c>
      <c r="M245" s="11">
        <v>-6.75</v>
      </c>
      <c r="N245" s="11">
        <v>-0.52</v>
      </c>
      <c r="O245" s="11">
        <v>0</v>
      </c>
      <c r="P245" s="11">
        <v>36.67</v>
      </c>
      <c r="Q245" s="9"/>
    </row>
    <row r="246" spans="1:17" ht="15.75" thickBot="1" x14ac:dyDescent="0.3">
      <c r="A246" s="6" t="s">
        <v>22</v>
      </c>
      <c r="B246" s="6" t="s">
        <v>22</v>
      </c>
      <c r="C246" s="6" t="s">
        <v>39</v>
      </c>
      <c r="D246" s="6" t="s">
        <v>40</v>
      </c>
      <c r="E246" s="7">
        <v>42853</v>
      </c>
      <c r="F246" s="10">
        <v>252.45</v>
      </c>
      <c r="G246" s="8"/>
      <c r="H246" s="10">
        <v>24.72</v>
      </c>
      <c r="I246" s="10">
        <v>3.55</v>
      </c>
      <c r="J246" s="8"/>
      <c r="K246" s="10">
        <v>11.11</v>
      </c>
      <c r="L246" s="10">
        <v>0.92</v>
      </c>
      <c r="M246" s="10">
        <v>-0.86</v>
      </c>
      <c r="N246" s="10">
        <v>-0.05</v>
      </c>
      <c r="O246" s="10">
        <v>0</v>
      </c>
      <c r="P246" s="10">
        <v>27.64</v>
      </c>
      <c r="Q246" s="8"/>
    </row>
    <row r="247" spans="1:17" ht="15.75" thickBot="1" x14ac:dyDescent="0.3">
      <c r="A247" s="6" t="s">
        <v>22</v>
      </c>
      <c r="B247" s="6" t="s">
        <v>22</v>
      </c>
      <c r="C247" s="6" t="s">
        <v>39</v>
      </c>
      <c r="D247" s="6" t="s">
        <v>40</v>
      </c>
      <c r="E247" s="7">
        <v>42854</v>
      </c>
      <c r="F247" s="11">
        <v>41718.339999999997</v>
      </c>
      <c r="G247" s="9"/>
      <c r="H247" s="11">
        <v>94629.17</v>
      </c>
      <c r="I247" s="11">
        <v>13578.88</v>
      </c>
      <c r="J247" s="9"/>
      <c r="K247" s="11">
        <v>42580.44</v>
      </c>
      <c r="L247" s="11">
        <v>3498.5</v>
      </c>
      <c r="M247" s="11">
        <v>-3234.63</v>
      </c>
      <c r="N247" s="11">
        <v>-249.81</v>
      </c>
      <c r="O247" s="11">
        <v>0</v>
      </c>
      <c r="P247" s="11">
        <v>15051.02</v>
      </c>
      <c r="Q247" s="9"/>
    </row>
    <row r="248" spans="1:17" ht="15.75" thickBot="1" x14ac:dyDescent="0.3">
      <c r="A248" s="6" t="s">
        <v>22</v>
      </c>
      <c r="B248" s="6" t="s">
        <v>22</v>
      </c>
      <c r="C248" s="6" t="s">
        <v>39</v>
      </c>
      <c r="D248" s="6" t="s">
        <v>40</v>
      </c>
      <c r="E248" s="7">
        <v>42855</v>
      </c>
      <c r="F248" s="10">
        <v>28251.67</v>
      </c>
      <c r="G248" s="8"/>
      <c r="H248" s="10">
        <v>55843.77</v>
      </c>
      <c r="I248" s="10">
        <v>8013.16</v>
      </c>
      <c r="J248" s="8"/>
      <c r="K248" s="10">
        <v>25127.82</v>
      </c>
      <c r="L248" s="10">
        <v>2074.7600000000002</v>
      </c>
      <c r="M248" s="10">
        <v>-1908.99</v>
      </c>
      <c r="N248" s="10">
        <v>-147.31</v>
      </c>
      <c r="O248" s="10">
        <v>0</v>
      </c>
      <c r="P248" s="10">
        <v>9239.35</v>
      </c>
      <c r="Q248" s="8"/>
    </row>
    <row r="249" spans="1:17" ht="15.75" thickBot="1" x14ac:dyDescent="0.3">
      <c r="A249" s="6" t="s">
        <v>22</v>
      </c>
      <c r="B249" s="6" t="s">
        <v>22</v>
      </c>
      <c r="C249" s="6" t="s">
        <v>41</v>
      </c>
      <c r="D249" s="6" t="s">
        <v>42</v>
      </c>
      <c r="E249" s="7">
        <v>42825</v>
      </c>
      <c r="F249" s="11">
        <v>2500</v>
      </c>
      <c r="G249" s="9"/>
      <c r="H249" s="11">
        <v>0</v>
      </c>
      <c r="I249" s="11">
        <v>0</v>
      </c>
      <c r="J249" s="9"/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201.5</v>
      </c>
      <c r="Q249" s="9"/>
    </row>
    <row r="250" spans="1:17" ht="15.75" thickBot="1" x14ac:dyDescent="0.3">
      <c r="A250" s="6" t="s">
        <v>22</v>
      </c>
      <c r="B250" s="6" t="s">
        <v>22</v>
      </c>
      <c r="C250" s="6" t="s">
        <v>43</v>
      </c>
      <c r="D250" s="6" t="s">
        <v>44</v>
      </c>
      <c r="E250" s="7">
        <v>42800</v>
      </c>
      <c r="F250" s="8"/>
      <c r="G250" s="8"/>
      <c r="H250" s="10">
        <v>-98.89</v>
      </c>
      <c r="I250" s="10">
        <v>-14.2</v>
      </c>
      <c r="J250" s="8"/>
      <c r="K250" s="10">
        <v>-44.5</v>
      </c>
      <c r="L250" s="10">
        <v>-2.98</v>
      </c>
      <c r="M250" s="10">
        <v>-0.38</v>
      </c>
      <c r="N250" s="10">
        <v>0.75</v>
      </c>
      <c r="O250" s="10">
        <v>0</v>
      </c>
      <c r="P250" s="10">
        <v>-9.35</v>
      </c>
      <c r="Q250" s="8"/>
    </row>
    <row r="251" spans="1:17" ht="15.75" thickBot="1" x14ac:dyDescent="0.3">
      <c r="A251" s="6" t="s">
        <v>22</v>
      </c>
      <c r="B251" s="6" t="s">
        <v>22</v>
      </c>
      <c r="C251" s="6" t="s">
        <v>43</v>
      </c>
      <c r="D251" s="6" t="s">
        <v>44</v>
      </c>
      <c r="E251" s="7">
        <v>42803</v>
      </c>
      <c r="F251" s="9"/>
      <c r="G251" s="9"/>
      <c r="H251" s="11">
        <v>-26.65</v>
      </c>
      <c r="I251" s="11">
        <v>-3.82</v>
      </c>
      <c r="J251" s="9"/>
      <c r="K251" s="11">
        <v>-11.99</v>
      </c>
      <c r="L251" s="11">
        <v>-0.8</v>
      </c>
      <c r="M251" s="11">
        <v>-0.09</v>
      </c>
      <c r="N251" s="11">
        <v>0.2</v>
      </c>
      <c r="O251" s="11">
        <v>0</v>
      </c>
      <c r="P251" s="11">
        <v>-2.52</v>
      </c>
      <c r="Q251" s="9"/>
    </row>
    <row r="252" spans="1:17" ht="15.75" thickBot="1" x14ac:dyDescent="0.3">
      <c r="A252" s="6" t="s">
        <v>22</v>
      </c>
      <c r="B252" s="6" t="s">
        <v>22</v>
      </c>
      <c r="C252" s="6" t="s">
        <v>43</v>
      </c>
      <c r="D252" s="6" t="s">
        <v>44</v>
      </c>
      <c r="E252" s="7">
        <v>42823</v>
      </c>
      <c r="F252" s="8"/>
      <c r="G252" s="8"/>
      <c r="H252" s="10">
        <v>0</v>
      </c>
      <c r="I252" s="10">
        <v>0</v>
      </c>
      <c r="J252" s="8"/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8"/>
    </row>
    <row r="253" spans="1:17" ht="15.75" thickBot="1" x14ac:dyDescent="0.3">
      <c r="A253" s="6" t="s">
        <v>22</v>
      </c>
      <c r="B253" s="6" t="s">
        <v>22</v>
      </c>
      <c r="C253" s="6" t="s">
        <v>43</v>
      </c>
      <c r="D253" s="6" t="s">
        <v>44</v>
      </c>
      <c r="E253" s="7">
        <v>42828</v>
      </c>
      <c r="F253" s="9"/>
      <c r="G253" s="9"/>
      <c r="H253" s="11">
        <v>92.59</v>
      </c>
      <c r="I253" s="11">
        <v>13.29</v>
      </c>
      <c r="J253" s="9"/>
      <c r="K253" s="11">
        <v>41.67</v>
      </c>
      <c r="L253" s="11">
        <v>2.8</v>
      </c>
      <c r="M253" s="11">
        <v>-3.17</v>
      </c>
      <c r="N253" s="11">
        <v>-0.24</v>
      </c>
      <c r="O253" s="11">
        <v>0</v>
      </c>
      <c r="P253" s="11">
        <v>10.66</v>
      </c>
      <c r="Q253" s="9"/>
    </row>
    <row r="254" spans="1:17" ht="15.75" thickBot="1" x14ac:dyDescent="0.3">
      <c r="A254" s="6" t="s">
        <v>22</v>
      </c>
      <c r="B254" s="6" t="s">
        <v>22</v>
      </c>
      <c r="C254" s="6" t="s">
        <v>43</v>
      </c>
      <c r="D254" s="6" t="s">
        <v>44</v>
      </c>
      <c r="E254" s="7">
        <v>42829</v>
      </c>
      <c r="F254" s="8"/>
      <c r="G254" s="8"/>
      <c r="H254" s="10">
        <v>243.57</v>
      </c>
      <c r="I254" s="10">
        <v>34.96</v>
      </c>
      <c r="J254" s="8"/>
      <c r="K254" s="10">
        <v>109.59</v>
      </c>
      <c r="L254" s="10">
        <v>7.54</v>
      </c>
      <c r="M254" s="10">
        <v>-8.33</v>
      </c>
      <c r="N254" s="10">
        <v>-0.64</v>
      </c>
      <c r="O254" s="10">
        <v>0</v>
      </c>
      <c r="P254" s="10">
        <v>28.06</v>
      </c>
      <c r="Q254" s="8"/>
    </row>
    <row r="255" spans="1:17" ht="15.75" thickBot="1" x14ac:dyDescent="0.3">
      <c r="A255" s="6" t="s">
        <v>22</v>
      </c>
      <c r="B255" s="6" t="s">
        <v>22</v>
      </c>
      <c r="C255" s="6" t="s">
        <v>43</v>
      </c>
      <c r="D255" s="6" t="s">
        <v>44</v>
      </c>
      <c r="E255" s="7">
        <v>42830</v>
      </c>
      <c r="F255" s="9"/>
      <c r="G255" s="9"/>
      <c r="H255" s="11">
        <v>164.48</v>
      </c>
      <c r="I255" s="11">
        <v>23.6</v>
      </c>
      <c r="J255" s="9"/>
      <c r="K255" s="11">
        <v>74.010000000000005</v>
      </c>
      <c r="L255" s="11">
        <v>5.16</v>
      </c>
      <c r="M255" s="11">
        <v>-5.62</v>
      </c>
      <c r="N255" s="11">
        <v>-0.43</v>
      </c>
      <c r="O255" s="11">
        <v>0</v>
      </c>
      <c r="P255" s="11">
        <v>18.96</v>
      </c>
      <c r="Q255" s="9"/>
    </row>
    <row r="256" spans="1:17" ht="15.75" thickBot="1" x14ac:dyDescent="0.3">
      <c r="A256" s="6" t="s">
        <v>22</v>
      </c>
      <c r="B256" s="6" t="s">
        <v>22</v>
      </c>
      <c r="C256" s="6" t="s">
        <v>43</v>
      </c>
      <c r="D256" s="6" t="s">
        <v>44</v>
      </c>
      <c r="E256" s="7">
        <v>42831</v>
      </c>
      <c r="F256" s="8"/>
      <c r="G256" s="8"/>
      <c r="H256" s="10">
        <v>659.94</v>
      </c>
      <c r="I256" s="10">
        <v>94.69</v>
      </c>
      <c r="J256" s="8"/>
      <c r="K256" s="10">
        <v>296.94</v>
      </c>
      <c r="L256" s="10">
        <v>20.81</v>
      </c>
      <c r="M256" s="10">
        <v>-22.56</v>
      </c>
      <c r="N256" s="10">
        <v>-1.74</v>
      </c>
      <c r="O256" s="10">
        <v>0</v>
      </c>
      <c r="P256" s="10">
        <v>76.069999999999993</v>
      </c>
      <c r="Q256" s="8"/>
    </row>
    <row r="257" spans="1:17" ht="15.75" thickBot="1" x14ac:dyDescent="0.3">
      <c r="A257" s="6" t="s">
        <v>22</v>
      </c>
      <c r="B257" s="6" t="s">
        <v>22</v>
      </c>
      <c r="C257" s="6" t="s">
        <v>43</v>
      </c>
      <c r="D257" s="6" t="s">
        <v>44</v>
      </c>
      <c r="E257" s="7">
        <v>42832</v>
      </c>
      <c r="F257" s="9"/>
      <c r="G257" s="9"/>
      <c r="H257" s="11">
        <v>149.94</v>
      </c>
      <c r="I257" s="11">
        <v>21.52</v>
      </c>
      <c r="J257" s="9"/>
      <c r="K257" s="11">
        <v>67.47</v>
      </c>
      <c r="L257" s="11">
        <v>4.8</v>
      </c>
      <c r="M257" s="11">
        <v>-5.12</v>
      </c>
      <c r="N257" s="11">
        <v>-0.4</v>
      </c>
      <c r="O257" s="11">
        <v>0</v>
      </c>
      <c r="P257" s="11">
        <v>17.3</v>
      </c>
      <c r="Q257" s="9"/>
    </row>
    <row r="258" spans="1:17" ht="15.75" thickBot="1" x14ac:dyDescent="0.3">
      <c r="A258" s="6" t="s">
        <v>22</v>
      </c>
      <c r="B258" s="6" t="s">
        <v>22</v>
      </c>
      <c r="C258" s="6" t="s">
        <v>43</v>
      </c>
      <c r="D258" s="6" t="s">
        <v>44</v>
      </c>
      <c r="E258" s="7">
        <v>42833</v>
      </c>
      <c r="F258" s="8"/>
      <c r="G258" s="8"/>
      <c r="H258" s="10">
        <v>97.44</v>
      </c>
      <c r="I258" s="10">
        <v>13.98</v>
      </c>
      <c r="J258" s="8"/>
      <c r="K258" s="10">
        <v>43.85</v>
      </c>
      <c r="L258" s="10">
        <v>3.12</v>
      </c>
      <c r="M258" s="10">
        <v>-3.32</v>
      </c>
      <c r="N258" s="10">
        <v>-0.26</v>
      </c>
      <c r="O258" s="10">
        <v>0</v>
      </c>
      <c r="P258" s="10">
        <v>11.24</v>
      </c>
      <c r="Q258" s="8"/>
    </row>
    <row r="259" spans="1:17" ht="15.75" thickBot="1" x14ac:dyDescent="0.3">
      <c r="A259" s="6" t="s">
        <v>22</v>
      </c>
      <c r="B259" s="6" t="s">
        <v>22</v>
      </c>
      <c r="C259" s="6" t="s">
        <v>43</v>
      </c>
      <c r="D259" s="6" t="s">
        <v>44</v>
      </c>
      <c r="E259" s="7">
        <v>42834</v>
      </c>
      <c r="F259" s="9"/>
      <c r="G259" s="9"/>
      <c r="H259" s="11">
        <v>202.88</v>
      </c>
      <c r="I259" s="11">
        <v>29.11</v>
      </c>
      <c r="J259" s="9"/>
      <c r="K259" s="11">
        <v>91.29</v>
      </c>
      <c r="L259" s="11">
        <v>6.58</v>
      </c>
      <c r="M259" s="11">
        <v>-6.94</v>
      </c>
      <c r="N259" s="11">
        <v>-0.53</v>
      </c>
      <c r="O259" s="11">
        <v>0</v>
      </c>
      <c r="P259" s="11">
        <v>23.4</v>
      </c>
      <c r="Q259" s="9"/>
    </row>
    <row r="260" spans="1:17" ht="15.75" thickBot="1" x14ac:dyDescent="0.3">
      <c r="A260" s="6" t="s">
        <v>22</v>
      </c>
      <c r="B260" s="6" t="s">
        <v>22</v>
      </c>
      <c r="C260" s="6" t="s">
        <v>43</v>
      </c>
      <c r="D260" s="6" t="s">
        <v>44</v>
      </c>
      <c r="E260" s="7">
        <v>42835</v>
      </c>
      <c r="F260" s="8"/>
      <c r="G260" s="8"/>
      <c r="H260" s="10">
        <v>504.23</v>
      </c>
      <c r="I260" s="10">
        <v>72.349999999999994</v>
      </c>
      <c r="J260" s="8"/>
      <c r="K260" s="10">
        <v>226.89</v>
      </c>
      <c r="L260" s="10">
        <v>16.48</v>
      </c>
      <c r="M260" s="10">
        <v>-17.23</v>
      </c>
      <c r="N260" s="10">
        <v>-1.34</v>
      </c>
      <c r="O260" s="10">
        <v>0</v>
      </c>
      <c r="P260" s="10">
        <v>58.19</v>
      </c>
      <c r="Q260" s="8"/>
    </row>
    <row r="261" spans="1:17" ht="15.75" thickBot="1" x14ac:dyDescent="0.3">
      <c r="A261" s="6" t="s">
        <v>22</v>
      </c>
      <c r="B261" s="6" t="s">
        <v>22</v>
      </c>
      <c r="C261" s="6" t="s">
        <v>43</v>
      </c>
      <c r="D261" s="6" t="s">
        <v>44</v>
      </c>
      <c r="E261" s="7">
        <v>42836</v>
      </c>
      <c r="F261" s="9"/>
      <c r="G261" s="9"/>
      <c r="H261" s="11">
        <v>98.53</v>
      </c>
      <c r="I261" s="11">
        <v>14.14</v>
      </c>
      <c r="J261" s="9"/>
      <c r="K261" s="11">
        <v>44.34</v>
      </c>
      <c r="L261" s="11">
        <v>3.29</v>
      </c>
      <c r="M261" s="11">
        <v>-3.37</v>
      </c>
      <c r="N261" s="11">
        <v>-0.26</v>
      </c>
      <c r="O261" s="11">
        <v>0</v>
      </c>
      <c r="P261" s="11">
        <v>11.37</v>
      </c>
      <c r="Q261" s="9"/>
    </row>
    <row r="262" spans="1:17" ht="15.75" thickBot="1" x14ac:dyDescent="0.3">
      <c r="A262" s="6" t="s">
        <v>22</v>
      </c>
      <c r="B262" s="6" t="s">
        <v>22</v>
      </c>
      <c r="C262" s="6" t="s">
        <v>43</v>
      </c>
      <c r="D262" s="6" t="s">
        <v>44</v>
      </c>
      <c r="E262" s="7">
        <v>42837</v>
      </c>
      <c r="F262" s="8"/>
      <c r="G262" s="8"/>
      <c r="H262" s="10">
        <v>85.33</v>
      </c>
      <c r="I262" s="10">
        <v>12.24</v>
      </c>
      <c r="J262" s="8"/>
      <c r="K262" s="10">
        <v>38.4</v>
      </c>
      <c r="L262" s="10">
        <v>2.86</v>
      </c>
      <c r="M262" s="10">
        <v>-2.92</v>
      </c>
      <c r="N262" s="10">
        <v>-0.23</v>
      </c>
      <c r="O262" s="10">
        <v>0</v>
      </c>
      <c r="P262" s="10">
        <v>9.85</v>
      </c>
      <c r="Q262" s="8"/>
    </row>
    <row r="263" spans="1:17" ht="15.75" thickBot="1" x14ac:dyDescent="0.3">
      <c r="A263" s="6" t="s">
        <v>22</v>
      </c>
      <c r="B263" s="6" t="s">
        <v>22</v>
      </c>
      <c r="C263" s="6" t="s">
        <v>43</v>
      </c>
      <c r="D263" s="6" t="s">
        <v>44</v>
      </c>
      <c r="E263" s="7">
        <v>42838</v>
      </c>
      <c r="F263" s="9"/>
      <c r="G263" s="9"/>
      <c r="H263" s="11">
        <v>508.28</v>
      </c>
      <c r="I263" s="11">
        <v>72.930000000000007</v>
      </c>
      <c r="J263" s="9"/>
      <c r="K263" s="11">
        <v>228.71</v>
      </c>
      <c r="L263" s="11">
        <v>17.3</v>
      </c>
      <c r="M263" s="11">
        <v>-17.37</v>
      </c>
      <c r="N263" s="11">
        <v>-1.34</v>
      </c>
      <c r="O263" s="11">
        <v>0</v>
      </c>
      <c r="P263" s="11">
        <v>58.71</v>
      </c>
      <c r="Q263" s="9"/>
    </row>
    <row r="264" spans="1:17" ht="15.75" thickBot="1" x14ac:dyDescent="0.3">
      <c r="A264" s="6" t="s">
        <v>22</v>
      </c>
      <c r="B264" s="6" t="s">
        <v>22</v>
      </c>
      <c r="C264" s="6" t="s">
        <v>43</v>
      </c>
      <c r="D264" s="6" t="s">
        <v>44</v>
      </c>
      <c r="E264" s="7">
        <v>42839</v>
      </c>
      <c r="F264" s="8"/>
      <c r="G264" s="8"/>
      <c r="H264" s="10">
        <v>1093.99</v>
      </c>
      <c r="I264" s="10">
        <v>157</v>
      </c>
      <c r="J264" s="8"/>
      <c r="K264" s="10">
        <v>492.28</v>
      </c>
      <c r="L264" s="10">
        <v>37.450000000000003</v>
      </c>
      <c r="M264" s="10">
        <v>-37.409999999999997</v>
      </c>
      <c r="N264" s="10">
        <v>-2.88</v>
      </c>
      <c r="O264" s="10">
        <v>0</v>
      </c>
      <c r="P264" s="10">
        <v>126.41</v>
      </c>
      <c r="Q264" s="8"/>
    </row>
    <row r="265" spans="1:17" ht="15.75" thickBot="1" x14ac:dyDescent="0.3">
      <c r="A265" s="6" t="s">
        <v>22</v>
      </c>
      <c r="B265" s="6" t="s">
        <v>22</v>
      </c>
      <c r="C265" s="6" t="s">
        <v>43</v>
      </c>
      <c r="D265" s="6" t="s">
        <v>44</v>
      </c>
      <c r="E265" s="7">
        <v>42840</v>
      </c>
      <c r="F265" s="9"/>
      <c r="G265" s="9"/>
      <c r="H265" s="11">
        <v>122.46</v>
      </c>
      <c r="I265" s="11">
        <v>17.57</v>
      </c>
      <c r="J265" s="9"/>
      <c r="K265" s="11">
        <v>55.1</v>
      </c>
      <c r="L265" s="11">
        <v>4.2699999999999996</v>
      </c>
      <c r="M265" s="11">
        <v>-4.18</v>
      </c>
      <c r="N265" s="11">
        <v>-0.33</v>
      </c>
      <c r="O265" s="11">
        <v>0</v>
      </c>
      <c r="P265" s="11">
        <v>14.16</v>
      </c>
      <c r="Q265" s="9"/>
    </row>
    <row r="266" spans="1:17" ht="15.75" thickBot="1" x14ac:dyDescent="0.3">
      <c r="A266" s="6" t="s">
        <v>22</v>
      </c>
      <c r="B266" s="6" t="s">
        <v>22</v>
      </c>
      <c r="C266" s="6" t="s">
        <v>43</v>
      </c>
      <c r="D266" s="6" t="s">
        <v>44</v>
      </c>
      <c r="E266" s="7">
        <v>42841</v>
      </c>
      <c r="F266" s="8"/>
      <c r="G266" s="8"/>
      <c r="H266" s="10">
        <v>93.86</v>
      </c>
      <c r="I266" s="10">
        <v>13.47</v>
      </c>
      <c r="J266" s="8"/>
      <c r="K266" s="10">
        <v>42.24</v>
      </c>
      <c r="L266" s="10">
        <v>3.29</v>
      </c>
      <c r="M266" s="10">
        <v>-3.21</v>
      </c>
      <c r="N266" s="10">
        <v>-0.25</v>
      </c>
      <c r="O266" s="10">
        <v>0</v>
      </c>
      <c r="P266" s="10">
        <v>10.84</v>
      </c>
      <c r="Q266" s="8"/>
    </row>
    <row r="267" spans="1:17" ht="15.75" thickBot="1" x14ac:dyDescent="0.3">
      <c r="A267" s="6" t="s">
        <v>22</v>
      </c>
      <c r="B267" s="6" t="s">
        <v>22</v>
      </c>
      <c r="C267" s="6" t="s">
        <v>43</v>
      </c>
      <c r="D267" s="6" t="s">
        <v>44</v>
      </c>
      <c r="E267" s="7">
        <v>42842</v>
      </c>
      <c r="F267" s="9"/>
      <c r="G267" s="9"/>
      <c r="H267" s="11">
        <v>160.29</v>
      </c>
      <c r="I267" s="11">
        <v>23</v>
      </c>
      <c r="J267" s="9"/>
      <c r="K267" s="11">
        <v>72.14</v>
      </c>
      <c r="L267" s="11">
        <v>5.72</v>
      </c>
      <c r="M267" s="11">
        <v>-5.48</v>
      </c>
      <c r="N267" s="11">
        <v>-0.42</v>
      </c>
      <c r="O267" s="11">
        <v>0</v>
      </c>
      <c r="P267" s="11">
        <v>18.53</v>
      </c>
      <c r="Q267" s="9"/>
    </row>
    <row r="268" spans="1:17" ht="15.75" thickBot="1" x14ac:dyDescent="0.3">
      <c r="A268" s="6" t="s">
        <v>22</v>
      </c>
      <c r="B268" s="6" t="s">
        <v>22</v>
      </c>
      <c r="C268" s="6" t="s">
        <v>43</v>
      </c>
      <c r="D268" s="6" t="s">
        <v>44</v>
      </c>
      <c r="E268" s="7">
        <v>42843</v>
      </c>
      <c r="F268" s="8"/>
      <c r="G268" s="8"/>
      <c r="H268" s="10">
        <v>80.37</v>
      </c>
      <c r="I268" s="10">
        <v>11.53</v>
      </c>
      <c r="J268" s="8"/>
      <c r="K268" s="10">
        <v>36.159999999999997</v>
      </c>
      <c r="L268" s="10">
        <v>2.87</v>
      </c>
      <c r="M268" s="10">
        <v>-2.75</v>
      </c>
      <c r="N268" s="10">
        <v>-0.21</v>
      </c>
      <c r="O268" s="10">
        <v>0</v>
      </c>
      <c r="P268" s="10">
        <v>9.3000000000000007</v>
      </c>
      <c r="Q268" s="8"/>
    </row>
    <row r="269" spans="1:17" ht="15.75" thickBot="1" x14ac:dyDescent="0.3">
      <c r="A269" s="6" t="s">
        <v>22</v>
      </c>
      <c r="B269" s="6" t="s">
        <v>22</v>
      </c>
      <c r="C269" s="6" t="s">
        <v>43</v>
      </c>
      <c r="D269" s="6" t="s">
        <v>44</v>
      </c>
      <c r="E269" s="7">
        <v>42844</v>
      </c>
      <c r="F269" s="9"/>
      <c r="G269" s="9"/>
      <c r="H269" s="11">
        <v>72.67</v>
      </c>
      <c r="I269" s="11">
        <v>10.43</v>
      </c>
      <c r="J269" s="9"/>
      <c r="K269" s="11">
        <v>32.700000000000003</v>
      </c>
      <c r="L269" s="11">
        <v>2.63</v>
      </c>
      <c r="M269" s="11">
        <v>-2.48</v>
      </c>
      <c r="N269" s="11">
        <v>-0.19</v>
      </c>
      <c r="O269" s="11">
        <v>0</v>
      </c>
      <c r="P269" s="11">
        <v>8.41</v>
      </c>
      <c r="Q269" s="9"/>
    </row>
    <row r="270" spans="1:17" ht="15.75" thickBot="1" x14ac:dyDescent="0.3">
      <c r="A270" s="6" t="s">
        <v>22</v>
      </c>
      <c r="B270" s="6" t="s">
        <v>22</v>
      </c>
      <c r="C270" s="6" t="s">
        <v>43</v>
      </c>
      <c r="D270" s="6" t="s">
        <v>44</v>
      </c>
      <c r="E270" s="7">
        <v>42845</v>
      </c>
      <c r="F270" s="8"/>
      <c r="G270" s="8"/>
      <c r="H270" s="10">
        <v>509.17</v>
      </c>
      <c r="I270" s="10">
        <v>73.08</v>
      </c>
      <c r="J270" s="8"/>
      <c r="K270" s="10">
        <v>229.12</v>
      </c>
      <c r="L270" s="10">
        <v>18.670000000000002</v>
      </c>
      <c r="M270" s="10">
        <v>-17.41</v>
      </c>
      <c r="N270" s="10">
        <v>-1.34</v>
      </c>
      <c r="O270" s="10">
        <v>0</v>
      </c>
      <c r="P270" s="10">
        <v>58.95</v>
      </c>
      <c r="Q270" s="8"/>
    </row>
    <row r="271" spans="1:17" ht="15.75" thickBot="1" x14ac:dyDescent="0.3">
      <c r="A271" s="6" t="s">
        <v>22</v>
      </c>
      <c r="B271" s="6" t="s">
        <v>22</v>
      </c>
      <c r="C271" s="6" t="s">
        <v>43</v>
      </c>
      <c r="D271" s="6" t="s">
        <v>44</v>
      </c>
      <c r="E271" s="7">
        <v>42854</v>
      </c>
      <c r="F271" s="9"/>
      <c r="G271" s="9"/>
      <c r="H271" s="11">
        <v>809.42</v>
      </c>
      <c r="I271" s="11">
        <v>116.15</v>
      </c>
      <c r="J271" s="9"/>
      <c r="K271" s="11">
        <v>364.23</v>
      </c>
      <c r="L271" s="11">
        <v>29.97</v>
      </c>
      <c r="M271" s="11">
        <v>-27.67</v>
      </c>
      <c r="N271" s="11">
        <v>-2.14</v>
      </c>
      <c r="O271" s="11">
        <v>0</v>
      </c>
      <c r="P271" s="11">
        <v>93.74</v>
      </c>
      <c r="Q271" s="9"/>
    </row>
    <row r="272" spans="1:17" ht="15.75" thickBot="1" x14ac:dyDescent="0.3">
      <c r="A272" s="6" t="s">
        <v>22</v>
      </c>
      <c r="B272" s="6" t="s">
        <v>22</v>
      </c>
      <c r="C272" s="6" t="s">
        <v>43</v>
      </c>
      <c r="D272" s="6" t="s">
        <v>44</v>
      </c>
      <c r="E272" s="7">
        <v>42855</v>
      </c>
      <c r="F272" s="8"/>
      <c r="G272" s="8"/>
      <c r="H272" s="10">
        <v>52.16</v>
      </c>
      <c r="I272" s="10">
        <v>7.47</v>
      </c>
      <c r="J272" s="8"/>
      <c r="K272" s="10">
        <v>23.46</v>
      </c>
      <c r="L272" s="10">
        <v>1.94</v>
      </c>
      <c r="M272" s="10">
        <v>-1.8</v>
      </c>
      <c r="N272" s="10">
        <v>-0.13</v>
      </c>
      <c r="O272" s="10">
        <v>0</v>
      </c>
      <c r="P272" s="10">
        <v>6.04</v>
      </c>
      <c r="Q272" s="8"/>
    </row>
    <row r="273" spans="1:17" ht="15.75" thickBot="1" x14ac:dyDescent="0.3">
      <c r="A273" s="6" t="s">
        <v>22</v>
      </c>
      <c r="B273" s="6" t="s">
        <v>22</v>
      </c>
      <c r="C273" s="6" t="s">
        <v>45</v>
      </c>
      <c r="D273" s="6" t="s">
        <v>46</v>
      </c>
      <c r="E273" s="7">
        <v>42831</v>
      </c>
      <c r="F273" s="11">
        <v>25</v>
      </c>
      <c r="G273" s="9"/>
      <c r="H273" s="11">
        <v>27.92</v>
      </c>
      <c r="I273" s="11">
        <v>4.01</v>
      </c>
      <c r="J273" s="9"/>
      <c r="K273" s="11">
        <v>12.56</v>
      </c>
      <c r="L273" s="11">
        <v>0.88</v>
      </c>
      <c r="M273" s="11">
        <v>-0.96</v>
      </c>
      <c r="N273" s="11">
        <v>-7.0000000000000007E-2</v>
      </c>
      <c r="O273" s="11">
        <v>0</v>
      </c>
      <c r="P273" s="11">
        <v>5.67</v>
      </c>
      <c r="Q273" s="9"/>
    </row>
    <row r="274" spans="1:17" ht="15.75" thickBot="1" x14ac:dyDescent="0.3">
      <c r="A274" s="6" t="s">
        <v>22</v>
      </c>
      <c r="B274" s="6" t="s">
        <v>22</v>
      </c>
      <c r="C274" s="6" t="s">
        <v>45</v>
      </c>
      <c r="D274" s="6" t="s">
        <v>46</v>
      </c>
      <c r="E274" s="7">
        <v>42833</v>
      </c>
      <c r="F274" s="10">
        <v>50</v>
      </c>
      <c r="G274" s="8"/>
      <c r="H274" s="10">
        <v>71.34</v>
      </c>
      <c r="I274" s="10">
        <v>10.24</v>
      </c>
      <c r="J274" s="8"/>
      <c r="K274" s="10">
        <v>32.1</v>
      </c>
      <c r="L274" s="10">
        <v>2.29</v>
      </c>
      <c r="M274" s="10">
        <v>-2.4300000000000002</v>
      </c>
      <c r="N274" s="10">
        <v>-0.19</v>
      </c>
      <c r="O274" s="10">
        <v>0</v>
      </c>
      <c r="P274" s="10">
        <v>13.13</v>
      </c>
      <c r="Q274" s="8"/>
    </row>
    <row r="275" spans="1:17" ht="15.75" thickBot="1" x14ac:dyDescent="0.3">
      <c r="A275" s="6" t="s">
        <v>22</v>
      </c>
      <c r="B275" s="6" t="s">
        <v>22</v>
      </c>
      <c r="C275" s="6" t="s">
        <v>45</v>
      </c>
      <c r="D275" s="6" t="s">
        <v>46</v>
      </c>
      <c r="E275" s="7">
        <v>42834</v>
      </c>
      <c r="F275" s="11">
        <v>50</v>
      </c>
      <c r="G275" s="9"/>
      <c r="H275" s="11">
        <v>69.16</v>
      </c>
      <c r="I275" s="11">
        <v>9.92</v>
      </c>
      <c r="J275" s="9"/>
      <c r="K275" s="11">
        <v>31.12</v>
      </c>
      <c r="L275" s="11">
        <v>2.25</v>
      </c>
      <c r="M275" s="11">
        <v>-2.37</v>
      </c>
      <c r="N275" s="11">
        <v>-0.18</v>
      </c>
      <c r="O275" s="11">
        <v>0</v>
      </c>
      <c r="P275" s="11">
        <v>12.89</v>
      </c>
      <c r="Q275" s="9"/>
    </row>
    <row r="276" spans="1:17" ht="15.75" thickBot="1" x14ac:dyDescent="0.3">
      <c r="A276" s="6" t="s">
        <v>22</v>
      </c>
      <c r="B276" s="6" t="s">
        <v>22</v>
      </c>
      <c r="C276" s="6" t="s">
        <v>45</v>
      </c>
      <c r="D276" s="6" t="s">
        <v>46</v>
      </c>
      <c r="E276" s="7">
        <v>42836</v>
      </c>
      <c r="F276" s="10">
        <v>75</v>
      </c>
      <c r="G276" s="8"/>
      <c r="H276" s="10">
        <v>170.9</v>
      </c>
      <c r="I276" s="10">
        <v>24.52</v>
      </c>
      <c r="J276" s="8"/>
      <c r="K276" s="10">
        <v>76.900000000000006</v>
      </c>
      <c r="L276" s="10">
        <v>5.67</v>
      </c>
      <c r="M276" s="10">
        <v>-5.84</v>
      </c>
      <c r="N276" s="10">
        <v>-0.45</v>
      </c>
      <c r="O276" s="10">
        <v>0</v>
      </c>
      <c r="P276" s="10">
        <v>27.09</v>
      </c>
      <c r="Q276" s="8"/>
    </row>
    <row r="277" spans="1:17" ht="15.75" thickBot="1" x14ac:dyDescent="0.3">
      <c r="A277" s="6" t="s">
        <v>22</v>
      </c>
      <c r="B277" s="6" t="s">
        <v>22</v>
      </c>
      <c r="C277" s="6" t="s">
        <v>45</v>
      </c>
      <c r="D277" s="6" t="s">
        <v>46</v>
      </c>
      <c r="E277" s="7">
        <v>42837</v>
      </c>
      <c r="F277" s="11">
        <v>75</v>
      </c>
      <c r="G277" s="9"/>
      <c r="H277" s="11">
        <v>0</v>
      </c>
      <c r="I277" s="11">
        <v>0</v>
      </c>
      <c r="J277" s="9"/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7.35</v>
      </c>
      <c r="Q277" s="9"/>
    </row>
    <row r="278" spans="1:17" ht="15.75" thickBot="1" x14ac:dyDescent="0.3">
      <c r="A278" s="6" t="s">
        <v>22</v>
      </c>
      <c r="B278" s="6" t="s">
        <v>22</v>
      </c>
      <c r="C278" s="6" t="s">
        <v>45</v>
      </c>
      <c r="D278" s="6" t="s">
        <v>46</v>
      </c>
      <c r="E278" s="7">
        <v>42838</v>
      </c>
      <c r="F278" s="10">
        <v>75</v>
      </c>
      <c r="G278" s="8"/>
      <c r="H278" s="10">
        <v>1.82</v>
      </c>
      <c r="I278" s="10">
        <v>0.26</v>
      </c>
      <c r="J278" s="8"/>
      <c r="K278" s="10">
        <v>0.82</v>
      </c>
      <c r="L278" s="10">
        <v>0.06</v>
      </c>
      <c r="M278" s="10">
        <v>-7.0000000000000007E-2</v>
      </c>
      <c r="N278" s="10">
        <v>0</v>
      </c>
      <c r="O278" s="10">
        <v>0</v>
      </c>
      <c r="P278" s="10">
        <v>7.56</v>
      </c>
      <c r="Q278" s="8"/>
    </row>
    <row r="279" spans="1:17" ht="15.75" thickBot="1" x14ac:dyDescent="0.3">
      <c r="A279" s="6" t="s">
        <v>22</v>
      </c>
      <c r="B279" s="6" t="s">
        <v>22</v>
      </c>
      <c r="C279" s="6" t="s">
        <v>45</v>
      </c>
      <c r="D279" s="6" t="s">
        <v>46</v>
      </c>
      <c r="E279" s="7">
        <v>42839</v>
      </c>
      <c r="F279" s="11">
        <v>50</v>
      </c>
      <c r="G279" s="9"/>
      <c r="H279" s="11">
        <v>92.84</v>
      </c>
      <c r="I279" s="11">
        <v>13.32</v>
      </c>
      <c r="J279" s="9"/>
      <c r="K279" s="11">
        <v>41.78</v>
      </c>
      <c r="L279" s="11">
        <v>3.18</v>
      </c>
      <c r="M279" s="11">
        <v>-3.18</v>
      </c>
      <c r="N279" s="11">
        <v>-0.24</v>
      </c>
      <c r="O279" s="11">
        <v>0</v>
      </c>
      <c r="P279" s="11">
        <v>15.64</v>
      </c>
      <c r="Q279" s="9"/>
    </row>
    <row r="280" spans="1:17" ht="15.75" thickBot="1" x14ac:dyDescent="0.3">
      <c r="A280" s="6" t="s">
        <v>22</v>
      </c>
      <c r="B280" s="6" t="s">
        <v>22</v>
      </c>
      <c r="C280" s="6" t="s">
        <v>45</v>
      </c>
      <c r="D280" s="6" t="s">
        <v>46</v>
      </c>
      <c r="E280" s="7">
        <v>42842</v>
      </c>
      <c r="F280" s="10">
        <v>25</v>
      </c>
      <c r="G280" s="8"/>
      <c r="H280" s="10">
        <v>0</v>
      </c>
      <c r="I280" s="10">
        <v>0</v>
      </c>
      <c r="J280" s="8"/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2.4500000000000002</v>
      </c>
      <c r="Q280" s="8"/>
    </row>
    <row r="281" spans="1:17" ht="15.75" thickBot="1" x14ac:dyDescent="0.3">
      <c r="A281" s="6" t="s">
        <v>22</v>
      </c>
      <c r="B281" s="6" t="s">
        <v>22</v>
      </c>
      <c r="C281" s="6" t="s">
        <v>45</v>
      </c>
      <c r="D281" s="6" t="s">
        <v>46</v>
      </c>
      <c r="E281" s="7">
        <v>42844</v>
      </c>
      <c r="F281" s="11">
        <v>25</v>
      </c>
      <c r="G281" s="9"/>
      <c r="H281" s="11">
        <v>0</v>
      </c>
      <c r="I281" s="11">
        <v>0</v>
      </c>
      <c r="J281" s="9"/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2.4500000000000002</v>
      </c>
      <c r="Q281" s="9"/>
    </row>
    <row r="282" spans="1:17" ht="15.75" thickBot="1" x14ac:dyDescent="0.3">
      <c r="A282" s="6" t="s">
        <v>22</v>
      </c>
      <c r="B282" s="6" t="s">
        <v>22</v>
      </c>
      <c r="C282" s="6" t="s">
        <v>45</v>
      </c>
      <c r="D282" s="6" t="s">
        <v>46</v>
      </c>
      <c r="E282" s="7">
        <v>42845</v>
      </c>
      <c r="F282" s="10">
        <v>25</v>
      </c>
      <c r="G282" s="8"/>
      <c r="H282" s="10">
        <v>21.62</v>
      </c>
      <c r="I282" s="10">
        <v>3.1</v>
      </c>
      <c r="J282" s="8"/>
      <c r="K282" s="10">
        <v>9.73</v>
      </c>
      <c r="L282" s="10">
        <v>0.79</v>
      </c>
      <c r="M282" s="10">
        <v>-0.74</v>
      </c>
      <c r="N282" s="10">
        <v>-0.06</v>
      </c>
      <c r="O282" s="10">
        <v>0</v>
      </c>
      <c r="P282" s="10">
        <v>4.96</v>
      </c>
      <c r="Q282" s="8"/>
    </row>
    <row r="283" spans="1:17" ht="15.75" thickBot="1" x14ac:dyDescent="0.3">
      <c r="A283" s="6" t="s">
        <v>22</v>
      </c>
      <c r="B283" s="6" t="s">
        <v>22</v>
      </c>
      <c r="C283" s="6" t="s">
        <v>47</v>
      </c>
      <c r="D283" s="6" t="s">
        <v>48</v>
      </c>
      <c r="E283" s="7">
        <v>42718</v>
      </c>
      <c r="F283" s="11">
        <v>0</v>
      </c>
      <c r="G283" s="11">
        <v>-194.4</v>
      </c>
      <c r="H283" s="11">
        <v>0</v>
      </c>
      <c r="I283" s="9"/>
      <c r="J283" s="11">
        <v>-35.86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-23.49</v>
      </c>
      <c r="Q283" s="9"/>
    </row>
    <row r="284" spans="1:17" ht="15.75" thickBot="1" x14ac:dyDescent="0.3">
      <c r="A284" s="6" t="s">
        <v>22</v>
      </c>
      <c r="B284" s="6" t="s">
        <v>22</v>
      </c>
      <c r="C284" s="6" t="s">
        <v>47</v>
      </c>
      <c r="D284" s="6" t="s">
        <v>48</v>
      </c>
      <c r="E284" s="7">
        <v>42722</v>
      </c>
      <c r="F284" s="10">
        <v>0</v>
      </c>
      <c r="G284" s="10">
        <v>-16.2</v>
      </c>
      <c r="H284" s="10">
        <v>0</v>
      </c>
      <c r="I284" s="8"/>
      <c r="J284" s="10">
        <v>-2.98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-1.96</v>
      </c>
      <c r="Q284" s="8"/>
    </row>
    <row r="285" spans="1:17" ht="15.75" thickBot="1" x14ac:dyDescent="0.3">
      <c r="A285" s="6" t="s">
        <v>22</v>
      </c>
      <c r="B285" s="6" t="s">
        <v>22</v>
      </c>
      <c r="C285" s="6" t="s">
        <v>47</v>
      </c>
      <c r="D285" s="6" t="s">
        <v>48</v>
      </c>
      <c r="E285" s="7">
        <v>42744</v>
      </c>
      <c r="F285" s="11">
        <v>0</v>
      </c>
      <c r="G285" s="11">
        <v>0</v>
      </c>
      <c r="H285" s="11">
        <v>0</v>
      </c>
      <c r="I285" s="9"/>
      <c r="J285" s="11">
        <v>0</v>
      </c>
      <c r="K285" s="11">
        <v>0</v>
      </c>
      <c r="L285" s="11">
        <v>-0.06</v>
      </c>
      <c r="M285" s="11">
        <v>0</v>
      </c>
      <c r="N285" s="11">
        <v>0</v>
      </c>
      <c r="O285" s="11">
        <v>0</v>
      </c>
      <c r="P285" s="11">
        <v>0</v>
      </c>
      <c r="Q285" s="9"/>
    </row>
    <row r="286" spans="1:17" ht="15.75" thickBot="1" x14ac:dyDescent="0.3">
      <c r="A286" s="6" t="s">
        <v>22</v>
      </c>
      <c r="B286" s="6" t="s">
        <v>22</v>
      </c>
      <c r="C286" s="6" t="s">
        <v>47</v>
      </c>
      <c r="D286" s="6" t="s">
        <v>48</v>
      </c>
      <c r="E286" s="7">
        <v>42749</v>
      </c>
      <c r="F286" s="10">
        <v>0</v>
      </c>
      <c r="G286" s="10">
        <v>-259.2</v>
      </c>
      <c r="H286" s="10">
        <v>-43.08</v>
      </c>
      <c r="I286" s="8"/>
      <c r="J286" s="10">
        <v>-47.81</v>
      </c>
      <c r="K286" s="10">
        <v>-87.2</v>
      </c>
      <c r="L286" s="10">
        <v>-3.66</v>
      </c>
      <c r="M286" s="10">
        <v>10.37</v>
      </c>
      <c r="N286" s="10">
        <v>0.28999999999999998</v>
      </c>
      <c r="O286" s="10">
        <v>0</v>
      </c>
      <c r="P286" s="10">
        <v>-37.99</v>
      </c>
      <c r="Q286" s="8"/>
    </row>
    <row r="287" spans="1:17" ht="15.75" thickBot="1" x14ac:dyDescent="0.3">
      <c r="A287" s="6" t="s">
        <v>22</v>
      </c>
      <c r="B287" s="6" t="s">
        <v>22</v>
      </c>
      <c r="C287" s="6" t="s">
        <v>47</v>
      </c>
      <c r="D287" s="6" t="s">
        <v>48</v>
      </c>
      <c r="E287" s="7">
        <v>42753</v>
      </c>
      <c r="F287" s="11">
        <v>0</v>
      </c>
      <c r="G287" s="11">
        <v>-72.900000000000006</v>
      </c>
      <c r="H287" s="11">
        <v>0</v>
      </c>
      <c r="I287" s="9"/>
      <c r="J287" s="11">
        <v>-13.44</v>
      </c>
      <c r="K287" s="11">
        <v>0</v>
      </c>
      <c r="L287" s="11">
        <v>-0.03</v>
      </c>
      <c r="M287" s="11">
        <v>0</v>
      </c>
      <c r="N287" s="11">
        <v>0</v>
      </c>
      <c r="O287" s="11">
        <v>0</v>
      </c>
      <c r="P287" s="11">
        <v>-9.27</v>
      </c>
      <c r="Q287" s="9"/>
    </row>
    <row r="288" spans="1:17" ht="15.75" thickBot="1" x14ac:dyDescent="0.3">
      <c r="A288" s="6" t="s">
        <v>22</v>
      </c>
      <c r="B288" s="6" t="s">
        <v>22</v>
      </c>
      <c r="C288" s="6" t="s">
        <v>47</v>
      </c>
      <c r="D288" s="6" t="s">
        <v>48</v>
      </c>
      <c r="E288" s="7">
        <v>42775</v>
      </c>
      <c r="F288" s="10">
        <v>0</v>
      </c>
      <c r="G288" s="10">
        <v>0</v>
      </c>
      <c r="H288" s="10">
        <v>0</v>
      </c>
      <c r="I288" s="8"/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8"/>
    </row>
    <row r="289" spans="1:17" ht="15.75" thickBot="1" x14ac:dyDescent="0.3">
      <c r="A289" s="6" t="s">
        <v>22</v>
      </c>
      <c r="B289" s="6" t="s">
        <v>22</v>
      </c>
      <c r="C289" s="6" t="s">
        <v>47</v>
      </c>
      <c r="D289" s="6" t="s">
        <v>48</v>
      </c>
      <c r="E289" s="7">
        <v>42778</v>
      </c>
      <c r="F289" s="11">
        <v>0</v>
      </c>
      <c r="G289" s="11">
        <v>0</v>
      </c>
      <c r="H289" s="11">
        <v>0</v>
      </c>
      <c r="I289" s="9"/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9"/>
    </row>
    <row r="290" spans="1:17" ht="15.75" thickBot="1" x14ac:dyDescent="0.3">
      <c r="A290" s="6" t="s">
        <v>22</v>
      </c>
      <c r="B290" s="6" t="s">
        <v>22</v>
      </c>
      <c r="C290" s="6" t="s">
        <v>47</v>
      </c>
      <c r="D290" s="6" t="s">
        <v>48</v>
      </c>
      <c r="E290" s="7">
        <v>42780</v>
      </c>
      <c r="F290" s="10">
        <v>0</v>
      </c>
      <c r="G290" s="10">
        <v>-324</v>
      </c>
      <c r="H290" s="10">
        <v>-64.61</v>
      </c>
      <c r="I290" s="8"/>
      <c r="J290" s="10">
        <v>-59.76</v>
      </c>
      <c r="K290" s="10">
        <v>-130.80000000000001</v>
      </c>
      <c r="L290" s="10">
        <v>-5.28</v>
      </c>
      <c r="M290" s="10">
        <v>6.19</v>
      </c>
      <c r="N290" s="10">
        <v>3.41</v>
      </c>
      <c r="O290" s="10">
        <v>0</v>
      </c>
      <c r="P290" s="10">
        <v>-40.869999999999997</v>
      </c>
      <c r="Q290" s="8"/>
    </row>
    <row r="291" spans="1:17" ht="15.75" thickBot="1" x14ac:dyDescent="0.3">
      <c r="A291" s="6" t="s">
        <v>22</v>
      </c>
      <c r="B291" s="6" t="s">
        <v>22</v>
      </c>
      <c r="C291" s="6" t="s">
        <v>47</v>
      </c>
      <c r="D291" s="6" t="s">
        <v>48</v>
      </c>
      <c r="E291" s="7">
        <v>42784</v>
      </c>
      <c r="F291" s="11">
        <v>0</v>
      </c>
      <c r="G291" s="11">
        <v>-98.55</v>
      </c>
      <c r="H291" s="11">
        <v>0</v>
      </c>
      <c r="I291" s="9"/>
      <c r="J291" s="11">
        <v>-18.170000000000002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-10.52</v>
      </c>
      <c r="Q291" s="9"/>
    </row>
    <row r="292" spans="1:17" ht="15.75" thickBot="1" x14ac:dyDescent="0.3">
      <c r="A292" s="6" t="s">
        <v>22</v>
      </c>
      <c r="B292" s="6" t="s">
        <v>22</v>
      </c>
      <c r="C292" s="6" t="s">
        <v>47</v>
      </c>
      <c r="D292" s="6" t="s">
        <v>48</v>
      </c>
      <c r="E292" s="7">
        <v>42801</v>
      </c>
      <c r="F292" s="10">
        <v>0</v>
      </c>
      <c r="G292" s="10">
        <v>0</v>
      </c>
      <c r="H292" s="10">
        <v>9.74</v>
      </c>
      <c r="I292" s="8"/>
      <c r="J292" s="10">
        <v>0</v>
      </c>
      <c r="K292" s="10">
        <v>19.73</v>
      </c>
      <c r="L292" s="10">
        <v>0.8</v>
      </c>
      <c r="M292" s="10">
        <v>0.17</v>
      </c>
      <c r="N292" s="10">
        <v>-0.33</v>
      </c>
      <c r="O292" s="10">
        <v>0</v>
      </c>
      <c r="P292" s="10">
        <v>0.85</v>
      </c>
      <c r="Q292" s="8"/>
    </row>
    <row r="293" spans="1:17" ht="15.75" thickBot="1" x14ac:dyDescent="0.3">
      <c r="A293" s="6" t="s">
        <v>22</v>
      </c>
      <c r="B293" s="6" t="s">
        <v>22</v>
      </c>
      <c r="C293" s="6" t="s">
        <v>47</v>
      </c>
      <c r="D293" s="6" t="s">
        <v>48</v>
      </c>
      <c r="E293" s="7">
        <v>42802</v>
      </c>
      <c r="F293" s="11">
        <v>0</v>
      </c>
      <c r="G293" s="11">
        <v>-606.15</v>
      </c>
      <c r="H293" s="11">
        <v>-79.69</v>
      </c>
      <c r="I293" s="9"/>
      <c r="J293" s="11">
        <v>-111.8</v>
      </c>
      <c r="K293" s="11">
        <v>-161.32</v>
      </c>
      <c r="L293" s="11">
        <v>-6.51</v>
      </c>
      <c r="M293" s="11">
        <v>-1.37</v>
      </c>
      <c r="N293" s="11">
        <v>2.73</v>
      </c>
      <c r="O293" s="11">
        <v>0</v>
      </c>
      <c r="P293" s="11">
        <v>-64.819999999999993</v>
      </c>
      <c r="Q293" s="9"/>
    </row>
    <row r="294" spans="1:17" ht="15.75" thickBot="1" x14ac:dyDescent="0.3">
      <c r="A294" s="6" t="s">
        <v>22</v>
      </c>
      <c r="B294" s="6" t="s">
        <v>22</v>
      </c>
      <c r="C294" s="6" t="s">
        <v>47</v>
      </c>
      <c r="D294" s="6" t="s">
        <v>48</v>
      </c>
      <c r="E294" s="7">
        <v>42803</v>
      </c>
      <c r="F294" s="10">
        <v>0</v>
      </c>
      <c r="G294" s="10">
        <v>0</v>
      </c>
      <c r="H294" s="10">
        <v>-32.299999999999997</v>
      </c>
      <c r="I294" s="8"/>
      <c r="J294" s="10">
        <v>0</v>
      </c>
      <c r="K294" s="10">
        <v>-65.400000000000006</v>
      </c>
      <c r="L294" s="10">
        <v>-2.64</v>
      </c>
      <c r="M294" s="10">
        <v>-0.54</v>
      </c>
      <c r="N294" s="10">
        <v>1.1000000000000001</v>
      </c>
      <c r="O294" s="10">
        <v>0</v>
      </c>
      <c r="P294" s="10">
        <v>-2.82</v>
      </c>
      <c r="Q294" s="8"/>
    </row>
    <row r="295" spans="1:17" ht="15.75" thickBot="1" x14ac:dyDescent="0.3">
      <c r="A295" s="6" t="s">
        <v>22</v>
      </c>
      <c r="B295" s="6" t="s">
        <v>22</v>
      </c>
      <c r="C295" s="6" t="s">
        <v>47</v>
      </c>
      <c r="D295" s="6" t="s">
        <v>48</v>
      </c>
      <c r="E295" s="7">
        <v>42804</v>
      </c>
      <c r="F295" s="11">
        <v>0</v>
      </c>
      <c r="G295" s="11">
        <v>0</v>
      </c>
      <c r="H295" s="11">
        <v>0</v>
      </c>
      <c r="I295" s="9"/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9"/>
    </row>
    <row r="296" spans="1:17" ht="15.75" thickBot="1" x14ac:dyDescent="0.3">
      <c r="A296" s="6" t="s">
        <v>22</v>
      </c>
      <c r="B296" s="6" t="s">
        <v>22</v>
      </c>
      <c r="C296" s="6" t="s">
        <v>47</v>
      </c>
      <c r="D296" s="6" t="s">
        <v>48</v>
      </c>
      <c r="E296" s="7">
        <v>42805</v>
      </c>
      <c r="F296" s="10">
        <v>132</v>
      </c>
      <c r="G296" s="10">
        <v>3702.15</v>
      </c>
      <c r="H296" s="10">
        <v>1248.81</v>
      </c>
      <c r="I296" s="8"/>
      <c r="J296" s="10">
        <v>682.84</v>
      </c>
      <c r="K296" s="10">
        <v>2528.2600000000002</v>
      </c>
      <c r="L296" s="10">
        <v>102.06</v>
      </c>
      <c r="M296" s="10">
        <v>21.33</v>
      </c>
      <c r="N296" s="10">
        <v>-42.67</v>
      </c>
      <c r="O296" s="10">
        <v>0</v>
      </c>
      <c r="P296" s="10">
        <v>472.95</v>
      </c>
      <c r="Q296" s="8"/>
    </row>
    <row r="297" spans="1:17" ht="15.75" thickBot="1" x14ac:dyDescent="0.3">
      <c r="A297" s="6" t="s">
        <v>22</v>
      </c>
      <c r="B297" s="6" t="s">
        <v>22</v>
      </c>
      <c r="C297" s="6" t="s">
        <v>47</v>
      </c>
      <c r="D297" s="6" t="s">
        <v>48</v>
      </c>
      <c r="E297" s="7">
        <v>42806</v>
      </c>
      <c r="F297" s="11">
        <v>630</v>
      </c>
      <c r="G297" s="11">
        <v>8295.75</v>
      </c>
      <c r="H297" s="11">
        <v>3868.34</v>
      </c>
      <c r="I297" s="9"/>
      <c r="J297" s="11">
        <v>1530.11</v>
      </c>
      <c r="K297" s="11">
        <v>7831.52</v>
      </c>
      <c r="L297" s="11">
        <v>316.14</v>
      </c>
      <c r="M297" s="11">
        <v>66.11</v>
      </c>
      <c r="N297" s="11">
        <v>-132.21</v>
      </c>
      <c r="O297" s="11">
        <v>0</v>
      </c>
      <c r="P297" s="11">
        <v>1180</v>
      </c>
      <c r="Q297" s="9"/>
    </row>
    <row r="298" spans="1:17" ht="15.75" thickBot="1" x14ac:dyDescent="0.3">
      <c r="A298" s="6" t="s">
        <v>22</v>
      </c>
      <c r="B298" s="6" t="s">
        <v>22</v>
      </c>
      <c r="C298" s="6" t="s">
        <v>47</v>
      </c>
      <c r="D298" s="6" t="s">
        <v>48</v>
      </c>
      <c r="E298" s="7">
        <v>42807</v>
      </c>
      <c r="F298" s="10">
        <v>180</v>
      </c>
      <c r="G298" s="10">
        <v>12339</v>
      </c>
      <c r="H298" s="10">
        <v>3241.32</v>
      </c>
      <c r="I298" s="8"/>
      <c r="J298" s="10">
        <v>2275.86</v>
      </c>
      <c r="K298" s="10">
        <v>6562.13</v>
      </c>
      <c r="L298" s="10">
        <v>264.89</v>
      </c>
      <c r="M298" s="10">
        <v>55.38</v>
      </c>
      <c r="N298" s="10">
        <v>-110.77</v>
      </c>
      <c r="O298" s="10">
        <v>0</v>
      </c>
      <c r="P298" s="10">
        <v>1475.06</v>
      </c>
      <c r="Q298" s="8"/>
    </row>
    <row r="299" spans="1:17" ht="15.75" thickBot="1" x14ac:dyDescent="0.3">
      <c r="A299" s="6" t="s">
        <v>22</v>
      </c>
      <c r="B299" s="6" t="s">
        <v>22</v>
      </c>
      <c r="C299" s="6" t="s">
        <v>47</v>
      </c>
      <c r="D299" s="6" t="s">
        <v>48</v>
      </c>
      <c r="E299" s="7">
        <v>42808</v>
      </c>
      <c r="F299" s="11">
        <v>180</v>
      </c>
      <c r="G299" s="11">
        <v>2941.65</v>
      </c>
      <c r="H299" s="11">
        <v>455.48</v>
      </c>
      <c r="I299" s="9"/>
      <c r="J299" s="11">
        <v>542.55999999999995</v>
      </c>
      <c r="K299" s="11">
        <v>922.14</v>
      </c>
      <c r="L299" s="11">
        <v>37.22</v>
      </c>
      <c r="M299" s="11">
        <v>7.79</v>
      </c>
      <c r="N299" s="11">
        <v>-15.57</v>
      </c>
      <c r="O299" s="11">
        <v>0</v>
      </c>
      <c r="P299" s="11">
        <v>335.05</v>
      </c>
      <c r="Q299" s="9"/>
    </row>
    <row r="300" spans="1:17" ht="15.75" thickBot="1" x14ac:dyDescent="0.3">
      <c r="A300" s="6" t="s">
        <v>22</v>
      </c>
      <c r="B300" s="6" t="s">
        <v>22</v>
      </c>
      <c r="C300" s="6" t="s">
        <v>47</v>
      </c>
      <c r="D300" s="6" t="s">
        <v>48</v>
      </c>
      <c r="E300" s="7">
        <v>42810</v>
      </c>
      <c r="F300" s="10">
        <v>270</v>
      </c>
      <c r="G300" s="10">
        <v>3065.85</v>
      </c>
      <c r="H300" s="10">
        <v>772.07</v>
      </c>
      <c r="I300" s="8"/>
      <c r="J300" s="10">
        <v>565.48</v>
      </c>
      <c r="K300" s="10">
        <v>1563.06</v>
      </c>
      <c r="L300" s="10">
        <v>63.1</v>
      </c>
      <c r="M300" s="10">
        <v>13.2</v>
      </c>
      <c r="N300" s="10">
        <v>-26.39</v>
      </c>
      <c r="O300" s="10">
        <v>0</v>
      </c>
      <c r="P300" s="10">
        <v>381.76</v>
      </c>
      <c r="Q300" s="8"/>
    </row>
    <row r="301" spans="1:17" ht="15.75" thickBot="1" x14ac:dyDescent="0.3">
      <c r="A301" s="6" t="s">
        <v>22</v>
      </c>
      <c r="B301" s="6" t="s">
        <v>22</v>
      </c>
      <c r="C301" s="6" t="s">
        <v>47</v>
      </c>
      <c r="D301" s="6" t="s">
        <v>48</v>
      </c>
      <c r="E301" s="7">
        <v>42811</v>
      </c>
      <c r="F301" s="11">
        <v>585</v>
      </c>
      <c r="G301" s="11">
        <v>9622.7999999999993</v>
      </c>
      <c r="H301" s="11">
        <v>2492.6999999999998</v>
      </c>
      <c r="I301" s="9"/>
      <c r="J301" s="11">
        <v>1774.88</v>
      </c>
      <c r="K301" s="11">
        <v>5046.51</v>
      </c>
      <c r="L301" s="11">
        <v>203.71</v>
      </c>
      <c r="M301" s="11">
        <v>42.6</v>
      </c>
      <c r="N301" s="11">
        <v>-85.19</v>
      </c>
      <c r="O301" s="11">
        <v>0</v>
      </c>
      <c r="P301" s="11">
        <v>1183.1400000000001</v>
      </c>
      <c r="Q301" s="9"/>
    </row>
    <row r="302" spans="1:17" ht="15.75" thickBot="1" x14ac:dyDescent="0.3">
      <c r="A302" s="6" t="s">
        <v>22</v>
      </c>
      <c r="B302" s="6" t="s">
        <v>22</v>
      </c>
      <c r="C302" s="6" t="s">
        <v>47</v>
      </c>
      <c r="D302" s="6" t="s">
        <v>48</v>
      </c>
      <c r="E302" s="7">
        <v>42812</v>
      </c>
      <c r="F302" s="10">
        <v>90</v>
      </c>
      <c r="G302" s="10">
        <v>2951.1</v>
      </c>
      <c r="H302" s="10">
        <v>952.97</v>
      </c>
      <c r="I302" s="8"/>
      <c r="J302" s="10">
        <v>544.30999999999995</v>
      </c>
      <c r="K302" s="10">
        <v>1929.3</v>
      </c>
      <c r="L302" s="10">
        <v>77.88</v>
      </c>
      <c r="M302" s="10">
        <v>16.29</v>
      </c>
      <c r="N302" s="10">
        <v>-32.57</v>
      </c>
      <c r="O302" s="10">
        <v>0</v>
      </c>
      <c r="P302" s="10">
        <v>372.07</v>
      </c>
      <c r="Q302" s="8"/>
    </row>
    <row r="303" spans="1:17" ht="15.75" thickBot="1" x14ac:dyDescent="0.3">
      <c r="A303" s="6" t="s">
        <v>22</v>
      </c>
      <c r="B303" s="6" t="s">
        <v>22</v>
      </c>
      <c r="C303" s="6" t="s">
        <v>47</v>
      </c>
      <c r="D303" s="6" t="s">
        <v>48</v>
      </c>
      <c r="E303" s="7">
        <v>42813</v>
      </c>
      <c r="F303" s="11">
        <v>720</v>
      </c>
      <c r="G303" s="11">
        <v>8953.2000000000007</v>
      </c>
      <c r="H303" s="11">
        <v>3083.22</v>
      </c>
      <c r="I303" s="9"/>
      <c r="J303" s="11">
        <v>1651.37</v>
      </c>
      <c r="K303" s="11">
        <v>6242.08</v>
      </c>
      <c r="L303" s="11">
        <v>251.98</v>
      </c>
      <c r="M303" s="11">
        <v>52.66</v>
      </c>
      <c r="N303" s="11">
        <v>-105.36</v>
      </c>
      <c r="O303" s="11">
        <v>0</v>
      </c>
      <c r="P303" s="11">
        <v>1181.57</v>
      </c>
      <c r="Q303" s="9"/>
    </row>
    <row r="304" spans="1:17" ht="15.75" thickBot="1" x14ac:dyDescent="0.3">
      <c r="A304" s="6" t="s">
        <v>22</v>
      </c>
      <c r="B304" s="6" t="s">
        <v>22</v>
      </c>
      <c r="C304" s="6" t="s">
        <v>47</v>
      </c>
      <c r="D304" s="6" t="s">
        <v>48</v>
      </c>
      <c r="E304" s="7">
        <v>42814</v>
      </c>
      <c r="F304" s="10">
        <v>540</v>
      </c>
      <c r="G304" s="10">
        <v>9946.7999999999993</v>
      </c>
      <c r="H304" s="10">
        <v>2529.41</v>
      </c>
      <c r="I304" s="8"/>
      <c r="J304" s="10">
        <v>1834.65</v>
      </c>
      <c r="K304" s="10">
        <v>5120.82</v>
      </c>
      <c r="L304" s="10">
        <v>206.72</v>
      </c>
      <c r="M304" s="10">
        <v>43.23</v>
      </c>
      <c r="N304" s="10">
        <v>-86.45</v>
      </c>
      <c r="O304" s="10">
        <v>0</v>
      </c>
      <c r="P304" s="10">
        <v>1213.6400000000001</v>
      </c>
      <c r="Q304" s="8"/>
    </row>
    <row r="305" spans="1:17" ht="15.75" thickBot="1" x14ac:dyDescent="0.3">
      <c r="A305" s="6" t="s">
        <v>22</v>
      </c>
      <c r="B305" s="6" t="s">
        <v>22</v>
      </c>
      <c r="C305" s="6" t="s">
        <v>47</v>
      </c>
      <c r="D305" s="6" t="s">
        <v>48</v>
      </c>
      <c r="E305" s="7">
        <v>42824</v>
      </c>
      <c r="F305" s="11">
        <v>648</v>
      </c>
      <c r="G305" s="11">
        <v>15183.68</v>
      </c>
      <c r="H305" s="11">
        <v>5122.5200000000004</v>
      </c>
      <c r="I305" s="9"/>
      <c r="J305" s="11">
        <v>2800.53</v>
      </c>
      <c r="K305" s="11">
        <v>10370.64</v>
      </c>
      <c r="L305" s="11">
        <v>418.93</v>
      </c>
      <c r="M305" s="11">
        <v>87.53</v>
      </c>
      <c r="N305" s="11">
        <v>-175.06</v>
      </c>
      <c r="O305" s="11">
        <v>0</v>
      </c>
      <c r="P305" s="11">
        <v>1948.41</v>
      </c>
      <c r="Q305" s="9"/>
    </row>
    <row r="306" spans="1:17" ht="15.75" thickBot="1" x14ac:dyDescent="0.3">
      <c r="A306" s="6" t="s">
        <v>22</v>
      </c>
      <c r="B306" s="6" t="s">
        <v>22</v>
      </c>
      <c r="C306" s="6" t="s">
        <v>47</v>
      </c>
      <c r="D306" s="6" t="s">
        <v>48</v>
      </c>
      <c r="E306" s="7">
        <v>42825</v>
      </c>
      <c r="F306" s="10">
        <v>180</v>
      </c>
      <c r="G306" s="10">
        <v>3066.52</v>
      </c>
      <c r="H306" s="10">
        <v>867.37</v>
      </c>
      <c r="I306" s="8"/>
      <c r="J306" s="10">
        <v>565.61</v>
      </c>
      <c r="K306" s="10">
        <v>1756.02</v>
      </c>
      <c r="L306" s="10">
        <v>70.89</v>
      </c>
      <c r="M306" s="10">
        <v>14.81</v>
      </c>
      <c r="N306" s="10">
        <v>-29.64</v>
      </c>
      <c r="O306" s="10">
        <v>0</v>
      </c>
      <c r="P306" s="10">
        <v>382.88</v>
      </c>
      <c r="Q306" s="8"/>
    </row>
    <row r="307" spans="1:17" ht="15.75" thickBot="1" x14ac:dyDescent="0.3">
      <c r="A307" s="6" t="s">
        <v>22</v>
      </c>
      <c r="B307" s="6" t="s">
        <v>22</v>
      </c>
      <c r="C307" s="6" t="s">
        <v>47</v>
      </c>
      <c r="D307" s="6" t="s">
        <v>48</v>
      </c>
      <c r="E307" s="7">
        <v>42828</v>
      </c>
      <c r="F307" s="11">
        <v>11340</v>
      </c>
      <c r="G307" s="11">
        <v>226969.42</v>
      </c>
      <c r="H307" s="11">
        <v>78490.7</v>
      </c>
      <c r="I307" s="9"/>
      <c r="J307" s="11">
        <v>41863.32</v>
      </c>
      <c r="K307" s="11">
        <v>158906.04</v>
      </c>
      <c r="L307" s="11">
        <v>6449.16</v>
      </c>
      <c r="M307" s="11">
        <v>-12071.05</v>
      </c>
      <c r="N307" s="11">
        <v>-933.01</v>
      </c>
      <c r="O307" s="11">
        <v>0</v>
      </c>
      <c r="P307" s="11">
        <v>35817.56</v>
      </c>
      <c r="Q307" s="9"/>
    </row>
    <row r="308" spans="1:17" ht="15.75" thickBot="1" x14ac:dyDescent="0.3">
      <c r="A308" s="6" t="s">
        <v>22</v>
      </c>
      <c r="B308" s="6" t="s">
        <v>22</v>
      </c>
      <c r="C308" s="6" t="s">
        <v>47</v>
      </c>
      <c r="D308" s="6" t="s">
        <v>48</v>
      </c>
      <c r="E308" s="7">
        <v>42829</v>
      </c>
      <c r="F308" s="10">
        <v>5622</v>
      </c>
      <c r="G308" s="10">
        <v>182577.87</v>
      </c>
      <c r="H308" s="10">
        <v>70849.89</v>
      </c>
      <c r="I308" s="8"/>
      <c r="J308" s="10">
        <v>33675.49</v>
      </c>
      <c r="K308" s="10">
        <v>143436.82</v>
      </c>
      <c r="L308" s="10">
        <v>5849.36</v>
      </c>
      <c r="M308" s="10">
        <v>-10895.92</v>
      </c>
      <c r="N308" s="10">
        <v>-842.19</v>
      </c>
      <c r="O308" s="10">
        <v>0</v>
      </c>
      <c r="P308" s="10">
        <v>29290.16</v>
      </c>
      <c r="Q308" s="8"/>
    </row>
    <row r="309" spans="1:17" ht="15.75" thickBot="1" x14ac:dyDescent="0.3">
      <c r="A309" s="6" t="s">
        <v>22</v>
      </c>
      <c r="B309" s="6" t="s">
        <v>22</v>
      </c>
      <c r="C309" s="6" t="s">
        <v>47</v>
      </c>
      <c r="D309" s="6" t="s">
        <v>48</v>
      </c>
      <c r="E309" s="7">
        <v>42830</v>
      </c>
      <c r="F309" s="11">
        <v>9690</v>
      </c>
      <c r="G309" s="11">
        <v>180136.85</v>
      </c>
      <c r="H309" s="11">
        <v>64060.67</v>
      </c>
      <c r="I309" s="9"/>
      <c r="J309" s="11">
        <v>33225.25</v>
      </c>
      <c r="K309" s="11">
        <v>129692.18</v>
      </c>
      <c r="L309" s="11">
        <v>5354.47</v>
      </c>
      <c r="M309" s="11">
        <v>-9851.86</v>
      </c>
      <c r="N309" s="11">
        <v>-761.51</v>
      </c>
      <c r="O309" s="11">
        <v>0</v>
      </c>
      <c r="P309" s="11">
        <v>28691.02</v>
      </c>
      <c r="Q309" s="9"/>
    </row>
    <row r="310" spans="1:17" ht="15.75" thickBot="1" x14ac:dyDescent="0.3">
      <c r="A310" s="6" t="s">
        <v>22</v>
      </c>
      <c r="B310" s="6" t="s">
        <v>22</v>
      </c>
      <c r="C310" s="6" t="s">
        <v>47</v>
      </c>
      <c r="D310" s="6" t="s">
        <v>48</v>
      </c>
      <c r="E310" s="7">
        <v>42831</v>
      </c>
      <c r="F310" s="10">
        <v>8421</v>
      </c>
      <c r="G310" s="10">
        <v>140301</v>
      </c>
      <c r="H310" s="10">
        <v>47085</v>
      </c>
      <c r="I310" s="8"/>
      <c r="J310" s="10">
        <v>25877.78</v>
      </c>
      <c r="K310" s="10">
        <v>95324.65</v>
      </c>
      <c r="L310" s="10">
        <v>3951.8</v>
      </c>
      <c r="M310" s="10">
        <v>-7241.21</v>
      </c>
      <c r="N310" s="10">
        <v>-559.65</v>
      </c>
      <c r="O310" s="10">
        <v>0</v>
      </c>
      <c r="P310" s="10">
        <v>22134.93</v>
      </c>
      <c r="Q310" s="8"/>
    </row>
    <row r="311" spans="1:17" ht="15.75" thickBot="1" x14ac:dyDescent="0.3">
      <c r="A311" s="6" t="s">
        <v>22</v>
      </c>
      <c r="B311" s="6" t="s">
        <v>22</v>
      </c>
      <c r="C311" s="6" t="s">
        <v>47</v>
      </c>
      <c r="D311" s="6" t="s">
        <v>48</v>
      </c>
      <c r="E311" s="7">
        <v>42832</v>
      </c>
      <c r="F311" s="11">
        <v>7650</v>
      </c>
      <c r="G311" s="11">
        <v>156662.76999999999</v>
      </c>
      <c r="H311" s="11">
        <v>54237.94</v>
      </c>
      <c r="I311" s="9"/>
      <c r="J311" s="11">
        <v>28895.64</v>
      </c>
      <c r="K311" s="11">
        <v>109805.63</v>
      </c>
      <c r="L311" s="11">
        <v>4566.53</v>
      </c>
      <c r="M311" s="11">
        <v>-8341.17</v>
      </c>
      <c r="N311" s="11">
        <v>-644.74</v>
      </c>
      <c r="O311" s="11">
        <v>0</v>
      </c>
      <c r="P311" s="11">
        <v>24722.49</v>
      </c>
      <c r="Q311" s="9"/>
    </row>
    <row r="312" spans="1:17" ht="15.75" thickBot="1" x14ac:dyDescent="0.3">
      <c r="A312" s="6" t="s">
        <v>22</v>
      </c>
      <c r="B312" s="6" t="s">
        <v>22</v>
      </c>
      <c r="C312" s="6" t="s">
        <v>47</v>
      </c>
      <c r="D312" s="6" t="s">
        <v>48</v>
      </c>
      <c r="E312" s="7">
        <v>42833</v>
      </c>
      <c r="F312" s="10">
        <v>7020</v>
      </c>
      <c r="G312" s="10">
        <v>126453.41</v>
      </c>
      <c r="H312" s="10">
        <v>47600.46</v>
      </c>
      <c r="I312" s="8"/>
      <c r="J312" s="10">
        <v>23298.35</v>
      </c>
      <c r="K312" s="10">
        <v>96368.02</v>
      </c>
      <c r="L312" s="10">
        <v>4023.32</v>
      </c>
      <c r="M312" s="10">
        <v>-7320.45</v>
      </c>
      <c r="N312" s="10">
        <v>-565.80999999999995</v>
      </c>
      <c r="O312" s="10">
        <v>0</v>
      </c>
      <c r="P312" s="10">
        <v>20430.16</v>
      </c>
      <c r="Q312" s="8"/>
    </row>
    <row r="313" spans="1:17" ht="15.75" thickBot="1" x14ac:dyDescent="0.3">
      <c r="A313" s="6" t="s">
        <v>22</v>
      </c>
      <c r="B313" s="6" t="s">
        <v>22</v>
      </c>
      <c r="C313" s="6" t="s">
        <v>47</v>
      </c>
      <c r="D313" s="6" t="s">
        <v>48</v>
      </c>
      <c r="E313" s="7">
        <v>42834</v>
      </c>
      <c r="F313" s="11">
        <v>17730</v>
      </c>
      <c r="G313" s="11">
        <v>277493.18</v>
      </c>
      <c r="H313" s="11">
        <v>96969.83</v>
      </c>
      <c r="I313" s="9"/>
      <c r="J313" s="11">
        <v>51182.06</v>
      </c>
      <c r="K313" s="11">
        <v>196317.32</v>
      </c>
      <c r="L313" s="11">
        <v>8256.9</v>
      </c>
      <c r="M313" s="11">
        <v>-14913.02</v>
      </c>
      <c r="N313" s="11">
        <v>-1152.6600000000001</v>
      </c>
      <c r="O313" s="11">
        <v>0</v>
      </c>
      <c r="P313" s="11">
        <v>44305.09</v>
      </c>
      <c r="Q313" s="9"/>
    </row>
    <row r="314" spans="1:17" ht="15.75" thickBot="1" x14ac:dyDescent="0.3">
      <c r="A314" s="6" t="s">
        <v>22</v>
      </c>
      <c r="B314" s="6" t="s">
        <v>22</v>
      </c>
      <c r="C314" s="6" t="s">
        <v>47</v>
      </c>
      <c r="D314" s="6" t="s">
        <v>48</v>
      </c>
      <c r="E314" s="7">
        <v>42835</v>
      </c>
      <c r="F314" s="10">
        <v>9990</v>
      </c>
      <c r="G314" s="10">
        <v>192107.02</v>
      </c>
      <c r="H314" s="10">
        <v>68054.720000000001</v>
      </c>
      <c r="I314" s="8"/>
      <c r="J314" s="10">
        <v>35433.1</v>
      </c>
      <c r="K314" s="10">
        <v>137778.10999999999</v>
      </c>
      <c r="L314" s="10">
        <v>5825.09</v>
      </c>
      <c r="M314" s="10">
        <v>-10466.07</v>
      </c>
      <c r="N314" s="10">
        <v>-808.97</v>
      </c>
      <c r="O314" s="10">
        <v>0</v>
      </c>
      <c r="P314" s="10">
        <v>30549.32</v>
      </c>
      <c r="Q314" s="8"/>
    </row>
    <row r="315" spans="1:17" ht="15.75" thickBot="1" x14ac:dyDescent="0.3">
      <c r="A315" s="6" t="s">
        <v>22</v>
      </c>
      <c r="B315" s="6" t="s">
        <v>22</v>
      </c>
      <c r="C315" s="6" t="s">
        <v>47</v>
      </c>
      <c r="D315" s="6" t="s">
        <v>48</v>
      </c>
      <c r="E315" s="7">
        <v>42836</v>
      </c>
      <c r="F315" s="11">
        <v>10620</v>
      </c>
      <c r="G315" s="11">
        <v>237639.15</v>
      </c>
      <c r="H315" s="11">
        <v>83435.87</v>
      </c>
      <c r="I315" s="9"/>
      <c r="J315" s="11">
        <v>43831.24</v>
      </c>
      <c r="K315" s="11">
        <v>168917.58</v>
      </c>
      <c r="L315" s="11">
        <v>7206.08</v>
      </c>
      <c r="M315" s="11">
        <v>-12831.58</v>
      </c>
      <c r="N315" s="11">
        <v>-991.78</v>
      </c>
      <c r="O315" s="11">
        <v>0</v>
      </c>
      <c r="P315" s="11">
        <v>37546.01</v>
      </c>
      <c r="Q315" s="9"/>
    </row>
    <row r="316" spans="1:17" ht="15.75" thickBot="1" x14ac:dyDescent="0.3">
      <c r="A316" s="6" t="s">
        <v>22</v>
      </c>
      <c r="B316" s="6" t="s">
        <v>22</v>
      </c>
      <c r="C316" s="6" t="s">
        <v>47</v>
      </c>
      <c r="D316" s="6" t="s">
        <v>48</v>
      </c>
      <c r="E316" s="7">
        <v>42837</v>
      </c>
      <c r="F316" s="10">
        <v>11700</v>
      </c>
      <c r="G316" s="10">
        <v>267246.68</v>
      </c>
      <c r="H316" s="10">
        <v>97594.240000000005</v>
      </c>
      <c r="I316" s="8"/>
      <c r="J316" s="10">
        <v>49292.21</v>
      </c>
      <c r="K316" s="10">
        <v>197581.5</v>
      </c>
      <c r="L316" s="10">
        <v>8451.36</v>
      </c>
      <c r="M316" s="10">
        <v>-15008.87</v>
      </c>
      <c r="N316" s="10">
        <v>-1160.1600000000001</v>
      </c>
      <c r="O316" s="10">
        <v>0</v>
      </c>
      <c r="P316" s="10">
        <v>42603.27</v>
      </c>
      <c r="Q316" s="8"/>
    </row>
    <row r="317" spans="1:17" ht="15.75" thickBot="1" x14ac:dyDescent="0.3">
      <c r="A317" s="6" t="s">
        <v>22</v>
      </c>
      <c r="B317" s="6" t="s">
        <v>22</v>
      </c>
      <c r="C317" s="6" t="s">
        <v>47</v>
      </c>
      <c r="D317" s="6" t="s">
        <v>48</v>
      </c>
      <c r="E317" s="7">
        <v>42838</v>
      </c>
      <c r="F317" s="11">
        <v>13914</v>
      </c>
      <c r="G317" s="11">
        <v>267705.68</v>
      </c>
      <c r="H317" s="11">
        <v>88829.14</v>
      </c>
      <c r="I317" s="9"/>
      <c r="J317" s="11">
        <v>49376.84</v>
      </c>
      <c r="K317" s="11">
        <v>179836.38</v>
      </c>
      <c r="L317" s="11">
        <v>7740.68</v>
      </c>
      <c r="M317" s="11">
        <v>-13660.95</v>
      </c>
      <c r="N317" s="11">
        <v>-1055.93</v>
      </c>
      <c r="O317" s="11">
        <v>0</v>
      </c>
      <c r="P317" s="11">
        <v>41944.26</v>
      </c>
      <c r="Q317" s="9"/>
    </row>
    <row r="318" spans="1:17" ht="15.75" thickBot="1" x14ac:dyDescent="0.3">
      <c r="A318" s="6" t="s">
        <v>22</v>
      </c>
      <c r="B318" s="6" t="s">
        <v>22</v>
      </c>
      <c r="C318" s="6" t="s">
        <v>47</v>
      </c>
      <c r="D318" s="6" t="s">
        <v>48</v>
      </c>
      <c r="E318" s="7">
        <v>42839</v>
      </c>
      <c r="F318" s="10">
        <v>10485</v>
      </c>
      <c r="G318" s="10">
        <v>213915.6</v>
      </c>
      <c r="H318" s="10">
        <v>79042.600000000006</v>
      </c>
      <c r="I318" s="8"/>
      <c r="J318" s="10">
        <v>39455.58</v>
      </c>
      <c r="K318" s="10">
        <v>160023.35999999999</v>
      </c>
      <c r="L318" s="10">
        <v>6949.1</v>
      </c>
      <c r="M318" s="10">
        <v>-12155.92</v>
      </c>
      <c r="N318" s="10">
        <v>-939.59</v>
      </c>
      <c r="O318" s="10">
        <v>0</v>
      </c>
      <c r="P318" s="10">
        <v>34320.06</v>
      </c>
      <c r="Q318" s="8"/>
    </row>
    <row r="319" spans="1:17" ht="15.75" thickBot="1" x14ac:dyDescent="0.3">
      <c r="A319" s="6" t="s">
        <v>22</v>
      </c>
      <c r="B319" s="6" t="s">
        <v>22</v>
      </c>
      <c r="C319" s="6" t="s">
        <v>47</v>
      </c>
      <c r="D319" s="6" t="s">
        <v>48</v>
      </c>
      <c r="E319" s="7">
        <v>42840</v>
      </c>
      <c r="F319" s="11">
        <v>4770</v>
      </c>
      <c r="G319" s="11">
        <v>102042.45</v>
      </c>
      <c r="H319" s="11">
        <v>32957.81</v>
      </c>
      <c r="I319" s="9"/>
      <c r="J319" s="11">
        <v>18821.18</v>
      </c>
      <c r="K319" s="11">
        <v>66723.789999999994</v>
      </c>
      <c r="L319" s="11">
        <v>2914.07</v>
      </c>
      <c r="M319" s="11">
        <v>-5068.6000000000004</v>
      </c>
      <c r="N319" s="11">
        <v>-391.77</v>
      </c>
      <c r="O319" s="11">
        <v>0</v>
      </c>
      <c r="P319" s="11">
        <v>15843.69</v>
      </c>
      <c r="Q319" s="9"/>
    </row>
    <row r="320" spans="1:17" ht="15.75" thickBot="1" x14ac:dyDescent="0.3">
      <c r="A320" s="6" t="s">
        <v>22</v>
      </c>
      <c r="B320" s="6" t="s">
        <v>22</v>
      </c>
      <c r="C320" s="6" t="s">
        <v>47</v>
      </c>
      <c r="D320" s="6" t="s">
        <v>48</v>
      </c>
      <c r="E320" s="7">
        <v>42841</v>
      </c>
      <c r="F320" s="10">
        <v>8910</v>
      </c>
      <c r="G320" s="10">
        <v>172079.77</v>
      </c>
      <c r="H320" s="10">
        <v>62039.34</v>
      </c>
      <c r="I320" s="8"/>
      <c r="J320" s="10">
        <v>31739.17</v>
      </c>
      <c r="K320" s="10">
        <v>125599.91</v>
      </c>
      <c r="L320" s="10">
        <v>5530.36</v>
      </c>
      <c r="M320" s="10">
        <v>-9541.02</v>
      </c>
      <c r="N320" s="10">
        <v>-737.51</v>
      </c>
      <c r="O320" s="10">
        <v>0</v>
      </c>
      <c r="P320" s="10">
        <v>27497.279999999999</v>
      </c>
      <c r="Q320" s="8"/>
    </row>
    <row r="321" spans="1:17" ht="15.75" thickBot="1" x14ac:dyDescent="0.3">
      <c r="A321" s="6" t="s">
        <v>22</v>
      </c>
      <c r="B321" s="6" t="s">
        <v>22</v>
      </c>
      <c r="C321" s="6" t="s">
        <v>47</v>
      </c>
      <c r="D321" s="6" t="s">
        <v>48</v>
      </c>
      <c r="E321" s="7">
        <v>42842</v>
      </c>
      <c r="F321" s="11">
        <v>11070</v>
      </c>
      <c r="G321" s="11">
        <v>195096.6</v>
      </c>
      <c r="H321" s="11">
        <v>66215.27</v>
      </c>
      <c r="I321" s="9"/>
      <c r="J321" s="11">
        <v>35984.449999999997</v>
      </c>
      <c r="K321" s="11">
        <v>134054.22</v>
      </c>
      <c r="L321" s="11">
        <v>5931.42</v>
      </c>
      <c r="M321" s="11">
        <v>-10183.19</v>
      </c>
      <c r="N321" s="11">
        <v>-787.14</v>
      </c>
      <c r="O321" s="11">
        <v>0</v>
      </c>
      <c r="P321" s="11">
        <v>30832.58</v>
      </c>
      <c r="Q321" s="9"/>
    </row>
    <row r="322" spans="1:17" ht="15.75" thickBot="1" x14ac:dyDescent="0.3">
      <c r="A322" s="6" t="s">
        <v>22</v>
      </c>
      <c r="B322" s="6" t="s">
        <v>22</v>
      </c>
      <c r="C322" s="6" t="s">
        <v>47</v>
      </c>
      <c r="D322" s="6" t="s">
        <v>48</v>
      </c>
      <c r="E322" s="7">
        <v>42843</v>
      </c>
      <c r="F322" s="10">
        <v>6480</v>
      </c>
      <c r="G322" s="10">
        <v>125375.85</v>
      </c>
      <c r="H322" s="10">
        <v>42590.46</v>
      </c>
      <c r="I322" s="8"/>
      <c r="J322" s="10">
        <v>23124.91</v>
      </c>
      <c r="K322" s="10">
        <v>86225.35</v>
      </c>
      <c r="L322" s="10">
        <v>3833.33</v>
      </c>
      <c r="M322" s="10">
        <v>-6550.01</v>
      </c>
      <c r="N322" s="10">
        <v>-506.29</v>
      </c>
      <c r="O322" s="10">
        <v>0</v>
      </c>
      <c r="P322" s="10">
        <v>19757.810000000001</v>
      </c>
      <c r="Q322" s="8"/>
    </row>
    <row r="323" spans="1:17" ht="15.75" thickBot="1" x14ac:dyDescent="0.3">
      <c r="A323" s="6" t="s">
        <v>22</v>
      </c>
      <c r="B323" s="6" t="s">
        <v>22</v>
      </c>
      <c r="C323" s="6" t="s">
        <v>47</v>
      </c>
      <c r="D323" s="6" t="s">
        <v>48</v>
      </c>
      <c r="E323" s="7">
        <v>42844</v>
      </c>
      <c r="F323" s="11">
        <v>12690</v>
      </c>
      <c r="G323" s="11">
        <v>211898.71</v>
      </c>
      <c r="H323" s="11">
        <v>78567.98</v>
      </c>
      <c r="I323" s="9"/>
      <c r="J323" s="11">
        <v>39083.550000000003</v>
      </c>
      <c r="K323" s="11">
        <v>159062.37</v>
      </c>
      <c r="L323" s="11">
        <v>7105.79</v>
      </c>
      <c r="M323" s="11">
        <v>-12082.91</v>
      </c>
      <c r="N323" s="11">
        <v>-933.95</v>
      </c>
      <c r="O323" s="11">
        <v>0</v>
      </c>
      <c r="P323" s="11">
        <v>34270.85</v>
      </c>
      <c r="Q323" s="9"/>
    </row>
    <row r="324" spans="1:17" ht="15.75" thickBot="1" x14ac:dyDescent="0.3">
      <c r="A324" s="6" t="s">
        <v>22</v>
      </c>
      <c r="B324" s="6" t="s">
        <v>22</v>
      </c>
      <c r="C324" s="6" t="s">
        <v>47</v>
      </c>
      <c r="D324" s="6" t="s">
        <v>48</v>
      </c>
      <c r="E324" s="7">
        <v>42845</v>
      </c>
      <c r="F324" s="10">
        <v>18540</v>
      </c>
      <c r="G324" s="10">
        <v>375328.34</v>
      </c>
      <c r="H324" s="10">
        <v>138662.04999999999</v>
      </c>
      <c r="I324" s="8"/>
      <c r="J324" s="10">
        <v>69227.31</v>
      </c>
      <c r="K324" s="10">
        <v>280724.15999999997</v>
      </c>
      <c r="L324" s="10">
        <v>12608.03</v>
      </c>
      <c r="M324" s="10">
        <v>-21324.79</v>
      </c>
      <c r="N324" s="10">
        <v>-1648.33</v>
      </c>
      <c r="O324" s="10">
        <v>0</v>
      </c>
      <c r="P324" s="10">
        <v>60269.23</v>
      </c>
      <c r="Q324" s="8"/>
    </row>
    <row r="325" spans="1:17" ht="15.75" thickBot="1" x14ac:dyDescent="0.3">
      <c r="A325" s="6" t="s">
        <v>22</v>
      </c>
      <c r="B325" s="6" t="s">
        <v>22</v>
      </c>
      <c r="C325" s="6" t="s">
        <v>47</v>
      </c>
      <c r="D325" s="6" t="s">
        <v>48</v>
      </c>
      <c r="E325" s="7">
        <v>42848</v>
      </c>
      <c r="F325" s="11">
        <v>198</v>
      </c>
      <c r="G325" s="11">
        <v>2390.85</v>
      </c>
      <c r="H325" s="11">
        <v>302.85000000000002</v>
      </c>
      <c r="I325" s="9"/>
      <c r="J325" s="11">
        <v>440.98</v>
      </c>
      <c r="K325" s="11">
        <v>613.13</v>
      </c>
      <c r="L325" s="11">
        <v>27.6</v>
      </c>
      <c r="M325" s="11">
        <v>-46.58</v>
      </c>
      <c r="N325" s="11">
        <v>-3.6</v>
      </c>
      <c r="O325" s="11">
        <v>0</v>
      </c>
      <c r="P325" s="11">
        <v>329.65</v>
      </c>
      <c r="Q325" s="9"/>
    </row>
    <row r="326" spans="1:17" ht="15.75" thickBot="1" x14ac:dyDescent="0.3">
      <c r="A326" s="6" t="s">
        <v>22</v>
      </c>
      <c r="B326" s="6" t="s">
        <v>22</v>
      </c>
      <c r="C326" s="6" t="s">
        <v>47</v>
      </c>
      <c r="D326" s="6" t="s">
        <v>48</v>
      </c>
      <c r="E326" s="7">
        <v>42849</v>
      </c>
      <c r="F326" s="10">
        <v>36</v>
      </c>
      <c r="G326" s="10">
        <v>270</v>
      </c>
      <c r="H326" s="10">
        <v>42</v>
      </c>
      <c r="I326" s="8"/>
      <c r="J326" s="10">
        <v>49.8</v>
      </c>
      <c r="K326" s="10">
        <v>85.02</v>
      </c>
      <c r="L326" s="10">
        <v>3.87</v>
      </c>
      <c r="M326" s="10">
        <v>-6.46</v>
      </c>
      <c r="N326" s="10">
        <v>-0.5</v>
      </c>
      <c r="O326" s="10">
        <v>0</v>
      </c>
      <c r="P326" s="10">
        <v>39.4</v>
      </c>
      <c r="Q326" s="8"/>
    </row>
    <row r="327" spans="1:17" ht="15.75" thickBot="1" x14ac:dyDescent="0.3">
      <c r="A327" s="6" t="s">
        <v>22</v>
      </c>
      <c r="B327" s="6" t="s">
        <v>22</v>
      </c>
      <c r="C327" s="6" t="s">
        <v>47</v>
      </c>
      <c r="D327" s="6" t="s">
        <v>48</v>
      </c>
      <c r="E327" s="7">
        <v>42850</v>
      </c>
      <c r="F327" s="11">
        <v>39</v>
      </c>
      <c r="G327" s="11">
        <v>292.5</v>
      </c>
      <c r="H327" s="11">
        <v>56.53</v>
      </c>
      <c r="I327" s="9"/>
      <c r="J327" s="11">
        <v>53.95</v>
      </c>
      <c r="K327" s="11">
        <v>114.45</v>
      </c>
      <c r="L327" s="11">
        <v>5.21</v>
      </c>
      <c r="M327" s="11">
        <v>-8.6999999999999993</v>
      </c>
      <c r="N327" s="11">
        <v>-0.67</v>
      </c>
      <c r="O327" s="11">
        <v>0</v>
      </c>
      <c r="P327" s="11">
        <v>43.87</v>
      </c>
      <c r="Q327" s="9"/>
    </row>
    <row r="328" spans="1:17" ht="15.75" thickBot="1" x14ac:dyDescent="0.3">
      <c r="A328" s="6" t="s">
        <v>22</v>
      </c>
      <c r="B328" s="6" t="s">
        <v>22</v>
      </c>
      <c r="C328" s="6" t="s">
        <v>47</v>
      </c>
      <c r="D328" s="6" t="s">
        <v>48</v>
      </c>
      <c r="E328" s="7">
        <v>42854</v>
      </c>
      <c r="F328" s="10">
        <v>8820</v>
      </c>
      <c r="G328" s="10">
        <v>139172.18</v>
      </c>
      <c r="H328" s="10">
        <v>43240.68</v>
      </c>
      <c r="I328" s="8"/>
      <c r="J328" s="10">
        <v>25669.55</v>
      </c>
      <c r="K328" s="10">
        <v>87541.58</v>
      </c>
      <c r="L328" s="10">
        <v>3972.21</v>
      </c>
      <c r="M328" s="10">
        <v>-6649.98</v>
      </c>
      <c r="N328" s="10">
        <v>-513.98</v>
      </c>
      <c r="O328" s="10">
        <v>0</v>
      </c>
      <c r="P328" s="10">
        <v>21667.83</v>
      </c>
      <c r="Q328" s="8"/>
    </row>
    <row r="329" spans="1:17" ht="15.75" thickBot="1" x14ac:dyDescent="0.3">
      <c r="A329" s="6" t="s">
        <v>22</v>
      </c>
      <c r="B329" s="6" t="s">
        <v>22</v>
      </c>
      <c r="C329" s="6" t="s">
        <v>47</v>
      </c>
      <c r="D329" s="6" t="s">
        <v>48</v>
      </c>
      <c r="E329" s="7">
        <v>42855</v>
      </c>
      <c r="F329" s="11">
        <v>5580</v>
      </c>
      <c r="G329" s="11">
        <v>112665.60000000001</v>
      </c>
      <c r="H329" s="11">
        <v>36084.93</v>
      </c>
      <c r="I329" s="9"/>
      <c r="J329" s="11">
        <v>20780.560000000001</v>
      </c>
      <c r="K329" s="11">
        <v>73054.759999999995</v>
      </c>
      <c r="L329" s="11">
        <v>3324.34</v>
      </c>
      <c r="M329" s="11">
        <v>-5549.5</v>
      </c>
      <c r="N329" s="11">
        <v>-428.94</v>
      </c>
      <c r="O329" s="11">
        <v>0</v>
      </c>
      <c r="P329" s="11">
        <v>17504.54</v>
      </c>
      <c r="Q329" s="9"/>
    </row>
    <row r="330" spans="1:17" ht="15.75" thickBot="1" x14ac:dyDescent="0.3">
      <c r="A330" s="6" t="s">
        <v>22</v>
      </c>
      <c r="B330" s="6" t="s">
        <v>22</v>
      </c>
      <c r="C330" s="6" t="s">
        <v>49</v>
      </c>
      <c r="D330" s="6" t="s">
        <v>50</v>
      </c>
      <c r="E330" s="7">
        <v>42785</v>
      </c>
      <c r="F330" s="10">
        <v>0</v>
      </c>
      <c r="G330" s="10">
        <v>0</v>
      </c>
      <c r="H330" s="10">
        <v>0</v>
      </c>
      <c r="I330" s="8"/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8"/>
    </row>
    <row r="331" spans="1:17" ht="15.75" thickBot="1" x14ac:dyDescent="0.3">
      <c r="A331" s="6" t="s">
        <v>22</v>
      </c>
      <c r="B331" s="6" t="s">
        <v>22</v>
      </c>
      <c r="C331" s="6" t="s">
        <v>49</v>
      </c>
      <c r="D331" s="6" t="s">
        <v>50</v>
      </c>
      <c r="E331" s="7">
        <v>42799</v>
      </c>
      <c r="F331" s="11">
        <v>0</v>
      </c>
      <c r="G331" s="11">
        <v>1503.9</v>
      </c>
      <c r="H331" s="11">
        <v>349.96</v>
      </c>
      <c r="I331" s="9"/>
      <c r="J331" s="11">
        <v>277.38</v>
      </c>
      <c r="K331" s="11">
        <v>708.5</v>
      </c>
      <c r="L331" s="11">
        <v>28.6</v>
      </c>
      <c r="M331" s="11">
        <v>5.98</v>
      </c>
      <c r="N331" s="11">
        <v>-11.96</v>
      </c>
      <c r="O331" s="11">
        <v>0</v>
      </c>
      <c r="P331" s="11">
        <v>174.08</v>
      </c>
      <c r="Q331" s="9"/>
    </row>
    <row r="332" spans="1:17" ht="15.75" thickBot="1" x14ac:dyDescent="0.3">
      <c r="A332" s="6" t="s">
        <v>22</v>
      </c>
      <c r="B332" s="6" t="s">
        <v>22</v>
      </c>
      <c r="C332" s="6" t="s">
        <v>49</v>
      </c>
      <c r="D332" s="6" t="s">
        <v>50</v>
      </c>
      <c r="E332" s="7">
        <v>42801</v>
      </c>
      <c r="F332" s="10">
        <v>0</v>
      </c>
      <c r="G332" s="10">
        <v>0</v>
      </c>
      <c r="H332" s="10">
        <v>-110.37</v>
      </c>
      <c r="I332" s="8"/>
      <c r="J332" s="10">
        <v>0</v>
      </c>
      <c r="K332" s="10">
        <v>-223.45</v>
      </c>
      <c r="L332" s="10">
        <v>-9.02</v>
      </c>
      <c r="M332" s="10">
        <v>-1.89</v>
      </c>
      <c r="N332" s="10">
        <v>3.77</v>
      </c>
      <c r="O332" s="10">
        <v>0</v>
      </c>
      <c r="P332" s="10">
        <v>-9.6199999999999992</v>
      </c>
      <c r="Q332" s="8"/>
    </row>
    <row r="333" spans="1:17" ht="15.75" thickBot="1" x14ac:dyDescent="0.3">
      <c r="A333" s="6" t="s">
        <v>22</v>
      </c>
      <c r="B333" s="6" t="s">
        <v>22</v>
      </c>
      <c r="C333" s="6" t="s">
        <v>49</v>
      </c>
      <c r="D333" s="6" t="s">
        <v>50</v>
      </c>
      <c r="E333" s="7">
        <v>42806</v>
      </c>
      <c r="F333" s="11">
        <v>90</v>
      </c>
      <c r="G333" s="11">
        <v>2883.6</v>
      </c>
      <c r="H333" s="11">
        <v>1185.56</v>
      </c>
      <c r="I333" s="9"/>
      <c r="J333" s="11">
        <v>531.86</v>
      </c>
      <c r="K333" s="11">
        <v>2400.1799999999998</v>
      </c>
      <c r="L333" s="11">
        <v>96.89</v>
      </c>
      <c r="M333" s="11">
        <v>20.260000000000002</v>
      </c>
      <c r="N333" s="11">
        <v>-40.520000000000003</v>
      </c>
      <c r="O333" s="11">
        <v>0</v>
      </c>
      <c r="P333" s="11">
        <v>385.91</v>
      </c>
      <c r="Q333" s="9"/>
    </row>
    <row r="334" spans="1:17" ht="15.75" thickBot="1" x14ac:dyDescent="0.3">
      <c r="A334" s="6" t="s">
        <v>22</v>
      </c>
      <c r="B334" s="6" t="s">
        <v>22</v>
      </c>
      <c r="C334" s="6" t="s">
        <v>49</v>
      </c>
      <c r="D334" s="6" t="s">
        <v>50</v>
      </c>
      <c r="E334" s="7">
        <v>42808</v>
      </c>
      <c r="F334" s="10">
        <v>0</v>
      </c>
      <c r="G334" s="10">
        <v>10.8</v>
      </c>
      <c r="H334" s="10">
        <v>-139.99</v>
      </c>
      <c r="I334" s="8"/>
      <c r="J334" s="10">
        <v>2</v>
      </c>
      <c r="K334" s="10">
        <v>-283.39999999999998</v>
      </c>
      <c r="L334" s="10">
        <v>-11.44</v>
      </c>
      <c r="M334" s="10">
        <v>-2.4</v>
      </c>
      <c r="N334" s="10">
        <v>4.79</v>
      </c>
      <c r="O334" s="10">
        <v>0</v>
      </c>
      <c r="P334" s="10">
        <v>-11.17</v>
      </c>
      <c r="Q334" s="8"/>
    </row>
    <row r="335" spans="1:17" ht="15.75" thickBot="1" x14ac:dyDescent="0.3">
      <c r="A335" s="6" t="s">
        <v>22</v>
      </c>
      <c r="B335" s="6" t="s">
        <v>22</v>
      </c>
      <c r="C335" s="6" t="s">
        <v>49</v>
      </c>
      <c r="D335" s="6" t="s">
        <v>50</v>
      </c>
      <c r="E335" s="7">
        <v>42811</v>
      </c>
      <c r="F335" s="11">
        <v>180</v>
      </c>
      <c r="G335" s="11">
        <v>8746.65</v>
      </c>
      <c r="H335" s="11">
        <v>2938.05</v>
      </c>
      <c r="I335" s="9"/>
      <c r="J335" s="11">
        <v>1613.27</v>
      </c>
      <c r="K335" s="11">
        <v>5948.13</v>
      </c>
      <c r="L335" s="11">
        <v>240.11</v>
      </c>
      <c r="M335" s="11">
        <v>50.21</v>
      </c>
      <c r="N335" s="11">
        <v>-100.41</v>
      </c>
      <c r="O335" s="11">
        <v>0</v>
      </c>
      <c r="P335" s="11">
        <v>1105.68</v>
      </c>
      <c r="Q335" s="9"/>
    </row>
    <row r="336" spans="1:17" ht="15.75" thickBot="1" x14ac:dyDescent="0.3">
      <c r="A336" s="6" t="s">
        <v>22</v>
      </c>
      <c r="B336" s="6" t="s">
        <v>22</v>
      </c>
      <c r="C336" s="6" t="s">
        <v>49</v>
      </c>
      <c r="D336" s="6" t="s">
        <v>50</v>
      </c>
      <c r="E336" s="7">
        <v>42813</v>
      </c>
      <c r="F336" s="10">
        <v>270</v>
      </c>
      <c r="G336" s="10">
        <v>7738.2</v>
      </c>
      <c r="H336" s="10">
        <v>3506.06</v>
      </c>
      <c r="I336" s="8"/>
      <c r="J336" s="10">
        <v>1427.27</v>
      </c>
      <c r="K336" s="10">
        <v>7098.08</v>
      </c>
      <c r="L336" s="10">
        <v>286.52999999999997</v>
      </c>
      <c r="M336" s="10">
        <v>59.91</v>
      </c>
      <c r="N336" s="10">
        <v>-119.82</v>
      </c>
      <c r="O336" s="10">
        <v>0</v>
      </c>
      <c r="P336" s="10">
        <v>1066.18</v>
      </c>
      <c r="Q336" s="8"/>
    </row>
    <row r="337" spans="1:17" ht="15.75" thickBot="1" x14ac:dyDescent="0.3">
      <c r="A337" s="6" t="s">
        <v>22</v>
      </c>
      <c r="B337" s="6" t="s">
        <v>22</v>
      </c>
      <c r="C337" s="6" t="s">
        <v>49</v>
      </c>
      <c r="D337" s="6" t="s">
        <v>50</v>
      </c>
      <c r="E337" s="7">
        <v>42814</v>
      </c>
      <c r="F337" s="11">
        <v>0</v>
      </c>
      <c r="G337" s="11">
        <v>324</v>
      </c>
      <c r="H337" s="11">
        <v>-61.91</v>
      </c>
      <c r="I337" s="9"/>
      <c r="J337" s="11">
        <v>59.76</v>
      </c>
      <c r="K337" s="11">
        <v>-125.35</v>
      </c>
      <c r="L337" s="11">
        <v>-5.0599999999999996</v>
      </c>
      <c r="M337" s="11">
        <v>-1.05</v>
      </c>
      <c r="N337" s="11">
        <v>2.11</v>
      </c>
      <c r="O337" s="11">
        <v>0</v>
      </c>
      <c r="P337" s="11">
        <v>25.54</v>
      </c>
      <c r="Q337" s="9"/>
    </row>
    <row r="338" spans="1:17" ht="15.75" thickBot="1" x14ac:dyDescent="0.3">
      <c r="A338" s="6" t="s">
        <v>22</v>
      </c>
      <c r="B338" s="6" t="s">
        <v>22</v>
      </c>
      <c r="C338" s="6" t="s">
        <v>49</v>
      </c>
      <c r="D338" s="6" t="s">
        <v>50</v>
      </c>
      <c r="E338" s="7">
        <v>42823</v>
      </c>
      <c r="F338" s="10">
        <v>27</v>
      </c>
      <c r="G338" s="10">
        <v>405</v>
      </c>
      <c r="H338" s="10">
        <v>110.37</v>
      </c>
      <c r="I338" s="8"/>
      <c r="J338" s="10">
        <v>74.7</v>
      </c>
      <c r="K338" s="10">
        <v>223.45</v>
      </c>
      <c r="L338" s="10">
        <v>9.02</v>
      </c>
      <c r="M338" s="10">
        <v>1.88</v>
      </c>
      <c r="N338" s="10">
        <v>-3.77</v>
      </c>
      <c r="O338" s="10">
        <v>0</v>
      </c>
      <c r="P338" s="10">
        <v>50.46</v>
      </c>
      <c r="Q338" s="8"/>
    </row>
    <row r="339" spans="1:17" ht="15.75" thickBot="1" x14ac:dyDescent="0.3">
      <c r="A339" s="6" t="s">
        <v>22</v>
      </c>
      <c r="B339" s="6" t="s">
        <v>22</v>
      </c>
      <c r="C339" s="6" t="s">
        <v>49</v>
      </c>
      <c r="D339" s="6" t="s">
        <v>50</v>
      </c>
      <c r="E339" s="7">
        <v>42824</v>
      </c>
      <c r="F339" s="11">
        <v>90</v>
      </c>
      <c r="G339" s="11">
        <v>3046.95</v>
      </c>
      <c r="H339" s="11">
        <v>491.02</v>
      </c>
      <c r="I339" s="9"/>
      <c r="J339" s="11">
        <v>561.99</v>
      </c>
      <c r="K339" s="11">
        <v>994.08</v>
      </c>
      <c r="L339" s="11">
        <v>40.130000000000003</v>
      </c>
      <c r="M339" s="11">
        <v>8.39</v>
      </c>
      <c r="N339" s="11">
        <v>-16.78</v>
      </c>
      <c r="O339" s="11">
        <v>0</v>
      </c>
      <c r="P339" s="11">
        <v>340.95</v>
      </c>
      <c r="Q339" s="9"/>
    </row>
    <row r="340" spans="1:17" ht="15.75" thickBot="1" x14ac:dyDescent="0.3">
      <c r="A340" s="6" t="s">
        <v>22</v>
      </c>
      <c r="B340" s="6" t="s">
        <v>22</v>
      </c>
      <c r="C340" s="6" t="s">
        <v>49</v>
      </c>
      <c r="D340" s="6" t="s">
        <v>50</v>
      </c>
      <c r="E340" s="7">
        <v>42825</v>
      </c>
      <c r="F340" s="10">
        <v>270</v>
      </c>
      <c r="G340" s="10">
        <v>5887.35</v>
      </c>
      <c r="H340" s="10">
        <v>2416.6</v>
      </c>
      <c r="I340" s="8"/>
      <c r="J340" s="10">
        <v>1085.8900000000001</v>
      </c>
      <c r="K340" s="10">
        <v>4892.47</v>
      </c>
      <c r="L340" s="10">
        <v>197.49</v>
      </c>
      <c r="M340" s="10">
        <v>41.29</v>
      </c>
      <c r="N340" s="10">
        <v>-82.59</v>
      </c>
      <c r="O340" s="10">
        <v>0</v>
      </c>
      <c r="P340" s="10">
        <v>794.5</v>
      </c>
      <c r="Q340" s="8"/>
    </row>
    <row r="341" spans="1:17" ht="15.75" thickBot="1" x14ac:dyDescent="0.3">
      <c r="A341" s="6" t="s">
        <v>22</v>
      </c>
      <c r="B341" s="6" t="s">
        <v>22</v>
      </c>
      <c r="C341" s="6" t="s">
        <v>49</v>
      </c>
      <c r="D341" s="6" t="s">
        <v>50</v>
      </c>
      <c r="E341" s="7">
        <v>42828</v>
      </c>
      <c r="F341" s="11">
        <v>1710</v>
      </c>
      <c r="G341" s="11">
        <v>34657.199999999997</v>
      </c>
      <c r="H341" s="11">
        <v>8284.61</v>
      </c>
      <c r="I341" s="9"/>
      <c r="J341" s="11">
        <v>6392.33</v>
      </c>
      <c r="K341" s="11">
        <v>16772.400000000001</v>
      </c>
      <c r="L341" s="11">
        <v>681.14</v>
      </c>
      <c r="M341" s="11">
        <v>-1274.0999999999999</v>
      </c>
      <c r="N341" s="11">
        <v>-98.47</v>
      </c>
      <c r="O341" s="11">
        <v>0</v>
      </c>
      <c r="P341" s="11">
        <v>5074.2299999999996</v>
      </c>
      <c r="Q341" s="9"/>
    </row>
    <row r="342" spans="1:17" ht="15.75" thickBot="1" x14ac:dyDescent="0.3">
      <c r="A342" s="6" t="s">
        <v>22</v>
      </c>
      <c r="B342" s="6" t="s">
        <v>22</v>
      </c>
      <c r="C342" s="6" t="s">
        <v>49</v>
      </c>
      <c r="D342" s="6" t="s">
        <v>50</v>
      </c>
      <c r="E342" s="7">
        <v>42829</v>
      </c>
      <c r="F342" s="10">
        <v>540</v>
      </c>
      <c r="G342" s="10">
        <v>8152.65</v>
      </c>
      <c r="H342" s="10">
        <v>2990.81</v>
      </c>
      <c r="I342" s="8"/>
      <c r="J342" s="10">
        <v>1503.72</v>
      </c>
      <c r="K342" s="10">
        <v>6054.95</v>
      </c>
      <c r="L342" s="10">
        <v>247.16</v>
      </c>
      <c r="M342" s="10">
        <v>-459.95</v>
      </c>
      <c r="N342" s="10">
        <v>-35.56</v>
      </c>
      <c r="O342" s="10">
        <v>0</v>
      </c>
      <c r="P342" s="10">
        <v>1317.91</v>
      </c>
      <c r="Q342" s="8"/>
    </row>
    <row r="343" spans="1:17" ht="15.75" thickBot="1" x14ac:dyDescent="0.3">
      <c r="A343" s="6" t="s">
        <v>22</v>
      </c>
      <c r="B343" s="6" t="s">
        <v>22</v>
      </c>
      <c r="C343" s="6" t="s">
        <v>49</v>
      </c>
      <c r="D343" s="6" t="s">
        <v>50</v>
      </c>
      <c r="E343" s="7">
        <v>42830</v>
      </c>
      <c r="F343" s="11">
        <v>1395</v>
      </c>
      <c r="G343" s="11">
        <v>32447.25</v>
      </c>
      <c r="H343" s="11">
        <v>9610.44</v>
      </c>
      <c r="I343" s="9"/>
      <c r="J343" s="11">
        <v>5984.73</v>
      </c>
      <c r="K343" s="11">
        <v>19456.52</v>
      </c>
      <c r="L343" s="11">
        <v>803.8</v>
      </c>
      <c r="M343" s="11">
        <v>-1477.97</v>
      </c>
      <c r="N343" s="11">
        <v>-114.25</v>
      </c>
      <c r="O343" s="11">
        <v>0</v>
      </c>
      <c r="P343" s="11">
        <v>4928.6400000000003</v>
      </c>
      <c r="Q343" s="9"/>
    </row>
    <row r="344" spans="1:17" ht="15.75" thickBot="1" x14ac:dyDescent="0.3">
      <c r="A344" s="6" t="s">
        <v>22</v>
      </c>
      <c r="B344" s="6" t="s">
        <v>22</v>
      </c>
      <c r="C344" s="6" t="s">
        <v>49</v>
      </c>
      <c r="D344" s="6" t="s">
        <v>50</v>
      </c>
      <c r="E344" s="7">
        <v>42831</v>
      </c>
      <c r="F344" s="10">
        <v>1620</v>
      </c>
      <c r="G344" s="10">
        <v>37498.959999999999</v>
      </c>
      <c r="H344" s="10">
        <v>10901.67</v>
      </c>
      <c r="I344" s="8"/>
      <c r="J344" s="10">
        <v>6916.48</v>
      </c>
      <c r="K344" s="10">
        <v>22070.7</v>
      </c>
      <c r="L344" s="10">
        <v>914.04</v>
      </c>
      <c r="M344" s="10">
        <v>-1676.57</v>
      </c>
      <c r="N344" s="10">
        <v>-129.59</v>
      </c>
      <c r="O344" s="10">
        <v>0</v>
      </c>
      <c r="P344" s="10">
        <v>5675.21</v>
      </c>
      <c r="Q344" s="8"/>
    </row>
    <row r="345" spans="1:17" ht="15.75" thickBot="1" x14ac:dyDescent="0.3">
      <c r="A345" s="6" t="s">
        <v>22</v>
      </c>
      <c r="B345" s="6" t="s">
        <v>22</v>
      </c>
      <c r="C345" s="6" t="s">
        <v>49</v>
      </c>
      <c r="D345" s="6" t="s">
        <v>50</v>
      </c>
      <c r="E345" s="7">
        <v>42832</v>
      </c>
      <c r="F345" s="11">
        <v>630</v>
      </c>
      <c r="G345" s="11">
        <v>9978.52</v>
      </c>
      <c r="H345" s="11">
        <v>2708.68</v>
      </c>
      <c r="I345" s="9"/>
      <c r="J345" s="11">
        <v>1840.49</v>
      </c>
      <c r="K345" s="11">
        <v>5483.8</v>
      </c>
      <c r="L345" s="11">
        <v>227.86</v>
      </c>
      <c r="M345" s="11">
        <v>-416.56</v>
      </c>
      <c r="N345" s="11">
        <v>-32.200000000000003</v>
      </c>
      <c r="O345" s="11">
        <v>0</v>
      </c>
      <c r="P345" s="11">
        <v>1509.32</v>
      </c>
      <c r="Q345" s="9"/>
    </row>
    <row r="346" spans="1:17" ht="15.75" thickBot="1" x14ac:dyDescent="0.3">
      <c r="A346" s="6" t="s">
        <v>22</v>
      </c>
      <c r="B346" s="6" t="s">
        <v>22</v>
      </c>
      <c r="C346" s="6" t="s">
        <v>49</v>
      </c>
      <c r="D346" s="6" t="s">
        <v>50</v>
      </c>
      <c r="E346" s="7">
        <v>42833</v>
      </c>
      <c r="F346" s="10">
        <v>810</v>
      </c>
      <c r="G346" s="10">
        <v>15399.45</v>
      </c>
      <c r="H346" s="10">
        <v>5134.9799999999996</v>
      </c>
      <c r="I346" s="8"/>
      <c r="J346" s="10">
        <v>2840.36</v>
      </c>
      <c r="K346" s="10">
        <v>10395.89</v>
      </c>
      <c r="L346" s="10">
        <v>433.29</v>
      </c>
      <c r="M346" s="10">
        <v>-789.71</v>
      </c>
      <c r="N346" s="10">
        <v>-61.04</v>
      </c>
      <c r="O346" s="10">
        <v>0</v>
      </c>
      <c r="P346" s="10">
        <v>2415.04</v>
      </c>
      <c r="Q346" s="8"/>
    </row>
    <row r="347" spans="1:17" ht="15.75" thickBot="1" x14ac:dyDescent="0.3">
      <c r="A347" s="6" t="s">
        <v>22</v>
      </c>
      <c r="B347" s="6" t="s">
        <v>22</v>
      </c>
      <c r="C347" s="6" t="s">
        <v>49</v>
      </c>
      <c r="D347" s="6" t="s">
        <v>50</v>
      </c>
      <c r="E347" s="7">
        <v>42834</v>
      </c>
      <c r="F347" s="11">
        <v>1710</v>
      </c>
      <c r="G347" s="11">
        <v>31816.12</v>
      </c>
      <c r="H347" s="11">
        <v>10822.88</v>
      </c>
      <c r="I347" s="9"/>
      <c r="J347" s="11">
        <v>5868.29</v>
      </c>
      <c r="K347" s="11">
        <v>21911.200000000001</v>
      </c>
      <c r="L347" s="11">
        <v>920.2</v>
      </c>
      <c r="M347" s="11">
        <v>-1664.47</v>
      </c>
      <c r="N347" s="11">
        <v>-128.63999999999999</v>
      </c>
      <c r="O347" s="11">
        <v>0</v>
      </c>
      <c r="P347" s="11">
        <v>5016.59</v>
      </c>
      <c r="Q347" s="9"/>
    </row>
    <row r="348" spans="1:17" ht="15.75" thickBot="1" x14ac:dyDescent="0.3">
      <c r="A348" s="6" t="s">
        <v>22</v>
      </c>
      <c r="B348" s="6" t="s">
        <v>22</v>
      </c>
      <c r="C348" s="6" t="s">
        <v>49</v>
      </c>
      <c r="D348" s="6" t="s">
        <v>50</v>
      </c>
      <c r="E348" s="7">
        <v>42835</v>
      </c>
      <c r="F348" s="10">
        <v>1440</v>
      </c>
      <c r="G348" s="10">
        <v>41303.93</v>
      </c>
      <c r="H348" s="10">
        <v>14732.24</v>
      </c>
      <c r="I348" s="8"/>
      <c r="J348" s="10">
        <v>7618.28</v>
      </c>
      <c r="K348" s="10">
        <v>29825.68</v>
      </c>
      <c r="L348" s="10">
        <v>1257.3599999999999</v>
      </c>
      <c r="M348" s="10">
        <v>-2265.65</v>
      </c>
      <c r="N348" s="10">
        <v>-175.13</v>
      </c>
      <c r="O348" s="10">
        <v>0</v>
      </c>
      <c r="P348" s="10">
        <v>6509.1</v>
      </c>
      <c r="Q348" s="8"/>
    </row>
    <row r="349" spans="1:17" ht="15.75" thickBot="1" x14ac:dyDescent="0.3">
      <c r="A349" s="6" t="s">
        <v>22</v>
      </c>
      <c r="B349" s="6" t="s">
        <v>22</v>
      </c>
      <c r="C349" s="6" t="s">
        <v>49</v>
      </c>
      <c r="D349" s="6" t="s">
        <v>50</v>
      </c>
      <c r="E349" s="7">
        <v>42836</v>
      </c>
      <c r="F349" s="11">
        <v>720</v>
      </c>
      <c r="G349" s="11">
        <v>14782.5</v>
      </c>
      <c r="H349" s="11">
        <v>3699.08</v>
      </c>
      <c r="I349" s="9"/>
      <c r="J349" s="11">
        <v>2726.57</v>
      </c>
      <c r="K349" s="11">
        <v>7488.86</v>
      </c>
      <c r="L349" s="11">
        <v>319.45</v>
      </c>
      <c r="M349" s="11">
        <v>-568.88</v>
      </c>
      <c r="N349" s="11">
        <v>-43.97</v>
      </c>
      <c r="O349" s="11">
        <v>0</v>
      </c>
      <c r="P349" s="11">
        <v>2182.4899999999998</v>
      </c>
      <c r="Q349" s="9"/>
    </row>
    <row r="350" spans="1:17" ht="15.75" thickBot="1" x14ac:dyDescent="0.3">
      <c r="A350" s="6" t="s">
        <v>22</v>
      </c>
      <c r="B350" s="6" t="s">
        <v>22</v>
      </c>
      <c r="C350" s="6" t="s">
        <v>49</v>
      </c>
      <c r="D350" s="6" t="s">
        <v>50</v>
      </c>
      <c r="E350" s="7">
        <v>42837</v>
      </c>
      <c r="F350" s="10">
        <v>1080</v>
      </c>
      <c r="G350" s="10">
        <v>24482.25</v>
      </c>
      <c r="H350" s="10">
        <v>7877.57</v>
      </c>
      <c r="I350" s="8"/>
      <c r="J350" s="10">
        <v>4515.62</v>
      </c>
      <c r="K350" s="10">
        <v>15948.28</v>
      </c>
      <c r="L350" s="10">
        <v>682.12</v>
      </c>
      <c r="M350" s="10">
        <v>-1211.49</v>
      </c>
      <c r="N350" s="10">
        <v>-93.64</v>
      </c>
      <c r="O350" s="10">
        <v>0</v>
      </c>
      <c r="P350" s="10">
        <v>3790.34</v>
      </c>
      <c r="Q350" s="8"/>
    </row>
    <row r="351" spans="1:17" ht="15.75" thickBot="1" x14ac:dyDescent="0.3">
      <c r="A351" s="6" t="s">
        <v>22</v>
      </c>
      <c r="B351" s="6" t="s">
        <v>22</v>
      </c>
      <c r="C351" s="6" t="s">
        <v>49</v>
      </c>
      <c r="D351" s="6" t="s">
        <v>50</v>
      </c>
      <c r="E351" s="7">
        <v>42838</v>
      </c>
      <c r="F351" s="11">
        <v>2700</v>
      </c>
      <c r="G351" s="11">
        <v>60363.22</v>
      </c>
      <c r="H351" s="11">
        <v>22368.97</v>
      </c>
      <c r="I351" s="9"/>
      <c r="J351" s="11">
        <v>11133.69</v>
      </c>
      <c r="K351" s="11">
        <v>45286.41</v>
      </c>
      <c r="L351" s="11">
        <v>1947.63</v>
      </c>
      <c r="M351" s="11">
        <v>-3440.11</v>
      </c>
      <c r="N351" s="11">
        <v>-265.88</v>
      </c>
      <c r="O351" s="11">
        <v>0</v>
      </c>
      <c r="P351" s="11">
        <v>9664.18</v>
      </c>
      <c r="Q351" s="9"/>
    </row>
    <row r="352" spans="1:17" ht="15.75" thickBot="1" x14ac:dyDescent="0.3">
      <c r="A352" s="6" t="s">
        <v>22</v>
      </c>
      <c r="B352" s="6" t="s">
        <v>22</v>
      </c>
      <c r="C352" s="6" t="s">
        <v>49</v>
      </c>
      <c r="D352" s="6" t="s">
        <v>50</v>
      </c>
      <c r="E352" s="7">
        <v>42839</v>
      </c>
      <c r="F352" s="10">
        <v>1620</v>
      </c>
      <c r="G352" s="10">
        <v>31490.1</v>
      </c>
      <c r="H352" s="10">
        <v>10544.38</v>
      </c>
      <c r="I352" s="8"/>
      <c r="J352" s="10">
        <v>5808.18</v>
      </c>
      <c r="K352" s="10">
        <v>21347.279999999999</v>
      </c>
      <c r="L352" s="10">
        <v>926.45</v>
      </c>
      <c r="M352" s="10">
        <v>-1621.63</v>
      </c>
      <c r="N352" s="10">
        <v>-125.33</v>
      </c>
      <c r="O352" s="10">
        <v>0</v>
      </c>
      <c r="P352" s="10">
        <v>4943.17</v>
      </c>
      <c r="Q352" s="8"/>
    </row>
    <row r="353" spans="1:17" ht="15.75" thickBot="1" x14ac:dyDescent="0.3">
      <c r="A353" s="6" t="s">
        <v>22</v>
      </c>
      <c r="B353" s="6" t="s">
        <v>22</v>
      </c>
      <c r="C353" s="6" t="s">
        <v>49</v>
      </c>
      <c r="D353" s="6" t="s">
        <v>50</v>
      </c>
      <c r="E353" s="7">
        <v>42840</v>
      </c>
      <c r="F353" s="11">
        <v>1080</v>
      </c>
      <c r="G353" s="11">
        <v>34940.699999999997</v>
      </c>
      <c r="H353" s="11">
        <v>15167.26</v>
      </c>
      <c r="I353" s="9"/>
      <c r="J353" s="11">
        <v>6444.65</v>
      </c>
      <c r="K353" s="11">
        <v>30706.39</v>
      </c>
      <c r="L353" s="11">
        <v>1336.58</v>
      </c>
      <c r="M353" s="11">
        <v>-2332.56</v>
      </c>
      <c r="N353" s="11">
        <v>-180.3</v>
      </c>
      <c r="O353" s="11">
        <v>0</v>
      </c>
      <c r="P353" s="11">
        <v>5784.86</v>
      </c>
      <c r="Q353" s="9"/>
    </row>
    <row r="354" spans="1:17" ht="15.75" thickBot="1" x14ac:dyDescent="0.3">
      <c r="A354" s="6" t="s">
        <v>22</v>
      </c>
      <c r="B354" s="6" t="s">
        <v>22</v>
      </c>
      <c r="C354" s="6" t="s">
        <v>49</v>
      </c>
      <c r="D354" s="6" t="s">
        <v>50</v>
      </c>
      <c r="E354" s="7">
        <v>42841</v>
      </c>
      <c r="F354" s="10">
        <v>1800</v>
      </c>
      <c r="G354" s="10">
        <v>36206.33</v>
      </c>
      <c r="H354" s="10">
        <v>10448.200000000001</v>
      </c>
      <c r="I354" s="8"/>
      <c r="J354" s="10">
        <v>6678.05</v>
      </c>
      <c r="K354" s="10">
        <v>21152.55</v>
      </c>
      <c r="L354" s="10">
        <v>931.08</v>
      </c>
      <c r="M354" s="10">
        <v>-1606.81</v>
      </c>
      <c r="N354" s="10">
        <v>-124.21</v>
      </c>
      <c r="O354" s="10">
        <v>0</v>
      </c>
      <c r="P354" s="10">
        <v>5499.85</v>
      </c>
      <c r="Q354" s="8"/>
    </row>
    <row r="355" spans="1:17" ht="15.75" thickBot="1" x14ac:dyDescent="0.3">
      <c r="A355" s="6" t="s">
        <v>22</v>
      </c>
      <c r="B355" s="6" t="s">
        <v>22</v>
      </c>
      <c r="C355" s="6" t="s">
        <v>49</v>
      </c>
      <c r="D355" s="6" t="s">
        <v>50</v>
      </c>
      <c r="E355" s="7">
        <v>42842</v>
      </c>
      <c r="F355" s="11">
        <v>948</v>
      </c>
      <c r="G355" s="11">
        <v>16641.990000000002</v>
      </c>
      <c r="H355" s="11">
        <v>5291.63</v>
      </c>
      <c r="I355" s="9"/>
      <c r="J355" s="11">
        <v>3069.53</v>
      </c>
      <c r="K355" s="11">
        <v>10713.08</v>
      </c>
      <c r="L355" s="11">
        <v>473.62</v>
      </c>
      <c r="M355" s="11">
        <v>-813.81</v>
      </c>
      <c r="N355" s="11">
        <v>-62.89</v>
      </c>
      <c r="O355" s="11">
        <v>0</v>
      </c>
      <c r="P355" s="11">
        <v>2592.27</v>
      </c>
      <c r="Q355" s="9"/>
    </row>
    <row r="356" spans="1:17" ht="15.75" thickBot="1" x14ac:dyDescent="0.3">
      <c r="A356" s="6" t="s">
        <v>22</v>
      </c>
      <c r="B356" s="6" t="s">
        <v>22</v>
      </c>
      <c r="C356" s="6" t="s">
        <v>49</v>
      </c>
      <c r="D356" s="6" t="s">
        <v>50</v>
      </c>
      <c r="E356" s="7">
        <v>42843</v>
      </c>
      <c r="F356" s="10">
        <v>1260</v>
      </c>
      <c r="G356" s="10">
        <v>26224.43</v>
      </c>
      <c r="H356" s="10">
        <v>9119.99</v>
      </c>
      <c r="I356" s="8"/>
      <c r="J356" s="10">
        <v>4836.96</v>
      </c>
      <c r="K356" s="10">
        <v>18463.57</v>
      </c>
      <c r="L356" s="10">
        <v>819.27</v>
      </c>
      <c r="M356" s="10">
        <v>-1402.53</v>
      </c>
      <c r="N356" s="10">
        <v>-108.41</v>
      </c>
      <c r="O356" s="10">
        <v>0</v>
      </c>
      <c r="P356" s="10">
        <v>4145.78</v>
      </c>
      <c r="Q356" s="8"/>
    </row>
    <row r="357" spans="1:17" ht="15.75" thickBot="1" x14ac:dyDescent="0.3">
      <c r="A357" s="6" t="s">
        <v>22</v>
      </c>
      <c r="B357" s="6" t="s">
        <v>22</v>
      </c>
      <c r="C357" s="6" t="s">
        <v>49</v>
      </c>
      <c r="D357" s="6" t="s">
        <v>50</v>
      </c>
      <c r="E357" s="7">
        <v>42844</v>
      </c>
      <c r="F357" s="11">
        <v>1710</v>
      </c>
      <c r="G357" s="11">
        <v>33347.699999999997</v>
      </c>
      <c r="H357" s="11">
        <v>11818.13</v>
      </c>
      <c r="I357" s="9"/>
      <c r="J357" s="11">
        <v>6150.81</v>
      </c>
      <c r="K357" s="11">
        <v>23926.07</v>
      </c>
      <c r="L357" s="11">
        <v>1068.8800000000001</v>
      </c>
      <c r="M357" s="11">
        <v>-1817.48</v>
      </c>
      <c r="N357" s="11">
        <v>-140.51</v>
      </c>
      <c r="O357" s="11">
        <v>0</v>
      </c>
      <c r="P357" s="11">
        <v>5306.76</v>
      </c>
      <c r="Q357" s="9"/>
    </row>
    <row r="358" spans="1:17" ht="15.75" thickBot="1" x14ac:dyDescent="0.3">
      <c r="A358" s="6" t="s">
        <v>22</v>
      </c>
      <c r="B358" s="6" t="s">
        <v>22</v>
      </c>
      <c r="C358" s="6" t="s">
        <v>49</v>
      </c>
      <c r="D358" s="6" t="s">
        <v>50</v>
      </c>
      <c r="E358" s="7">
        <v>42845</v>
      </c>
      <c r="F358" s="10">
        <v>2880</v>
      </c>
      <c r="G358" s="10">
        <v>52400.93</v>
      </c>
      <c r="H358" s="10">
        <v>18059.57</v>
      </c>
      <c r="I358" s="8"/>
      <c r="J358" s="10">
        <v>9665.0499999999993</v>
      </c>
      <c r="K358" s="10">
        <v>36561.879999999997</v>
      </c>
      <c r="L358" s="10">
        <v>1640.87</v>
      </c>
      <c r="M358" s="10">
        <v>-2777.35</v>
      </c>
      <c r="N358" s="10">
        <v>-214.69</v>
      </c>
      <c r="O358" s="10">
        <v>0</v>
      </c>
      <c r="P358" s="10">
        <v>8303.85</v>
      </c>
      <c r="Q358" s="8"/>
    </row>
    <row r="359" spans="1:17" ht="15.75" thickBot="1" x14ac:dyDescent="0.3">
      <c r="A359" s="6" t="s">
        <v>22</v>
      </c>
      <c r="B359" s="6" t="s">
        <v>22</v>
      </c>
      <c r="C359" s="6" t="s">
        <v>49</v>
      </c>
      <c r="D359" s="6" t="s">
        <v>50</v>
      </c>
      <c r="E359" s="7">
        <v>42854</v>
      </c>
      <c r="F359" s="11">
        <v>1890</v>
      </c>
      <c r="G359" s="11">
        <v>27747.9</v>
      </c>
      <c r="H359" s="11">
        <v>9287.7099999999991</v>
      </c>
      <c r="I359" s="9"/>
      <c r="J359" s="11">
        <v>5117.9799999999996</v>
      </c>
      <c r="K359" s="11">
        <v>18803.189999999999</v>
      </c>
      <c r="L359" s="11">
        <v>853.03</v>
      </c>
      <c r="M359" s="11">
        <v>-1428.36</v>
      </c>
      <c r="N359" s="11">
        <v>-110.39</v>
      </c>
      <c r="O359" s="11">
        <v>0</v>
      </c>
      <c r="P359" s="11">
        <v>4404.37</v>
      </c>
      <c r="Q359" s="9"/>
    </row>
    <row r="360" spans="1:17" ht="15.75" thickBot="1" x14ac:dyDescent="0.3">
      <c r="A360" s="6" t="s">
        <v>22</v>
      </c>
      <c r="B360" s="6" t="s">
        <v>22</v>
      </c>
      <c r="C360" s="6" t="s">
        <v>49</v>
      </c>
      <c r="D360" s="6" t="s">
        <v>50</v>
      </c>
      <c r="E360" s="7">
        <v>42855</v>
      </c>
      <c r="F360" s="10">
        <v>1440</v>
      </c>
      <c r="G360" s="10">
        <v>27934.2</v>
      </c>
      <c r="H360" s="10">
        <v>8514.52</v>
      </c>
      <c r="I360" s="8"/>
      <c r="J360" s="10">
        <v>5152.33</v>
      </c>
      <c r="K360" s="10">
        <v>17237.82</v>
      </c>
      <c r="L360" s="10">
        <v>784.41</v>
      </c>
      <c r="M360" s="10">
        <v>-1309.45</v>
      </c>
      <c r="N360" s="10">
        <v>-101.21</v>
      </c>
      <c r="O360" s="10">
        <v>0</v>
      </c>
      <c r="P360" s="10">
        <v>4299.26</v>
      </c>
      <c r="Q360" s="8"/>
    </row>
    <row r="361" spans="1:17" ht="15.75" thickBot="1" x14ac:dyDescent="0.3">
      <c r="A361" s="6" t="s">
        <v>22</v>
      </c>
      <c r="B361" s="6" t="s">
        <v>22</v>
      </c>
      <c r="C361" s="6" t="s">
        <v>51</v>
      </c>
      <c r="D361" s="6" t="s">
        <v>52</v>
      </c>
      <c r="E361" s="7">
        <v>42794</v>
      </c>
      <c r="F361" s="11">
        <v>200</v>
      </c>
      <c r="G361" s="11">
        <v>26701.47</v>
      </c>
      <c r="H361" s="11">
        <v>11808</v>
      </c>
      <c r="I361" s="9"/>
      <c r="J361" s="11">
        <v>5968.28</v>
      </c>
      <c r="K361" s="11">
        <v>26814</v>
      </c>
      <c r="L361" s="11">
        <v>1082.4000000000001</v>
      </c>
      <c r="M361" s="11">
        <v>-1269.3599999999999</v>
      </c>
      <c r="N361" s="11">
        <v>-698.64</v>
      </c>
      <c r="O361" s="11">
        <v>0</v>
      </c>
      <c r="P361" s="11">
        <v>4122.99</v>
      </c>
      <c r="Q361" s="9"/>
    </row>
    <row r="362" spans="1:17" ht="15.75" thickBot="1" x14ac:dyDescent="0.3">
      <c r="A362" s="6" t="s">
        <v>22</v>
      </c>
      <c r="B362" s="6" t="s">
        <v>22</v>
      </c>
      <c r="C362" s="6" t="s">
        <v>51</v>
      </c>
      <c r="D362" s="6" t="s">
        <v>52</v>
      </c>
      <c r="E362" s="7">
        <v>42827</v>
      </c>
      <c r="F362" s="10">
        <v>60</v>
      </c>
      <c r="G362" s="10">
        <v>376.98</v>
      </c>
      <c r="H362" s="10">
        <v>86.4</v>
      </c>
      <c r="I362" s="8"/>
      <c r="J362" s="10">
        <v>84.26</v>
      </c>
      <c r="K362" s="10">
        <v>196.2</v>
      </c>
      <c r="L362" s="10">
        <v>8.59</v>
      </c>
      <c r="M362" s="10">
        <v>-14.91</v>
      </c>
      <c r="N362" s="10">
        <v>-1.1499999999999999</v>
      </c>
      <c r="O362" s="10">
        <v>0</v>
      </c>
      <c r="P362" s="10">
        <v>60.45</v>
      </c>
      <c r="Q362" s="8"/>
    </row>
    <row r="363" spans="1:17" ht="15.75" thickBot="1" x14ac:dyDescent="0.3">
      <c r="A363" s="6" t="s">
        <v>22</v>
      </c>
      <c r="B363" s="6" t="s">
        <v>22</v>
      </c>
      <c r="C363" s="6" t="s">
        <v>51</v>
      </c>
      <c r="D363" s="6" t="s">
        <v>52</v>
      </c>
      <c r="E363" s="7">
        <v>42828</v>
      </c>
      <c r="F363" s="11">
        <v>400</v>
      </c>
      <c r="G363" s="11">
        <v>22153</v>
      </c>
      <c r="H363" s="11">
        <v>2682.72</v>
      </c>
      <c r="I363" s="9"/>
      <c r="J363" s="11">
        <v>4951.62</v>
      </c>
      <c r="K363" s="11">
        <v>6092.01</v>
      </c>
      <c r="L363" s="11">
        <v>248.36</v>
      </c>
      <c r="M363" s="11">
        <v>-462.77</v>
      </c>
      <c r="N363" s="11">
        <v>-35.770000000000003</v>
      </c>
      <c r="O363" s="11">
        <v>0</v>
      </c>
      <c r="P363" s="11">
        <v>2985.74</v>
      </c>
      <c r="Q363" s="9"/>
    </row>
    <row r="364" spans="1:17" ht="15.75" thickBot="1" x14ac:dyDescent="0.3">
      <c r="A364" s="6" t="s">
        <v>22</v>
      </c>
      <c r="B364" s="6" t="s">
        <v>22</v>
      </c>
      <c r="C364" s="6" t="s">
        <v>51</v>
      </c>
      <c r="D364" s="6" t="s">
        <v>52</v>
      </c>
      <c r="E364" s="7">
        <v>42831</v>
      </c>
      <c r="F364" s="10">
        <v>200</v>
      </c>
      <c r="G364" s="10">
        <v>278.5</v>
      </c>
      <c r="H364" s="10">
        <v>48.96</v>
      </c>
      <c r="I364" s="8"/>
      <c r="J364" s="10">
        <v>62.25</v>
      </c>
      <c r="K364" s="10">
        <v>111.18</v>
      </c>
      <c r="L364" s="10">
        <v>4.62</v>
      </c>
      <c r="M364" s="10">
        <v>-8.4499999999999993</v>
      </c>
      <c r="N364" s="10">
        <v>-0.65</v>
      </c>
      <c r="O364" s="10">
        <v>0</v>
      </c>
      <c r="P364" s="10">
        <v>58.3</v>
      </c>
      <c r="Q364" s="8"/>
    </row>
    <row r="365" spans="1:17" ht="15.75" thickBot="1" x14ac:dyDescent="0.3">
      <c r="A365" s="6" t="s">
        <v>22</v>
      </c>
      <c r="B365" s="6" t="s">
        <v>22</v>
      </c>
      <c r="C365" s="6" t="s">
        <v>51</v>
      </c>
      <c r="D365" s="6" t="s">
        <v>52</v>
      </c>
      <c r="E365" s="7">
        <v>42832</v>
      </c>
      <c r="F365" s="11">
        <v>600</v>
      </c>
      <c r="G365" s="11">
        <v>16728.93</v>
      </c>
      <c r="H365" s="11">
        <v>1987.2</v>
      </c>
      <c r="I365" s="9"/>
      <c r="J365" s="11">
        <v>3739.23</v>
      </c>
      <c r="K365" s="11">
        <v>4512.6000000000004</v>
      </c>
      <c r="L365" s="11">
        <v>188.12</v>
      </c>
      <c r="M365" s="11">
        <v>-342.79</v>
      </c>
      <c r="N365" s="11">
        <v>-26.49</v>
      </c>
      <c r="O365" s="11">
        <v>0</v>
      </c>
      <c r="P365" s="11">
        <v>2280.19</v>
      </c>
      <c r="Q365" s="9"/>
    </row>
    <row r="366" spans="1:17" ht="15.75" thickBot="1" x14ac:dyDescent="0.3">
      <c r="A366" s="6" t="s">
        <v>22</v>
      </c>
      <c r="B366" s="6" t="s">
        <v>22</v>
      </c>
      <c r="C366" s="6" t="s">
        <v>51</v>
      </c>
      <c r="D366" s="6" t="s">
        <v>52</v>
      </c>
      <c r="E366" s="7">
        <v>42833</v>
      </c>
      <c r="F366" s="10">
        <v>200</v>
      </c>
      <c r="G366" s="10">
        <v>5991.09</v>
      </c>
      <c r="H366" s="10">
        <v>2505.6</v>
      </c>
      <c r="I366" s="8"/>
      <c r="J366" s="10">
        <v>1339.12</v>
      </c>
      <c r="K366" s="10">
        <v>5689.8</v>
      </c>
      <c r="L366" s="10">
        <v>237.24</v>
      </c>
      <c r="M366" s="10">
        <v>-432.21</v>
      </c>
      <c r="N366" s="10">
        <v>-33.409999999999997</v>
      </c>
      <c r="O366" s="10">
        <v>0</v>
      </c>
      <c r="P366" s="10">
        <v>1007.79</v>
      </c>
      <c r="Q366" s="8"/>
    </row>
    <row r="367" spans="1:17" ht="15.75" thickBot="1" x14ac:dyDescent="0.3">
      <c r="A367" s="6" t="s">
        <v>22</v>
      </c>
      <c r="B367" s="6" t="s">
        <v>22</v>
      </c>
      <c r="C367" s="6" t="s">
        <v>51</v>
      </c>
      <c r="D367" s="6" t="s">
        <v>52</v>
      </c>
      <c r="E367" s="7">
        <v>42834</v>
      </c>
      <c r="F367" s="11">
        <v>200</v>
      </c>
      <c r="G367" s="11">
        <v>4349.05</v>
      </c>
      <c r="H367" s="11">
        <v>1425.6</v>
      </c>
      <c r="I367" s="9"/>
      <c r="J367" s="11">
        <v>972.1</v>
      </c>
      <c r="K367" s="11">
        <v>3237.3</v>
      </c>
      <c r="L367" s="11">
        <v>136.06</v>
      </c>
      <c r="M367" s="11">
        <v>-245.91</v>
      </c>
      <c r="N367" s="11">
        <v>-19.010000000000002</v>
      </c>
      <c r="O367" s="11">
        <v>0</v>
      </c>
      <c r="P367" s="11">
        <v>694.82</v>
      </c>
      <c r="Q367" s="9"/>
    </row>
    <row r="368" spans="1:17" ht="15.75" thickBot="1" x14ac:dyDescent="0.3">
      <c r="A368" s="6" t="s">
        <v>22</v>
      </c>
      <c r="B368" s="6" t="s">
        <v>22</v>
      </c>
      <c r="C368" s="6" t="s">
        <v>51</v>
      </c>
      <c r="D368" s="6" t="s">
        <v>52</v>
      </c>
      <c r="E368" s="7">
        <v>42835</v>
      </c>
      <c r="F368" s="10">
        <v>200</v>
      </c>
      <c r="G368" s="10">
        <v>8651.33</v>
      </c>
      <c r="H368" s="10">
        <v>2995.2</v>
      </c>
      <c r="I368" s="8"/>
      <c r="J368" s="10">
        <v>1933.73</v>
      </c>
      <c r="K368" s="10">
        <v>6801.6</v>
      </c>
      <c r="L368" s="10">
        <v>286.32</v>
      </c>
      <c r="M368" s="10">
        <v>-516.66999999999996</v>
      </c>
      <c r="N368" s="10">
        <v>-39.94</v>
      </c>
      <c r="O368" s="10">
        <v>0</v>
      </c>
      <c r="P368" s="10">
        <v>1379.93</v>
      </c>
      <c r="Q368" s="8"/>
    </row>
    <row r="369" spans="1:17" ht="15.75" thickBot="1" x14ac:dyDescent="0.3">
      <c r="A369" s="6" t="s">
        <v>22</v>
      </c>
      <c r="B369" s="6" t="s">
        <v>22</v>
      </c>
      <c r="C369" s="6" t="s">
        <v>51</v>
      </c>
      <c r="D369" s="6" t="s">
        <v>52</v>
      </c>
      <c r="E369" s="7">
        <v>42836</v>
      </c>
      <c r="F369" s="11">
        <v>400</v>
      </c>
      <c r="G369" s="11">
        <v>11676.94</v>
      </c>
      <c r="H369" s="11">
        <v>4586.3999999999996</v>
      </c>
      <c r="I369" s="9"/>
      <c r="J369" s="11">
        <v>2610.02</v>
      </c>
      <c r="K369" s="11">
        <v>10414.950000000001</v>
      </c>
      <c r="L369" s="11">
        <v>442.85</v>
      </c>
      <c r="M369" s="11">
        <v>-791.15</v>
      </c>
      <c r="N369" s="11">
        <v>-61.16</v>
      </c>
      <c r="O369" s="11">
        <v>0</v>
      </c>
      <c r="P369" s="11">
        <v>1934.16</v>
      </c>
      <c r="Q369" s="9"/>
    </row>
    <row r="370" spans="1:17" ht="15.75" thickBot="1" x14ac:dyDescent="0.3">
      <c r="A370" s="6" t="s">
        <v>22</v>
      </c>
      <c r="B370" s="6" t="s">
        <v>22</v>
      </c>
      <c r="C370" s="6" t="s">
        <v>51</v>
      </c>
      <c r="D370" s="6" t="s">
        <v>52</v>
      </c>
      <c r="E370" s="7">
        <v>42837</v>
      </c>
      <c r="F370" s="10">
        <v>1093.33</v>
      </c>
      <c r="G370" s="10">
        <v>11709.99</v>
      </c>
      <c r="H370" s="10">
        <v>4021.2</v>
      </c>
      <c r="I370" s="8"/>
      <c r="J370" s="10">
        <v>2617.41</v>
      </c>
      <c r="K370" s="10">
        <v>9131.48</v>
      </c>
      <c r="L370" s="10">
        <v>391.91</v>
      </c>
      <c r="M370" s="10">
        <v>-693.65</v>
      </c>
      <c r="N370" s="10">
        <v>-53.63</v>
      </c>
      <c r="O370" s="10">
        <v>0</v>
      </c>
      <c r="P370" s="10">
        <v>1945.71</v>
      </c>
      <c r="Q370" s="8"/>
    </row>
    <row r="371" spans="1:17" ht="15.75" thickBot="1" x14ac:dyDescent="0.3">
      <c r="A371" s="6" t="s">
        <v>22</v>
      </c>
      <c r="B371" s="6" t="s">
        <v>22</v>
      </c>
      <c r="C371" s="6" t="s">
        <v>51</v>
      </c>
      <c r="D371" s="6" t="s">
        <v>52</v>
      </c>
      <c r="E371" s="7">
        <v>42838</v>
      </c>
      <c r="F371" s="11">
        <v>200</v>
      </c>
      <c r="G371" s="11">
        <v>4980.6899999999996</v>
      </c>
      <c r="H371" s="11">
        <v>1706.4</v>
      </c>
      <c r="I371" s="9"/>
      <c r="J371" s="11">
        <v>1113.28</v>
      </c>
      <c r="K371" s="11">
        <v>3874.95</v>
      </c>
      <c r="L371" s="11">
        <v>167.42</v>
      </c>
      <c r="M371" s="11">
        <v>-294.36</v>
      </c>
      <c r="N371" s="11">
        <v>-22.75</v>
      </c>
      <c r="O371" s="11">
        <v>0</v>
      </c>
      <c r="P371" s="11">
        <v>801.26</v>
      </c>
      <c r="Q371" s="9"/>
    </row>
    <row r="372" spans="1:17" ht="15.75" thickBot="1" x14ac:dyDescent="0.3">
      <c r="A372" s="6" t="s">
        <v>22</v>
      </c>
      <c r="B372" s="6" t="s">
        <v>22</v>
      </c>
      <c r="C372" s="6" t="s">
        <v>51</v>
      </c>
      <c r="D372" s="6" t="s">
        <v>52</v>
      </c>
      <c r="E372" s="7">
        <v>42841</v>
      </c>
      <c r="F372" s="10">
        <v>400</v>
      </c>
      <c r="G372" s="10">
        <v>6501.31</v>
      </c>
      <c r="H372" s="10">
        <v>2289.6</v>
      </c>
      <c r="I372" s="8"/>
      <c r="J372" s="10">
        <v>1453.16</v>
      </c>
      <c r="K372" s="10">
        <v>5199.3</v>
      </c>
      <c r="L372" s="10">
        <v>229.7</v>
      </c>
      <c r="M372" s="10">
        <v>-394.96</v>
      </c>
      <c r="N372" s="10">
        <v>-30.52</v>
      </c>
      <c r="O372" s="10">
        <v>0</v>
      </c>
      <c r="P372" s="10">
        <v>1066.72</v>
      </c>
      <c r="Q372" s="8"/>
    </row>
    <row r="373" spans="1:17" ht="15.75" thickBot="1" x14ac:dyDescent="0.3">
      <c r="A373" s="6" t="s">
        <v>22</v>
      </c>
      <c r="B373" s="6" t="s">
        <v>22</v>
      </c>
      <c r="C373" s="6" t="s">
        <v>51</v>
      </c>
      <c r="D373" s="6" t="s">
        <v>52</v>
      </c>
      <c r="E373" s="7">
        <v>42842</v>
      </c>
      <c r="F373" s="11">
        <v>200</v>
      </c>
      <c r="G373" s="11">
        <v>12375.43</v>
      </c>
      <c r="H373" s="11">
        <v>6523.2</v>
      </c>
      <c r="I373" s="9"/>
      <c r="J373" s="11">
        <v>2766.14</v>
      </c>
      <c r="K373" s="11">
        <v>14813.1</v>
      </c>
      <c r="L373" s="11">
        <v>654.41</v>
      </c>
      <c r="M373" s="11">
        <v>-1125.25</v>
      </c>
      <c r="N373" s="11">
        <v>-86.98</v>
      </c>
      <c r="O373" s="11">
        <v>0</v>
      </c>
      <c r="P373" s="11">
        <v>2209.13</v>
      </c>
      <c r="Q373" s="9"/>
    </row>
    <row r="374" spans="1:17" ht="15.75" thickBot="1" x14ac:dyDescent="0.3">
      <c r="A374" s="6" t="s">
        <v>22</v>
      </c>
      <c r="B374" s="6" t="s">
        <v>22</v>
      </c>
      <c r="C374" s="6" t="s">
        <v>51</v>
      </c>
      <c r="D374" s="6" t="s">
        <v>52</v>
      </c>
      <c r="E374" s="7">
        <v>42843</v>
      </c>
      <c r="F374" s="10">
        <v>200</v>
      </c>
      <c r="G374" s="10">
        <v>10494.99</v>
      </c>
      <c r="H374" s="10">
        <v>6494.4</v>
      </c>
      <c r="I374" s="8"/>
      <c r="J374" s="10">
        <v>2345.83</v>
      </c>
      <c r="K374" s="10">
        <v>14747.7</v>
      </c>
      <c r="L374" s="10">
        <v>654.12</v>
      </c>
      <c r="M374" s="10">
        <v>-1120.29</v>
      </c>
      <c r="N374" s="10">
        <v>-86.59</v>
      </c>
      <c r="O374" s="10">
        <v>0</v>
      </c>
      <c r="P374" s="10">
        <v>1980.57</v>
      </c>
      <c r="Q374" s="8"/>
    </row>
    <row r="375" spans="1:17" ht="15.75" thickBot="1" x14ac:dyDescent="0.3">
      <c r="A375" s="6" t="s">
        <v>22</v>
      </c>
      <c r="B375" s="6" t="s">
        <v>22</v>
      </c>
      <c r="C375" s="6" t="s">
        <v>51</v>
      </c>
      <c r="D375" s="6" t="s">
        <v>52</v>
      </c>
      <c r="E375" s="7">
        <v>42844</v>
      </c>
      <c r="F375" s="11">
        <v>200</v>
      </c>
      <c r="G375" s="11">
        <v>1535.09</v>
      </c>
      <c r="H375" s="11">
        <v>734.4</v>
      </c>
      <c r="I375" s="9"/>
      <c r="J375" s="11">
        <v>343.12</v>
      </c>
      <c r="K375" s="11">
        <v>1667.7</v>
      </c>
      <c r="L375" s="11">
        <v>74.709999999999994</v>
      </c>
      <c r="M375" s="11">
        <v>-126.69</v>
      </c>
      <c r="N375" s="11">
        <v>-9.7899999999999991</v>
      </c>
      <c r="O375" s="11">
        <v>0</v>
      </c>
      <c r="P375" s="11">
        <v>283.25</v>
      </c>
      <c r="Q375" s="9"/>
    </row>
    <row r="376" spans="1:17" ht="15.75" thickBot="1" x14ac:dyDescent="0.3">
      <c r="A376" s="6" t="s">
        <v>22</v>
      </c>
      <c r="B376" s="6" t="s">
        <v>22</v>
      </c>
      <c r="C376" s="6" t="s">
        <v>51</v>
      </c>
      <c r="D376" s="6" t="s">
        <v>52</v>
      </c>
      <c r="E376" s="7">
        <v>42845</v>
      </c>
      <c r="F376" s="10">
        <v>400</v>
      </c>
      <c r="G376" s="10">
        <v>1398.07</v>
      </c>
      <c r="H376" s="10">
        <v>403.2</v>
      </c>
      <c r="I376" s="8"/>
      <c r="J376" s="10">
        <v>312.5</v>
      </c>
      <c r="K376" s="10">
        <v>915.6</v>
      </c>
      <c r="L376" s="10">
        <v>41.67</v>
      </c>
      <c r="M376" s="10">
        <v>-69.56</v>
      </c>
      <c r="N376" s="10">
        <v>-5.37</v>
      </c>
      <c r="O376" s="10">
        <v>0</v>
      </c>
      <c r="P376" s="10">
        <v>250.69</v>
      </c>
      <c r="Q376" s="8"/>
    </row>
    <row r="377" spans="1:17" ht="15.75" thickBot="1" x14ac:dyDescent="0.3">
      <c r="A377" s="6" t="s">
        <v>22</v>
      </c>
      <c r="B377" s="6" t="s">
        <v>22</v>
      </c>
      <c r="C377" s="6" t="s">
        <v>51</v>
      </c>
      <c r="D377" s="6" t="s">
        <v>52</v>
      </c>
      <c r="E377" s="7">
        <v>42855</v>
      </c>
      <c r="F377" s="11">
        <v>400</v>
      </c>
      <c r="G377" s="11">
        <v>3658.38</v>
      </c>
      <c r="H377" s="11">
        <v>1539.36</v>
      </c>
      <c r="I377" s="9"/>
      <c r="J377" s="11">
        <v>817.72</v>
      </c>
      <c r="K377" s="11">
        <v>3495.63</v>
      </c>
      <c r="L377" s="11">
        <v>159.07</v>
      </c>
      <c r="M377" s="11">
        <v>-265.55</v>
      </c>
      <c r="N377" s="11">
        <v>-20.52</v>
      </c>
      <c r="O377" s="11">
        <v>0</v>
      </c>
      <c r="P377" s="11">
        <v>644.96</v>
      </c>
      <c r="Q377" s="9"/>
    </row>
    <row r="378" spans="1:17" ht="15.75" thickBot="1" x14ac:dyDescent="0.3">
      <c r="A378" s="6" t="s">
        <v>22</v>
      </c>
      <c r="B378" s="6" t="s">
        <v>22</v>
      </c>
      <c r="C378" s="6" t="s">
        <v>53</v>
      </c>
      <c r="D378" s="6" t="s">
        <v>54</v>
      </c>
      <c r="E378" s="7">
        <v>42825</v>
      </c>
      <c r="F378" s="10">
        <v>200</v>
      </c>
      <c r="G378" s="10">
        <v>1437.06</v>
      </c>
      <c r="H378" s="10">
        <v>720</v>
      </c>
      <c r="I378" s="8"/>
      <c r="J378" s="10">
        <v>321.20999999999998</v>
      </c>
      <c r="K378" s="10">
        <v>1635</v>
      </c>
      <c r="L378" s="10">
        <v>66</v>
      </c>
      <c r="M378" s="10">
        <v>13.8</v>
      </c>
      <c r="N378" s="10">
        <v>-27.6</v>
      </c>
      <c r="O378" s="10">
        <v>0</v>
      </c>
      <c r="P378" s="10">
        <v>221.19</v>
      </c>
      <c r="Q378" s="8"/>
    </row>
    <row r="379" spans="1:17" ht="15.75" thickBot="1" x14ac:dyDescent="0.3">
      <c r="A379" s="6" t="s">
        <v>22</v>
      </c>
      <c r="B379" s="6" t="s">
        <v>22</v>
      </c>
      <c r="C379" s="6" t="s">
        <v>53</v>
      </c>
      <c r="D379" s="6" t="s">
        <v>54</v>
      </c>
      <c r="E379" s="7">
        <v>42832</v>
      </c>
      <c r="F379" s="11">
        <v>600</v>
      </c>
      <c r="G379" s="11">
        <v>14848.51</v>
      </c>
      <c r="H379" s="11">
        <v>7200</v>
      </c>
      <c r="I379" s="9"/>
      <c r="J379" s="11">
        <v>3318.93</v>
      </c>
      <c r="K379" s="11">
        <v>16350</v>
      </c>
      <c r="L379" s="11">
        <v>678.23</v>
      </c>
      <c r="M379" s="11">
        <v>-1242</v>
      </c>
      <c r="N379" s="11">
        <v>-96</v>
      </c>
      <c r="O379" s="11">
        <v>0</v>
      </c>
      <c r="P379" s="11">
        <v>2613.94</v>
      </c>
      <c r="Q379" s="9"/>
    </row>
    <row r="380" spans="1:17" ht="15.75" thickBot="1" x14ac:dyDescent="0.3">
      <c r="A380" s="6" t="s">
        <v>22</v>
      </c>
      <c r="B380" s="6" t="s">
        <v>22</v>
      </c>
      <c r="C380" s="6" t="s">
        <v>53</v>
      </c>
      <c r="D380" s="6" t="s">
        <v>54</v>
      </c>
      <c r="E380" s="7">
        <v>42834</v>
      </c>
      <c r="F380" s="10">
        <v>600</v>
      </c>
      <c r="G380" s="10">
        <v>9268.48</v>
      </c>
      <c r="H380" s="10">
        <v>4020</v>
      </c>
      <c r="I380" s="8"/>
      <c r="J380" s="10">
        <v>2071.6799999999998</v>
      </c>
      <c r="K380" s="10">
        <v>9128.75</v>
      </c>
      <c r="L380" s="10">
        <v>381.07</v>
      </c>
      <c r="M380" s="10">
        <v>-693.45</v>
      </c>
      <c r="N380" s="10">
        <v>-53.6</v>
      </c>
      <c r="O380" s="10">
        <v>0</v>
      </c>
      <c r="P380" s="10">
        <v>1603.08</v>
      </c>
      <c r="Q380" s="8"/>
    </row>
    <row r="381" spans="1:17" ht="15.75" thickBot="1" x14ac:dyDescent="0.3">
      <c r="A381" s="6" t="s">
        <v>22</v>
      </c>
      <c r="B381" s="6" t="s">
        <v>22</v>
      </c>
      <c r="C381" s="6" t="s">
        <v>53</v>
      </c>
      <c r="D381" s="6" t="s">
        <v>54</v>
      </c>
      <c r="E381" s="7">
        <v>42835</v>
      </c>
      <c r="F381" s="11">
        <v>600</v>
      </c>
      <c r="G381" s="11">
        <v>4177.5</v>
      </c>
      <c r="H381" s="11">
        <v>1406.16</v>
      </c>
      <c r="I381" s="9"/>
      <c r="J381" s="11">
        <v>933.75</v>
      </c>
      <c r="K381" s="11">
        <v>3193.16</v>
      </c>
      <c r="L381" s="11">
        <v>134.82</v>
      </c>
      <c r="M381" s="11">
        <v>-242.56</v>
      </c>
      <c r="N381" s="11">
        <v>-18.75</v>
      </c>
      <c r="O381" s="11">
        <v>0</v>
      </c>
      <c r="P381" s="11">
        <v>711.45</v>
      </c>
      <c r="Q381" s="9"/>
    </row>
    <row r="382" spans="1:17" ht="15.75" thickBot="1" x14ac:dyDescent="0.3">
      <c r="A382" s="6" t="s">
        <v>22</v>
      </c>
      <c r="B382" s="6" t="s">
        <v>22</v>
      </c>
      <c r="C382" s="6" t="s">
        <v>53</v>
      </c>
      <c r="D382" s="6" t="s">
        <v>54</v>
      </c>
      <c r="E382" s="7">
        <v>42836</v>
      </c>
      <c r="F382" s="10">
        <v>400</v>
      </c>
      <c r="G382" s="10">
        <v>13389.17</v>
      </c>
      <c r="H382" s="10">
        <v>6739.2</v>
      </c>
      <c r="I382" s="8"/>
      <c r="J382" s="10">
        <v>2992.73</v>
      </c>
      <c r="K382" s="10">
        <v>15303.6</v>
      </c>
      <c r="L382" s="10">
        <v>650.69000000000005</v>
      </c>
      <c r="M382" s="10">
        <v>-1162.51</v>
      </c>
      <c r="N382" s="10">
        <v>-89.86</v>
      </c>
      <c r="O382" s="10">
        <v>0</v>
      </c>
      <c r="P382" s="10">
        <v>2371.25</v>
      </c>
      <c r="Q382" s="8"/>
    </row>
    <row r="383" spans="1:17" ht="15.75" thickBot="1" x14ac:dyDescent="0.3">
      <c r="A383" s="6" t="s">
        <v>22</v>
      </c>
      <c r="B383" s="6" t="s">
        <v>22</v>
      </c>
      <c r="C383" s="6" t="s">
        <v>53</v>
      </c>
      <c r="D383" s="6" t="s">
        <v>54</v>
      </c>
      <c r="E383" s="7">
        <v>42837</v>
      </c>
      <c r="F383" s="11">
        <v>200</v>
      </c>
      <c r="G383" s="11">
        <v>2186.7800000000002</v>
      </c>
      <c r="H383" s="11">
        <v>964.8</v>
      </c>
      <c r="I383" s="9"/>
      <c r="J383" s="11">
        <v>488.79</v>
      </c>
      <c r="K383" s="11">
        <v>2190.9</v>
      </c>
      <c r="L383" s="11">
        <v>93.73</v>
      </c>
      <c r="M383" s="11">
        <v>-166.43</v>
      </c>
      <c r="N383" s="11">
        <v>-12.86</v>
      </c>
      <c r="O383" s="11">
        <v>0</v>
      </c>
      <c r="P383" s="11">
        <v>385.94</v>
      </c>
      <c r="Q383" s="9"/>
    </row>
    <row r="384" spans="1:17" ht="15.75" thickBot="1" x14ac:dyDescent="0.3">
      <c r="A384" s="6" t="s">
        <v>22</v>
      </c>
      <c r="B384" s="6" t="s">
        <v>22</v>
      </c>
      <c r="C384" s="6" t="s">
        <v>53</v>
      </c>
      <c r="D384" s="6" t="s">
        <v>54</v>
      </c>
      <c r="E384" s="7">
        <v>42838</v>
      </c>
      <c r="F384" s="10">
        <v>200</v>
      </c>
      <c r="G384" s="10">
        <v>1783.51</v>
      </c>
      <c r="H384" s="10">
        <v>957.6</v>
      </c>
      <c r="I384" s="8"/>
      <c r="J384" s="10">
        <v>398.65</v>
      </c>
      <c r="K384" s="10">
        <v>2174.5500000000002</v>
      </c>
      <c r="L384" s="10">
        <v>93.41</v>
      </c>
      <c r="M384" s="10">
        <v>-165.18</v>
      </c>
      <c r="N384" s="10">
        <v>-12.77</v>
      </c>
      <c r="O384" s="10">
        <v>0</v>
      </c>
      <c r="P384" s="10">
        <v>336.79</v>
      </c>
      <c r="Q384" s="8"/>
    </row>
    <row r="385" spans="1:17" ht="15.75" thickBot="1" x14ac:dyDescent="0.3">
      <c r="A385" s="6" t="s">
        <v>22</v>
      </c>
      <c r="B385" s="6" t="s">
        <v>22</v>
      </c>
      <c r="C385" s="6" t="s">
        <v>53</v>
      </c>
      <c r="D385" s="6" t="s">
        <v>54</v>
      </c>
      <c r="E385" s="7">
        <v>42839</v>
      </c>
      <c r="F385" s="11">
        <v>200</v>
      </c>
      <c r="G385" s="11">
        <v>1454.89</v>
      </c>
      <c r="H385" s="11">
        <v>475.2</v>
      </c>
      <c r="I385" s="9"/>
      <c r="J385" s="11">
        <v>325.19</v>
      </c>
      <c r="K385" s="11">
        <v>1079.0999999999999</v>
      </c>
      <c r="L385" s="11">
        <v>46.92</v>
      </c>
      <c r="M385" s="11">
        <v>-81.97</v>
      </c>
      <c r="N385" s="11">
        <v>-6.34</v>
      </c>
      <c r="O385" s="11">
        <v>0</v>
      </c>
      <c r="P385" s="11">
        <v>245.47</v>
      </c>
      <c r="Q385" s="9"/>
    </row>
    <row r="386" spans="1:17" ht="15.75" thickBot="1" x14ac:dyDescent="0.3">
      <c r="A386" s="6" t="s">
        <v>22</v>
      </c>
      <c r="B386" s="6" t="s">
        <v>22</v>
      </c>
      <c r="C386" s="6" t="s">
        <v>53</v>
      </c>
      <c r="D386" s="6" t="s">
        <v>54</v>
      </c>
      <c r="E386" s="7">
        <v>42840</v>
      </c>
      <c r="F386" s="10">
        <v>400</v>
      </c>
      <c r="G386" s="10">
        <v>8768.2900000000009</v>
      </c>
      <c r="H386" s="10">
        <v>5302.8</v>
      </c>
      <c r="I386" s="8"/>
      <c r="J386" s="10">
        <v>1959.88</v>
      </c>
      <c r="K386" s="10">
        <v>12041.78</v>
      </c>
      <c r="L386" s="10">
        <v>524.52</v>
      </c>
      <c r="M386" s="10">
        <v>-914.73</v>
      </c>
      <c r="N386" s="10">
        <v>-70.709999999999994</v>
      </c>
      <c r="O386" s="10">
        <v>0</v>
      </c>
      <c r="P386" s="10">
        <v>1663.33</v>
      </c>
      <c r="Q386" s="8"/>
    </row>
    <row r="387" spans="1:17" ht="15.75" thickBot="1" x14ac:dyDescent="0.3">
      <c r="A387" s="6" t="s">
        <v>22</v>
      </c>
      <c r="B387" s="6" t="s">
        <v>22</v>
      </c>
      <c r="C387" s="6" t="s">
        <v>53</v>
      </c>
      <c r="D387" s="6" t="s">
        <v>54</v>
      </c>
      <c r="E387" s="7">
        <v>42841</v>
      </c>
      <c r="F387" s="11">
        <v>200</v>
      </c>
      <c r="G387" s="11">
        <v>313.02999999999997</v>
      </c>
      <c r="H387" s="11">
        <v>145.44</v>
      </c>
      <c r="I387" s="9"/>
      <c r="J387" s="11">
        <v>69.97</v>
      </c>
      <c r="K387" s="11">
        <v>330.27</v>
      </c>
      <c r="L387" s="11">
        <v>14.52</v>
      </c>
      <c r="M387" s="11">
        <v>-25.09</v>
      </c>
      <c r="N387" s="11">
        <v>-1.94</v>
      </c>
      <c r="O387" s="11">
        <v>0</v>
      </c>
      <c r="P387" s="11">
        <v>72.88</v>
      </c>
      <c r="Q387" s="9"/>
    </row>
    <row r="388" spans="1:17" ht="15.75" thickBot="1" x14ac:dyDescent="0.3">
      <c r="A388" s="6" t="s">
        <v>22</v>
      </c>
      <c r="B388" s="6" t="s">
        <v>22</v>
      </c>
      <c r="C388" s="6" t="s">
        <v>53</v>
      </c>
      <c r="D388" s="6" t="s">
        <v>54</v>
      </c>
      <c r="E388" s="7">
        <v>42842</v>
      </c>
      <c r="F388" s="10">
        <v>400</v>
      </c>
      <c r="G388" s="10">
        <v>5054.21</v>
      </c>
      <c r="H388" s="10">
        <v>2381.04</v>
      </c>
      <c r="I388" s="8"/>
      <c r="J388" s="10">
        <v>1129.72</v>
      </c>
      <c r="K388" s="10">
        <v>5406.95</v>
      </c>
      <c r="L388" s="10">
        <v>239.35</v>
      </c>
      <c r="M388" s="10">
        <v>-410.73</v>
      </c>
      <c r="N388" s="10">
        <v>-31.75</v>
      </c>
      <c r="O388" s="10">
        <v>0</v>
      </c>
      <c r="P388" s="10">
        <v>902.94</v>
      </c>
      <c r="Q388" s="8"/>
    </row>
    <row r="389" spans="1:17" ht="15.75" thickBot="1" x14ac:dyDescent="0.3">
      <c r="A389" s="6" t="s">
        <v>22</v>
      </c>
      <c r="B389" s="6" t="s">
        <v>22</v>
      </c>
      <c r="C389" s="6" t="s">
        <v>53</v>
      </c>
      <c r="D389" s="6" t="s">
        <v>54</v>
      </c>
      <c r="E389" s="7">
        <v>42844</v>
      </c>
      <c r="F389" s="11">
        <v>600</v>
      </c>
      <c r="G389" s="11">
        <v>9790.9500000000007</v>
      </c>
      <c r="H389" s="11">
        <v>2952</v>
      </c>
      <c r="I389" s="9"/>
      <c r="J389" s="11">
        <v>2188.46</v>
      </c>
      <c r="K389" s="11">
        <v>6703.5</v>
      </c>
      <c r="L389" s="11">
        <v>299.73</v>
      </c>
      <c r="M389" s="11">
        <v>-509.21</v>
      </c>
      <c r="N389" s="11">
        <v>-39.36</v>
      </c>
      <c r="O389" s="11">
        <v>0</v>
      </c>
      <c r="P389" s="11">
        <v>1553.03</v>
      </c>
      <c r="Q389" s="9"/>
    </row>
    <row r="390" spans="1:17" ht="15.75" thickBot="1" x14ac:dyDescent="0.3">
      <c r="A390" s="6" t="s">
        <v>22</v>
      </c>
      <c r="B390" s="6" t="s">
        <v>22</v>
      </c>
      <c r="C390" s="6" t="s">
        <v>53</v>
      </c>
      <c r="D390" s="6" t="s">
        <v>54</v>
      </c>
      <c r="E390" s="7">
        <v>42845</v>
      </c>
      <c r="F390" s="10">
        <v>200</v>
      </c>
      <c r="G390" s="10">
        <v>1400.3</v>
      </c>
      <c r="H390" s="10">
        <v>518.4</v>
      </c>
      <c r="I390" s="8"/>
      <c r="J390" s="10">
        <v>312.99</v>
      </c>
      <c r="K390" s="10">
        <v>1177.2</v>
      </c>
      <c r="L390" s="10">
        <v>53.57</v>
      </c>
      <c r="M390" s="10">
        <v>-89.43</v>
      </c>
      <c r="N390" s="10">
        <v>-6.91</v>
      </c>
      <c r="O390" s="10">
        <v>0</v>
      </c>
      <c r="P390" s="10">
        <v>243.8</v>
      </c>
      <c r="Q390" s="8"/>
    </row>
    <row r="391" spans="1:17" ht="15.75" thickBot="1" x14ac:dyDescent="0.3">
      <c r="A391" s="6" t="s">
        <v>22</v>
      </c>
      <c r="B391" s="6" t="s">
        <v>22</v>
      </c>
      <c r="C391" s="6" t="s">
        <v>53</v>
      </c>
      <c r="D391" s="6" t="s">
        <v>54</v>
      </c>
      <c r="E391" s="7">
        <v>42854</v>
      </c>
      <c r="F391" s="11">
        <v>200</v>
      </c>
      <c r="G391" s="11">
        <v>11896.41</v>
      </c>
      <c r="H391" s="11">
        <v>590.4</v>
      </c>
      <c r="I391" s="9"/>
      <c r="J391" s="11">
        <v>2659.07</v>
      </c>
      <c r="K391" s="11">
        <v>1340.7</v>
      </c>
      <c r="L391" s="11">
        <v>60.84</v>
      </c>
      <c r="M391" s="11">
        <v>-101.85</v>
      </c>
      <c r="N391" s="11">
        <v>-7.87</v>
      </c>
      <c r="O391" s="11">
        <v>0</v>
      </c>
      <c r="P391" s="11">
        <v>1511.4</v>
      </c>
      <c r="Q391" s="9"/>
    </row>
    <row r="392" spans="1:17" ht="15.75" thickBot="1" x14ac:dyDescent="0.3">
      <c r="A392" s="6" t="s">
        <v>22</v>
      </c>
      <c r="B392" s="6" t="s">
        <v>22</v>
      </c>
      <c r="C392" s="6" t="s">
        <v>53</v>
      </c>
      <c r="D392" s="6" t="s">
        <v>54</v>
      </c>
      <c r="E392" s="7">
        <v>42855</v>
      </c>
      <c r="F392" s="10">
        <v>200</v>
      </c>
      <c r="G392" s="10">
        <v>11075.39</v>
      </c>
      <c r="H392" s="10">
        <v>6192</v>
      </c>
      <c r="I392" s="8"/>
      <c r="J392" s="10">
        <v>2475.56</v>
      </c>
      <c r="K392" s="10">
        <v>14061</v>
      </c>
      <c r="L392" s="10">
        <v>639.84</v>
      </c>
      <c r="M392" s="10">
        <v>-1068.1199999999999</v>
      </c>
      <c r="N392" s="10">
        <v>-82.56</v>
      </c>
      <c r="O392" s="10">
        <v>0</v>
      </c>
      <c r="P392" s="10">
        <v>2019.17</v>
      </c>
      <c r="Q392" s="8"/>
    </row>
    <row r="393" spans="1:17" ht="15.75" thickBot="1" x14ac:dyDescent="0.3">
      <c r="A393" s="6" t="s">
        <v>22</v>
      </c>
      <c r="B393" s="6" t="s">
        <v>22</v>
      </c>
      <c r="C393" s="6" t="s">
        <v>55</v>
      </c>
      <c r="D393" s="6" t="s">
        <v>56</v>
      </c>
      <c r="E393" s="7">
        <v>42814</v>
      </c>
      <c r="F393" s="11">
        <v>90</v>
      </c>
      <c r="G393" s="11">
        <v>3245.4</v>
      </c>
      <c r="H393" s="11">
        <v>1114.49</v>
      </c>
      <c r="I393" s="9"/>
      <c r="J393" s="11">
        <v>598.6</v>
      </c>
      <c r="K393" s="11">
        <v>2256.3000000000002</v>
      </c>
      <c r="L393" s="11">
        <v>91.08</v>
      </c>
      <c r="M393" s="11">
        <v>19.05</v>
      </c>
      <c r="N393" s="11">
        <v>-38.090000000000003</v>
      </c>
      <c r="O393" s="11">
        <v>0</v>
      </c>
      <c r="P393" s="11">
        <v>414.25</v>
      </c>
      <c r="Q393" s="9"/>
    </row>
    <row r="394" spans="1:17" ht="15.75" thickBot="1" x14ac:dyDescent="0.3">
      <c r="A394" s="6" t="s">
        <v>22</v>
      </c>
      <c r="B394" s="6" t="s">
        <v>22</v>
      </c>
      <c r="C394" s="6" t="s">
        <v>57</v>
      </c>
      <c r="D394" s="6" t="s">
        <v>58</v>
      </c>
      <c r="E394" s="7">
        <v>42828</v>
      </c>
      <c r="F394" s="10">
        <v>90</v>
      </c>
      <c r="G394" s="10">
        <v>2798.55</v>
      </c>
      <c r="H394" s="10">
        <v>944.89</v>
      </c>
      <c r="I394" s="8"/>
      <c r="J394" s="10">
        <v>516.17999999999995</v>
      </c>
      <c r="K394" s="10">
        <v>1912.95</v>
      </c>
      <c r="L394" s="10">
        <v>77.47</v>
      </c>
      <c r="M394" s="10">
        <v>-145.32</v>
      </c>
      <c r="N394" s="10">
        <v>-11.23</v>
      </c>
      <c r="O394" s="10">
        <v>0</v>
      </c>
      <c r="P394" s="10">
        <v>434.3</v>
      </c>
      <c r="Q394" s="8"/>
    </row>
    <row r="395" spans="1:17" ht="15.75" thickBot="1" x14ac:dyDescent="0.3">
      <c r="A395" s="6" t="s">
        <v>22</v>
      </c>
      <c r="B395" s="6" t="s">
        <v>22</v>
      </c>
      <c r="C395" s="6" t="s">
        <v>59</v>
      </c>
      <c r="D395" s="6" t="s">
        <v>60</v>
      </c>
      <c r="E395" s="7">
        <v>42798</v>
      </c>
      <c r="F395" s="11">
        <v>200</v>
      </c>
      <c r="G395" s="11">
        <v>7993.68</v>
      </c>
      <c r="H395" s="11">
        <v>4374.5</v>
      </c>
      <c r="I395" s="9"/>
      <c r="J395" s="11">
        <v>1467.54</v>
      </c>
      <c r="K395" s="11">
        <v>9003.4</v>
      </c>
      <c r="L395" s="11">
        <v>46.26</v>
      </c>
      <c r="M395" s="11">
        <v>75.989999999999995</v>
      </c>
      <c r="N395" s="11">
        <v>-151.97999999999999</v>
      </c>
      <c r="O395" s="11">
        <v>0</v>
      </c>
      <c r="P395" s="11">
        <v>1135.01</v>
      </c>
      <c r="Q395" s="9"/>
    </row>
    <row r="396" spans="1:17" ht="15.75" thickBot="1" x14ac:dyDescent="0.3">
      <c r="A396" s="6" t="s">
        <v>22</v>
      </c>
      <c r="B396" s="6" t="s">
        <v>22</v>
      </c>
      <c r="C396" s="6" t="s">
        <v>59</v>
      </c>
      <c r="D396" s="6" t="s">
        <v>60</v>
      </c>
      <c r="E396" s="7">
        <v>42806</v>
      </c>
      <c r="F396" s="10">
        <v>200</v>
      </c>
      <c r="G396" s="10">
        <v>3836.09</v>
      </c>
      <c r="H396" s="10">
        <v>270.10000000000002</v>
      </c>
      <c r="I396" s="8"/>
      <c r="J396" s="10">
        <v>783.36</v>
      </c>
      <c r="K396" s="10">
        <v>555.9</v>
      </c>
      <c r="L396" s="10">
        <v>2.86</v>
      </c>
      <c r="M396" s="10">
        <v>4.6900000000000004</v>
      </c>
      <c r="N396" s="10">
        <v>-9.3800000000000008</v>
      </c>
      <c r="O396" s="10">
        <v>0</v>
      </c>
      <c r="P396" s="10">
        <v>410.45</v>
      </c>
      <c r="Q396" s="8"/>
    </row>
    <row r="397" spans="1:17" ht="15.75" thickBot="1" x14ac:dyDescent="0.3">
      <c r="A397" s="6" t="s">
        <v>22</v>
      </c>
      <c r="B397" s="6" t="s">
        <v>22</v>
      </c>
      <c r="C397" s="6" t="s">
        <v>59</v>
      </c>
      <c r="D397" s="6" t="s">
        <v>60</v>
      </c>
      <c r="E397" s="7">
        <v>42813</v>
      </c>
      <c r="F397" s="11">
        <v>400</v>
      </c>
      <c r="G397" s="11">
        <v>33879.980000000003</v>
      </c>
      <c r="H397" s="11">
        <v>16681.87</v>
      </c>
      <c r="I397" s="9"/>
      <c r="J397" s="11">
        <v>6240.06</v>
      </c>
      <c r="K397" s="11">
        <v>34333.910000000003</v>
      </c>
      <c r="L397" s="11">
        <v>176.4</v>
      </c>
      <c r="M397" s="11">
        <v>289.79000000000002</v>
      </c>
      <c r="N397" s="11">
        <v>-579.58000000000004</v>
      </c>
      <c r="O397" s="11">
        <v>0</v>
      </c>
      <c r="P397" s="11">
        <v>4624.7</v>
      </c>
      <c r="Q397" s="9"/>
    </row>
    <row r="398" spans="1:17" ht="15.75" thickBot="1" x14ac:dyDescent="0.3">
      <c r="A398" s="6" t="s">
        <v>22</v>
      </c>
      <c r="B398" s="6" t="s">
        <v>22</v>
      </c>
      <c r="C398" s="6" t="s">
        <v>59</v>
      </c>
      <c r="D398" s="6" t="s">
        <v>60</v>
      </c>
      <c r="E398" s="7">
        <v>42814</v>
      </c>
      <c r="F398" s="10">
        <v>200</v>
      </c>
      <c r="G398" s="10">
        <v>6167.16</v>
      </c>
      <c r="H398" s="10">
        <v>1569.73</v>
      </c>
      <c r="I398" s="8"/>
      <c r="J398" s="10">
        <v>1132.2</v>
      </c>
      <c r="K398" s="10">
        <v>3230.76</v>
      </c>
      <c r="L398" s="10">
        <v>16.600000000000001</v>
      </c>
      <c r="M398" s="10">
        <v>27.27</v>
      </c>
      <c r="N398" s="10">
        <v>-54.54</v>
      </c>
      <c r="O398" s="10">
        <v>0</v>
      </c>
      <c r="P398" s="10">
        <v>732.31</v>
      </c>
      <c r="Q398" s="8"/>
    </row>
    <row r="399" spans="1:17" ht="15.75" thickBot="1" x14ac:dyDescent="0.3">
      <c r="A399" s="6" t="s">
        <v>22</v>
      </c>
      <c r="B399" s="6" t="s">
        <v>22</v>
      </c>
      <c r="C399" s="6" t="s">
        <v>59</v>
      </c>
      <c r="D399" s="6" t="s">
        <v>60</v>
      </c>
      <c r="E399" s="7">
        <v>42815</v>
      </c>
      <c r="F399" s="11">
        <v>46.67</v>
      </c>
      <c r="G399" s="11">
        <v>667.59</v>
      </c>
      <c r="H399" s="11">
        <v>158.88</v>
      </c>
      <c r="I399" s="9"/>
      <c r="J399" s="11">
        <v>139.02000000000001</v>
      </c>
      <c r="K399" s="11">
        <v>327</v>
      </c>
      <c r="L399" s="11">
        <v>1.68</v>
      </c>
      <c r="M399" s="11">
        <v>2.76</v>
      </c>
      <c r="N399" s="11">
        <v>-5.52</v>
      </c>
      <c r="O399" s="11">
        <v>0</v>
      </c>
      <c r="P399" s="11">
        <v>81.72</v>
      </c>
      <c r="Q399" s="9"/>
    </row>
    <row r="400" spans="1:17" ht="15.75" thickBot="1" x14ac:dyDescent="0.3">
      <c r="A400" s="6" t="s">
        <v>22</v>
      </c>
      <c r="B400" s="6" t="s">
        <v>22</v>
      </c>
      <c r="C400" s="6" t="s">
        <v>59</v>
      </c>
      <c r="D400" s="6" t="s">
        <v>60</v>
      </c>
      <c r="E400" s="7">
        <v>42828</v>
      </c>
      <c r="F400" s="10">
        <v>200</v>
      </c>
      <c r="G400" s="10">
        <v>4180.66</v>
      </c>
      <c r="H400" s="10">
        <v>1187.6199999999999</v>
      </c>
      <c r="I400" s="8"/>
      <c r="J400" s="10">
        <v>770.61</v>
      </c>
      <c r="K400" s="10">
        <v>2444.33</v>
      </c>
      <c r="L400" s="10">
        <v>13.13</v>
      </c>
      <c r="M400" s="10">
        <v>-185.68</v>
      </c>
      <c r="N400" s="10">
        <v>-14.35</v>
      </c>
      <c r="O400" s="10">
        <v>0</v>
      </c>
      <c r="P400" s="10">
        <v>623.13</v>
      </c>
      <c r="Q400" s="8"/>
    </row>
    <row r="401" spans="1:17" ht="15.75" thickBot="1" x14ac:dyDescent="0.3">
      <c r="A401" s="6" t="s">
        <v>22</v>
      </c>
      <c r="B401" s="6" t="s">
        <v>22</v>
      </c>
      <c r="C401" s="6" t="s">
        <v>59</v>
      </c>
      <c r="D401" s="6" t="s">
        <v>60</v>
      </c>
      <c r="E401" s="7">
        <v>42829</v>
      </c>
      <c r="F401" s="11">
        <v>3600</v>
      </c>
      <c r="G401" s="11">
        <v>256273.62</v>
      </c>
      <c r="H401" s="11">
        <v>96758.97</v>
      </c>
      <c r="I401" s="9"/>
      <c r="J401" s="11">
        <v>47281.99</v>
      </c>
      <c r="K401" s="11">
        <v>199145.15</v>
      </c>
      <c r="L401" s="11">
        <v>1151.55</v>
      </c>
      <c r="M401" s="11">
        <v>-15127.74</v>
      </c>
      <c r="N401" s="11">
        <v>-1169.29</v>
      </c>
      <c r="O401" s="11">
        <v>0</v>
      </c>
      <c r="P401" s="11">
        <v>39736.99</v>
      </c>
      <c r="Q401" s="9"/>
    </row>
    <row r="402" spans="1:17" ht="15.75" thickBot="1" x14ac:dyDescent="0.3">
      <c r="A402" s="6" t="s">
        <v>22</v>
      </c>
      <c r="B402" s="6" t="s">
        <v>22</v>
      </c>
      <c r="C402" s="6" t="s">
        <v>59</v>
      </c>
      <c r="D402" s="6" t="s">
        <v>60</v>
      </c>
      <c r="E402" s="7">
        <v>42830</v>
      </c>
      <c r="F402" s="10">
        <v>4800</v>
      </c>
      <c r="G402" s="10">
        <v>207815.8</v>
      </c>
      <c r="H402" s="10">
        <v>87351.94</v>
      </c>
      <c r="I402" s="8"/>
      <c r="J402" s="10">
        <v>38454.54</v>
      </c>
      <c r="K402" s="10">
        <v>179784.06</v>
      </c>
      <c r="L402" s="10">
        <v>1152.96</v>
      </c>
      <c r="M402" s="10">
        <v>-13656.98</v>
      </c>
      <c r="N402" s="10">
        <v>-1055.6300000000001</v>
      </c>
      <c r="O402" s="10">
        <v>0</v>
      </c>
      <c r="P402" s="10">
        <v>33312.31</v>
      </c>
      <c r="Q402" s="8"/>
    </row>
    <row r="403" spans="1:17" ht="15.75" thickBot="1" x14ac:dyDescent="0.3">
      <c r="A403" s="6" t="s">
        <v>22</v>
      </c>
      <c r="B403" s="6" t="s">
        <v>22</v>
      </c>
      <c r="C403" s="6" t="s">
        <v>59</v>
      </c>
      <c r="D403" s="6" t="s">
        <v>60</v>
      </c>
      <c r="E403" s="7">
        <v>42831</v>
      </c>
      <c r="F403" s="11">
        <v>2200</v>
      </c>
      <c r="G403" s="11">
        <v>64497.04</v>
      </c>
      <c r="H403" s="11">
        <v>23030.97</v>
      </c>
      <c r="I403" s="9"/>
      <c r="J403" s="11">
        <v>11953.62</v>
      </c>
      <c r="K403" s="11">
        <v>47401.38</v>
      </c>
      <c r="L403" s="11">
        <v>317.08</v>
      </c>
      <c r="M403" s="11">
        <v>-3600.75</v>
      </c>
      <c r="N403" s="11">
        <v>-278.33</v>
      </c>
      <c r="O403" s="11">
        <v>0</v>
      </c>
      <c r="P403" s="11">
        <v>10006.049999999999</v>
      </c>
      <c r="Q403" s="9"/>
    </row>
    <row r="404" spans="1:17" ht="15.75" thickBot="1" x14ac:dyDescent="0.3">
      <c r="A404" s="6" t="s">
        <v>22</v>
      </c>
      <c r="B404" s="6" t="s">
        <v>22</v>
      </c>
      <c r="C404" s="6" t="s">
        <v>59</v>
      </c>
      <c r="D404" s="6" t="s">
        <v>60</v>
      </c>
      <c r="E404" s="7">
        <v>42832</v>
      </c>
      <c r="F404" s="10">
        <v>2200</v>
      </c>
      <c r="G404" s="10">
        <v>56191.17</v>
      </c>
      <c r="H404" s="10">
        <v>20712.13</v>
      </c>
      <c r="I404" s="8"/>
      <c r="J404" s="10">
        <v>10384.36</v>
      </c>
      <c r="K404" s="10">
        <v>42628.82</v>
      </c>
      <c r="L404" s="10">
        <v>295.05</v>
      </c>
      <c r="M404" s="10">
        <v>-3238.22</v>
      </c>
      <c r="N404" s="10">
        <v>-250.3</v>
      </c>
      <c r="O404" s="10">
        <v>0</v>
      </c>
      <c r="P404" s="10">
        <v>8807.69</v>
      </c>
      <c r="Q404" s="8"/>
    </row>
    <row r="405" spans="1:17" ht="15.75" thickBot="1" x14ac:dyDescent="0.3">
      <c r="A405" s="6" t="s">
        <v>22</v>
      </c>
      <c r="B405" s="6" t="s">
        <v>22</v>
      </c>
      <c r="C405" s="6" t="s">
        <v>59</v>
      </c>
      <c r="D405" s="6" t="s">
        <v>60</v>
      </c>
      <c r="E405" s="7">
        <v>42833</v>
      </c>
      <c r="F405" s="11">
        <v>2400</v>
      </c>
      <c r="G405" s="11">
        <v>78701.919999999998</v>
      </c>
      <c r="H405" s="11">
        <v>31718.02</v>
      </c>
      <c r="I405" s="9"/>
      <c r="J405" s="11">
        <v>14527.96</v>
      </c>
      <c r="K405" s="11">
        <v>65280.65</v>
      </c>
      <c r="L405" s="11">
        <v>478.29</v>
      </c>
      <c r="M405" s="11">
        <v>-4958.93</v>
      </c>
      <c r="N405" s="11">
        <v>-383.3</v>
      </c>
      <c r="O405" s="11">
        <v>0</v>
      </c>
      <c r="P405" s="11">
        <v>12539.74</v>
      </c>
      <c r="Q405" s="9"/>
    </row>
    <row r="406" spans="1:17" ht="15.75" thickBot="1" x14ac:dyDescent="0.3">
      <c r="A406" s="6" t="s">
        <v>22</v>
      </c>
      <c r="B406" s="6" t="s">
        <v>22</v>
      </c>
      <c r="C406" s="6" t="s">
        <v>59</v>
      </c>
      <c r="D406" s="6" t="s">
        <v>60</v>
      </c>
      <c r="E406" s="7">
        <v>42834</v>
      </c>
      <c r="F406" s="10">
        <v>3285.72</v>
      </c>
      <c r="G406" s="10">
        <v>161487.14000000001</v>
      </c>
      <c r="H406" s="10">
        <v>76200.429999999993</v>
      </c>
      <c r="I406" s="8"/>
      <c r="J406" s="10">
        <v>29610.59</v>
      </c>
      <c r="K406" s="10">
        <v>156832.47</v>
      </c>
      <c r="L406" s="10">
        <v>1176.5899999999999</v>
      </c>
      <c r="M406" s="10">
        <v>-11913.51</v>
      </c>
      <c r="N406" s="10">
        <v>-920.85</v>
      </c>
      <c r="O406" s="10">
        <v>0</v>
      </c>
      <c r="P406" s="10">
        <v>26449.25</v>
      </c>
      <c r="Q406" s="8"/>
    </row>
    <row r="407" spans="1:17" ht="15.75" thickBot="1" x14ac:dyDescent="0.3">
      <c r="A407" s="6" t="s">
        <v>22</v>
      </c>
      <c r="B407" s="6" t="s">
        <v>22</v>
      </c>
      <c r="C407" s="6" t="s">
        <v>59</v>
      </c>
      <c r="D407" s="6" t="s">
        <v>60</v>
      </c>
      <c r="E407" s="7">
        <v>42835</v>
      </c>
      <c r="F407" s="11">
        <v>5000</v>
      </c>
      <c r="G407" s="11">
        <v>152940.71</v>
      </c>
      <c r="H407" s="11">
        <v>63216.480000000003</v>
      </c>
      <c r="I407" s="9"/>
      <c r="J407" s="11">
        <v>28336.12</v>
      </c>
      <c r="K407" s="11">
        <v>130109.49</v>
      </c>
      <c r="L407" s="11">
        <v>1068.45</v>
      </c>
      <c r="M407" s="11">
        <v>-9883.5499999999993</v>
      </c>
      <c r="N407" s="11">
        <v>-763.94</v>
      </c>
      <c r="O407" s="11">
        <v>0</v>
      </c>
      <c r="P407" s="11">
        <v>24580.14</v>
      </c>
      <c r="Q407" s="9"/>
    </row>
    <row r="408" spans="1:17" ht="15.75" thickBot="1" x14ac:dyDescent="0.3">
      <c r="A408" s="6" t="s">
        <v>22</v>
      </c>
      <c r="B408" s="6" t="s">
        <v>22</v>
      </c>
      <c r="C408" s="6" t="s">
        <v>59</v>
      </c>
      <c r="D408" s="6" t="s">
        <v>60</v>
      </c>
      <c r="E408" s="7">
        <v>42836</v>
      </c>
      <c r="F408" s="10">
        <v>2400</v>
      </c>
      <c r="G408" s="10">
        <v>89873.69</v>
      </c>
      <c r="H408" s="10">
        <v>33753.03</v>
      </c>
      <c r="I408" s="8"/>
      <c r="J408" s="10">
        <v>16638.060000000001</v>
      </c>
      <c r="K408" s="10">
        <v>69469.06</v>
      </c>
      <c r="L408" s="10">
        <v>614.11</v>
      </c>
      <c r="M408" s="10">
        <v>-5277.09</v>
      </c>
      <c r="N408" s="10">
        <v>-407.89</v>
      </c>
      <c r="O408" s="10">
        <v>0</v>
      </c>
      <c r="P408" s="10">
        <v>14055.66</v>
      </c>
      <c r="Q408" s="8"/>
    </row>
    <row r="409" spans="1:17" ht="15.75" thickBot="1" x14ac:dyDescent="0.3">
      <c r="A409" s="6" t="s">
        <v>22</v>
      </c>
      <c r="B409" s="6" t="s">
        <v>22</v>
      </c>
      <c r="C409" s="6" t="s">
        <v>59</v>
      </c>
      <c r="D409" s="6" t="s">
        <v>60</v>
      </c>
      <c r="E409" s="7">
        <v>42837</v>
      </c>
      <c r="F409" s="11">
        <v>2200</v>
      </c>
      <c r="G409" s="11">
        <v>87144.57</v>
      </c>
      <c r="H409" s="11">
        <v>40035.9</v>
      </c>
      <c r="I409" s="9"/>
      <c r="J409" s="11">
        <v>16066.03</v>
      </c>
      <c r="K409" s="11">
        <v>82400.19</v>
      </c>
      <c r="L409" s="11">
        <v>749.43</v>
      </c>
      <c r="M409" s="11">
        <v>-6259.4</v>
      </c>
      <c r="N409" s="11">
        <v>-483.82</v>
      </c>
      <c r="O409" s="11">
        <v>0</v>
      </c>
      <c r="P409" s="11">
        <v>14341.81</v>
      </c>
      <c r="Q409" s="9"/>
    </row>
    <row r="410" spans="1:17" ht="15.75" thickBot="1" x14ac:dyDescent="0.3">
      <c r="A410" s="6" t="s">
        <v>22</v>
      </c>
      <c r="B410" s="6" t="s">
        <v>22</v>
      </c>
      <c r="C410" s="6" t="s">
        <v>59</v>
      </c>
      <c r="D410" s="6" t="s">
        <v>60</v>
      </c>
      <c r="E410" s="7">
        <v>42838</v>
      </c>
      <c r="F410" s="10">
        <v>4000</v>
      </c>
      <c r="G410" s="10">
        <v>108386.85</v>
      </c>
      <c r="H410" s="10">
        <v>47752.959999999999</v>
      </c>
      <c r="I410" s="8"/>
      <c r="J410" s="10">
        <v>20105.36</v>
      </c>
      <c r="K410" s="10">
        <v>98283.13</v>
      </c>
      <c r="L410" s="10">
        <v>934.05</v>
      </c>
      <c r="M410" s="10">
        <v>-7465.9</v>
      </c>
      <c r="N410" s="10">
        <v>-577.07000000000005</v>
      </c>
      <c r="O410" s="10">
        <v>0</v>
      </c>
      <c r="P410" s="10">
        <v>17773.68</v>
      </c>
      <c r="Q410" s="8"/>
    </row>
    <row r="411" spans="1:17" ht="15.75" thickBot="1" x14ac:dyDescent="0.3">
      <c r="A411" s="6" t="s">
        <v>22</v>
      </c>
      <c r="B411" s="6" t="s">
        <v>22</v>
      </c>
      <c r="C411" s="6" t="s">
        <v>59</v>
      </c>
      <c r="D411" s="6" t="s">
        <v>60</v>
      </c>
      <c r="E411" s="7">
        <v>42839</v>
      </c>
      <c r="F411" s="11">
        <v>4200</v>
      </c>
      <c r="G411" s="11">
        <v>112591.64</v>
      </c>
      <c r="H411" s="11">
        <v>45144.79</v>
      </c>
      <c r="I411" s="9"/>
      <c r="J411" s="11">
        <v>21011.279999999999</v>
      </c>
      <c r="K411" s="11">
        <v>92915.07</v>
      </c>
      <c r="L411" s="11">
        <v>945.75</v>
      </c>
      <c r="M411" s="11">
        <v>-7058.15</v>
      </c>
      <c r="N411" s="11">
        <v>-545.54</v>
      </c>
      <c r="O411" s="11">
        <v>0</v>
      </c>
      <c r="P411" s="11">
        <v>18039.919999999998</v>
      </c>
      <c r="Q411" s="9"/>
    </row>
    <row r="412" spans="1:17" ht="15.75" thickBot="1" x14ac:dyDescent="0.3">
      <c r="A412" s="6" t="s">
        <v>22</v>
      </c>
      <c r="B412" s="6" t="s">
        <v>22</v>
      </c>
      <c r="C412" s="6" t="s">
        <v>59</v>
      </c>
      <c r="D412" s="6" t="s">
        <v>60</v>
      </c>
      <c r="E412" s="7">
        <v>42840</v>
      </c>
      <c r="F412" s="10">
        <v>2800</v>
      </c>
      <c r="G412" s="10">
        <v>94596.44</v>
      </c>
      <c r="H412" s="10">
        <v>44224.76</v>
      </c>
      <c r="I412" s="8"/>
      <c r="J412" s="10">
        <v>17533.400000000001</v>
      </c>
      <c r="K412" s="10">
        <v>91021.55</v>
      </c>
      <c r="L412" s="10">
        <v>954.12</v>
      </c>
      <c r="M412" s="10">
        <v>-6914.31</v>
      </c>
      <c r="N412" s="10">
        <v>-534.44000000000005</v>
      </c>
      <c r="O412" s="10">
        <v>0</v>
      </c>
      <c r="P412" s="10">
        <v>15706.66</v>
      </c>
      <c r="Q412" s="8"/>
    </row>
    <row r="413" spans="1:17" ht="15.75" thickBot="1" x14ac:dyDescent="0.3">
      <c r="A413" s="6" t="s">
        <v>22</v>
      </c>
      <c r="B413" s="6" t="s">
        <v>22</v>
      </c>
      <c r="C413" s="6" t="s">
        <v>59</v>
      </c>
      <c r="D413" s="6" t="s">
        <v>60</v>
      </c>
      <c r="E413" s="7">
        <v>42841</v>
      </c>
      <c r="F413" s="11">
        <v>1600</v>
      </c>
      <c r="G413" s="11">
        <v>52961.13</v>
      </c>
      <c r="H413" s="11">
        <v>26408.76</v>
      </c>
      <c r="I413" s="9"/>
      <c r="J413" s="11">
        <v>9943.08</v>
      </c>
      <c r="K413" s="11">
        <v>54353.4</v>
      </c>
      <c r="L413" s="11">
        <v>612.11</v>
      </c>
      <c r="M413" s="11">
        <v>-4128.8599999999997</v>
      </c>
      <c r="N413" s="11">
        <v>-319.14</v>
      </c>
      <c r="O413" s="11">
        <v>0</v>
      </c>
      <c r="P413" s="11">
        <v>8978.59</v>
      </c>
      <c r="Q413" s="9"/>
    </row>
    <row r="414" spans="1:17" ht="15.75" thickBot="1" x14ac:dyDescent="0.3">
      <c r="A414" s="6" t="s">
        <v>22</v>
      </c>
      <c r="B414" s="6" t="s">
        <v>22</v>
      </c>
      <c r="C414" s="6" t="s">
        <v>59</v>
      </c>
      <c r="D414" s="6" t="s">
        <v>60</v>
      </c>
      <c r="E414" s="7">
        <v>42842</v>
      </c>
      <c r="F414" s="10">
        <v>6000</v>
      </c>
      <c r="G414" s="10">
        <v>201188.94</v>
      </c>
      <c r="H414" s="10">
        <v>80025.47</v>
      </c>
      <c r="I414" s="8"/>
      <c r="J414" s="10">
        <v>37278.86</v>
      </c>
      <c r="K414" s="10">
        <v>164705</v>
      </c>
      <c r="L414" s="10">
        <v>1902.43</v>
      </c>
      <c r="M414" s="10">
        <v>-12511.53</v>
      </c>
      <c r="N414" s="10">
        <v>-967.1</v>
      </c>
      <c r="O414" s="10">
        <v>0</v>
      </c>
      <c r="P414" s="10">
        <v>32019.4</v>
      </c>
      <c r="Q414" s="8"/>
    </row>
    <row r="415" spans="1:17" ht="15.75" thickBot="1" x14ac:dyDescent="0.3">
      <c r="A415" s="6" t="s">
        <v>22</v>
      </c>
      <c r="B415" s="6" t="s">
        <v>22</v>
      </c>
      <c r="C415" s="6" t="s">
        <v>59</v>
      </c>
      <c r="D415" s="6" t="s">
        <v>60</v>
      </c>
      <c r="E415" s="7">
        <v>42843</v>
      </c>
      <c r="F415" s="11">
        <v>2600</v>
      </c>
      <c r="G415" s="11">
        <v>100063.93</v>
      </c>
      <c r="H415" s="11">
        <v>41897.96</v>
      </c>
      <c r="I415" s="9"/>
      <c r="J415" s="11">
        <v>18572.88</v>
      </c>
      <c r="K415" s="11">
        <v>86232.63</v>
      </c>
      <c r="L415" s="11">
        <v>1029.0899999999999</v>
      </c>
      <c r="M415" s="11">
        <v>-6550.5</v>
      </c>
      <c r="N415" s="11">
        <v>-506.33</v>
      </c>
      <c r="O415" s="11">
        <v>0</v>
      </c>
      <c r="P415" s="11">
        <v>16104.48</v>
      </c>
      <c r="Q415" s="9"/>
    </row>
    <row r="416" spans="1:17" ht="15.75" thickBot="1" x14ac:dyDescent="0.3">
      <c r="A416" s="6" t="s">
        <v>22</v>
      </c>
      <c r="B416" s="6" t="s">
        <v>22</v>
      </c>
      <c r="C416" s="6" t="s">
        <v>59</v>
      </c>
      <c r="D416" s="6" t="s">
        <v>60</v>
      </c>
      <c r="E416" s="7">
        <v>42844</v>
      </c>
      <c r="F416" s="10">
        <v>2000</v>
      </c>
      <c r="G416" s="10">
        <v>44670.45</v>
      </c>
      <c r="H416" s="10">
        <v>18320.72</v>
      </c>
      <c r="I416" s="8"/>
      <c r="J416" s="10">
        <v>8292.59</v>
      </c>
      <c r="K416" s="10">
        <v>37706.92</v>
      </c>
      <c r="L416" s="10">
        <v>469.06</v>
      </c>
      <c r="M416" s="10">
        <v>-2864.36</v>
      </c>
      <c r="N416" s="10">
        <v>-221.39</v>
      </c>
      <c r="O416" s="10">
        <v>0</v>
      </c>
      <c r="P416" s="10">
        <v>7235.17</v>
      </c>
      <c r="Q416" s="8"/>
    </row>
    <row r="417" spans="1:17" ht="15.75" thickBot="1" x14ac:dyDescent="0.3">
      <c r="A417" s="6" t="s">
        <v>22</v>
      </c>
      <c r="B417" s="6" t="s">
        <v>22</v>
      </c>
      <c r="C417" s="6" t="s">
        <v>59</v>
      </c>
      <c r="D417" s="6" t="s">
        <v>60</v>
      </c>
      <c r="E417" s="7">
        <v>42845</v>
      </c>
      <c r="F417" s="11">
        <v>2600</v>
      </c>
      <c r="G417" s="11">
        <v>71402.41</v>
      </c>
      <c r="H417" s="11">
        <v>30950.880000000001</v>
      </c>
      <c r="I417" s="9"/>
      <c r="J417" s="11">
        <v>13242.57</v>
      </c>
      <c r="K417" s="11">
        <v>63701.79</v>
      </c>
      <c r="L417" s="11">
        <v>810.95</v>
      </c>
      <c r="M417" s="11">
        <v>-4838.99</v>
      </c>
      <c r="N417" s="11">
        <v>-374.03</v>
      </c>
      <c r="O417" s="11">
        <v>0</v>
      </c>
      <c r="P417" s="11">
        <v>11674.56</v>
      </c>
      <c r="Q417" s="9"/>
    </row>
    <row r="418" spans="1:17" ht="15.75" thickBot="1" x14ac:dyDescent="0.3">
      <c r="A418" s="6" t="s">
        <v>22</v>
      </c>
      <c r="B418" s="6" t="s">
        <v>22</v>
      </c>
      <c r="C418" s="6" t="s">
        <v>59</v>
      </c>
      <c r="D418" s="6" t="s">
        <v>60</v>
      </c>
      <c r="E418" s="7">
        <v>42854</v>
      </c>
      <c r="F418" s="10">
        <v>1400</v>
      </c>
      <c r="G418" s="10">
        <v>40965.17</v>
      </c>
      <c r="H418" s="10">
        <v>13142.54</v>
      </c>
      <c r="I418" s="8"/>
      <c r="J418" s="10">
        <v>7685.36</v>
      </c>
      <c r="K418" s="10">
        <v>27049.45</v>
      </c>
      <c r="L418" s="10">
        <v>369.91</v>
      </c>
      <c r="M418" s="10">
        <v>-2054.7399999999998</v>
      </c>
      <c r="N418" s="10">
        <v>-158.84</v>
      </c>
      <c r="O418" s="10">
        <v>0</v>
      </c>
      <c r="P418" s="10">
        <v>6235.52</v>
      </c>
      <c r="Q418" s="8"/>
    </row>
    <row r="419" spans="1:17" ht="15.75" thickBot="1" x14ac:dyDescent="0.3">
      <c r="A419" s="6" t="s">
        <v>22</v>
      </c>
      <c r="B419" s="6" t="s">
        <v>22</v>
      </c>
      <c r="C419" s="6" t="s">
        <v>59</v>
      </c>
      <c r="D419" s="6" t="s">
        <v>60</v>
      </c>
      <c r="E419" s="7">
        <v>42855</v>
      </c>
      <c r="F419" s="11">
        <v>600</v>
      </c>
      <c r="G419" s="11">
        <v>18867.740000000002</v>
      </c>
      <c r="H419" s="11">
        <v>7934.99</v>
      </c>
      <c r="I419" s="9"/>
      <c r="J419" s="11">
        <v>3490.7</v>
      </c>
      <c r="K419" s="11">
        <v>16331.47</v>
      </c>
      <c r="L419" s="11">
        <v>227.75</v>
      </c>
      <c r="M419" s="11">
        <v>-1240.5999999999999</v>
      </c>
      <c r="N419" s="11">
        <v>-95.89</v>
      </c>
      <c r="O419" s="11">
        <v>0</v>
      </c>
      <c r="P419" s="11">
        <v>3052.99</v>
      </c>
      <c r="Q419" s="9"/>
    </row>
    <row r="420" spans="1:17" ht="15.75" thickBot="1" x14ac:dyDescent="0.3">
      <c r="A420" s="6" t="s">
        <v>22</v>
      </c>
      <c r="B420" s="6" t="s">
        <v>22</v>
      </c>
      <c r="C420" s="6" t="s">
        <v>61</v>
      </c>
      <c r="D420" s="6" t="s">
        <v>62</v>
      </c>
      <c r="E420" s="7">
        <v>42811</v>
      </c>
      <c r="F420" s="10">
        <v>0</v>
      </c>
      <c r="G420" s="10">
        <v>0</v>
      </c>
      <c r="H420" s="10">
        <v>0</v>
      </c>
      <c r="I420" s="8"/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8"/>
    </row>
    <row r="421" spans="1:17" ht="15.75" thickBot="1" x14ac:dyDescent="0.3">
      <c r="A421" s="6" t="s">
        <v>22</v>
      </c>
      <c r="B421" s="6" t="s">
        <v>22</v>
      </c>
      <c r="C421" s="6" t="s">
        <v>61</v>
      </c>
      <c r="D421" s="6" t="s">
        <v>62</v>
      </c>
      <c r="E421" s="7">
        <v>42824</v>
      </c>
      <c r="F421" s="11">
        <v>600</v>
      </c>
      <c r="G421" s="11">
        <v>29940.69</v>
      </c>
      <c r="H421" s="11">
        <v>13649.58</v>
      </c>
      <c r="I421" s="9"/>
      <c r="J421" s="11">
        <v>5367.08</v>
      </c>
      <c r="K421" s="11">
        <v>33844.5</v>
      </c>
      <c r="L421" s="11">
        <v>173.88</v>
      </c>
      <c r="M421" s="11">
        <v>285.66000000000003</v>
      </c>
      <c r="N421" s="11">
        <v>-571.32000000000005</v>
      </c>
      <c r="O421" s="11">
        <v>0</v>
      </c>
      <c r="P421" s="11">
        <v>4008.34</v>
      </c>
      <c r="Q421" s="9"/>
    </row>
    <row r="422" spans="1:17" ht="15.75" thickBot="1" x14ac:dyDescent="0.3">
      <c r="A422" s="6" t="s">
        <v>22</v>
      </c>
      <c r="B422" s="6" t="s">
        <v>22</v>
      </c>
      <c r="C422" s="6" t="s">
        <v>61</v>
      </c>
      <c r="D422" s="6" t="s">
        <v>62</v>
      </c>
      <c r="E422" s="7">
        <v>42825</v>
      </c>
      <c r="F422" s="10">
        <v>600</v>
      </c>
      <c r="G422" s="10">
        <v>169600.26</v>
      </c>
      <c r="H422" s="10">
        <v>82807.45</v>
      </c>
      <c r="I422" s="8"/>
      <c r="J422" s="10">
        <v>30228.66</v>
      </c>
      <c r="K422" s="10">
        <v>205323.3</v>
      </c>
      <c r="L422" s="10">
        <v>1054.8699999999999</v>
      </c>
      <c r="M422" s="10">
        <v>1733</v>
      </c>
      <c r="N422" s="10">
        <v>-3466.01</v>
      </c>
      <c r="O422" s="10">
        <v>0</v>
      </c>
      <c r="P422" s="10">
        <v>22913.88</v>
      </c>
      <c r="Q422" s="8"/>
    </row>
    <row r="423" spans="1:17" ht="15.75" thickBot="1" x14ac:dyDescent="0.3">
      <c r="A423" s="6" t="s">
        <v>22</v>
      </c>
      <c r="B423" s="6" t="s">
        <v>22</v>
      </c>
      <c r="C423" s="6" t="s">
        <v>61</v>
      </c>
      <c r="D423" s="6" t="s">
        <v>62</v>
      </c>
      <c r="E423" s="7">
        <v>42828</v>
      </c>
      <c r="F423" s="11">
        <v>300</v>
      </c>
      <c r="G423" s="11">
        <v>16572.47</v>
      </c>
      <c r="H423" s="11">
        <v>4800.43</v>
      </c>
      <c r="I423" s="9"/>
      <c r="J423" s="11">
        <v>2951</v>
      </c>
      <c r="K423" s="11">
        <v>11902.8</v>
      </c>
      <c r="L423" s="11">
        <v>64.03</v>
      </c>
      <c r="M423" s="11">
        <v>-904.17</v>
      </c>
      <c r="N423" s="11">
        <v>-69.89</v>
      </c>
      <c r="O423" s="11">
        <v>0</v>
      </c>
      <c r="P423" s="11">
        <v>2421.89</v>
      </c>
      <c r="Q423" s="9"/>
    </row>
    <row r="424" spans="1:17" ht="15.75" thickBot="1" x14ac:dyDescent="0.3">
      <c r="A424" s="6" t="s">
        <v>22</v>
      </c>
      <c r="B424" s="6" t="s">
        <v>22</v>
      </c>
      <c r="C424" s="6" t="s">
        <v>61</v>
      </c>
      <c r="D424" s="6" t="s">
        <v>62</v>
      </c>
      <c r="E424" s="7">
        <v>42829</v>
      </c>
      <c r="F424" s="10">
        <v>300</v>
      </c>
      <c r="G424" s="10">
        <v>24640.62</v>
      </c>
      <c r="H424" s="10">
        <v>9917.3799999999992</v>
      </c>
      <c r="I424" s="8"/>
      <c r="J424" s="10">
        <v>4511.3999999999996</v>
      </c>
      <c r="K424" s="10">
        <v>24590.400000000001</v>
      </c>
      <c r="L424" s="10">
        <v>142.47</v>
      </c>
      <c r="M424" s="10">
        <v>-1867.97</v>
      </c>
      <c r="N424" s="10">
        <v>-144.38</v>
      </c>
      <c r="O424" s="10">
        <v>0</v>
      </c>
      <c r="P424" s="10">
        <v>3876.11</v>
      </c>
      <c r="Q424" s="8"/>
    </row>
    <row r="425" spans="1:17" ht="15.75" thickBot="1" x14ac:dyDescent="0.3">
      <c r="A425" s="6" t="s">
        <v>22</v>
      </c>
      <c r="B425" s="6" t="s">
        <v>22</v>
      </c>
      <c r="C425" s="6" t="s">
        <v>61</v>
      </c>
      <c r="D425" s="6" t="s">
        <v>62</v>
      </c>
      <c r="E425" s="7">
        <v>42830</v>
      </c>
      <c r="F425" s="11">
        <v>300</v>
      </c>
      <c r="G425" s="11">
        <v>6264.62</v>
      </c>
      <c r="H425" s="11">
        <v>2921.14</v>
      </c>
      <c r="I425" s="9"/>
      <c r="J425" s="11">
        <v>1119.56</v>
      </c>
      <c r="K425" s="11">
        <v>7243.05</v>
      </c>
      <c r="L425" s="11">
        <v>48.3</v>
      </c>
      <c r="M425" s="11">
        <v>-550.20000000000005</v>
      </c>
      <c r="N425" s="11">
        <v>-42.53</v>
      </c>
      <c r="O425" s="11">
        <v>0</v>
      </c>
      <c r="P425" s="11">
        <v>1045.1199999999999</v>
      </c>
      <c r="Q425" s="9"/>
    </row>
    <row r="426" spans="1:17" ht="15.75" thickBot="1" x14ac:dyDescent="0.3">
      <c r="A426" s="6" t="s">
        <v>22</v>
      </c>
      <c r="B426" s="6" t="s">
        <v>22</v>
      </c>
      <c r="C426" s="6" t="s">
        <v>61</v>
      </c>
      <c r="D426" s="6" t="s">
        <v>62</v>
      </c>
      <c r="E426" s="7">
        <v>42831</v>
      </c>
      <c r="F426" s="10">
        <v>600</v>
      </c>
      <c r="G426" s="10">
        <v>9336</v>
      </c>
      <c r="H426" s="10">
        <v>4101.47</v>
      </c>
      <c r="I426" s="8"/>
      <c r="J426" s="10">
        <v>1669.54</v>
      </c>
      <c r="K426" s="10">
        <v>10169.700000000001</v>
      </c>
      <c r="L426" s="10">
        <v>68.09</v>
      </c>
      <c r="M426" s="10">
        <v>-772.52</v>
      </c>
      <c r="N426" s="10">
        <v>-59.71</v>
      </c>
      <c r="O426" s="10">
        <v>0</v>
      </c>
      <c r="P426" s="10">
        <v>1547.54</v>
      </c>
      <c r="Q426" s="8"/>
    </row>
    <row r="427" spans="1:17" ht="15.75" thickBot="1" x14ac:dyDescent="0.3">
      <c r="A427" s="6" t="s">
        <v>22</v>
      </c>
      <c r="B427" s="6" t="s">
        <v>22</v>
      </c>
      <c r="C427" s="6" t="s">
        <v>61</v>
      </c>
      <c r="D427" s="6" t="s">
        <v>62</v>
      </c>
      <c r="E427" s="7">
        <v>42832</v>
      </c>
      <c r="F427" s="11">
        <v>1200</v>
      </c>
      <c r="G427" s="11">
        <v>59283.96</v>
      </c>
      <c r="H427" s="11">
        <v>21565.68</v>
      </c>
      <c r="I427" s="9"/>
      <c r="J427" s="11">
        <v>10926.07</v>
      </c>
      <c r="K427" s="11">
        <v>53472.68</v>
      </c>
      <c r="L427" s="11">
        <v>373.02</v>
      </c>
      <c r="M427" s="11">
        <v>-4061.97</v>
      </c>
      <c r="N427" s="11">
        <v>-313.95999999999998</v>
      </c>
      <c r="O427" s="11">
        <v>0</v>
      </c>
      <c r="P427" s="11">
        <v>9157.5</v>
      </c>
      <c r="Q427" s="9"/>
    </row>
    <row r="428" spans="1:17" ht="15.75" thickBot="1" x14ac:dyDescent="0.3">
      <c r="A428" s="6" t="s">
        <v>22</v>
      </c>
      <c r="B428" s="6" t="s">
        <v>22</v>
      </c>
      <c r="C428" s="6" t="s">
        <v>61</v>
      </c>
      <c r="D428" s="6" t="s">
        <v>62</v>
      </c>
      <c r="E428" s="7">
        <v>42834</v>
      </c>
      <c r="F428" s="10">
        <v>900</v>
      </c>
      <c r="G428" s="10">
        <v>69350.210000000006</v>
      </c>
      <c r="H428" s="10">
        <v>35858.17</v>
      </c>
      <c r="I428" s="8"/>
      <c r="J428" s="10">
        <v>12330.65</v>
      </c>
      <c r="K428" s="10">
        <v>88911.3</v>
      </c>
      <c r="L428" s="10">
        <v>668.75</v>
      </c>
      <c r="M428" s="10">
        <v>-6753.99</v>
      </c>
      <c r="N428" s="10">
        <v>-522.04999999999995</v>
      </c>
      <c r="O428" s="10">
        <v>0</v>
      </c>
      <c r="P428" s="10">
        <v>11684.48</v>
      </c>
      <c r="Q428" s="8"/>
    </row>
    <row r="429" spans="1:17" ht="15.75" thickBot="1" x14ac:dyDescent="0.3">
      <c r="A429" s="6" t="s">
        <v>22</v>
      </c>
      <c r="B429" s="6" t="s">
        <v>22</v>
      </c>
      <c r="C429" s="6" t="s">
        <v>61</v>
      </c>
      <c r="D429" s="6" t="s">
        <v>62</v>
      </c>
      <c r="E429" s="7">
        <v>42835</v>
      </c>
      <c r="F429" s="11">
        <v>600</v>
      </c>
      <c r="G429" s="11">
        <v>24175.59</v>
      </c>
      <c r="H429" s="11">
        <v>12515.41</v>
      </c>
      <c r="I429" s="9"/>
      <c r="J429" s="11">
        <v>4325.4399999999996</v>
      </c>
      <c r="K429" s="11">
        <v>31032.3</v>
      </c>
      <c r="L429" s="11">
        <v>251.02</v>
      </c>
      <c r="M429" s="11">
        <v>-2357.3200000000002</v>
      </c>
      <c r="N429" s="11">
        <v>-182.21</v>
      </c>
      <c r="O429" s="11">
        <v>0</v>
      </c>
      <c r="P429" s="11">
        <v>4107.2</v>
      </c>
      <c r="Q429" s="9"/>
    </row>
    <row r="430" spans="1:17" ht="15.75" thickBot="1" x14ac:dyDescent="0.3">
      <c r="A430" s="6" t="s">
        <v>22</v>
      </c>
      <c r="B430" s="6" t="s">
        <v>22</v>
      </c>
      <c r="C430" s="6" t="s">
        <v>61</v>
      </c>
      <c r="D430" s="6" t="s">
        <v>62</v>
      </c>
      <c r="E430" s="7">
        <v>42836</v>
      </c>
      <c r="F430" s="10">
        <v>2100</v>
      </c>
      <c r="G430" s="10">
        <v>146236.06</v>
      </c>
      <c r="H430" s="10">
        <v>48070.239999999998</v>
      </c>
      <c r="I430" s="8"/>
      <c r="J430" s="10">
        <v>26405.65</v>
      </c>
      <c r="K430" s="10">
        <v>119191.5</v>
      </c>
      <c r="L430" s="10">
        <v>1047.98</v>
      </c>
      <c r="M430" s="10">
        <v>-9054.16</v>
      </c>
      <c r="N430" s="10">
        <v>-699.86</v>
      </c>
      <c r="O430" s="10">
        <v>0</v>
      </c>
      <c r="P430" s="10">
        <v>21960.66</v>
      </c>
      <c r="Q430" s="8"/>
    </row>
    <row r="431" spans="1:17" ht="15.75" thickBot="1" x14ac:dyDescent="0.3">
      <c r="A431" s="6" t="s">
        <v>22</v>
      </c>
      <c r="B431" s="6" t="s">
        <v>22</v>
      </c>
      <c r="C431" s="6" t="s">
        <v>61</v>
      </c>
      <c r="D431" s="6" t="s">
        <v>62</v>
      </c>
      <c r="E431" s="7">
        <v>42837</v>
      </c>
      <c r="F431" s="11">
        <v>900</v>
      </c>
      <c r="G431" s="11">
        <v>26786.62</v>
      </c>
      <c r="H431" s="11">
        <v>10115.200000000001</v>
      </c>
      <c r="I431" s="9"/>
      <c r="J431" s="11">
        <v>4781.8100000000004</v>
      </c>
      <c r="K431" s="11">
        <v>25080.9</v>
      </c>
      <c r="L431" s="11">
        <v>227.65</v>
      </c>
      <c r="M431" s="11">
        <v>-1905.23</v>
      </c>
      <c r="N431" s="11">
        <v>-147.26</v>
      </c>
      <c r="O431" s="11">
        <v>0</v>
      </c>
      <c r="P431" s="11">
        <v>4199.78</v>
      </c>
      <c r="Q431" s="9"/>
    </row>
    <row r="432" spans="1:17" ht="15.75" thickBot="1" x14ac:dyDescent="0.3">
      <c r="A432" s="6" t="s">
        <v>22</v>
      </c>
      <c r="B432" s="6" t="s">
        <v>22</v>
      </c>
      <c r="C432" s="6" t="s">
        <v>61</v>
      </c>
      <c r="D432" s="6" t="s">
        <v>62</v>
      </c>
      <c r="E432" s="7">
        <v>42838</v>
      </c>
      <c r="F432" s="10">
        <v>600</v>
      </c>
      <c r="G432" s="10">
        <v>15108.59</v>
      </c>
      <c r="H432" s="10">
        <v>6580.81</v>
      </c>
      <c r="I432" s="8"/>
      <c r="J432" s="10">
        <v>2719.82</v>
      </c>
      <c r="K432" s="10">
        <v>16317.3</v>
      </c>
      <c r="L432" s="10">
        <v>154.04</v>
      </c>
      <c r="M432" s="10">
        <v>-1239.52</v>
      </c>
      <c r="N432" s="10">
        <v>-95.81</v>
      </c>
      <c r="O432" s="10">
        <v>0</v>
      </c>
      <c r="P432" s="10">
        <v>2468.52</v>
      </c>
      <c r="Q432" s="8"/>
    </row>
    <row r="433" spans="1:17" ht="15.75" thickBot="1" x14ac:dyDescent="0.3">
      <c r="A433" s="6" t="s">
        <v>22</v>
      </c>
      <c r="B433" s="6" t="s">
        <v>22</v>
      </c>
      <c r="C433" s="6" t="s">
        <v>61</v>
      </c>
      <c r="D433" s="6" t="s">
        <v>62</v>
      </c>
      <c r="E433" s="7">
        <v>42839</v>
      </c>
      <c r="F433" s="11">
        <v>900</v>
      </c>
      <c r="G433" s="11">
        <v>32707.66</v>
      </c>
      <c r="H433" s="11">
        <v>12172.53</v>
      </c>
      <c r="I433" s="9"/>
      <c r="J433" s="11">
        <v>5668.99</v>
      </c>
      <c r="K433" s="11">
        <v>30182.1</v>
      </c>
      <c r="L433" s="11">
        <v>306.83999999999997</v>
      </c>
      <c r="M433" s="11">
        <v>-2292.7399999999998</v>
      </c>
      <c r="N433" s="11">
        <v>-177.21</v>
      </c>
      <c r="O433" s="11">
        <v>0</v>
      </c>
      <c r="P433" s="11">
        <v>4930.32</v>
      </c>
      <c r="Q433" s="9"/>
    </row>
    <row r="434" spans="1:17" ht="15.75" thickBot="1" x14ac:dyDescent="0.3">
      <c r="A434" s="6" t="s">
        <v>22</v>
      </c>
      <c r="B434" s="6" t="s">
        <v>22</v>
      </c>
      <c r="C434" s="6" t="s">
        <v>61</v>
      </c>
      <c r="D434" s="6" t="s">
        <v>62</v>
      </c>
      <c r="E434" s="7">
        <v>42840</v>
      </c>
      <c r="F434" s="10">
        <v>1500</v>
      </c>
      <c r="G434" s="10">
        <v>88588.44</v>
      </c>
      <c r="H434" s="10">
        <v>48446.12</v>
      </c>
      <c r="I434" s="8"/>
      <c r="J434" s="10">
        <v>15793.89</v>
      </c>
      <c r="K434" s="10">
        <v>120123.45</v>
      </c>
      <c r="L434" s="10">
        <v>1259.54</v>
      </c>
      <c r="M434" s="10">
        <v>-9124.99</v>
      </c>
      <c r="N434" s="10">
        <v>-705.31</v>
      </c>
      <c r="O434" s="10">
        <v>0</v>
      </c>
      <c r="P434" s="10">
        <v>15263.18</v>
      </c>
      <c r="Q434" s="8"/>
    </row>
    <row r="435" spans="1:17" ht="15.75" thickBot="1" x14ac:dyDescent="0.3">
      <c r="A435" s="6" t="s">
        <v>22</v>
      </c>
      <c r="B435" s="6" t="s">
        <v>22</v>
      </c>
      <c r="C435" s="6" t="s">
        <v>61</v>
      </c>
      <c r="D435" s="6" t="s">
        <v>62</v>
      </c>
      <c r="E435" s="7">
        <v>42841</v>
      </c>
      <c r="F435" s="11">
        <v>600</v>
      </c>
      <c r="G435" s="11">
        <v>10528.88</v>
      </c>
      <c r="H435" s="11">
        <v>4266.32</v>
      </c>
      <c r="I435" s="9"/>
      <c r="J435" s="11">
        <v>1885.53</v>
      </c>
      <c r="K435" s="11">
        <v>10578.45</v>
      </c>
      <c r="L435" s="11">
        <v>119.21</v>
      </c>
      <c r="M435" s="11">
        <v>-803.58</v>
      </c>
      <c r="N435" s="11">
        <v>-62.11</v>
      </c>
      <c r="O435" s="11">
        <v>0</v>
      </c>
      <c r="P435" s="11">
        <v>1706.93</v>
      </c>
      <c r="Q435" s="9"/>
    </row>
    <row r="436" spans="1:17" ht="15.75" thickBot="1" x14ac:dyDescent="0.3">
      <c r="A436" s="6" t="s">
        <v>22</v>
      </c>
      <c r="B436" s="6" t="s">
        <v>22</v>
      </c>
      <c r="C436" s="6" t="s">
        <v>61</v>
      </c>
      <c r="D436" s="6" t="s">
        <v>62</v>
      </c>
      <c r="E436" s="7">
        <v>42842</v>
      </c>
      <c r="F436" s="10">
        <v>3300</v>
      </c>
      <c r="G436" s="10">
        <v>617693.12</v>
      </c>
      <c r="H436" s="10">
        <v>207394.48</v>
      </c>
      <c r="I436" s="8"/>
      <c r="J436" s="10">
        <v>110736.93</v>
      </c>
      <c r="K436" s="10">
        <v>514240.2</v>
      </c>
      <c r="L436" s="10">
        <v>5951.8</v>
      </c>
      <c r="M436" s="10">
        <v>-39063.370000000003</v>
      </c>
      <c r="N436" s="10">
        <v>-3019.4</v>
      </c>
      <c r="O436" s="10">
        <v>0</v>
      </c>
      <c r="P436" s="10">
        <v>92711.99</v>
      </c>
      <c r="Q436" s="8"/>
    </row>
    <row r="437" spans="1:17" ht="15.75" thickBot="1" x14ac:dyDescent="0.3">
      <c r="A437" s="6" t="s">
        <v>22</v>
      </c>
      <c r="B437" s="6" t="s">
        <v>22</v>
      </c>
      <c r="C437" s="6" t="s">
        <v>61</v>
      </c>
      <c r="D437" s="6" t="s">
        <v>62</v>
      </c>
      <c r="E437" s="7">
        <v>42843</v>
      </c>
      <c r="F437" s="11">
        <v>300</v>
      </c>
      <c r="G437" s="11">
        <v>5113.07</v>
      </c>
      <c r="H437" s="11">
        <v>2617.8200000000002</v>
      </c>
      <c r="I437" s="9"/>
      <c r="J437" s="11">
        <v>916.97</v>
      </c>
      <c r="K437" s="11">
        <v>6490.95</v>
      </c>
      <c r="L437" s="11">
        <v>77.41</v>
      </c>
      <c r="M437" s="11">
        <v>-493.08</v>
      </c>
      <c r="N437" s="11">
        <v>-38.11</v>
      </c>
      <c r="O437" s="11">
        <v>0</v>
      </c>
      <c r="P437" s="11">
        <v>885.38</v>
      </c>
      <c r="Q437" s="9"/>
    </row>
    <row r="438" spans="1:17" ht="15.75" thickBot="1" x14ac:dyDescent="0.3">
      <c r="A438" s="6" t="s">
        <v>22</v>
      </c>
      <c r="B438" s="6" t="s">
        <v>22</v>
      </c>
      <c r="C438" s="6" t="s">
        <v>61</v>
      </c>
      <c r="D438" s="6" t="s">
        <v>62</v>
      </c>
      <c r="E438" s="7">
        <v>42844</v>
      </c>
      <c r="F438" s="10">
        <v>600</v>
      </c>
      <c r="G438" s="10">
        <v>39987.599999999999</v>
      </c>
      <c r="H438" s="10">
        <v>16664.349999999999</v>
      </c>
      <c r="I438" s="8"/>
      <c r="J438" s="10">
        <v>7109.96</v>
      </c>
      <c r="K438" s="10">
        <v>41319.72</v>
      </c>
      <c r="L438" s="10">
        <v>513.14</v>
      </c>
      <c r="M438" s="10">
        <v>-3138.78</v>
      </c>
      <c r="N438" s="10">
        <v>-242.61</v>
      </c>
      <c r="O438" s="10">
        <v>0</v>
      </c>
      <c r="P438" s="10">
        <v>6364.24</v>
      </c>
      <c r="Q438" s="8"/>
    </row>
    <row r="439" spans="1:17" ht="15.75" thickBot="1" x14ac:dyDescent="0.3">
      <c r="A439" s="6" t="s">
        <v>22</v>
      </c>
      <c r="B439" s="6" t="s">
        <v>22</v>
      </c>
      <c r="C439" s="6" t="s">
        <v>61</v>
      </c>
      <c r="D439" s="6" t="s">
        <v>62</v>
      </c>
      <c r="E439" s="7">
        <v>42845</v>
      </c>
      <c r="F439" s="11">
        <v>300</v>
      </c>
      <c r="G439" s="11">
        <v>4437.1499999999996</v>
      </c>
      <c r="H439" s="11">
        <v>2274.9299999999998</v>
      </c>
      <c r="I439" s="9"/>
      <c r="J439" s="11">
        <v>791.9</v>
      </c>
      <c r="K439" s="11">
        <v>5640.75</v>
      </c>
      <c r="L439" s="11">
        <v>71.459999999999994</v>
      </c>
      <c r="M439" s="11">
        <v>-428.49</v>
      </c>
      <c r="N439" s="11">
        <v>-33.119999999999997</v>
      </c>
      <c r="O439" s="11">
        <v>0</v>
      </c>
      <c r="P439" s="11">
        <v>772.58</v>
      </c>
      <c r="Q439" s="9"/>
    </row>
    <row r="440" spans="1:17" ht="15.75" thickBot="1" x14ac:dyDescent="0.3">
      <c r="A440" s="6" t="s">
        <v>22</v>
      </c>
      <c r="B440" s="6" t="s">
        <v>22</v>
      </c>
      <c r="C440" s="6" t="s">
        <v>61</v>
      </c>
      <c r="D440" s="6" t="s">
        <v>62</v>
      </c>
      <c r="E440" s="7">
        <v>42854</v>
      </c>
      <c r="F440" s="10">
        <v>900</v>
      </c>
      <c r="G440" s="10">
        <v>22908.47</v>
      </c>
      <c r="H440" s="10">
        <v>10049.26</v>
      </c>
      <c r="I440" s="8"/>
      <c r="J440" s="10">
        <v>4078.49</v>
      </c>
      <c r="K440" s="10">
        <v>24917.4</v>
      </c>
      <c r="L440" s="10">
        <v>341</v>
      </c>
      <c r="M440" s="10">
        <v>-1892.81</v>
      </c>
      <c r="N440" s="10">
        <v>-146.30000000000001</v>
      </c>
      <c r="O440" s="10">
        <v>0</v>
      </c>
      <c r="P440" s="10">
        <v>3754.99</v>
      </c>
      <c r="Q440" s="8"/>
    </row>
    <row r="441" spans="1:17" ht="15.75" thickBot="1" x14ac:dyDescent="0.3">
      <c r="A441" s="6" t="s">
        <v>22</v>
      </c>
      <c r="B441" s="6" t="s">
        <v>22</v>
      </c>
      <c r="C441" s="6" t="s">
        <v>61</v>
      </c>
      <c r="D441" s="6" t="s">
        <v>62</v>
      </c>
      <c r="E441" s="7">
        <v>42855</v>
      </c>
      <c r="F441" s="11">
        <v>600</v>
      </c>
      <c r="G441" s="11">
        <v>14519.98</v>
      </c>
      <c r="H441" s="11">
        <v>5156.51</v>
      </c>
      <c r="I441" s="9"/>
      <c r="J441" s="11">
        <v>2590.27</v>
      </c>
      <c r="K441" s="11">
        <v>12785.7</v>
      </c>
      <c r="L441" s="11">
        <v>178.3</v>
      </c>
      <c r="M441" s="11">
        <v>-971.25</v>
      </c>
      <c r="N441" s="11">
        <v>-75.069999999999993</v>
      </c>
      <c r="O441" s="11">
        <v>0</v>
      </c>
      <c r="P441" s="11">
        <v>2260.7199999999998</v>
      </c>
      <c r="Q441" s="9"/>
    </row>
    <row r="442" spans="1:17" ht="15.75" thickBot="1" x14ac:dyDescent="0.3">
      <c r="A442" s="6" t="s">
        <v>22</v>
      </c>
      <c r="B442" s="6" t="s">
        <v>22</v>
      </c>
      <c r="C442" s="6" t="s">
        <v>63</v>
      </c>
      <c r="D442" s="6" t="s">
        <v>64</v>
      </c>
      <c r="E442" s="7">
        <v>42406</v>
      </c>
      <c r="F442" s="10">
        <v>0</v>
      </c>
      <c r="G442" s="8"/>
      <c r="H442" s="10">
        <v>-1535.8</v>
      </c>
      <c r="I442" s="10">
        <v>-220.38</v>
      </c>
      <c r="J442" s="8"/>
      <c r="K442" s="10">
        <v>-691.06</v>
      </c>
      <c r="L442" s="10">
        <v>-26.88</v>
      </c>
      <c r="M442" s="10">
        <v>38.04</v>
      </c>
      <c r="N442" s="10">
        <v>0.76</v>
      </c>
      <c r="O442" s="10">
        <v>0</v>
      </c>
      <c r="P442" s="10">
        <v>-296.33999999999997</v>
      </c>
      <c r="Q442" s="8"/>
    </row>
    <row r="443" spans="1:17" ht="15.75" thickBot="1" x14ac:dyDescent="0.3">
      <c r="A443" s="6" t="s">
        <v>22</v>
      </c>
      <c r="B443" s="6" t="s">
        <v>22</v>
      </c>
      <c r="C443" s="6" t="s">
        <v>63</v>
      </c>
      <c r="D443" s="6" t="s">
        <v>64</v>
      </c>
      <c r="E443" s="7">
        <v>42435</v>
      </c>
      <c r="F443" s="11">
        <v>0</v>
      </c>
      <c r="G443" s="9"/>
      <c r="H443" s="11">
        <v>-1390.46</v>
      </c>
      <c r="I443" s="11">
        <v>-199.52</v>
      </c>
      <c r="J443" s="9"/>
      <c r="K443" s="11">
        <v>-625.66</v>
      </c>
      <c r="L443" s="11">
        <v>-24.34</v>
      </c>
      <c r="M443" s="11">
        <v>1.38</v>
      </c>
      <c r="N443" s="11">
        <v>3.67</v>
      </c>
      <c r="O443" s="11">
        <v>0</v>
      </c>
      <c r="P443" s="11">
        <v>-258.93</v>
      </c>
      <c r="Q443" s="9"/>
    </row>
    <row r="444" spans="1:17" ht="15.75" thickBot="1" x14ac:dyDescent="0.3">
      <c r="A444" s="6" t="s">
        <v>22</v>
      </c>
      <c r="B444" s="6" t="s">
        <v>22</v>
      </c>
      <c r="C444" s="6" t="s">
        <v>63</v>
      </c>
      <c r="D444" s="6" t="s">
        <v>64</v>
      </c>
      <c r="E444" s="7">
        <v>42436</v>
      </c>
      <c r="F444" s="10">
        <v>0</v>
      </c>
      <c r="G444" s="8"/>
      <c r="H444" s="10">
        <v>-9.69</v>
      </c>
      <c r="I444" s="10">
        <v>-1.39</v>
      </c>
      <c r="J444" s="8"/>
      <c r="K444" s="10">
        <v>-4.3600000000000003</v>
      </c>
      <c r="L444" s="10">
        <v>-0.17</v>
      </c>
      <c r="M444" s="10">
        <v>0.01</v>
      </c>
      <c r="N444" s="10">
        <v>0.02</v>
      </c>
      <c r="O444" s="10">
        <v>0</v>
      </c>
      <c r="P444" s="10">
        <v>-1.8</v>
      </c>
      <c r="Q444" s="8"/>
    </row>
    <row r="445" spans="1:17" ht="15.75" thickBot="1" x14ac:dyDescent="0.3">
      <c r="A445" s="6" t="s">
        <v>22</v>
      </c>
      <c r="B445" s="6" t="s">
        <v>22</v>
      </c>
      <c r="C445" s="6" t="s">
        <v>63</v>
      </c>
      <c r="D445" s="6" t="s">
        <v>64</v>
      </c>
      <c r="E445" s="7">
        <v>42466</v>
      </c>
      <c r="F445" s="11">
        <v>0</v>
      </c>
      <c r="G445" s="9"/>
      <c r="H445" s="11">
        <v>-973.8</v>
      </c>
      <c r="I445" s="11">
        <v>-139.74</v>
      </c>
      <c r="J445" s="9"/>
      <c r="K445" s="11">
        <v>-438.18</v>
      </c>
      <c r="L445" s="11">
        <v>-16.559999999999999</v>
      </c>
      <c r="M445" s="11">
        <v>9.65</v>
      </c>
      <c r="N445" s="11">
        <v>0.64</v>
      </c>
      <c r="O445" s="11">
        <v>0</v>
      </c>
      <c r="P445" s="11">
        <v>-103.29</v>
      </c>
      <c r="Q445" s="9"/>
    </row>
    <row r="446" spans="1:17" ht="15.75" thickBot="1" x14ac:dyDescent="0.3">
      <c r="A446" s="6" t="s">
        <v>22</v>
      </c>
      <c r="B446" s="6" t="s">
        <v>22</v>
      </c>
      <c r="C446" s="6" t="s">
        <v>63</v>
      </c>
      <c r="D446" s="6" t="s">
        <v>64</v>
      </c>
      <c r="E446" s="7">
        <v>42467</v>
      </c>
      <c r="F446" s="10">
        <v>0</v>
      </c>
      <c r="G446" s="8"/>
      <c r="H446" s="10">
        <v>-7.27</v>
      </c>
      <c r="I446" s="10">
        <v>-1.04</v>
      </c>
      <c r="J446" s="8"/>
      <c r="K446" s="10">
        <v>-3.27</v>
      </c>
      <c r="L446" s="10">
        <v>-0.12</v>
      </c>
      <c r="M446" s="10">
        <v>7.0000000000000007E-2</v>
      </c>
      <c r="N446" s="10">
        <v>0.01</v>
      </c>
      <c r="O446" s="10">
        <v>0</v>
      </c>
      <c r="P446" s="10">
        <v>-0.77</v>
      </c>
      <c r="Q446" s="8"/>
    </row>
    <row r="447" spans="1:17" ht="15.75" thickBot="1" x14ac:dyDescent="0.3">
      <c r="A447" s="6" t="s">
        <v>22</v>
      </c>
      <c r="B447" s="6" t="s">
        <v>22</v>
      </c>
      <c r="C447" s="6" t="s">
        <v>63</v>
      </c>
      <c r="D447" s="6" t="s">
        <v>64</v>
      </c>
      <c r="E447" s="7">
        <v>42496</v>
      </c>
      <c r="F447" s="11">
        <v>0</v>
      </c>
      <c r="G447" s="9"/>
      <c r="H447" s="11">
        <v>-891.44</v>
      </c>
      <c r="I447" s="11">
        <v>-127.92</v>
      </c>
      <c r="J447" s="9"/>
      <c r="K447" s="11">
        <v>-401.12</v>
      </c>
      <c r="L447" s="11">
        <v>-15.16</v>
      </c>
      <c r="M447" s="11">
        <v>37.24</v>
      </c>
      <c r="N447" s="11">
        <v>0.59</v>
      </c>
      <c r="O447" s="11">
        <v>0</v>
      </c>
      <c r="P447" s="11">
        <v>-70.55</v>
      </c>
      <c r="Q447" s="9"/>
    </row>
    <row r="448" spans="1:17" ht="15.75" thickBot="1" x14ac:dyDescent="0.3">
      <c r="A448" s="6" t="s">
        <v>22</v>
      </c>
      <c r="B448" s="6" t="s">
        <v>22</v>
      </c>
      <c r="C448" s="6" t="s">
        <v>63</v>
      </c>
      <c r="D448" s="6" t="s">
        <v>64</v>
      </c>
      <c r="E448" s="7">
        <v>42497</v>
      </c>
      <c r="F448" s="10">
        <v>0</v>
      </c>
      <c r="G448" s="8"/>
      <c r="H448" s="10">
        <v>-7.27</v>
      </c>
      <c r="I448" s="10">
        <v>-1.04</v>
      </c>
      <c r="J448" s="8"/>
      <c r="K448" s="10">
        <v>-3.27</v>
      </c>
      <c r="L448" s="10">
        <v>-0.13</v>
      </c>
      <c r="M448" s="10">
        <v>0.31</v>
      </c>
      <c r="N448" s="10">
        <v>0</v>
      </c>
      <c r="O448" s="10">
        <v>0</v>
      </c>
      <c r="P448" s="10">
        <v>-0.56999999999999995</v>
      </c>
      <c r="Q448" s="8"/>
    </row>
    <row r="449" spans="1:17" ht="15.75" thickBot="1" x14ac:dyDescent="0.3">
      <c r="A449" s="6" t="s">
        <v>22</v>
      </c>
      <c r="B449" s="6" t="s">
        <v>22</v>
      </c>
      <c r="C449" s="6" t="s">
        <v>65</v>
      </c>
      <c r="D449" s="6" t="s">
        <v>66</v>
      </c>
      <c r="E449" s="7">
        <v>42527</v>
      </c>
      <c r="F449" s="11">
        <v>0</v>
      </c>
      <c r="G449" s="9"/>
      <c r="H449" s="11">
        <v>-959.27</v>
      </c>
      <c r="I449" s="11">
        <v>-137.65</v>
      </c>
      <c r="J449" s="9"/>
      <c r="K449" s="11">
        <v>-431.64</v>
      </c>
      <c r="L449" s="11">
        <v>-16.32</v>
      </c>
      <c r="M449" s="11">
        <v>47.05</v>
      </c>
      <c r="N449" s="11">
        <v>1.9</v>
      </c>
      <c r="O449" s="11">
        <v>0</v>
      </c>
      <c r="P449" s="11">
        <v>-76.14</v>
      </c>
      <c r="Q449" s="9"/>
    </row>
    <row r="450" spans="1:17" ht="15.75" thickBot="1" x14ac:dyDescent="0.3">
      <c r="A450" s="6" t="s">
        <v>22</v>
      </c>
      <c r="B450" s="6" t="s">
        <v>22</v>
      </c>
      <c r="C450" s="6" t="s">
        <v>65</v>
      </c>
      <c r="D450" s="6" t="s">
        <v>66</v>
      </c>
      <c r="E450" s="7">
        <v>42528</v>
      </c>
      <c r="F450" s="10">
        <v>0</v>
      </c>
      <c r="G450" s="8"/>
      <c r="H450" s="10">
        <v>-7.27</v>
      </c>
      <c r="I450" s="10">
        <v>-1.04</v>
      </c>
      <c r="J450" s="8"/>
      <c r="K450" s="10">
        <v>-3.27</v>
      </c>
      <c r="L450" s="10">
        <v>-0.13</v>
      </c>
      <c r="M450" s="10">
        <v>0.36</v>
      </c>
      <c r="N450" s="10">
        <v>0.01</v>
      </c>
      <c r="O450" s="10">
        <v>0</v>
      </c>
      <c r="P450" s="10">
        <v>-0.57999999999999996</v>
      </c>
      <c r="Q450" s="8"/>
    </row>
    <row r="451" spans="1:17" ht="15.75" thickBot="1" x14ac:dyDescent="0.3">
      <c r="A451" s="6" t="s">
        <v>22</v>
      </c>
      <c r="B451" s="6" t="s">
        <v>22</v>
      </c>
      <c r="C451" s="6" t="s">
        <v>65</v>
      </c>
      <c r="D451" s="6" t="s">
        <v>66</v>
      </c>
      <c r="E451" s="7">
        <v>42540</v>
      </c>
      <c r="F451" s="11">
        <v>0</v>
      </c>
      <c r="G451" s="9"/>
      <c r="H451" s="11">
        <v>0</v>
      </c>
      <c r="I451" s="11">
        <v>0</v>
      </c>
      <c r="J451" s="9"/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9"/>
    </row>
    <row r="452" spans="1:17" ht="15.75" thickBot="1" x14ac:dyDescent="0.3">
      <c r="A452" s="6" t="s">
        <v>22</v>
      </c>
      <c r="B452" s="6" t="s">
        <v>22</v>
      </c>
      <c r="C452" s="6" t="s">
        <v>65</v>
      </c>
      <c r="D452" s="6" t="s">
        <v>66</v>
      </c>
      <c r="E452" s="7">
        <v>42557</v>
      </c>
      <c r="F452" s="10">
        <v>0</v>
      </c>
      <c r="G452" s="8"/>
      <c r="H452" s="10">
        <v>-998.03</v>
      </c>
      <c r="I452" s="10">
        <v>-143.21</v>
      </c>
      <c r="J452" s="8"/>
      <c r="K452" s="10">
        <v>-449.08</v>
      </c>
      <c r="L452" s="10">
        <v>-18.09</v>
      </c>
      <c r="M452" s="10">
        <v>44.17</v>
      </c>
      <c r="N452" s="10">
        <v>0.16</v>
      </c>
      <c r="O452" s="10">
        <v>0</v>
      </c>
      <c r="P452" s="10">
        <v>-90.55</v>
      </c>
      <c r="Q452" s="8"/>
    </row>
    <row r="453" spans="1:17" ht="15.75" thickBot="1" x14ac:dyDescent="0.3">
      <c r="A453" s="6" t="s">
        <v>22</v>
      </c>
      <c r="B453" s="6" t="s">
        <v>22</v>
      </c>
      <c r="C453" s="6" t="s">
        <v>65</v>
      </c>
      <c r="D453" s="6" t="s">
        <v>66</v>
      </c>
      <c r="E453" s="7">
        <v>42558</v>
      </c>
      <c r="F453" s="11">
        <v>0</v>
      </c>
      <c r="G453" s="9"/>
      <c r="H453" s="11">
        <v>-14.53</v>
      </c>
      <c r="I453" s="11">
        <v>-2.09</v>
      </c>
      <c r="J453" s="9"/>
      <c r="K453" s="11">
        <v>-6.54</v>
      </c>
      <c r="L453" s="11">
        <v>-0.27</v>
      </c>
      <c r="M453" s="11">
        <v>0.65</v>
      </c>
      <c r="N453" s="11">
        <v>0</v>
      </c>
      <c r="O453" s="11">
        <v>0</v>
      </c>
      <c r="P453" s="11">
        <v>-1.31</v>
      </c>
      <c r="Q453" s="9"/>
    </row>
    <row r="454" spans="1:17" ht="15.75" thickBot="1" x14ac:dyDescent="0.3">
      <c r="A454" s="6" t="s">
        <v>22</v>
      </c>
      <c r="B454" s="6" t="s">
        <v>22</v>
      </c>
      <c r="C454" s="6" t="s">
        <v>65</v>
      </c>
      <c r="D454" s="6" t="s">
        <v>66</v>
      </c>
      <c r="E454" s="7">
        <v>42570</v>
      </c>
      <c r="F454" s="10">
        <v>0</v>
      </c>
      <c r="G454" s="8"/>
      <c r="H454" s="10">
        <v>0</v>
      </c>
      <c r="I454" s="10">
        <v>0</v>
      </c>
      <c r="J454" s="8"/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8"/>
    </row>
    <row r="455" spans="1:17" ht="15.75" thickBot="1" x14ac:dyDescent="0.3">
      <c r="A455" s="6" t="s">
        <v>22</v>
      </c>
      <c r="B455" s="6" t="s">
        <v>22</v>
      </c>
      <c r="C455" s="6" t="s">
        <v>65</v>
      </c>
      <c r="D455" s="6" t="s">
        <v>66</v>
      </c>
      <c r="E455" s="7">
        <v>42582</v>
      </c>
      <c r="F455" s="11">
        <v>0</v>
      </c>
      <c r="G455" s="9"/>
      <c r="H455" s="11">
        <v>-26.64</v>
      </c>
      <c r="I455" s="11">
        <v>-3.83</v>
      </c>
      <c r="J455" s="9"/>
      <c r="K455" s="11">
        <v>-11.99</v>
      </c>
      <c r="L455" s="11">
        <v>-0.56000000000000005</v>
      </c>
      <c r="M455" s="11">
        <v>1.19</v>
      </c>
      <c r="N455" s="11">
        <v>0</v>
      </c>
      <c r="O455" s="11">
        <v>0</v>
      </c>
      <c r="P455" s="11">
        <v>-2.42</v>
      </c>
      <c r="Q455" s="9"/>
    </row>
    <row r="456" spans="1:17" ht="15.75" thickBot="1" x14ac:dyDescent="0.3">
      <c r="A456" s="6" t="s">
        <v>22</v>
      </c>
      <c r="B456" s="6" t="s">
        <v>22</v>
      </c>
      <c r="C456" s="6" t="s">
        <v>65</v>
      </c>
      <c r="D456" s="6" t="s">
        <v>66</v>
      </c>
      <c r="E456" s="7">
        <v>42588</v>
      </c>
      <c r="F456" s="10">
        <v>0</v>
      </c>
      <c r="G456" s="8"/>
      <c r="H456" s="10">
        <v>-968.96</v>
      </c>
      <c r="I456" s="10">
        <v>-139.04</v>
      </c>
      <c r="J456" s="8"/>
      <c r="K456" s="10">
        <v>-436</v>
      </c>
      <c r="L456" s="10">
        <v>-20.32</v>
      </c>
      <c r="M456" s="10">
        <v>27.84</v>
      </c>
      <c r="N456" s="10">
        <v>-0.32</v>
      </c>
      <c r="O456" s="10">
        <v>0</v>
      </c>
      <c r="P456" s="10">
        <v>-84.96</v>
      </c>
      <c r="Q456" s="8"/>
    </row>
    <row r="457" spans="1:17" ht="15.75" thickBot="1" x14ac:dyDescent="0.3">
      <c r="A457" s="6" t="s">
        <v>22</v>
      </c>
      <c r="B457" s="6" t="s">
        <v>22</v>
      </c>
      <c r="C457" s="6" t="s">
        <v>65</v>
      </c>
      <c r="D457" s="6" t="s">
        <v>66</v>
      </c>
      <c r="E457" s="7">
        <v>42589</v>
      </c>
      <c r="F457" s="11">
        <v>0</v>
      </c>
      <c r="G457" s="9"/>
      <c r="H457" s="11">
        <v>-19.38</v>
      </c>
      <c r="I457" s="11">
        <v>-2.78</v>
      </c>
      <c r="J457" s="9"/>
      <c r="K457" s="11">
        <v>-8.7200000000000006</v>
      </c>
      <c r="L457" s="11">
        <v>-0.41</v>
      </c>
      <c r="M457" s="11">
        <v>0.56000000000000005</v>
      </c>
      <c r="N457" s="11">
        <v>-0.01</v>
      </c>
      <c r="O457" s="11">
        <v>0</v>
      </c>
      <c r="P457" s="11">
        <v>-1.69</v>
      </c>
      <c r="Q457" s="9"/>
    </row>
    <row r="458" spans="1:17" ht="15.75" thickBot="1" x14ac:dyDescent="0.3">
      <c r="A458" s="6" t="s">
        <v>22</v>
      </c>
      <c r="B458" s="6" t="s">
        <v>22</v>
      </c>
      <c r="C458" s="6" t="s">
        <v>65</v>
      </c>
      <c r="D458" s="6" t="s">
        <v>66</v>
      </c>
      <c r="E458" s="7">
        <v>42600</v>
      </c>
      <c r="F458" s="10">
        <v>0</v>
      </c>
      <c r="G458" s="8"/>
      <c r="H458" s="10">
        <v>0</v>
      </c>
      <c r="I458" s="10">
        <v>0</v>
      </c>
      <c r="J458" s="8"/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8"/>
    </row>
    <row r="459" spans="1:17" ht="15.75" thickBot="1" x14ac:dyDescent="0.3">
      <c r="A459" s="6" t="s">
        <v>22</v>
      </c>
      <c r="B459" s="6" t="s">
        <v>22</v>
      </c>
      <c r="C459" s="6" t="s">
        <v>65</v>
      </c>
      <c r="D459" s="6" t="s">
        <v>66</v>
      </c>
      <c r="E459" s="7">
        <v>42601</v>
      </c>
      <c r="F459" s="11">
        <v>0</v>
      </c>
      <c r="G459" s="9"/>
      <c r="H459" s="11">
        <v>-264.95</v>
      </c>
      <c r="I459" s="11">
        <v>-38.020000000000003</v>
      </c>
      <c r="J459" s="9"/>
      <c r="K459" s="11">
        <v>-119.22</v>
      </c>
      <c r="L459" s="11">
        <v>-5.56</v>
      </c>
      <c r="M459" s="11">
        <v>7.61</v>
      </c>
      <c r="N459" s="11">
        <v>-0.09</v>
      </c>
      <c r="O459" s="11">
        <v>0</v>
      </c>
      <c r="P459" s="11">
        <v>-23.24</v>
      </c>
      <c r="Q459" s="9"/>
    </row>
    <row r="460" spans="1:17" ht="15.75" thickBot="1" x14ac:dyDescent="0.3">
      <c r="A460" s="6" t="s">
        <v>22</v>
      </c>
      <c r="B460" s="6" t="s">
        <v>22</v>
      </c>
      <c r="C460" s="6" t="s">
        <v>65</v>
      </c>
      <c r="D460" s="6" t="s">
        <v>66</v>
      </c>
      <c r="E460" s="7">
        <v>42619</v>
      </c>
      <c r="F460" s="10">
        <v>0</v>
      </c>
      <c r="G460" s="8"/>
      <c r="H460" s="10">
        <v>-1119.1500000000001</v>
      </c>
      <c r="I460" s="10">
        <v>-160.59</v>
      </c>
      <c r="J460" s="8"/>
      <c r="K460" s="10">
        <v>-503.58</v>
      </c>
      <c r="L460" s="10">
        <v>-23.47</v>
      </c>
      <c r="M460" s="10">
        <v>23.28</v>
      </c>
      <c r="N460" s="10">
        <v>1.1100000000000001</v>
      </c>
      <c r="O460" s="10">
        <v>0</v>
      </c>
      <c r="P460" s="10">
        <v>-78.98</v>
      </c>
      <c r="Q460" s="8"/>
    </row>
    <row r="461" spans="1:17" ht="15.75" thickBot="1" x14ac:dyDescent="0.3">
      <c r="A461" s="6" t="s">
        <v>22</v>
      </c>
      <c r="B461" s="6" t="s">
        <v>22</v>
      </c>
      <c r="C461" s="6" t="s">
        <v>65</v>
      </c>
      <c r="D461" s="6" t="s">
        <v>66</v>
      </c>
      <c r="E461" s="7">
        <v>42620</v>
      </c>
      <c r="F461" s="11">
        <v>0</v>
      </c>
      <c r="G461" s="9"/>
      <c r="H461" s="11">
        <v>-12.11</v>
      </c>
      <c r="I461" s="11">
        <v>-1.74</v>
      </c>
      <c r="J461" s="9"/>
      <c r="K461" s="11">
        <v>-5.45</v>
      </c>
      <c r="L461" s="11">
        <v>-0.26</v>
      </c>
      <c r="M461" s="11">
        <v>0.26</v>
      </c>
      <c r="N461" s="11">
        <v>0.01</v>
      </c>
      <c r="O461" s="11">
        <v>0</v>
      </c>
      <c r="P461" s="11">
        <v>-0.86</v>
      </c>
      <c r="Q461" s="9"/>
    </row>
    <row r="462" spans="1:17" ht="15.75" thickBot="1" x14ac:dyDescent="0.3">
      <c r="A462" s="6" t="s">
        <v>22</v>
      </c>
      <c r="B462" s="6" t="s">
        <v>22</v>
      </c>
      <c r="C462" s="6" t="s">
        <v>65</v>
      </c>
      <c r="D462" s="6" t="s">
        <v>66</v>
      </c>
      <c r="E462" s="7">
        <v>42632</v>
      </c>
      <c r="F462" s="10">
        <v>0</v>
      </c>
      <c r="G462" s="8"/>
      <c r="H462" s="10">
        <v>-511.49</v>
      </c>
      <c r="I462" s="10">
        <v>-73.400000000000006</v>
      </c>
      <c r="J462" s="8"/>
      <c r="K462" s="10">
        <v>-230.15</v>
      </c>
      <c r="L462" s="10">
        <v>-10.72</v>
      </c>
      <c r="M462" s="10">
        <v>10.64</v>
      </c>
      <c r="N462" s="10">
        <v>0.51</v>
      </c>
      <c r="O462" s="10">
        <v>0</v>
      </c>
      <c r="P462" s="10">
        <v>-36.090000000000003</v>
      </c>
      <c r="Q462" s="8"/>
    </row>
    <row r="463" spans="1:17" ht="15.75" thickBot="1" x14ac:dyDescent="0.3">
      <c r="A463" s="6" t="s">
        <v>22</v>
      </c>
      <c r="B463" s="6" t="s">
        <v>22</v>
      </c>
      <c r="C463" s="6" t="s">
        <v>65</v>
      </c>
      <c r="D463" s="6" t="s">
        <v>66</v>
      </c>
      <c r="E463" s="7">
        <v>42649</v>
      </c>
      <c r="F463" s="11">
        <v>0</v>
      </c>
      <c r="G463" s="9"/>
      <c r="H463" s="11">
        <v>-838.15</v>
      </c>
      <c r="I463" s="11">
        <v>-120.27</v>
      </c>
      <c r="J463" s="9"/>
      <c r="K463" s="11">
        <v>-377.14</v>
      </c>
      <c r="L463" s="11">
        <v>-17.579999999999998</v>
      </c>
      <c r="M463" s="11">
        <v>22.83</v>
      </c>
      <c r="N463" s="11">
        <v>0.28000000000000003</v>
      </c>
      <c r="O463" s="11">
        <v>0</v>
      </c>
      <c r="P463" s="11">
        <v>-58.27</v>
      </c>
      <c r="Q463" s="9"/>
    </row>
    <row r="464" spans="1:17" ht="15.75" thickBot="1" x14ac:dyDescent="0.3">
      <c r="A464" s="6" t="s">
        <v>22</v>
      </c>
      <c r="B464" s="6" t="s">
        <v>22</v>
      </c>
      <c r="C464" s="6" t="s">
        <v>65</v>
      </c>
      <c r="D464" s="6" t="s">
        <v>66</v>
      </c>
      <c r="E464" s="7">
        <v>42650</v>
      </c>
      <c r="F464" s="10">
        <v>0</v>
      </c>
      <c r="G464" s="8"/>
      <c r="H464" s="10">
        <v>-2.42</v>
      </c>
      <c r="I464" s="10">
        <v>-0.35</v>
      </c>
      <c r="J464" s="8"/>
      <c r="K464" s="10">
        <v>-1.0900000000000001</v>
      </c>
      <c r="L464" s="10">
        <v>-0.05</v>
      </c>
      <c r="M464" s="10">
        <v>7.0000000000000007E-2</v>
      </c>
      <c r="N464" s="10">
        <v>0</v>
      </c>
      <c r="O464" s="10">
        <v>0</v>
      </c>
      <c r="P464" s="10">
        <v>-0.16</v>
      </c>
      <c r="Q464" s="8"/>
    </row>
    <row r="465" spans="1:17" ht="15.75" thickBot="1" x14ac:dyDescent="0.3">
      <c r="A465" s="6" t="s">
        <v>22</v>
      </c>
      <c r="B465" s="6" t="s">
        <v>22</v>
      </c>
      <c r="C465" s="6" t="s">
        <v>65</v>
      </c>
      <c r="D465" s="6" t="s">
        <v>66</v>
      </c>
      <c r="E465" s="7">
        <v>42662</v>
      </c>
      <c r="F465" s="11">
        <v>0</v>
      </c>
      <c r="G465" s="9"/>
      <c r="H465" s="11">
        <v>-329.21</v>
      </c>
      <c r="I465" s="11">
        <v>-47.23</v>
      </c>
      <c r="J465" s="9"/>
      <c r="K465" s="11">
        <v>-148.13</v>
      </c>
      <c r="L465" s="11">
        <v>-6.91</v>
      </c>
      <c r="M465" s="11">
        <v>8.9600000000000009</v>
      </c>
      <c r="N465" s="11">
        <v>0.12</v>
      </c>
      <c r="O465" s="11">
        <v>0</v>
      </c>
      <c r="P465" s="11">
        <v>-22.9</v>
      </c>
      <c r="Q465" s="9"/>
    </row>
    <row r="466" spans="1:17" ht="15.75" thickBot="1" x14ac:dyDescent="0.3">
      <c r="A466" s="6" t="s">
        <v>22</v>
      </c>
      <c r="B466" s="6" t="s">
        <v>22</v>
      </c>
      <c r="C466" s="6" t="s">
        <v>65</v>
      </c>
      <c r="D466" s="6" t="s">
        <v>66</v>
      </c>
      <c r="E466" s="7">
        <v>42680</v>
      </c>
      <c r="F466" s="10">
        <v>0</v>
      </c>
      <c r="G466" s="8"/>
      <c r="H466" s="10">
        <v>-838.15</v>
      </c>
      <c r="I466" s="10">
        <v>-120.27</v>
      </c>
      <c r="J466" s="8"/>
      <c r="K466" s="10">
        <v>-377.14</v>
      </c>
      <c r="L466" s="10">
        <v>-17.579999999999998</v>
      </c>
      <c r="M466" s="10">
        <v>15.64</v>
      </c>
      <c r="N466" s="10">
        <v>0.83</v>
      </c>
      <c r="O466" s="10">
        <v>0</v>
      </c>
      <c r="P466" s="10">
        <v>-55.63</v>
      </c>
      <c r="Q466" s="8"/>
    </row>
    <row r="467" spans="1:17" ht="15.75" thickBot="1" x14ac:dyDescent="0.3">
      <c r="A467" s="6" t="s">
        <v>22</v>
      </c>
      <c r="B467" s="6" t="s">
        <v>22</v>
      </c>
      <c r="C467" s="6" t="s">
        <v>65</v>
      </c>
      <c r="D467" s="6" t="s">
        <v>66</v>
      </c>
      <c r="E467" s="7">
        <v>42681</v>
      </c>
      <c r="F467" s="11">
        <v>0</v>
      </c>
      <c r="G467" s="9"/>
      <c r="H467" s="11">
        <v>-2.42</v>
      </c>
      <c r="I467" s="11">
        <v>-0.35</v>
      </c>
      <c r="J467" s="9"/>
      <c r="K467" s="11">
        <v>-1.0900000000000001</v>
      </c>
      <c r="L467" s="11">
        <v>-0.05</v>
      </c>
      <c r="M467" s="11">
        <v>0.05</v>
      </c>
      <c r="N467" s="11">
        <v>0</v>
      </c>
      <c r="O467" s="11">
        <v>0</v>
      </c>
      <c r="P467" s="11">
        <v>-0.16</v>
      </c>
      <c r="Q467" s="9"/>
    </row>
    <row r="468" spans="1:17" ht="15.75" thickBot="1" x14ac:dyDescent="0.3">
      <c r="A468" s="6" t="s">
        <v>22</v>
      </c>
      <c r="B468" s="6" t="s">
        <v>22</v>
      </c>
      <c r="C468" s="6" t="s">
        <v>65</v>
      </c>
      <c r="D468" s="6" t="s">
        <v>66</v>
      </c>
      <c r="E468" s="7">
        <v>42688</v>
      </c>
      <c r="F468" s="10">
        <v>-8</v>
      </c>
      <c r="G468" s="8"/>
      <c r="H468" s="10">
        <v>-4.0599999999999996</v>
      </c>
      <c r="I468" s="10">
        <v>-0.57999999999999996</v>
      </c>
      <c r="J468" s="8"/>
      <c r="K468" s="10">
        <v>-1.83</v>
      </c>
      <c r="L468" s="10">
        <v>-0.09</v>
      </c>
      <c r="M468" s="10">
        <v>0.08</v>
      </c>
      <c r="N468" s="10">
        <v>0</v>
      </c>
      <c r="O468" s="10">
        <v>0</v>
      </c>
      <c r="P468" s="10">
        <v>-0.73</v>
      </c>
      <c r="Q468" s="8"/>
    </row>
    <row r="469" spans="1:17" ht="15.75" thickBot="1" x14ac:dyDescent="0.3">
      <c r="A469" s="6" t="s">
        <v>22</v>
      </c>
      <c r="B469" s="6" t="s">
        <v>22</v>
      </c>
      <c r="C469" s="6" t="s">
        <v>65</v>
      </c>
      <c r="D469" s="6" t="s">
        <v>66</v>
      </c>
      <c r="E469" s="7">
        <v>42693</v>
      </c>
      <c r="F469" s="11">
        <v>0</v>
      </c>
      <c r="G469" s="9"/>
      <c r="H469" s="11">
        <v>-370.8</v>
      </c>
      <c r="I469" s="11">
        <v>-53.2</v>
      </c>
      <c r="J469" s="9"/>
      <c r="K469" s="11">
        <v>-166.87</v>
      </c>
      <c r="L469" s="11">
        <v>-7.78</v>
      </c>
      <c r="M469" s="11">
        <v>6.93</v>
      </c>
      <c r="N469" s="11">
        <v>0.36</v>
      </c>
      <c r="O469" s="11">
        <v>0</v>
      </c>
      <c r="P469" s="11">
        <v>-24.61</v>
      </c>
      <c r="Q469" s="9"/>
    </row>
    <row r="470" spans="1:17" ht="15.75" thickBot="1" x14ac:dyDescent="0.3">
      <c r="A470" s="6" t="s">
        <v>22</v>
      </c>
      <c r="B470" s="6" t="s">
        <v>22</v>
      </c>
      <c r="C470" s="6" t="s">
        <v>65</v>
      </c>
      <c r="D470" s="6" t="s">
        <v>66</v>
      </c>
      <c r="E470" s="7">
        <v>42698</v>
      </c>
      <c r="F470" s="10">
        <v>-1.33</v>
      </c>
      <c r="G470" s="8"/>
      <c r="H470" s="10">
        <v>0</v>
      </c>
      <c r="I470" s="10">
        <v>0</v>
      </c>
      <c r="J470" s="8"/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-0.08</v>
      </c>
      <c r="Q470" s="8"/>
    </row>
    <row r="471" spans="1:17" ht="15.75" thickBot="1" x14ac:dyDescent="0.3">
      <c r="A471" s="6" t="s">
        <v>22</v>
      </c>
      <c r="B471" s="6" t="s">
        <v>22</v>
      </c>
      <c r="C471" s="6" t="s">
        <v>65</v>
      </c>
      <c r="D471" s="6" t="s">
        <v>66</v>
      </c>
      <c r="E471" s="7">
        <v>42710</v>
      </c>
      <c r="F471" s="11">
        <v>0</v>
      </c>
      <c r="G471" s="9"/>
      <c r="H471" s="11">
        <v>-1363.81</v>
      </c>
      <c r="I471" s="11">
        <v>-195.7</v>
      </c>
      <c r="J471" s="9"/>
      <c r="K471" s="11">
        <v>-613.66999999999996</v>
      </c>
      <c r="L471" s="11">
        <v>-28.6</v>
      </c>
      <c r="M471" s="11">
        <v>58.77</v>
      </c>
      <c r="N471" s="11">
        <v>2.0299999999999998</v>
      </c>
      <c r="O471" s="11">
        <v>0</v>
      </c>
      <c r="P471" s="11">
        <v>-161.99</v>
      </c>
      <c r="Q471" s="9"/>
    </row>
    <row r="472" spans="1:17" ht="15.75" thickBot="1" x14ac:dyDescent="0.3">
      <c r="A472" s="6" t="s">
        <v>22</v>
      </c>
      <c r="B472" s="6" t="s">
        <v>22</v>
      </c>
      <c r="C472" s="6" t="s">
        <v>65</v>
      </c>
      <c r="D472" s="6" t="s">
        <v>66</v>
      </c>
      <c r="E472" s="7">
        <v>42711</v>
      </c>
      <c r="F472" s="10">
        <v>0</v>
      </c>
      <c r="G472" s="8"/>
      <c r="H472" s="10">
        <v>-2.42</v>
      </c>
      <c r="I472" s="10">
        <v>-0.35</v>
      </c>
      <c r="J472" s="8"/>
      <c r="K472" s="10">
        <v>-1.0900000000000001</v>
      </c>
      <c r="L472" s="10">
        <v>-0.05</v>
      </c>
      <c r="M472" s="10">
        <v>0.11</v>
      </c>
      <c r="N472" s="10">
        <v>0</v>
      </c>
      <c r="O472" s="10">
        <v>0</v>
      </c>
      <c r="P472" s="10">
        <v>-0.28999999999999998</v>
      </c>
      <c r="Q472" s="8"/>
    </row>
    <row r="473" spans="1:17" ht="15.75" thickBot="1" x14ac:dyDescent="0.3">
      <c r="A473" s="6" t="s">
        <v>22</v>
      </c>
      <c r="B473" s="6" t="s">
        <v>22</v>
      </c>
      <c r="C473" s="6" t="s">
        <v>65</v>
      </c>
      <c r="D473" s="6" t="s">
        <v>66</v>
      </c>
      <c r="E473" s="7">
        <v>42712</v>
      </c>
      <c r="F473" s="11">
        <v>-40</v>
      </c>
      <c r="G473" s="9"/>
      <c r="H473" s="11">
        <v>0</v>
      </c>
      <c r="I473" s="11">
        <v>0</v>
      </c>
      <c r="J473" s="9"/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-4.08</v>
      </c>
      <c r="Q473" s="9"/>
    </row>
    <row r="474" spans="1:17" ht="15.75" thickBot="1" x14ac:dyDescent="0.3">
      <c r="A474" s="6" t="s">
        <v>22</v>
      </c>
      <c r="B474" s="6" t="s">
        <v>22</v>
      </c>
      <c r="C474" s="6" t="s">
        <v>65</v>
      </c>
      <c r="D474" s="6" t="s">
        <v>66</v>
      </c>
      <c r="E474" s="7">
        <v>42713</v>
      </c>
      <c r="F474" s="10">
        <v>0</v>
      </c>
      <c r="G474" s="8"/>
      <c r="H474" s="10">
        <v>4.05</v>
      </c>
      <c r="I474" s="10">
        <v>0.59</v>
      </c>
      <c r="J474" s="8"/>
      <c r="K474" s="10">
        <v>1.82</v>
      </c>
      <c r="L474" s="10">
        <v>0.08</v>
      </c>
      <c r="M474" s="10">
        <v>-0.17</v>
      </c>
      <c r="N474" s="10">
        <v>-0.01</v>
      </c>
      <c r="O474" s="10">
        <v>0</v>
      </c>
      <c r="P474" s="10">
        <v>0.49</v>
      </c>
      <c r="Q474" s="8"/>
    </row>
    <row r="475" spans="1:17" ht="15.75" thickBot="1" x14ac:dyDescent="0.3">
      <c r="A475" s="6" t="s">
        <v>22</v>
      </c>
      <c r="B475" s="6" t="s">
        <v>22</v>
      </c>
      <c r="C475" s="6" t="s">
        <v>65</v>
      </c>
      <c r="D475" s="6" t="s">
        <v>66</v>
      </c>
      <c r="E475" s="7">
        <v>42716</v>
      </c>
      <c r="F475" s="11">
        <v>0</v>
      </c>
      <c r="G475" s="9"/>
      <c r="H475" s="11">
        <v>-121.12</v>
      </c>
      <c r="I475" s="11">
        <v>-17.38</v>
      </c>
      <c r="J475" s="9"/>
      <c r="K475" s="11">
        <v>-54.5</v>
      </c>
      <c r="L475" s="11">
        <v>-2.54</v>
      </c>
      <c r="M475" s="11">
        <v>5.22</v>
      </c>
      <c r="N475" s="11">
        <v>0.18</v>
      </c>
      <c r="O475" s="11">
        <v>0</v>
      </c>
      <c r="P475" s="11">
        <v>-14.38</v>
      </c>
      <c r="Q475" s="9"/>
    </row>
    <row r="476" spans="1:17" ht="15.75" thickBot="1" x14ac:dyDescent="0.3">
      <c r="A476" s="6" t="s">
        <v>22</v>
      </c>
      <c r="B476" s="6" t="s">
        <v>22</v>
      </c>
      <c r="C476" s="6" t="s">
        <v>65</v>
      </c>
      <c r="D476" s="6" t="s">
        <v>66</v>
      </c>
      <c r="E476" s="7">
        <v>42718</v>
      </c>
      <c r="F476" s="10">
        <v>0</v>
      </c>
      <c r="G476" s="8"/>
      <c r="H476" s="10">
        <v>0</v>
      </c>
      <c r="I476" s="10">
        <v>0</v>
      </c>
      <c r="J476" s="8"/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8"/>
    </row>
    <row r="477" spans="1:17" ht="15.75" thickBot="1" x14ac:dyDescent="0.3">
      <c r="A477" s="6" t="s">
        <v>22</v>
      </c>
      <c r="B477" s="6" t="s">
        <v>22</v>
      </c>
      <c r="C477" s="6" t="s">
        <v>65</v>
      </c>
      <c r="D477" s="6" t="s">
        <v>66</v>
      </c>
      <c r="E477" s="7">
        <v>42723</v>
      </c>
      <c r="F477" s="11">
        <v>0</v>
      </c>
      <c r="G477" s="9"/>
      <c r="H477" s="11">
        <v>-525.53</v>
      </c>
      <c r="I477" s="11">
        <v>-75.41</v>
      </c>
      <c r="J477" s="9"/>
      <c r="K477" s="11">
        <v>-236.48</v>
      </c>
      <c r="L477" s="11">
        <v>-11.02</v>
      </c>
      <c r="M477" s="11">
        <v>22.64</v>
      </c>
      <c r="N477" s="11">
        <v>0.8</v>
      </c>
      <c r="O477" s="11">
        <v>0</v>
      </c>
      <c r="P477" s="11">
        <v>-62.42</v>
      </c>
      <c r="Q477" s="9"/>
    </row>
    <row r="478" spans="1:17" ht="15.75" thickBot="1" x14ac:dyDescent="0.3">
      <c r="A478" s="6" t="s">
        <v>22</v>
      </c>
      <c r="B478" s="6" t="s">
        <v>22</v>
      </c>
      <c r="C478" s="6" t="s">
        <v>65</v>
      </c>
      <c r="D478" s="6" t="s">
        <v>66</v>
      </c>
      <c r="E478" s="7">
        <v>42725</v>
      </c>
      <c r="F478" s="10">
        <v>0</v>
      </c>
      <c r="G478" s="8"/>
      <c r="H478" s="10">
        <v>0</v>
      </c>
      <c r="I478" s="10">
        <v>0</v>
      </c>
      <c r="J478" s="8"/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8"/>
    </row>
    <row r="479" spans="1:17" ht="15.75" thickBot="1" x14ac:dyDescent="0.3">
      <c r="A479" s="6" t="s">
        <v>22</v>
      </c>
      <c r="B479" s="6" t="s">
        <v>22</v>
      </c>
      <c r="C479" s="6" t="s">
        <v>65</v>
      </c>
      <c r="D479" s="6" t="s">
        <v>66</v>
      </c>
      <c r="E479" s="7">
        <v>42738</v>
      </c>
      <c r="F479" s="11">
        <v>0</v>
      </c>
      <c r="G479" s="9"/>
      <c r="H479" s="11">
        <v>-77.52</v>
      </c>
      <c r="I479" s="11">
        <v>-11.12</v>
      </c>
      <c r="J479" s="9"/>
      <c r="K479" s="11">
        <v>-34.880000000000003</v>
      </c>
      <c r="L479" s="11">
        <v>-2.11</v>
      </c>
      <c r="M479" s="11">
        <v>4.1500000000000004</v>
      </c>
      <c r="N479" s="11">
        <v>0.12</v>
      </c>
      <c r="O479" s="11">
        <v>0</v>
      </c>
      <c r="P479" s="11">
        <v>-9.75</v>
      </c>
      <c r="Q479" s="9"/>
    </row>
    <row r="480" spans="1:17" ht="15.75" thickBot="1" x14ac:dyDescent="0.3">
      <c r="A480" s="6" t="s">
        <v>22</v>
      </c>
      <c r="B480" s="6" t="s">
        <v>22</v>
      </c>
      <c r="C480" s="6" t="s">
        <v>65</v>
      </c>
      <c r="D480" s="6" t="s">
        <v>66</v>
      </c>
      <c r="E480" s="7">
        <v>42741</v>
      </c>
      <c r="F480" s="10">
        <v>4</v>
      </c>
      <c r="G480" s="8"/>
      <c r="H480" s="10">
        <v>-1568.34</v>
      </c>
      <c r="I480" s="10">
        <v>-225.03</v>
      </c>
      <c r="J480" s="8"/>
      <c r="K480" s="10">
        <v>-705.69</v>
      </c>
      <c r="L480" s="10">
        <v>-36.56</v>
      </c>
      <c r="M480" s="10">
        <v>83.91</v>
      </c>
      <c r="N480" s="10">
        <v>2.33</v>
      </c>
      <c r="O480" s="10">
        <v>0</v>
      </c>
      <c r="P480" s="10">
        <v>-196.11</v>
      </c>
      <c r="Q480" s="8"/>
    </row>
    <row r="481" spans="1:17" ht="15.75" thickBot="1" x14ac:dyDescent="0.3">
      <c r="A481" s="6" t="s">
        <v>22</v>
      </c>
      <c r="B481" s="6" t="s">
        <v>22</v>
      </c>
      <c r="C481" s="6" t="s">
        <v>65</v>
      </c>
      <c r="D481" s="6" t="s">
        <v>66</v>
      </c>
      <c r="E481" s="7">
        <v>42742</v>
      </c>
      <c r="F481" s="11">
        <v>0</v>
      </c>
      <c r="G481" s="9"/>
      <c r="H481" s="11">
        <v>-247.08</v>
      </c>
      <c r="I481" s="11">
        <v>-35.46</v>
      </c>
      <c r="J481" s="9"/>
      <c r="K481" s="11">
        <v>-111.18</v>
      </c>
      <c r="L481" s="11">
        <v>-6.07</v>
      </c>
      <c r="M481" s="11">
        <v>13.23</v>
      </c>
      <c r="N481" s="11">
        <v>0.36</v>
      </c>
      <c r="O481" s="11">
        <v>0</v>
      </c>
      <c r="P481" s="11">
        <v>-31</v>
      </c>
      <c r="Q481" s="9"/>
    </row>
    <row r="482" spans="1:17" ht="15.75" thickBot="1" x14ac:dyDescent="0.3">
      <c r="A482" s="6" t="s">
        <v>22</v>
      </c>
      <c r="B482" s="6" t="s">
        <v>22</v>
      </c>
      <c r="C482" s="6" t="s">
        <v>65</v>
      </c>
      <c r="D482" s="6" t="s">
        <v>66</v>
      </c>
      <c r="E482" s="7">
        <v>42743</v>
      </c>
      <c r="F482" s="10">
        <v>-40</v>
      </c>
      <c r="G482" s="8"/>
      <c r="H482" s="10">
        <v>0</v>
      </c>
      <c r="I482" s="10">
        <v>0</v>
      </c>
      <c r="J482" s="8"/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-4.3</v>
      </c>
      <c r="Q482" s="8"/>
    </row>
    <row r="483" spans="1:17" ht="15.75" thickBot="1" x14ac:dyDescent="0.3">
      <c r="A483" s="6" t="s">
        <v>22</v>
      </c>
      <c r="B483" s="6" t="s">
        <v>22</v>
      </c>
      <c r="C483" s="6" t="s">
        <v>65</v>
      </c>
      <c r="D483" s="6" t="s">
        <v>66</v>
      </c>
      <c r="E483" s="7">
        <v>42744</v>
      </c>
      <c r="F483" s="11">
        <v>-40</v>
      </c>
      <c r="G483" s="9"/>
      <c r="H483" s="11">
        <v>82</v>
      </c>
      <c r="I483" s="11">
        <v>11.77</v>
      </c>
      <c r="J483" s="9"/>
      <c r="K483" s="11">
        <v>36.9</v>
      </c>
      <c r="L483" s="11">
        <v>1.97</v>
      </c>
      <c r="M483" s="11">
        <v>-4.3899999999999997</v>
      </c>
      <c r="N483" s="11">
        <v>-0.12</v>
      </c>
      <c r="O483" s="11">
        <v>0</v>
      </c>
      <c r="P483" s="11">
        <v>5.98</v>
      </c>
      <c r="Q483" s="9"/>
    </row>
    <row r="484" spans="1:17" ht="15.75" thickBot="1" x14ac:dyDescent="0.3">
      <c r="A484" s="6" t="s">
        <v>22</v>
      </c>
      <c r="B484" s="6" t="s">
        <v>22</v>
      </c>
      <c r="C484" s="6" t="s">
        <v>65</v>
      </c>
      <c r="D484" s="6" t="s">
        <v>66</v>
      </c>
      <c r="E484" s="7">
        <v>42746</v>
      </c>
      <c r="F484" s="10">
        <v>0</v>
      </c>
      <c r="G484" s="8"/>
      <c r="H484" s="10">
        <v>-226.07</v>
      </c>
      <c r="I484" s="10">
        <v>-32.44</v>
      </c>
      <c r="J484" s="8"/>
      <c r="K484" s="10">
        <v>-101.72</v>
      </c>
      <c r="L484" s="10">
        <v>-5.77</v>
      </c>
      <c r="M484" s="10">
        <v>12.09</v>
      </c>
      <c r="N484" s="10">
        <v>0.34</v>
      </c>
      <c r="O484" s="10">
        <v>0</v>
      </c>
      <c r="P484" s="10">
        <v>-28.39</v>
      </c>
      <c r="Q484" s="8"/>
    </row>
    <row r="485" spans="1:17" ht="15.75" thickBot="1" x14ac:dyDescent="0.3">
      <c r="A485" s="6" t="s">
        <v>22</v>
      </c>
      <c r="B485" s="6" t="s">
        <v>22</v>
      </c>
      <c r="C485" s="6" t="s">
        <v>65</v>
      </c>
      <c r="D485" s="6" t="s">
        <v>66</v>
      </c>
      <c r="E485" s="7">
        <v>42747</v>
      </c>
      <c r="F485" s="11">
        <v>0</v>
      </c>
      <c r="G485" s="9"/>
      <c r="H485" s="11">
        <v>-145.34</v>
      </c>
      <c r="I485" s="11">
        <v>-20.86</v>
      </c>
      <c r="J485" s="9"/>
      <c r="K485" s="11">
        <v>-65.400000000000006</v>
      </c>
      <c r="L485" s="11">
        <v>-3.81</v>
      </c>
      <c r="M485" s="11">
        <v>7.77</v>
      </c>
      <c r="N485" s="11">
        <v>0.22</v>
      </c>
      <c r="O485" s="11">
        <v>0</v>
      </c>
      <c r="P485" s="11">
        <v>-18.260000000000002</v>
      </c>
      <c r="Q485" s="9"/>
    </row>
    <row r="486" spans="1:17" ht="15.75" thickBot="1" x14ac:dyDescent="0.3">
      <c r="A486" s="6" t="s">
        <v>22</v>
      </c>
      <c r="B486" s="6" t="s">
        <v>22</v>
      </c>
      <c r="C486" s="6" t="s">
        <v>65</v>
      </c>
      <c r="D486" s="6" t="s">
        <v>66</v>
      </c>
      <c r="E486" s="7">
        <v>42749</v>
      </c>
      <c r="F486" s="10">
        <v>0</v>
      </c>
      <c r="G486" s="8"/>
      <c r="H486" s="10">
        <v>0</v>
      </c>
      <c r="I486" s="10">
        <v>0</v>
      </c>
      <c r="J486" s="8"/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8"/>
    </row>
    <row r="487" spans="1:17" ht="15.75" thickBot="1" x14ac:dyDescent="0.3">
      <c r="A487" s="6" t="s">
        <v>22</v>
      </c>
      <c r="B487" s="6" t="s">
        <v>22</v>
      </c>
      <c r="C487" s="6" t="s">
        <v>65</v>
      </c>
      <c r="D487" s="6" t="s">
        <v>66</v>
      </c>
      <c r="E487" s="7">
        <v>42751</v>
      </c>
      <c r="F487" s="11">
        <v>0</v>
      </c>
      <c r="G487" s="9"/>
      <c r="H487" s="11">
        <v>0</v>
      </c>
      <c r="I487" s="11">
        <v>0</v>
      </c>
      <c r="J487" s="9"/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9"/>
    </row>
    <row r="488" spans="1:17" ht="15.75" thickBot="1" x14ac:dyDescent="0.3">
      <c r="A488" s="6" t="s">
        <v>22</v>
      </c>
      <c r="B488" s="6" t="s">
        <v>22</v>
      </c>
      <c r="C488" s="6" t="s">
        <v>65</v>
      </c>
      <c r="D488" s="6" t="s">
        <v>66</v>
      </c>
      <c r="E488" s="7">
        <v>42754</v>
      </c>
      <c r="F488" s="10">
        <v>0</v>
      </c>
      <c r="G488" s="8"/>
      <c r="H488" s="10">
        <v>-494.96</v>
      </c>
      <c r="I488" s="10">
        <v>-71.010000000000005</v>
      </c>
      <c r="J488" s="8"/>
      <c r="K488" s="10">
        <v>-222.73</v>
      </c>
      <c r="L488" s="10">
        <v>-14.64</v>
      </c>
      <c r="M488" s="10">
        <v>26.47</v>
      </c>
      <c r="N488" s="10">
        <v>0.75</v>
      </c>
      <c r="O488" s="10">
        <v>0</v>
      </c>
      <c r="P488" s="10">
        <v>-62.35</v>
      </c>
      <c r="Q488" s="8"/>
    </row>
    <row r="489" spans="1:17" ht="15.75" thickBot="1" x14ac:dyDescent="0.3">
      <c r="A489" s="6" t="s">
        <v>22</v>
      </c>
      <c r="B489" s="6" t="s">
        <v>22</v>
      </c>
      <c r="C489" s="6" t="s">
        <v>65</v>
      </c>
      <c r="D489" s="6" t="s">
        <v>66</v>
      </c>
      <c r="E489" s="7">
        <v>42765</v>
      </c>
      <c r="F489" s="11">
        <v>0</v>
      </c>
      <c r="G489" s="9"/>
      <c r="H489" s="11">
        <v>-484.48</v>
      </c>
      <c r="I489" s="11">
        <v>-69.52</v>
      </c>
      <c r="J489" s="9"/>
      <c r="K489" s="11">
        <v>-218</v>
      </c>
      <c r="L489" s="11">
        <v>-14.56</v>
      </c>
      <c r="M489" s="11">
        <v>25.92</v>
      </c>
      <c r="N489" s="11">
        <v>0.72</v>
      </c>
      <c r="O489" s="11">
        <v>0</v>
      </c>
      <c r="P489" s="11">
        <v>-61.07</v>
      </c>
      <c r="Q489" s="9"/>
    </row>
    <row r="490" spans="1:17" ht="15.75" thickBot="1" x14ac:dyDescent="0.3">
      <c r="A490" s="6" t="s">
        <v>22</v>
      </c>
      <c r="B490" s="6" t="s">
        <v>22</v>
      </c>
      <c r="C490" s="6" t="s">
        <v>65</v>
      </c>
      <c r="D490" s="6" t="s">
        <v>66</v>
      </c>
      <c r="E490" s="7">
        <v>42769</v>
      </c>
      <c r="F490" s="10">
        <v>0</v>
      </c>
      <c r="G490" s="8"/>
      <c r="H490" s="10">
        <v>-24.9</v>
      </c>
      <c r="I490" s="10">
        <v>-3.57</v>
      </c>
      <c r="J490" s="8"/>
      <c r="K490" s="10">
        <v>-11.2</v>
      </c>
      <c r="L490" s="10">
        <v>-0.74</v>
      </c>
      <c r="M490" s="10">
        <v>0.52</v>
      </c>
      <c r="N490" s="10">
        <v>0.28999999999999998</v>
      </c>
      <c r="O490" s="10">
        <v>0</v>
      </c>
      <c r="P490" s="10">
        <v>-2.64</v>
      </c>
      <c r="Q490" s="8"/>
    </row>
    <row r="491" spans="1:17" ht="15.75" thickBot="1" x14ac:dyDescent="0.3">
      <c r="A491" s="6" t="s">
        <v>22</v>
      </c>
      <c r="B491" s="6" t="s">
        <v>22</v>
      </c>
      <c r="C491" s="6" t="s">
        <v>65</v>
      </c>
      <c r="D491" s="6" t="s">
        <v>66</v>
      </c>
      <c r="E491" s="7">
        <v>42771</v>
      </c>
      <c r="F491" s="11">
        <v>0</v>
      </c>
      <c r="G491" s="9"/>
      <c r="H491" s="11">
        <v>-0.12</v>
      </c>
      <c r="I491" s="11">
        <v>-0.02</v>
      </c>
      <c r="J491" s="9"/>
      <c r="K491" s="11">
        <v>-0.05</v>
      </c>
      <c r="L491" s="11">
        <v>0</v>
      </c>
      <c r="M491" s="11">
        <v>0</v>
      </c>
      <c r="N491" s="11">
        <v>0</v>
      </c>
      <c r="O491" s="11">
        <v>0</v>
      </c>
      <c r="P491" s="11">
        <v>-0.01</v>
      </c>
      <c r="Q491" s="9"/>
    </row>
    <row r="492" spans="1:17" ht="15.75" thickBot="1" x14ac:dyDescent="0.3">
      <c r="A492" s="6" t="s">
        <v>22</v>
      </c>
      <c r="B492" s="6" t="s">
        <v>22</v>
      </c>
      <c r="C492" s="6" t="s">
        <v>65</v>
      </c>
      <c r="D492" s="6" t="s">
        <v>66</v>
      </c>
      <c r="E492" s="7">
        <v>42772</v>
      </c>
      <c r="F492" s="10">
        <v>0</v>
      </c>
      <c r="G492" s="8"/>
      <c r="H492" s="10">
        <v>-1019.83</v>
      </c>
      <c r="I492" s="10">
        <v>-146.34</v>
      </c>
      <c r="J492" s="8"/>
      <c r="K492" s="10">
        <v>-458.89</v>
      </c>
      <c r="L492" s="10">
        <v>-30.66</v>
      </c>
      <c r="M492" s="10">
        <v>21.72</v>
      </c>
      <c r="N492" s="10">
        <v>11.96</v>
      </c>
      <c r="O492" s="10">
        <v>0</v>
      </c>
      <c r="P492" s="10">
        <v>-107.83</v>
      </c>
      <c r="Q492" s="8"/>
    </row>
    <row r="493" spans="1:17" ht="15.75" thickBot="1" x14ac:dyDescent="0.3">
      <c r="A493" s="6" t="s">
        <v>22</v>
      </c>
      <c r="B493" s="6" t="s">
        <v>22</v>
      </c>
      <c r="C493" s="6" t="s">
        <v>65</v>
      </c>
      <c r="D493" s="6" t="s">
        <v>66</v>
      </c>
      <c r="E493" s="7">
        <v>42773</v>
      </c>
      <c r="F493" s="11">
        <v>0</v>
      </c>
      <c r="G493" s="9"/>
      <c r="H493" s="11">
        <v>-135.16999999999999</v>
      </c>
      <c r="I493" s="11">
        <v>-19.39</v>
      </c>
      <c r="J493" s="9"/>
      <c r="K493" s="11">
        <v>-60.82</v>
      </c>
      <c r="L493" s="11">
        <v>-4.0599999999999996</v>
      </c>
      <c r="M493" s="11">
        <v>2.9</v>
      </c>
      <c r="N493" s="11">
        <v>1.57</v>
      </c>
      <c r="O493" s="11">
        <v>0</v>
      </c>
      <c r="P493" s="11">
        <v>-14.28</v>
      </c>
      <c r="Q493" s="9"/>
    </row>
    <row r="494" spans="1:17" ht="15.75" thickBot="1" x14ac:dyDescent="0.3">
      <c r="A494" s="6" t="s">
        <v>22</v>
      </c>
      <c r="B494" s="6" t="s">
        <v>22</v>
      </c>
      <c r="C494" s="6" t="s">
        <v>65</v>
      </c>
      <c r="D494" s="6" t="s">
        <v>66</v>
      </c>
      <c r="E494" s="7">
        <v>42774</v>
      </c>
      <c r="F494" s="10">
        <v>-40</v>
      </c>
      <c r="G494" s="8"/>
      <c r="H494" s="10">
        <v>0</v>
      </c>
      <c r="I494" s="10">
        <v>0</v>
      </c>
      <c r="J494" s="8"/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-3.6</v>
      </c>
      <c r="Q494" s="8"/>
    </row>
    <row r="495" spans="1:17" ht="15.75" thickBot="1" x14ac:dyDescent="0.3">
      <c r="A495" s="6" t="s">
        <v>22</v>
      </c>
      <c r="B495" s="6" t="s">
        <v>22</v>
      </c>
      <c r="C495" s="6" t="s">
        <v>65</v>
      </c>
      <c r="D495" s="6" t="s">
        <v>66</v>
      </c>
      <c r="E495" s="7">
        <v>42775</v>
      </c>
      <c r="F495" s="11">
        <v>-40</v>
      </c>
      <c r="G495" s="9"/>
      <c r="H495" s="11">
        <v>181.02</v>
      </c>
      <c r="I495" s="11">
        <v>25.97</v>
      </c>
      <c r="J495" s="9"/>
      <c r="K495" s="11">
        <v>81.45</v>
      </c>
      <c r="L495" s="11">
        <v>5.44</v>
      </c>
      <c r="M495" s="11">
        <v>-3.86</v>
      </c>
      <c r="N495" s="11">
        <v>-2.12</v>
      </c>
      <c r="O495" s="11">
        <v>0</v>
      </c>
      <c r="P495" s="11">
        <v>15.53</v>
      </c>
      <c r="Q495" s="9"/>
    </row>
    <row r="496" spans="1:17" ht="15.75" thickBot="1" x14ac:dyDescent="0.3">
      <c r="A496" s="6" t="s">
        <v>22</v>
      </c>
      <c r="B496" s="6" t="s">
        <v>22</v>
      </c>
      <c r="C496" s="6" t="s">
        <v>65</v>
      </c>
      <c r="D496" s="6" t="s">
        <v>66</v>
      </c>
      <c r="E496" s="7">
        <v>42777</v>
      </c>
      <c r="F496" s="10">
        <v>0</v>
      </c>
      <c r="G496" s="8"/>
      <c r="H496" s="10">
        <v>-177.56</v>
      </c>
      <c r="I496" s="10">
        <v>-25.49</v>
      </c>
      <c r="J496" s="8"/>
      <c r="K496" s="10">
        <v>-79.89</v>
      </c>
      <c r="L496" s="10">
        <v>-5.34</v>
      </c>
      <c r="M496" s="10">
        <v>3.79</v>
      </c>
      <c r="N496" s="10">
        <v>2.0699999999999998</v>
      </c>
      <c r="O496" s="10">
        <v>0</v>
      </c>
      <c r="P496" s="10">
        <v>-18.78</v>
      </c>
      <c r="Q496" s="8"/>
    </row>
    <row r="497" spans="1:17" ht="15.75" thickBot="1" x14ac:dyDescent="0.3">
      <c r="A497" s="6" t="s">
        <v>22</v>
      </c>
      <c r="B497" s="6" t="s">
        <v>22</v>
      </c>
      <c r="C497" s="6" t="s">
        <v>65</v>
      </c>
      <c r="D497" s="6" t="s">
        <v>66</v>
      </c>
      <c r="E497" s="7">
        <v>42778</v>
      </c>
      <c r="F497" s="11">
        <v>0</v>
      </c>
      <c r="G497" s="9"/>
      <c r="H497" s="11">
        <v>-109.01</v>
      </c>
      <c r="I497" s="11">
        <v>-15.64</v>
      </c>
      <c r="J497" s="9"/>
      <c r="K497" s="11">
        <v>-49.05</v>
      </c>
      <c r="L497" s="11">
        <v>-3.27</v>
      </c>
      <c r="M497" s="11">
        <v>2.33</v>
      </c>
      <c r="N497" s="11">
        <v>1.27</v>
      </c>
      <c r="O497" s="11">
        <v>0</v>
      </c>
      <c r="P497" s="11">
        <v>-11.53</v>
      </c>
      <c r="Q497" s="9"/>
    </row>
    <row r="498" spans="1:17" ht="15.75" thickBot="1" x14ac:dyDescent="0.3">
      <c r="A498" s="6" t="s">
        <v>22</v>
      </c>
      <c r="B498" s="6" t="s">
        <v>22</v>
      </c>
      <c r="C498" s="6" t="s">
        <v>65</v>
      </c>
      <c r="D498" s="6" t="s">
        <v>66</v>
      </c>
      <c r="E498" s="7">
        <v>42780</v>
      </c>
      <c r="F498" s="10">
        <v>0</v>
      </c>
      <c r="G498" s="8"/>
      <c r="H498" s="10">
        <v>0</v>
      </c>
      <c r="I498" s="10">
        <v>0</v>
      </c>
      <c r="J498" s="8"/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8"/>
    </row>
    <row r="499" spans="1:17" ht="15.75" thickBot="1" x14ac:dyDescent="0.3">
      <c r="A499" s="6" t="s">
        <v>22</v>
      </c>
      <c r="B499" s="6" t="s">
        <v>22</v>
      </c>
      <c r="C499" s="6" t="s">
        <v>65</v>
      </c>
      <c r="D499" s="6" t="s">
        <v>66</v>
      </c>
      <c r="E499" s="7">
        <v>42781</v>
      </c>
      <c r="F499" s="11">
        <v>0</v>
      </c>
      <c r="G499" s="9"/>
      <c r="H499" s="11">
        <v>11.8</v>
      </c>
      <c r="I499" s="11">
        <v>1.7</v>
      </c>
      <c r="J499" s="9"/>
      <c r="K499" s="11">
        <v>5.32</v>
      </c>
      <c r="L499" s="11">
        <v>0.35</v>
      </c>
      <c r="M499" s="11">
        <v>-0.25</v>
      </c>
      <c r="N499" s="11">
        <v>-0.14000000000000001</v>
      </c>
      <c r="O499" s="11">
        <v>0</v>
      </c>
      <c r="P499" s="11">
        <v>1.25</v>
      </c>
      <c r="Q499" s="9"/>
    </row>
    <row r="500" spans="1:17" ht="15.75" thickBot="1" x14ac:dyDescent="0.3">
      <c r="A500" s="6" t="s">
        <v>22</v>
      </c>
      <c r="B500" s="6" t="s">
        <v>22</v>
      </c>
      <c r="C500" s="6" t="s">
        <v>65</v>
      </c>
      <c r="D500" s="6" t="s">
        <v>66</v>
      </c>
      <c r="E500" s="7">
        <v>42782</v>
      </c>
      <c r="F500" s="10">
        <v>0</v>
      </c>
      <c r="G500" s="8"/>
      <c r="H500" s="10">
        <v>6.73</v>
      </c>
      <c r="I500" s="10">
        <v>0.96</v>
      </c>
      <c r="J500" s="8"/>
      <c r="K500" s="10">
        <v>3.02</v>
      </c>
      <c r="L500" s="10">
        <v>0.2</v>
      </c>
      <c r="M500" s="10">
        <v>-0.14000000000000001</v>
      </c>
      <c r="N500" s="10">
        <v>-0.08</v>
      </c>
      <c r="O500" s="10">
        <v>0</v>
      </c>
      <c r="P500" s="10">
        <v>0.71</v>
      </c>
      <c r="Q500" s="8"/>
    </row>
    <row r="501" spans="1:17" ht="15.75" thickBot="1" x14ac:dyDescent="0.3">
      <c r="A501" s="6" t="s">
        <v>22</v>
      </c>
      <c r="B501" s="6" t="s">
        <v>22</v>
      </c>
      <c r="C501" s="6" t="s">
        <v>65</v>
      </c>
      <c r="D501" s="6" t="s">
        <v>66</v>
      </c>
      <c r="E501" s="7">
        <v>42785</v>
      </c>
      <c r="F501" s="11">
        <v>0</v>
      </c>
      <c r="G501" s="9"/>
      <c r="H501" s="11">
        <v>-262.39999999999998</v>
      </c>
      <c r="I501" s="11">
        <v>-37.659999999999997</v>
      </c>
      <c r="J501" s="9"/>
      <c r="K501" s="11">
        <v>-118.08</v>
      </c>
      <c r="L501" s="11">
        <v>-7.9</v>
      </c>
      <c r="M501" s="11">
        <v>5.59</v>
      </c>
      <c r="N501" s="11">
        <v>3.07</v>
      </c>
      <c r="O501" s="11">
        <v>0</v>
      </c>
      <c r="P501" s="11">
        <v>-27.73</v>
      </c>
      <c r="Q501" s="9"/>
    </row>
    <row r="502" spans="1:17" ht="15.75" thickBot="1" x14ac:dyDescent="0.3">
      <c r="A502" s="6" t="s">
        <v>22</v>
      </c>
      <c r="B502" s="6" t="s">
        <v>22</v>
      </c>
      <c r="C502" s="6" t="s">
        <v>65</v>
      </c>
      <c r="D502" s="6" t="s">
        <v>66</v>
      </c>
      <c r="E502" s="7">
        <v>42786</v>
      </c>
      <c r="F502" s="10">
        <v>0</v>
      </c>
      <c r="G502" s="8"/>
      <c r="H502" s="10">
        <v>-325.16000000000003</v>
      </c>
      <c r="I502" s="10">
        <v>-46.65</v>
      </c>
      <c r="J502" s="8"/>
      <c r="K502" s="10">
        <v>-146.30000000000001</v>
      </c>
      <c r="L502" s="10">
        <v>-9.7799999999999994</v>
      </c>
      <c r="M502" s="10">
        <v>6.92</v>
      </c>
      <c r="N502" s="10">
        <v>3.81</v>
      </c>
      <c r="O502" s="10">
        <v>0</v>
      </c>
      <c r="P502" s="10">
        <v>-34.39</v>
      </c>
      <c r="Q502" s="8"/>
    </row>
    <row r="503" spans="1:17" ht="15.75" thickBot="1" x14ac:dyDescent="0.3">
      <c r="A503" s="6" t="s">
        <v>22</v>
      </c>
      <c r="B503" s="6" t="s">
        <v>22</v>
      </c>
      <c r="C503" s="6" t="s">
        <v>65</v>
      </c>
      <c r="D503" s="6" t="s">
        <v>66</v>
      </c>
      <c r="E503" s="7">
        <v>42788</v>
      </c>
      <c r="F503" s="11">
        <v>17.329999999999998</v>
      </c>
      <c r="G503" s="9"/>
      <c r="H503" s="11">
        <v>9.93</v>
      </c>
      <c r="I503" s="11">
        <v>1.43</v>
      </c>
      <c r="J503" s="9"/>
      <c r="K503" s="11">
        <v>4.47</v>
      </c>
      <c r="L503" s="11">
        <v>0.3</v>
      </c>
      <c r="M503" s="11">
        <v>-0.21</v>
      </c>
      <c r="N503" s="11">
        <v>-0.12</v>
      </c>
      <c r="O503" s="11">
        <v>0</v>
      </c>
      <c r="P503" s="11">
        <v>2.61</v>
      </c>
      <c r="Q503" s="9"/>
    </row>
    <row r="504" spans="1:17" ht="15.75" thickBot="1" x14ac:dyDescent="0.3">
      <c r="A504" s="6" t="s">
        <v>22</v>
      </c>
      <c r="B504" s="6" t="s">
        <v>22</v>
      </c>
      <c r="C504" s="6" t="s">
        <v>65</v>
      </c>
      <c r="D504" s="6" t="s">
        <v>66</v>
      </c>
      <c r="E504" s="7">
        <v>42793</v>
      </c>
      <c r="F504" s="10">
        <v>0</v>
      </c>
      <c r="G504" s="8"/>
      <c r="H504" s="10">
        <v>-455.41</v>
      </c>
      <c r="I504" s="10">
        <v>-65.349999999999994</v>
      </c>
      <c r="J504" s="8"/>
      <c r="K504" s="10">
        <v>-204.92</v>
      </c>
      <c r="L504" s="10">
        <v>-13.69</v>
      </c>
      <c r="M504" s="10">
        <v>9.6999999999999993</v>
      </c>
      <c r="N504" s="10">
        <v>5.34</v>
      </c>
      <c r="O504" s="10">
        <v>0</v>
      </c>
      <c r="P504" s="10">
        <v>-48.16</v>
      </c>
      <c r="Q504" s="8"/>
    </row>
    <row r="505" spans="1:17" ht="15.75" thickBot="1" x14ac:dyDescent="0.3">
      <c r="A505" s="6" t="s">
        <v>22</v>
      </c>
      <c r="B505" s="6" t="s">
        <v>22</v>
      </c>
      <c r="C505" s="6" t="s">
        <v>65</v>
      </c>
      <c r="D505" s="6" t="s">
        <v>66</v>
      </c>
      <c r="E505" s="7">
        <v>42797</v>
      </c>
      <c r="F505" s="11">
        <v>0</v>
      </c>
      <c r="G505" s="9"/>
      <c r="H505" s="11">
        <v>-151.88</v>
      </c>
      <c r="I505" s="11">
        <v>-21.79</v>
      </c>
      <c r="J505" s="9"/>
      <c r="K505" s="11">
        <v>-68.36</v>
      </c>
      <c r="L505" s="11">
        <v>-4.57</v>
      </c>
      <c r="M505" s="11">
        <v>-0.54</v>
      </c>
      <c r="N505" s="11">
        <v>1.1399999999999999</v>
      </c>
      <c r="O505" s="11">
        <v>0</v>
      </c>
      <c r="P505" s="11">
        <v>-14.35</v>
      </c>
      <c r="Q505" s="9"/>
    </row>
    <row r="506" spans="1:17" ht="15.75" thickBot="1" x14ac:dyDescent="0.3">
      <c r="A506" s="6" t="s">
        <v>22</v>
      </c>
      <c r="B506" s="6" t="s">
        <v>22</v>
      </c>
      <c r="C506" s="6" t="s">
        <v>65</v>
      </c>
      <c r="D506" s="6" t="s">
        <v>66</v>
      </c>
      <c r="E506" s="7">
        <v>42798</v>
      </c>
      <c r="F506" s="10">
        <v>0</v>
      </c>
      <c r="G506" s="8"/>
      <c r="H506" s="10">
        <v>567.51</v>
      </c>
      <c r="I506" s="10">
        <v>81.430000000000007</v>
      </c>
      <c r="J506" s="8"/>
      <c r="K506" s="10">
        <v>255.36</v>
      </c>
      <c r="L506" s="10">
        <v>17.059999999999999</v>
      </c>
      <c r="M506" s="10">
        <v>2.14</v>
      </c>
      <c r="N506" s="10">
        <v>-4.3</v>
      </c>
      <c r="O506" s="10">
        <v>0</v>
      </c>
      <c r="P506" s="10">
        <v>53.68</v>
      </c>
      <c r="Q506" s="8"/>
    </row>
    <row r="507" spans="1:17" ht="15.75" thickBot="1" x14ac:dyDescent="0.3">
      <c r="A507" s="6" t="s">
        <v>22</v>
      </c>
      <c r="B507" s="6" t="s">
        <v>22</v>
      </c>
      <c r="C507" s="6" t="s">
        <v>65</v>
      </c>
      <c r="D507" s="6" t="s">
        <v>66</v>
      </c>
      <c r="E507" s="7">
        <v>42799</v>
      </c>
      <c r="F507" s="11">
        <v>25.33</v>
      </c>
      <c r="G507" s="9"/>
      <c r="H507" s="11">
        <v>134.88999999999999</v>
      </c>
      <c r="I507" s="11">
        <v>19.34</v>
      </c>
      <c r="J507" s="9"/>
      <c r="K507" s="11">
        <v>60.68</v>
      </c>
      <c r="L507" s="11">
        <v>4.04</v>
      </c>
      <c r="M507" s="11">
        <v>0.52</v>
      </c>
      <c r="N507" s="11">
        <v>-1.03</v>
      </c>
      <c r="O507" s="11">
        <v>0</v>
      </c>
      <c r="P507" s="11">
        <v>14.79</v>
      </c>
      <c r="Q507" s="9"/>
    </row>
    <row r="508" spans="1:17" ht="15.75" thickBot="1" x14ac:dyDescent="0.3">
      <c r="A508" s="6" t="s">
        <v>22</v>
      </c>
      <c r="B508" s="6" t="s">
        <v>22</v>
      </c>
      <c r="C508" s="6" t="s">
        <v>65</v>
      </c>
      <c r="D508" s="6" t="s">
        <v>66</v>
      </c>
      <c r="E508" s="7">
        <v>42800</v>
      </c>
      <c r="F508" s="10">
        <v>0</v>
      </c>
      <c r="G508" s="8"/>
      <c r="H508" s="10">
        <v>-952</v>
      </c>
      <c r="I508" s="10">
        <v>-136.61000000000001</v>
      </c>
      <c r="J508" s="8"/>
      <c r="K508" s="10">
        <v>-428.37</v>
      </c>
      <c r="L508" s="10">
        <v>-28.62</v>
      </c>
      <c r="M508" s="10">
        <v>-3.59</v>
      </c>
      <c r="N508" s="10">
        <v>7.22</v>
      </c>
      <c r="O508" s="10">
        <v>0</v>
      </c>
      <c r="P508" s="10">
        <v>-90.05</v>
      </c>
      <c r="Q508" s="8"/>
    </row>
    <row r="509" spans="1:17" ht="15.75" thickBot="1" x14ac:dyDescent="0.3">
      <c r="A509" s="6" t="s">
        <v>22</v>
      </c>
      <c r="B509" s="6" t="s">
        <v>22</v>
      </c>
      <c r="C509" s="6" t="s">
        <v>65</v>
      </c>
      <c r="D509" s="6" t="s">
        <v>66</v>
      </c>
      <c r="E509" s="7">
        <v>42801</v>
      </c>
      <c r="F509" s="11">
        <v>0</v>
      </c>
      <c r="G509" s="9"/>
      <c r="H509" s="11">
        <v>19.440000000000001</v>
      </c>
      <c r="I509" s="11">
        <v>2.79</v>
      </c>
      <c r="J509" s="9"/>
      <c r="K509" s="11">
        <v>8.74</v>
      </c>
      <c r="L509" s="11">
        <v>0.59</v>
      </c>
      <c r="M509" s="11">
        <v>0.09</v>
      </c>
      <c r="N509" s="11">
        <v>-0.16</v>
      </c>
      <c r="O509" s="11">
        <v>0</v>
      </c>
      <c r="P509" s="11">
        <v>1.84</v>
      </c>
      <c r="Q509" s="9"/>
    </row>
    <row r="510" spans="1:17" ht="15.75" thickBot="1" x14ac:dyDescent="0.3">
      <c r="A510" s="6" t="s">
        <v>22</v>
      </c>
      <c r="B510" s="6" t="s">
        <v>22</v>
      </c>
      <c r="C510" s="6" t="s">
        <v>65</v>
      </c>
      <c r="D510" s="6" t="s">
        <v>66</v>
      </c>
      <c r="E510" s="7">
        <v>42802</v>
      </c>
      <c r="F510" s="10">
        <v>-28</v>
      </c>
      <c r="G510" s="8"/>
      <c r="H510" s="10">
        <v>23.68</v>
      </c>
      <c r="I510" s="10">
        <v>3.4</v>
      </c>
      <c r="J510" s="8"/>
      <c r="K510" s="10">
        <v>10.65</v>
      </c>
      <c r="L510" s="10">
        <v>0.71</v>
      </c>
      <c r="M510" s="10">
        <v>0.09</v>
      </c>
      <c r="N510" s="10">
        <v>-0.18</v>
      </c>
      <c r="O510" s="10">
        <v>0</v>
      </c>
      <c r="P510" s="10">
        <v>-0.01</v>
      </c>
      <c r="Q510" s="8"/>
    </row>
    <row r="511" spans="1:17" ht="15.75" thickBot="1" x14ac:dyDescent="0.3">
      <c r="A511" s="6" t="s">
        <v>22</v>
      </c>
      <c r="B511" s="6" t="s">
        <v>22</v>
      </c>
      <c r="C511" s="6" t="s">
        <v>65</v>
      </c>
      <c r="D511" s="6" t="s">
        <v>66</v>
      </c>
      <c r="E511" s="7">
        <v>42803</v>
      </c>
      <c r="F511" s="11">
        <v>240</v>
      </c>
      <c r="G511" s="9"/>
      <c r="H511" s="11">
        <v>515.97</v>
      </c>
      <c r="I511" s="11">
        <v>74.05</v>
      </c>
      <c r="J511" s="9"/>
      <c r="K511" s="11">
        <v>232.16</v>
      </c>
      <c r="L511" s="11">
        <v>15.51</v>
      </c>
      <c r="M511" s="11">
        <v>1.97</v>
      </c>
      <c r="N511" s="11">
        <v>-3.92</v>
      </c>
      <c r="O511" s="11">
        <v>0</v>
      </c>
      <c r="P511" s="11">
        <v>68.180000000000007</v>
      </c>
      <c r="Q511" s="9"/>
    </row>
    <row r="512" spans="1:17" ht="15.75" thickBot="1" x14ac:dyDescent="0.3">
      <c r="A512" s="6" t="s">
        <v>22</v>
      </c>
      <c r="B512" s="6" t="s">
        <v>22</v>
      </c>
      <c r="C512" s="6" t="s">
        <v>65</v>
      </c>
      <c r="D512" s="6" t="s">
        <v>66</v>
      </c>
      <c r="E512" s="7">
        <v>42804</v>
      </c>
      <c r="F512" s="10">
        <v>280</v>
      </c>
      <c r="G512" s="8"/>
      <c r="H512" s="10">
        <v>1422.86</v>
      </c>
      <c r="I512" s="10">
        <v>204.17</v>
      </c>
      <c r="J512" s="8"/>
      <c r="K512" s="10">
        <v>640.24</v>
      </c>
      <c r="L512" s="10">
        <v>42.77</v>
      </c>
      <c r="M512" s="10">
        <v>5.41</v>
      </c>
      <c r="N512" s="10">
        <v>-10.81</v>
      </c>
      <c r="O512" s="10">
        <v>0</v>
      </c>
      <c r="P512" s="10">
        <v>157.15</v>
      </c>
      <c r="Q512" s="8"/>
    </row>
    <row r="513" spans="1:17" ht="15.75" thickBot="1" x14ac:dyDescent="0.3">
      <c r="A513" s="6" t="s">
        <v>22</v>
      </c>
      <c r="B513" s="6" t="s">
        <v>22</v>
      </c>
      <c r="C513" s="6" t="s">
        <v>65</v>
      </c>
      <c r="D513" s="6" t="s">
        <v>66</v>
      </c>
      <c r="E513" s="7">
        <v>42805</v>
      </c>
      <c r="F513" s="11">
        <v>600</v>
      </c>
      <c r="G513" s="9"/>
      <c r="H513" s="11">
        <v>11575.11</v>
      </c>
      <c r="I513" s="11">
        <v>1660.96</v>
      </c>
      <c r="J513" s="9"/>
      <c r="K513" s="11">
        <v>5208.45</v>
      </c>
      <c r="L513" s="11">
        <v>347.89</v>
      </c>
      <c r="M513" s="11">
        <v>43.98</v>
      </c>
      <c r="N513" s="11">
        <v>-87.92</v>
      </c>
      <c r="O513" s="11">
        <v>0</v>
      </c>
      <c r="P513" s="11">
        <v>1143.23</v>
      </c>
      <c r="Q513" s="9"/>
    </row>
    <row r="514" spans="1:17" ht="15.75" thickBot="1" x14ac:dyDescent="0.3">
      <c r="A514" s="6" t="s">
        <v>22</v>
      </c>
      <c r="B514" s="6" t="s">
        <v>22</v>
      </c>
      <c r="C514" s="6" t="s">
        <v>65</v>
      </c>
      <c r="D514" s="6" t="s">
        <v>66</v>
      </c>
      <c r="E514" s="7">
        <v>42806</v>
      </c>
      <c r="F514" s="10">
        <v>1800</v>
      </c>
      <c r="G514" s="8"/>
      <c r="H514" s="10">
        <v>9606.86</v>
      </c>
      <c r="I514" s="10">
        <v>1378.52</v>
      </c>
      <c r="J514" s="8"/>
      <c r="K514" s="10">
        <v>4322.83</v>
      </c>
      <c r="L514" s="10">
        <v>288.73</v>
      </c>
      <c r="M514" s="10">
        <v>36.47</v>
      </c>
      <c r="N514" s="10">
        <v>-72.959999999999994</v>
      </c>
      <c r="O514" s="10">
        <v>0</v>
      </c>
      <c r="P514" s="10">
        <v>1053.79</v>
      </c>
      <c r="Q514" s="8"/>
    </row>
    <row r="515" spans="1:17" ht="15.75" thickBot="1" x14ac:dyDescent="0.3">
      <c r="A515" s="6" t="s">
        <v>22</v>
      </c>
      <c r="B515" s="6" t="s">
        <v>22</v>
      </c>
      <c r="C515" s="6" t="s">
        <v>65</v>
      </c>
      <c r="D515" s="6" t="s">
        <v>66</v>
      </c>
      <c r="E515" s="7">
        <v>42807</v>
      </c>
      <c r="F515" s="11">
        <v>200</v>
      </c>
      <c r="G515" s="9"/>
      <c r="H515" s="11">
        <v>645.92999999999995</v>
      </c>
      <c r="I515" s="11">
        <v>92.69</v>
      </c>
      <c r="J515" s="9"/>
      <c r="K515" s="11">
        <v>290.64999999999998</v>
      </c>
      <c r="L515" s="11">
        <v>19.41</v>
      </c>
      <c r="M515" s="11">
        <v>2.48</v>
      </c>
      <c r="N515" s="11">
        <v>-4.92</v>
      </c>
      <c r="O515" s="11">
        <v>0</v>
      </c>
      <c r="P515" s="11">
        <v>77.22</v>
      </c>
      <c r="Q515" s="9"/>
    </row>
    <row r="516" spans="1:17" ht="15.75" thickBot="1" x14ac:dyDescent="0.3">
      <c r="A516" s="6" t="s">
        <v>22</v>
      </c>
      <c r="B516" s="6" t="s">
        <v>22</v>
      </c>
      <c r="C516" s="6" t="s">
        <v>65</v>
      </c>
      <c r="D516" s="6" t="s">
        <v>66</v>
      </c>
      <c r="E516" s="7">
        <v>42808</v>
      </c>
      <c r="F516" s="10">
        <v>440</v>
      </c>
      <c r="G516" s="8"/>
      <c r="H516" s="10">
        <v>2078.0700000000002</v>
      </c>
      <c r="I516" s="10">
        <v>298.19</v>
      </c>
      <c r="J516" s="8"/>
      <c r="K516" s="10">
        <v>935.04</v>
      </c>
      <c r="L516" s="10">
        <v>62.45</v>
      </c>
      <c r="M516" s="10">
        <v>7.91</v>
      </c>
      <c r="N516" s="10">
        <v>-15.79</v>
      </c>
      <c r="O516" s="10">
        <v>0</v>
      </c>
      <c r="P516" s="10">
        <v>232</v>
      </c>
      <c r="Q516" s="8"/>
    </row>
    <row r="517" spans="1:17" ht="15.75" thickBot="1" x14ac:dyDescent="0.3">
      <c r="A517" s="6" t="s">
        <v>22</v>
      </c>
      <c r="B517" s="6" t="s">
        <v>22</v>
      </c>
      <c r="C517" s="6" t="s">
        <v>65</v>
      </c>
      <c r="D517" s="6" t="s">
        <v>66</v>
      </c>
      <c r="E517" s="7">
        <v>42809</v>
      </c>
      <c r="F517" s="11">
        <v>49.33</v>
      </c>
      <c r="G517" s="9"/>
      <c r="H517" s="11">
        <v>877.92</v>
      </c>
      <c r="I517" s="11">
        <v>125.98</v>
      </c>
      <c r="J517" s="9"/>
      <c r="K517" s="11">
        <v>395.05</v>
      </c>
      <c r="L517" s="11">
        <v>26.39</v>
      </c>
      <c r="M517" s="11">
        <v>3.37</v>
      </c>
      <c r="N517" s="11">
        <v>-6.7</v>
      </c>
      <c r="O517" s="11">
        <v>0</v>
      </c>
      <c r="P517" s="11">
        <v>87.02</v>
      </c>
      <c r="Q517" s="9"/>
    </row>
    <row r="518" spans="1:17" ht="15.75" thickBot="1" x14ac:dyDescent="0.3">
      <c r="A518" s="6" t="s">
        <v>22</v>
      </c>
      <c r="B518" s="6" t="s">
        <v>22</v>
      </c>
      <c r="C518" s="6" t="s">
        <v>65</v>
      </c>
      <c r="D518" s="6" t="s">
        <v>66</v>
      </c>
      <c r="E518" s="7">
        <v>42810</v>
      </c>
      <c r="F518" s="10">
        <v>520</v>
      </c>
      <c r="G518" s="8"/>
      <c r="H518" s="10">
        <v>2107.9699999999998</v>
      </c>
      <c r="I518" s="10">
        <v>302.49</v>
      </c>
      <c r="J518" s="8"/>
      <c r="K518" s="10">
        <v>948.51</v>
      </c>
      <c r="L518" s="10">
        <v>63.33</v>
      </c>
      <c r="M518" s="10">
        <v>8.0399999999999991</v>
      </c>
      <c r="N518" s="10">
        <v>-16.03</v>
      </c>
      <c r="O518" s="10">
        <v>0</v>
      </c>
      <c r="P518" s="10">
        <v>241.29</v>
      </c>
      <c r="Q518" s="8"/>
    </row>
    <row r="519" spans="1:17" ht="15.75" thickBot="1" x14ac:dyDescent="0.3">
      <c r="A519" s="6" t="s">
        <v>22</v>
      </c>
      <c r="B519" s="6" t="s">
        <v>22</v>
      </c>
      <c r="C519" s="6" t="s">
        <v>65</v>
      </c>
      <c r="D519" s="6" t="s">
        <v>66</v>
      </c>
      <c r="E519" s="7">
        <v>42811</v>
      </c>
      <c r="F519" s="11">
        <v>2224.0100000000002</v>
      </c>
      <c r="G519" s="9"/>
      <c r="H519" s="11">
        <v>18366.95</v>
      </c>
      <c r="I519" s="11">
        <v>2635.55</v>
      </c>
      <c r="J519" s="9"/>
      <c r="K519" s="11">
        <v>8264.5300000000007</v>
      </c>
      <c r="L519" s="11">
        <v>551.97</v>
      </c>
      <c r="M519" s="11">
        <v>69.739999999999995</v>
      </c>
      <c r="N519" s="11">
        <v>-139.5</v>
      </c>
      <c r="O519" s="11">
        <v>0</v>
      </c>
      <c r="P519" s="11">
        <v>1916.54</v>
      </c>
      <c r="Q519" s="9"/>
    </row>
    <row r="520" spans="1:17" ht="15.75" thickBot="1" x14ac:dyDescent="0.3">
      <c r="A520" s="6" t="s">
        <v>22</v>
      </c>
      <c r="B520" s="6" t="s">
        <v>22</v>
      </c>
      <c r="C520" s="6" t="s">
        <v>65</v>
      </c>
      <c r="D520" s="6" t="s">
        <v>66</v>
      </c>
      <c r="E520" s="7">
        <v>42812</v>
      </c>
      <c r="F520" s="10">
        <v>400</v>
      </c>
      <c r="G520" s="8"/>
      <c r="H520" s="10">
        <v>573.08000000000004</v>
      </c>
      <c r="I520" s="10">
        <v>82.24</v>
      </c>
      <c r="J520" s="8"/>
      <c r="K520" s="10">
        <v>257.86</v>
      </c>
      <c r="L520" s="10">
        <v>17.22</v>
      </c>
      <c r="M520" s="10">
        <v>2.2200000000000002</v>
      </c>
      <c r="N520" s="10">
        <v>-4.37</v>
      </c>
      <c r="O520" s="10">
        <v>0</v>
      </c>
      <c r="P520" s="10">
        <v>86.43</v>
      </c>
      <c r="Q520" s="8"/>
    </row>
    <row r="521" spans="1:17" ht="15.75" thickBot="1" x14ac:dyDescent="0.3">
      <c r="A521" s="6" t="s">
        <v>22</v>
      </c>
      <c r="B521" s="6" t="s">
        <v>22</v>
      </c>
      <c r="C521" s="6" t="s">
        <v>65</v>
      </c>
      <c r="D521" s="6" t="s">
        <v>66</v>
      </c>
      <c r="E521" s="7">
        <v>42813</v>
      </c>
      <c r="F521" s="11">
        <v>854.67</v>
      </c>
      <c r="G521" s="9"/>
      <c r="H521" s="11">
        <v>2574.5300000000002</v>
      </c>
      <c r="I521" s="11">
        <v>369.42</v>
      </c>
      <c r="J521" s="9"/>
      <c r="K521" s="11">
        <v>1158.46</v>
      </c>
      <c r="L521" s="11">
        <v>77.39</v>
      </c>
      <c r="M521" s="11">
        <v>9.82</v>
      </c>
      <c r="N521" s="11">
        <v>-19.57</v>
      </c>
      <c r="O521" s="11">
        <v>0</v>
      </c>
      <c r="P521" s="11">
        <v>312.42</v>
      </c>
      <c r="Q521" s="9"/>
    </row>
    <row r="522" spans="1:17" ht="15.75" thickBot="1" x14ac:dyDescent="0.3">
      <c r="A522" s="6" t="s">
        <v>22</v>
      </c>
      <c r="B522" s="6" t="s">
        <v>22</v>
      </c>
      <c r="C522" s="6" t="s">
        <v>65</v>
      </c>
      <c r="D522" s="6" t="s">
        <v>66</v>
      </c>
      <c r="E522" s="7">
        <v>42814</v>
      </c>
      <c r="F522" s="10">
        <v>1760</v>
      </c>
      <c r="G522" s="8"/>
      <c r="H522" s="10">
        <v>6850.82</v>
      </c>
      <c r="I522" s="10">
        <v>983.05</v>
      </c>
      <c r="J522" s="8"/>
      <c r="K522" s="10">
        <v>3082.61</v>
      </c>
      <c r="L522" s="10">
        <v>205.88</v>
      </c>
      <c r="M522" s="10">
        <v>25.96</v>
      </c>
      <c r="N522" s="10">
        <v>-51.99</v>
      </c>
      <c r="O522" s="10">
        <v>0</v>
      </c>
      <c r="P522" s="10">
        <v>789.85</v>
      </c>
      <c r="Q522" s="8"/>
    </row>
    <row r="523" spans="1:17" ht="15.75" thickBot="1" x14ac:dyDescent="0.3">
      <c r="A523" s="6" t="s">
        <v>22</v>
      </c>
      <c r="B523" s="6" t="s">
        <v>22</v>
      </c>
      <c r="C523" s="6" t="s">
        <v>65</v>
      </c>
      <c r="D523" s="6" t="s">
        <v>66</v>
      </c>
      <c r="E523" s="7">
        <v>42815</v>
      </c>
      <c r="F523" s="11">
        <v>49.33</v>
      </c>
      <c r="G523" s="9"/>
      <c r="H523" s="11">
        <v>266.95</v>
      </c>
      <c r="I523" s="11">
        <v>38.299999999999997</v>
      </c>
      <c r="J523" s="9"/>
      <c r="K523" s="11">
        <v>120.12</v>
      </c>
      <c r="L523" s="11">
        <v>8.02</v>
      </c>
      <c r="M523" s="11">
        <v>1</v>
      </c>
      <c r="N523" s="11">
        <v>-2.02</v>
      </c>
      <c r="O523" s="11">
        <v>0</v>
      </c>
      <c r="P523" s="11">
        <v>29.22</v>
      </c>
      <c r="Q523" s="9"/>
    </row>
    <row r="524" spans="1:17" ht="15.75" thickBot="1" x14ac:dyDescent="0.3">
      <c r="A524" s="6" t="s">
        <v>22</v>
      </c>
      <c r="B524" s="6" t="s">
        <v>22</v>
      </c>
      <c r="C524" s="6" t="s">
        <v>65</v>
      </c>
      <c r="D524" s="6" t="s">
        <v>66</v>
      </c>
      <c r="E524" s="7">
        <v>42816</v>
      </c>
      <c r="F524" s="10">
        <v>42.67</v>
      </c>
      <c r="G524" s="8"/>
      <c r="H524" s="10">
        <v>14.35</v>
      </c>
      <c r="I524" s="10">
        <v>2.06</v>
      </c>
      <c r="J524" s="8"/>
      <c r="K524" s="10">
        <v>6.46</v>
      </c>
      <c r="L524" s="10">
        <v>0.44</v>
      </c>
      <c r="M524" s="10">
        <v>0.05</v>
      </c>
      <c r="N524" s="10">
        <v>-0.11</v>
      </c>
      <c r="O524" s="10">
        <v>0</v>
      </c>
      <c r="P524" s="10">
        <v>4.8</v>
      </c>
      <c r="Q524" s="8"/>
    </row>
    <row r="525" spans="1:17" ht="15.75" thickBot="1" x14ac:dyDescent="0.3">
      <c r="A525" s="6" t="s">
        <v>22</v>
      </c>
      <c r="B525" s="6" t="s">
        <v>22</v>
      </c>
      <c r="C525" s="6" t="s">
        <v>65</v>
      </c>
      <c r="D525" s="6" t="s">
        <v>66</v>
      </c>
      <c r="E525" s="7">
        <v>42817</v>
      </c>
      <c r="F525" s="11">
        <v>40</v>
      </c>
      <c r="G525" s="9"/>
      <c r="H525" s="11">
        <v>128.38999999999999</v>
      </c>
      <c r="I525" s="11">
        <v>18.420000000000002</v>
      </c>
      <c r="J525" s="9"/>
      <c r="K525" s="11">
        <v>57.77</v>
      </c>
      <c r="L525" s="11">
        <v>3.86</v>
      </c>
      <c r="M525" s="11">
        <v>0.49</v>
      </c>
      <c r="N525" s="11">
        <v>-0.98</v>
      </c>
      <c r="O525" s="11">
        <v>0</v>
      </c>
      <c r="P525" s="11">
        <v>15.37</v>
      </c>
      <c r="Q525" s="9"/>
    </row>
    <row r="526" spans="1:17" ht="15.75" thickBot="1" x14ac:dyDescent="0.3">
      <c r="A526" s="6" t="s">
        <v>22</v>
      </c>
      <c r="B526" s="6" t="s">
        <v>22</v>
      </c>
      <c r="C526" s="6" t="s">
        <v>65</v>
      </c>
      <c r="D526" s="6" t="s">
        <v>66</v>
      </c>
      <c r="E526" s="7">
        <v>42818</v>
      </c>
      <c r="F526" s="10">
        <v>4</v>
      </c>
      <c r="G526" s="8"/>
      <c r="H526" s="10">
        <v>0</v>
      </c>
      <c r="I526" s="10">
        <v>0</v>
      </c>
      <c r="J526" s="8"/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0.33</v>
      </c>
      <c r="Q526" s="8"/>
    </row>
    <row r="527" spans="1:17" ht="15.75" thickBot="1" x14ac:dyDescent="0.3">
      <c r="A527" s="6" t="s">
        <v>22</v>
      </c>
      <c r="B527" s="6" t="s">
        <v>22</v>
      </c>
      <c r="C527" s="6" t="s">
        <v>65</v>
      </c>
      <c r="D527" s="6" t="s">
        <v>66</v>
      </c>
      <c r="E527" s="7">
        <v>42821</v>
      </c>
      <c r="F527" s="11">
        <v>74.66</v>
      </c>
      <c r="G527" s="9"/>
      <c r="H527" s="11">
        <v>0.61</v>
      </c>
      <c r="I527" s="11">
        <v>0.09</v>
      </c>
      <c r="J527" s="9"/>
      <c r="K527" s="11">
        <v>0.27</v>
      </c>
      <c r="L527" s="11">
        <v>0.02</v>
      </c>
      <c r="M527" s="11">
        <v>0</v>
      </c>
      <c r="N527" s="11">
        <v>0</v>
      </c>
      <c r="O527" s="11">
        <v>0</v>
      </c>
      <c r="P527" s="11">
        <v>6.07</v>
      </c>
      <c r="Q527" s="9"/>
    </row>
    <row r="528" spans="1:17" ht="15.75" thickBot="1" x14ac:dyDescent="0.3">
      <c r="A528" s="6" t="s">
        <v>22</v>
      </c>
      <c r="B528" s="6" t="s">
        <v>22</v>
      </c>
      <c r="C528" s="6" t="s">
        <v>65</v>
      </c>
      <c r="D528" s="6" t="s">
        <v>66</v>
      </c>
      <c r="E528" s="7">
        <v>42823</v>
      </c>
      <c r="F528" s="10">
        <v>46.67</v>
      </c>
      <c r="G528" s="8"/>
      <c r="H528" s="10">
        <v>7.68</v>
      </c>
      <c r="I528" s="10">
        <v>1.1100000000000001</v>
      </c>
      <c r="J528" s="8"/>
      <c r="K528" s="10">
        <v>3.46</v>
      </c>
      <c r="L528" s="10">
        <v>0.23</v>
      </c>
      <c r="M528" s="10">
        <v>0.03</v>
      </c>
      <c r="N528" s="10">
        <v>-0.06</v>
      </c>
      <c r="O528" s="10">
        <v>0</v>
      </c>
      <c r="P528" s="10">
        <v>4.4800000000000004</v>
      </c>
      <c r="Q528" s="8"/>
    </row>
    <row r="529" spans="1:17" ht="15.75" thickBot="1" x14ac:dyDescent="0.3">
      <c r="A529" s="6" t="s">
        <v>22</v>
      </c>
      <c r="B529" s="6" t="s">
        <v>22</v>
      </c>
      <c r="C529" s="6" t="s">
        <v>65</v>
      </c>
      <c r="D529" s="6" t="s">
        <v>66</v>
      </c>
      <c r="E529" s="7">
        <v>42824</v>
      </c>
      <c r="F529" s="11">
        <v>1680</v>
      </c>
      <c r="G529" s="9"/>
      <c r="H529" s="11">
        <v>3127.25</v>
      </c>
      <c r="I529" s="11">
        <v>448.73</v>
      </c>
      <c r="J529" s="9"/>
      <c r="K529" s="11">
        <v>1407.16</v>
      </c>
      <c r="L529" s="11">
        <v>94.26</v>
      </c>
      <c r="M529" s="11">
        <v>11.9</v>
      </c>
      <c r="N529" s="11">
        <v>-23.75</v>
      </c>
      <c r="O529" s="11">
        <v>0</v>
      </c>
      <c r="P529" s="11">
        <v>431.26</v>
      </c>
      <c r="Q529" s="9"/>
    </row>
    <row r="530" spans="1:17" ht="15.75" thickBot="1" x14ac:dyDescent="0.3">
      <c r="A530" s="6" t="s">
        <v>22</v>
      </c>
      <c r="B530" s="6" t="s">
        <v>22</v>
      </c>
      <c r="C530" s="6" t="s">
        <v>65</v>
      </c>
      <c r="D530" s="6" t="s">
        <v>66</v>
      </c>
      <c r="E530" s="7">
        <v>42825</v>
      </c>
      <c r="F530" s="10">
        <v>1141.3399999999999</v>
      </c>
      <c r="G530" s="8"/>
      <c r="H530" s="10">
        <v>7210.62</v>
      </c>
      <c r="I530" s="10">
        <v>1034.7</v>
      </c>
      <c r="J530" s="8"/>
      <c r="K530" s="10">
        <v>3244.55</v>
      </c>
      <c r="L530" s="10">
        <v>217.59</v>
      </c>
      <c r="M530" s="10">
        <v>27.39</v>
      </c>
      <c r="N530" s="10">
        <v>-54.78</v>
      </c>
      <c r="O530" s="10">
        <v>0</v>
      </c>
      <c r="P530" s="10">
        <v>774.07</v>
      </c>
      <c r="Q530" s="8"/>
    </row>
    <row r="531" spans="1:17" ht="15.75" thickBot="1" x14ac:dyDescent="0.3">
      <c r="A531" s="6" t="s">
        <v>22</v>
      </c>
      <c r="B531" s="6" t="s">
        <v>22</v>
      </c>
      <c r="C531" s="6" t="s">
        <v>65</v>
      </c>
      <c r="D531" s="6" t="s">
        <v>66</v>
      </c>
      <c r="E531" s="7">
        <v>42826</v>
      </c>
      <c r="F531" s="11">
        <v>25.33</v>
      </c>
      <c r="G531" s="9"/>
      <c r="H531" s="11">
        <v>16.77</v>
      </c>
      <c r="I531" s="11">
        <v>2.41</v>
      </c>
      <c r="J531" s="9"/>
      <c r="K531" s="11">
        <v>7.55</v>
      </c>
      <c r="L531" s="11">
        <v>0.52</v>
      </c>
      <c r="M531" s="11">
        <v>-0.57999999999999996</v>
      </c>
      <c r="N531" s="11">
        <v>-0.04</v>
      </c>
      <c r="O531" s="11">
        <v>0</v>
      </c>
      <c r="P531" s="11">
        <v>4.42</v>
      </c>
      <c r="Q531" s="9"/>
    </row>
    <row r="532" spans="1:17" ht="15.75" thickBot="1" x14ac:dyDescent="0.3">
      <c r="A532" s="6" t="s">
        <v>22</v>
      </c>
      <c r="B532" s="6" t="s">
        <v>22</v>
      </c>
      <c r="C532" s="6" t="s">
        <v>65</v>
      </c>
      <c r="D532" s="6" t="s">
        <v>66</v>
      </c>
      <c r="E532" s="7">
        <v>42827</v>
      </c>
      <c r="F532" s="10">
        <v>94.66</v>
      </c>
      <c r="G532" s="8"/>
      <c r="H532" s="10">
        <v>63.85</v>
      </c>
      <c r="I532" s="10">
        <v>9.15</v>
      </c>
      <c r="J532" s="8"/>
      <c r="K532" s="10">
        <v>28.72</v>
      </c>
      <c r="L532" s="10">
        <v>2.0499999999999998</v>
      </c>
      <c r="M532" s="10">
        <v>-2.16</v>
      </c>
      <c r="N532" s="10">
        <v>-0.18</v>
      </c>
      <c r="O532" s="10">
        <v>0</v>
      </c>
      <c r="P532" s="10">
        <v>16.649999999999999</v>
      </c>
      <c r="Q532" s="8"/>
    </row>
    <row r="533" spans="1:17" ht="15.75" thickBot="1" x14ac:dyDescent="0.3">
      <c r="A533" s="6" t="s">
        <v>22</v>
      </c>
      <c r="B533" s="6" t="s">
        <v>22</v>
      </c>
      <c r="C533" s="6" t="s">
        <v>65</v>
      </c>
      <c r="D533" s="6" t="s">
        <v>66</v>
      </c>
      <c r="E533" s="7">
        <v>42828</v>
      </c>
      <c r="F533" s="11">
        <v>31732</v>
      </c>
      <c r="G533" s="9"/>
      <c r="H533" s="11">
        <v>171085.02</v>
      </c>
      <c r="I533" s="11">
        <v>24549.73</v>
      </c>
      <c r="J533" s="9"/>
      <c r="K533" s="11">
        <v>76982.83</v>
      </c>
      <c r="L533" s="11">
        <v>5201.82</v>
      </c>
      <c r="M533" s="11">
        <v>-5847.99</v>
      </c>
      <c r="N533" s="11">
        <v>-451.94</v>
      </c>
      <c r="O533" s="11">
        <v>0</v>
      </c>
      <c r="P533" s="11">
        <v>22814.79</v>
      </c>
      <c r="Q533" s="9"/>
    </row>
    <row r="534" spans="1:17" ht="15.75" thickBot="1" x14ac:dyDescent="0.3">
      <c r="A534" s="6" t="s">
        <v>22</v>
      </c>
      <c r="B534" s="6" t="s">
        <v>22</v>
      </c>
      <c r="C534" s="6" t="s">
        <v>65</v>
      </c>
      <c r="D534" s="6" t="s">
        <v>66</v>
      </c>
      <c r="E534" s="7">
        <v>42829</v>
      </c>
      <c r="F534" s="10">
        <v>9784.02</v>
      </c>
      <c r="G534" s="8"/>
      <c r="H534" s="10">
        <v>59197.34</v>
      </c>
      <c r="I534" s="10">
        <v>8494.5499999999993</v>
      </c>
      <c r="J534" s="8"/>
      <c r="K534" s="10">
        <v>26636.93</v>
      </c>
      <c r="L534" s="10">
        <v>1825.39</v>
      </c>
      <c r="M534" s="10">
        <v>-2023.56</v>
      </c>
      <c r="N534" s="10">
        <v>-156.29</v>
      </c>
      <c r="O534" s="10">
        <v>0</v>
      </c>
      <c r="P534" s="10">
        <v>7779.41</v>
      </c>
      <c r="Q534" s="8"/>
    </row>
    <row r="535" spans="1:17" ht="15.75" thickBot="1" x14ac:dyDescent="0.3">
      <c r="A535" s="6" t="s">
        <v>22</v>
      </c>
      <c r="B535" s="6" t="s">
        <v>22</v>
      </c>
      <c r="C535" s="6" t="s">
        <v>65</v>
      </c>
      <c r="D535" s="6" t="s">
        <v>66</v>
      </c>
      <c r="E535" s="7">
        <v>42830</v>
      </c>
      <c r="F535" s="11">
        <v>20454.669999999998</v>
      </c>
      <c r="G535" s="9"/>
      <c r="H535" s="11">
        <v>156288.57999999999</v>
      </c>
      <c r="I535" s="11">
        <v>22426.38</v>
      </c>
      <c r="J535" s="9"/>
      <c r="K535" s="11">
        <v>70324.94</v>
      </c>
      <c r="L535" s="11">
        <v>4900.33</v>
      </c>
      <c r="M535" s="11">
        <v>-5342.08</v>
      </c>
      <c r="N535" s="11">
        <v>-412.93</v>
      </c>
      <c r="O535" s="11">
        <v>0</v>
      </c>
      <c r="P535" s="11">
        <v>20019.22</v>
      </c>
      <c r="Q535" s="9"/>
    </row>
    <row r="536" spans="1:17" ht="15.75" thickBot="1" x14ac:dyDescent="0.3">
      <c r="A536" s="6" t="s">
        <v>22</v>
      </c>
      <c r="B536" s="6" t="s">
        <v>22</v>
      </c>
      <c r="C536" s="6" t="s">
        <v>65</v>
      </c>
      <c r="D536" s="6" t="s">
        <v>66</v>
      </c>
      <c r="E536" s="7">
        <v>42831</v>
      </c>
      <c r="F536" s="10">
        <v>23349.34</v>
      </c>
      <c r="G536" s="8"/>
      <c r="H536" s="10">
        <v>124128.46</v>
      </c>
      <c r="I536" s="10">
        <v>17811.669999999998</v>
      </c>
      <c r="J536" s="8"/>
      <c r="K536" s="10">
        <v>55853.96</v>
      </c>
      <c r="L536" s="10">
        <v>3917.71</v>
      </c>
      <c r="M536" s="10">
        <v>-4243.04</v>
      </c>
      <c r="N536" s="10">
        <v>-327.88</v>
      </c>
      <c r="O536" s="10">
        <v>0</v>
      </c>
      <c r="P536" s="10">
        <v>16599.13</v>
      </c>
      <c r="Q536" s="8"/>
    </row>
    <row r="537" spans="1:17" ht="15.75" thickBot="1" x14ac:dyDescent="0.3">
      <c r="A537" s="6" t="s">
        <v>22</v>
      </c>
      <c r="B537" s="6" t="s">
        <v>22</v>
      </c>
      <c r="C537" s="6" t="s">
        <v>65</v>
      </c>
      <c r="D537" s="6" t="s">
        <v>66</v>
      </c>
      <c r="E537" s="7">
        <v>42832</v>
      </c>
      <c r="F537" s="11">
        <v>28295.99</v>
      </c>
      <c r="G537" s="9"/>
      <c r="H537" s="11">
        <v>204117.16</v>
      </c>
      <c r="I537" s="11">
        <v>29289.56</v>
      </c>
      <c r="J537" s="9"/>
      <c r="K537" s="11">
        <v>91846.17</v>
      </c>
      <c r="L537" s="11">
        <v>6485.08</v>
      </c>
      <c r="M537" s="11">
        <v>-6977.01</v>
      </c>
      <c r="N537" s="11">
        <v>-539.23</v>
      </c>
      <c r="O537" s="11">
        <v>0</v>
      </c>
      <c r="P537" s="11">
        <v>26309.14</v>
      </c>
      <c r="Q537" s="9"/>
    </row>
    <row r="538" spans="1:17" ht="15.75" thickBot="1" x14ac:dyDescent="0.3">
      <c r="A538" s="6" t="s">
        <v>22</v>
      </c>
      <c r="B538" s="6" t="s">
        <v>22</v>
      </c>
      <c r="C538" s="6" t="s">
        <v>65</v>
      </c>
      <c r="D538" s="6" t="s">
        <v>66</v>
      </c>
      <c r="E538" s="7">
        <v>42833</v>
      </c>
      <c r="F538" s="10">
        <v>22603.99</v>
      </c>
      <c r="G538" s="8"/>
      <c r="H538" s="10">
        <v>123431.74</v>
      </c>
      <c r="I538" s="10">
        <v>17711.669999999998</v>
      </c>
      <c r="J538" s="8"/>
      <c r="K538" s="10">
        <v>55540.37</v>
      </c>
      <c r="L538" s="10">
        <v>3946.91</v>
      </c>
      <c r="M538" s="10">
        <v>-4219.1000000000004</v>
      </c>
      <c r="N538" s="10">
        <v>-326.07</v>
      </c>
      <c r="O538" s="10">
        <v>0</v>
      </c>
      <c r="P538" s="10">
        <v>16450.689999999999</v>
      </c>
      <c r="Q538" s="8"/>
    </row>
    <row r="539" spans="1:17" ht="15.75" thickBot="1" x14ac:dyDescent="0.3">
      <c r="A539" s="6" t="s">
        <v>22</v>
      </c>
      <c r="B539" s="6" t="s">
        <v>22</v>
      </c>
      <c r="C539" s="6" t="s">
        <v>65</v>
      </c>
      <c r="D539" s="6" t="s">
        <v>66</v>
      </c>
      <c r="E539" s="7">
        <v>42834</v>
      </c>
      <c r="F539" s="11">
        <v>51641.53</v>
      </c>
      <c r="G539" s="9"/>
      <c r="H539" s="11">
        <v>297014.61</v>
      </c>
      <c r="I539" s="11">
        <v>42619.86</v>
      </c>
      <c r="J539" s="9"/>
      <c r="K539" s="11">
        <v>133646.93</v>
      </c>
      <c r="L539" s="11">
        <v>9630.0300000000007</v>
      </c>
      <c r="M539" s="11">
        <v>-10152.25</v>
      </c>
      <c r="N539" s="11">
        <v>-784.72</v>
      </c>
      <c r="O539" s="11">
        <v>0</v>
      </c>
      <c r="P539" s="11">
        <v>39328.57</v>
      </c>
      <c r="Q539" s="9"/>
    </row>
    <row r="540" spans="1:17" ht="15.75" thickBot="1" x14ac:dyDescent="0.3">
      <c r="A540" s="6" t="s">
        <v>22</v>
      </c>
      <c r="B540" s="6" t="s">
        <v>22</v>
      </c>
      <c r="C540" s="6" t="s">
        <v>65</v>
      </c>
      <c r="D540" s="6" t="s">
        <v>66</v>
      </c>
      <c r="E540" s="7">
        <v>42835</v>
      </c>
      <c r="F540" s="10">
        <v>29594.67</v>
      </c>
      <c r="G540" s="8"/>
      <c r="H540" s="10">
        <v>238230.78</v>
      </c>
      <c r="I540" s="10">
        <v>34184.870000000003</v>
      </c>
      <c r="J540" s="8"/>
      <c r="K540" s="10">
        <v>107196.43</v>
      </c>
      <c r="L540" s="10">
        <v>7788.99</v>
      </c>
      <c r="M540" s="10">
        <v>-8143.08</v>
      </c>
      <c r="N540" s="10">
        <v>-629.27</v>
      </c>
      <c r="O540" s="10">
        <v>0</v>
      </c>
      <c r="P540" s="10">
        <v>30391.1</v>
      </c>
      <c r="Q540" s="8"/>
    </row>
    <row r="541" spans="1:17" ht="15.75" thickBot="1" x14ac:dyDescent="0.3">
      <c r="A541" s="6" t="s">
        <v>22</v>
      </c>
      <c r="B541" s="6" t="s">
        <v>22</v>
      </c>
      <c r="C541" s="6" t="s">
        <v>65</v>
      </c>
      <c r="D541" s="6" t="s">
        <v>66</v>
      </c>
      <c r="E541" s="7">
        <v>42836</v>
      </c>
      <c r="F541" s="11">
        <v>37926.620000000003</v>
      </c>
      <c r="G541" s="9"/>
      <c r="H541" s="11">
        <v>188996.48000000001</v>
      </c>
      <c r="I541" s="11">
        <v>27119.9</v>
      </c>
      <c r="J541" s="9"/>
      <c r="K541" s="11">
        <v>85042.41</v>
      </c>
      <c r="L541" s="11">
        <v>6280.65</v>
      </c>
      <c r="M541" s="11">
        <v>-6460.21</v>
      </c>
      <c r="N541" s="11">
        <v>-499.24</v>
      </c>
      <c r="O541" s="11">
        <v>0</v>
      </c>
      <c r="P541" s="11">
        <v>25537.46</v>
      </c>
      <c r="Q541" s="9"/>
    </row>
    <row r="542" spans="1:17" ht="15.75" thickBot="1" x14ac:dyDescent="0.3">
      <c r="A542" s="6" t="s">
        <v>22</v>
      </c>
      <c r="B542" s="6" t="s">
        <v>22</v>
      </c>
      <c r="C542" s="6" t="s">
        <v>65</v>
      </c>
      <c r="D542" s="6" t="s">
        <v>66</v>
      </c>
      <c r="E542" s="7">
        <v>42837</v>
      </c>
      <c r="F542" s="10">
        <v>33527.980000000003</v>
      </c>
      <c r="G542" s="8"/>
      <c r="H542" s="10">
        <v>198243.11</v>
      </c>
      <c r="I542" s="10">
        <v>28446.78</v>
      </c>
      <c r="J542" s="8"/>
      <c r="K542" s="10">
        <v>89203.06</v>
      </c>
      <c r="L542" s="10">
        <v>6628.65</v>
      </c>
      <c r="M542" s="10">
        <v>-6776.21</v>
      </c>
      <c r="N542" s="10">
        <v>-523.78</v>
      </c>
      <c r="O542" s="10">
        <v>0</v>
      </c>
      <c r="P542" s="10">
        <v>26177.65</v>
      </c>
      <c r="Q542" s="8"/>
    </row>
    <row r="543" spans="1:17" ht="15.75" thickBot="1" x14ac:dyDescent="0.3">
      <c r="A543" s="6" t="s">
        <v>22</v>
      </c>
      <c r="B543" s="6" t="s">
        <v>22</v>
      </c>
      <c r="C543" s="6" t="s">
        <v>65</v>
      </c>
      <c r="D543" s="6" t="s">
        <v>66</v>
      </c>
      <c r="E543" s="7">
        <v>42838</v>
      </c>
      <c r="F543" s="11">
        <v>32400</v>
      </c>
      <c r="G543" s="9"/>
      <c r="H543" s="11">
        <v>225589.67</v>
      </c>
      <c r="I543" s="11">
        <v>32370.97</v>
      </c>
      <c r="J543" s="9"/>
      <c r="K543" s="11">
        <v>101508.11</v>
      </c>
      <c r="L543" s="11">
        <v>7622.69</v>
      </c>
      <c r="M543" s="11">
        <v>-7710.83</v>
      </c>
      <c r="N543" s="11">
        <v>-596.04</v>
      </c>
      <c r="O543" s="11">
        <v>0</v>
      </c>
      <c r="P543" s="11">
        <v>29232.05</v>
      </c>
      <c r="Q543" s="9"/>
    </row>
    <row r="544" spans="1:17" ht="15.75" thickBot="1" x14ac:dyDescent="0.3">
      <c r="A544" s="6" t="s">
        <v>22</v>
      </c>
      <c r="B544" s="6" t="s">
        <v>22</v>
      </c>
      <c r="C544" s="6" t="s">
        <v>65</v>
      </c>
      <c r="D544" s="6" t="s">
        <v>66</v>
      </c>
      <c r="E544" s="7">
        <v>42839</v>
      </c>
      <c r="F544" s="10">
        <v>32049.32</v>
      </c>
      <c r="G544" s="8"/>
      <c r="H544" s="10">
        <v>182215.88</v>
      </c>
      <c r="I544" s="10">
        <v>26146.79</v>
      </c>
      <c r="J544" s="8"/>
      <c r="K544" s="10">
        <v>81991.22</v>
      </c>
      <c r="L544" s="10">
        <v>6246.57</v>
      </c>
      <c r="M544" s="10">
        <v>-6228.41</v>
      </c>
      <c r="N544" s="10">
        <v>-481.45</v>
      </c>
      <c r="O544" s="10">
        <v>0</v>
      </c>
      <c r="P544" s="10">
        <v>24197.27</v>
      </c>
      <c r="Q544" s="8"/>
    </row>
    <row r="545" spans="1:17" ht="15.75" thickBot="1" x14ac:dyDescent="0.3">
      <c r="A545" s="6" t="s">
        <v>22</v>
      </c>
      <c r="B545" s="6" t="s">
        <v>22</v>
      </c>
      <c r="C545" s="6" t="s">
        <v>65</v>
      </c>
      <c r="D545" s="6" t="s">
        <v>66</v>
      </c>
      <c r="E545" s="7">
        <v>42840</v>
      </c>
      <c r="F545" s="11">
        <v>15640</v>
      </c>
      <c r="G545" s="9"/>
      <c r="H545" s="11">
        <v>107058.43</v>
      </c>
      <c r="I545" s="11">
        <v>15362.22</v>
      </c>
      <c r="J545" s="9"/>
      <c r="K545" s="11">
        <v>48172.72</v>
      </c>
      <c r="L545" s="11">
        <v>3700.48</v>
      </c>
      <c r="M545" s="11">
        <v>-3659.35</v>
      </c>
      <c r="N545" s="11">
        <v>-282.86</v>
      </c>
      <c r="O545" s="11">
        <v>0</v>
      </c>
      <c r="P545" s="11">
        <v>13906.6</v>
      </c>
      <c r="Q545" s="9"/>
    </row>
    <row r="546" spans="1:17" ht="15.75" thickBot="1" x14ac:dyDescent="0.3">
      <c r="A546" s="6" t="s">
        <v>22</v>
      </c>
      <c r="B546" s="6" t="s">
        <v>22</v>
      </c>
      <c r="C546" s="6" t="s">
        <v>65</v>
      </c>
      <c r="D546" s="6" t="s">
        <v>66</v>
      </c>
      <c r="E546" s="7">
        <v>42841</v>
      </c>
      <c r="F546" s="10">
        <v>32150.67</v>
      </c>
      <c r="G546" s="8"/>
      <c r="H546" s="10">
        <v>188853.27</v>
      </c>
      <c r="I546" s="10">
        <v>27099.279999999999</v>
      </c>
      <c r="J546" s="8"/>
      <c r="K546" s="10">
        <v>84977.98</v>
      </c>
      <c r="L546" s="10">
        <v>6634.82</v>
      </c>
      <c r="M546" s="10">
        <v>-6455.12</v>
      </c>
      <c r="N546" s="10">
        <v>-498.92</v>
      </c>
      <c r="O546" s="10">
        <v>0</v>
      </c>
      <c r="P546" s="10">
        <v>24989.919999999998</v>
      </c>
      <c r="Q546" s="8"/>
    </row>
    <row r="547" spans="1:17" ht="15.75" thickBot="1" x14ac:dyDescent="0.3">
      <c r="A547" s="6" t="s">
        <v>22</v>
      </c>
      <c r="B547" s="6" t="s">
        <v>22</v>
      </c>
      <c r="C547" s="6" t="s">
        <v>65</v>
      </c>
      <c r="D547" s="6" t="s">
        <v>66</v>
      </c>
      <c r="E547" s="7">
        <v>42842</v>
      </c>
      <c r="F547" s="11">
        <v>27727.99</v>
      </c>
      <c r="G547" s="9"/>
      <c r="H547" s="11">
        <v>157988.32</v>
      </c>
      <c r="I547" s="11">
        <v>22670.48</v>
      </c>
      <c r="J547" s="9"/>
      <c r="K547" s="11">
        <v>71089.69</v>
      </c>
      <c r="L547" s="11">
        <v>5598.93</v>
      </c>
      <c r="M547" s="11">
        <v>-5400.19</v>
      </c>
      <c r="N547" s="11">
        <v>-417.41</v>
      </c>
      <c r="O547" s="11">
        <v>0</v>
      </c>
      <c r="P547" s="11">
        <v>20992.02</v>
      </c>
      <c r="Q547" s="9"/>
    </row>
    <row r="548" spans="1:17" ht="15.75" thickBot="1" x14ac:dyDescent="0.3">
      <c r="A548" s="6" t="s">
        <v>22</v>
      </c>
      <c r="B548" s="6" t="s">
        <v>22</v>
      </c>
      <c r="C548" s="6" t="s">
        <v>65</v>
      </c>
      <c r="D548" s="6" t="s">
        <v>66</v>
      </c>
      <c r="E548" s="7">
        <v>42843</v>
      </c>
      <c r="F548" s="10">
        <v>20281.34</v>
      </c>
      <c r="G548" s="8"/>
      <c r="H548" s="10">
        <v>157460.85</v>
      </c>
      <c r="I548" s="10">
        <v>22594.67</v>
      </c>
      <c r="J548" s="8"/>
      <c r="K548" s="10">
        <v>70852.160000000003</v>
      </c>
      <c r="L548" s="10">
        <v>5630.62</v>
      </c>
      <c r="M548" s="10">
        <v>-5382.18</v>
      </c>
      <c r="N548" s="10">
        <v>-416.02</v>
      </c>
      <c r="O548" s="10">
        <v>0</v>
      </c>
      <c r="P548" s="10">
        <v>20205.38</v>
      </c>
      <c r="Q548" s="8"/>
    </row>
    <row r="549" spans="1:17" ht="15.75" thickBot="1" x14ac:dyDescent="0.3">
      <c r="A549" s="6" t="s">
        <v>22</v>
      </c>
      <c r="B549" s="6" t="s">
        <v>22</v>
      </c>
      <c r="C549" s="6" t="s">
        <v>65</v>
      </c>
      <c r="D549" s="6" t="s">
        <v>66</v>
      </c>
      <c r="E549" s="7">
        <v>42844</v>
      </c>
      <c r="F549" s="11">
        <v>42712</v>
      </c>
      <c r="G549" s="9"/>
      <c r="H549" s="11">
        <v>300218.32</v>
      </c>
      <c r="I549" s="11">
        <v>43079.519999999997</v>
      </c>
      <c r="J549" s="9"/>
      <c r="K549" s="11">
        <v>135088.64000000001</v>
      </c>
      <c r="L549" s="11">
        <v>10817.51</v>
      </c>
      <c r="M549" s="11">
        <v>-10261.799999999999</v>
      </c>
      <c r="N549" s="11">
        <v>-793.11</v>
      </c>
      <c r="O549" s="11">
        <v>0</v>
      </c>
      <c r="P549" s="11">
        <v>38928.660000000003</v>
      </c>
      <c r="Q549" s="9"/>
    </row>
    <row r="550" spans="1:17" ht="15.75" thickBot="1" x14ac:dyDescent="0.3">
      <c r="A550" s="6" t="s">
        <v>22</v>
      </c>
      <c r="B550" s="6" t="s">
        <v>22</v>
      </c>
      <c r="C550" s="6" t="s">
        <v>65</v>
      </c>
      <c r="D550" s="6" t="s">
        <v>66</v>
      </c>
      <c r="E550" s="7">
        <v>42845</v>
      </c>
      <c r="F550" s="10">
        <v>70473.320000000007</v>
      </c>
      <c r="G550" s="8"/>
      <c r="H550" s="10">
        <v>367808.51</v>
      </c>
      <c r="I550" s="10">
        <v>52778.23</v>
      </c>
      <c r="J550" s="8"/>
      <c r="K550" s="10">
        <v>165502.19</v>
      </c>
      <c r="L550" s="10">
        <v>13379.1</v>
      </c>
      <c r="M550" s="10">
        <v>-12572.11</v>
      </c>
      <c r="N550" s="10">
        <v>-971.53</v>
      </c>
      <c r="O550" s="10">
        <v>0</v>
      </c>
      <c r="P550" s="10">
        <v>49485.440000000002</v>
      </c>
      <c r="Q550" s="8"/>
    </row>
    <row r="551" spans="1:17" ht="15.75" thickBot="1" x14ac:dyDescent="0.3">
      <c r="A551" s="6" t="s">
        <v>22</v>
      </c>
      <c r="B551" s="6" t="s">
        <v>22</v>
      </c>
      <c r="C551" s="6" t="s">
        <v>65</v>
      </c>
      <c r="D551" s="6" t="s">
        <v>66</v>
      </c>
      <c r="E551" s="7">
        <v>42846</v>
      </c>
      <c r="F551" s="11">
        <v>40</v>
      </c>
      <c r="G551" s="9"/>
      <c r="H551" s="11">
        <v>12.11</v>
      </c>
      <c r="I551" s="11">
        <v>1.74</v>
      </c>
      <c r="J551" s="9"/>
      <c r="K551" s="11">
        <v>5.45</v>
      </c>
      <c r="L551" s="11">
        <v>0.45</v>
      </c>
      <c r="M551" s="11">
        <v>-0.42</v>
      </c>
      <c r="N551" s="11">
        <v>-0.03</v>
      </c>
      <c r="O551" s="11">
        <v>0</v>
      </c>
      <c r="P551" s="11">
        <v>5.33</v>
      </c>
      <c r="Q551" s="9"/>
    </row>
    <row r="552" spans="1:17" ht="15.75" thickBot="1" x14ac:dyDescent="0.3">
      <c r="A552" s="6" t="s">
        <v>22</v>
      </c>
      <c r="B552" s="6" t="s">
        <v>22</v>
      </c>
      <c r="C552" s="6" t="s">
        <v>65</v>
      </c>
      <c r="D552" s="6" t="s">
        <v>66</v>
      </c>
      <c r="E552" s="7">
        <v>42848</v>
      </c>
      <c r="F552" s="10">
        <v>86.67</v>
      </c>
      <c r="G552" s="8"/>
      <c r="H552" s="10">
        <v>87.08</v>
      </c>
      <c r="I552" s="10">
        <v>12.5</v>
      </c>
      <c r="J552" s="8"/>
      <c r="K552" s="10">
        <v>39.18</v>
      </c>
      <c r="L552" s="10">
        <v>3.13</v>
      </c>
      <c r="M552" s="10">
        <v>-2.98</v>
      </c>
      <c r="N552" s="10">
        <v>-0.22</v>
      </c>
      <c r="O552" s="10">
        <v>0</v>
      </c>
      <c r="P552" s="10">
        <v>18.579999999999998</v>
      </c>
      <c r="Q552" s="8"/>
    </row>
    <row r="553" spans="1:17" ht="15.75" thickBot="1" x14ac:dyDescent="0.3">
      <c r="A553" s="6" t="s">
        <v>22</v>
      </c>
      <c r="B553" s="6" t="s">
        <v>22</v>
      </c>
      <c r="C553" s="6" t="s">
        <v>65</v>
      </c>
      <c r="D553" s="6" t="s">
        <v>66</v>
      </c>
      <c r="E553" s="7">
        <v>42849</v>
      </c>
      <c r="F553" s="11">
        <v>66.66</v>
      </c>
      <c r="G553" s="9"/>
      <c r="H553" s="11">
        <v>38.200000000000003</v>
      </c>
      <c r="I553" s="11">
        <v>5.49</v>
      </c>
      <c r="J553" s="9"/>
      <c r="K553" s="11">
        <v>17.2</v>
      </c>
      <c r="L553" s="11">
        <v>1.42</v>
      </c>
      <c r="M553" s="11">
        <v>-1.3</v>
      </c>
      <c r="N553" s="11">
        <v>-0.1</v>
      </c>
      <c r="O553" s="11">
        <v>0</v>
      </c>
      <c r="P553" s="11">
        <v>10.96</v>
      </c>
      <c r="Q553" s="9"/>
    </row>
    <row r="554" spans="1:17" ht="15.75" thickBot="1" x14ac:dyDescent="0.3">
      <c r="A554" s="6" t="s">
        <v>22</v>
      </c>
      <c r="B554" s="6" t="s">
        <v>22</v>
      </c>
      <c r="C554" s="6" t="s">
        <v>65</v>
      </c>
      <c r="D554" s="6" t="s">
        <v>66</v>
      </c>
      <c r="E554" s="7">
        <v>42850</v>
      </c>
      <c r="F554" s="10">
        <v>157.34</v>
      </c>
      <c r="G554" s="8"/>
      <c r="H554" s="10">
        <v>82.53</v>
      </c>
      <c r="I554" s="10">
        <v>11.86</v>
      </c>
      <c r="J554" s="8"/>
      <c r="K554" s="10">
        <v>37.14</v>
      </c>
      <c r="L554" s="10">
        <v>3.05</v>
      </c>
      <c r="M554" s="10">
        <v>-2.83</v>
      </c>
      <c r="N554" s="10">
        <v>-0.2</v>
      </c>
      <c r="O554" s="10">
        <v>0</v>
      </c>
      <c r="P554" s="10">
        <v>24.99</v>
      </c>
      <c r="Q554" s="8"/>
    </row>
    <row r="555" spans="1:17" ht="15.75" thickBot="1" x14ac:dyDescent="0.3">
      <c r="A555" s="6" t="s">
        <v>22</v>
      </c>
      <c r="B555" s="6" t="s">
        <v>22</v>
      </c>
      <c r="C555" s="6" t="s">
        <v>65</v>
      </c>
      <c r="D555" s="6" t="s">
        <v>66</v>
      </c>
      <c r="E555" s="7">
        <v>42851</v>
      </c>
      <c r="F555" s="11">
        <v>304</v>
      </c>
      <c r="G555" s="9"/>
      <c r="H555" s="11">
        <v>672.06</v>
      </c>
      <c r="I555" s="11">
        <v>96.46</v>
      </c>
      <c r="J555" s="9"/>
      <c r="K555" s="11">
        <v>302.43</v>
      </c>
      <c r="L555" s="11">
        <v>24.91</v>
      </c>
      <c r="M555" s="11">
        <v>-22.96</v>
      </c>
      <c r="N555" s="11">
        <v>-1.79</v>
      </c>
      <c r="O555" s="11">
        <v>0</v>
      </c>
      <c r="P555" s="11">
        <v>107.66</v>
      </c>
      <c r="Q555" s="9"/>
    </row>
    <row r="556" spans="1:17" ht="15.75" thickBot="1" x14ac:dyDescent="0.3">
      <c r="A556" s="6" t="s">
        <v>22</v>
      </c>
      <c r="B556" s="6" t="s">
        <v>22</v>
      </c>
      <c r="C556" s="6" t="s">
        <v>65</v>
      </c>
      <c r="D556" s="6" t="s">
        <v>66</v>
      </c>
      <c r="E556" s="7">
        <v>42852</v>
      </c>
      <c r="F556" s="10">
        <v>44.01</v>
      </c>
      <c r="G556" s="8"/>
      <c r="H556" s="10">
        <v>52.32</v>
      </c>
      <c r="I556" s="10">
        <v>7.51</v>
      </c>
      <c r="J556" s="8"/>
      <c r="K556" s="10">
        <v>23.54</v>
      </c>
      <c r="L556" s="10">
        <v>1.94</v>
      </c>
      <c r="M556" s="10">
        <v>-1.78</v>
      </c>
      <c r="N556" s="10">
        <v>-0.14000000000000001</v>
      </c>
      <c r="O556" s="10">
        <v>0</v>
      </c>
      <c r="P556" s="10">
        <v>10.38</v>
      </c>
      <c r="Q556" s="8"/>
    </row>
    <row r="557" spans="1:17" ht="15.75" thickBot="1" x14ac:dyDescent="0.3">
      <c r="A557" s="6" t="s">
        <v>22</v>
      </c>
      <c r="B557" s="6" t="s">
        <v>22</v>
      </c>
      <c r="C557" s="6" t="s">
        <v>65</v>
      </c>
      <c r="D557" s="6" t="s">
        <v>66</v>
      </c>
      <c r="E557" s="7">
        <v>42853</v>
      </c>
      <c r="F557" s="11">
        <v>80</v>
      </c>
      <c r="G557" s="9"/>
      <c r="H557" s="11">
        <v>142.81</v>
      </c>
      <c r="I557" s="11">
        <v>20.49</v>
      </c>
      <c r="J557" s="9"/>
      <c r="K557" s="11">
        <v>64.25</v>
      </c>
      <c r="L557" s="11">
        <v>5.3</v>
      </c>
      <c r="M557" s="11">
        <v>-4.8899999999999997</v>
      </c>
      <c r="N557" s="11">
        <v>-0.37</v>
      </c>
      <c r="O557" s="11">
        <v>0</v>
      </c>
      <c r="P557" s="11">
        <v>24.39</v>
      </c>
      <c r="Q557" s="9"/>
    </row>
    <row r="558" spans="1:17" ht="15.75" thickBot="1" x14ac:dyDescent="0.3">
      <c r="A558" s="6" t="s">
        <v>22</v>
      </c>
      <c r="B558" s="6" t="s">
        <v>22</v>
      </c>
      <c r="C558" s="6" t="s">
        <v>65</v>
      </c>
      <c r="D558" s="6" t="s">
        <v>66</v>
      </c>
      <c r="E558" s="7">
        <v>42854</v>
      </c>
      <c r="F558" s="10">
        <v>32345.34</v>
      </c>
      <c r="G558" s="8"/>
      <c r="H558" s="10">
        <v>168698.2</v>
      </c>
      <c r="I558" s="10">
        <v>24207.24</v>
      </c>
      <c r="J558" s="8"/>
      <c r="K558" s="10">
        <v>75908.850000000006</v>
      </c>
      <c r="L558" s="10">
        <v>6236.98</v>
      </c>
      <c r="M558" s="10">
        <v>-5766.32</v>
      </c>
      <c r="N558" s="10">
        <v>-445.7</v>
      </c>
      <c r="O558" s="10">
        <v>0</v>
      </c>
      <c r="P558" s="10">
        <v>22708.94</v>
      </c>
      <c r="Q558" s="8"/>
    </row>
    <row r="559" spans="1:17" ht="15.75" thickBot="1" x14ac:dyDescent="0.3">
      <c r="A559" s="6" t="s">
        <v>22</v>
      </c>
      <c r="B559" s="6" t="s">
        <v>22</v>
      </c>
      <c r="C559" s="6" t="s">
        <v>65</v>
      </c>
      <c r="D559" s="6" t="s">
        <v>66</v>
      </c>
      <c r="E559" s="7">
        <v>42855</v>
      </c>
      <c r="F559" s="11">
        <v>15405.33</v>
      </c>
      <c r="G559" s="9"/>
      <c r="H559" s="11">
        <v>109373.35</v>
      </c>
      <c r="I559" s="11">
        <v>15694.52</v>
      </c>
      <c r="J559" s="9"/>
      <c r="K559" s="11">
        <v>49214.53</v>
      </c>
      <c r="L559" s="11">
        <v>4063.56</v>
      </c>
      <c r="M559" s="11">
        <v>-3738.47</v>
      </c>
      <c r="N559" s="11">
        <v>-288.97000000000003</v>
      </c>
      <c r="O559" s="11">
        <v>0</v>
      </c>
      <c r="P559" s="11">
        <v>14179</v>
      </c>
      <c r="Q559" s="9"/>
    </row>
    <row r="560" spans="1:17" ht="15.75" thickBot="1" x14ac:dyDescent="0.3">
      <c r="A560" s="6" t="s">
        <v>22</v>
      </c>
      <c r="B560" s="6" t="s">
        <v>22</v>
      </c>
      <c r="C560" s="6" t="s">
        <v>67</v>
      </c>
      <c r="D560" s="6" t="s">
        <v>68</v>
      </c>
      <c r="E560" s="7">
        <v>42755</v>
      </c>
      <c r="F560" s="8"/>
      <c r="G560" s="8"/>
      <c r="H560" s="10">
        <v>0</v>
      </c>
      <c r="I560" s="10">
        <v>0</v>
      </c>
      <c r="J560" s="8"/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8"/>
    </row>
    <row r="561" spans="1:17" ht="15.75" thickBot="1" x14ac:dyDescent="0.3">
      <c r="A561" s="6" t="s">
        <v>22</v>
      </c>
      <c r="B561" s="6" t="s">
        <v>22</v>
      </c>
      <c r="C561" s="6" t="s">
        <v>67</v>
      </c>
      <c r="D561" s="6" t="s">
        <v>68</v>
      </c>
      <c r="E561" s="7">
        <v>42786</v>
      </c>
      <c r="F561" s="9"/>
      <c r="G561" s="9"/>
      <c r="H561" s="11">
        <v>0</v>
      </c>
      <c r="I561" s="11">
        <v>0</v>
      </c>
      <c r="J561" s="9"/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9"/>
    </row>
    <row r="562" spans="1:17" ht="15.75" thickBot="1" x14ac:dyDescent="0.3">
      <c r="A562" s="6" t="s">
        <v>22</v>
      </c>
      <c r="B562" s="6" t="s">
        <v>22</v>
      </c>
      <c r="C562" s="6" t="s">
        <v>67</v>
      </c>
      <c r="D562" s="6" t="s">
        <v>68</v>
      </c>
      <c r="E562" s="7">
        <v>42804</v>
      </c>
      <c r="F562" s="8"/>
      <c r="G562" s="8"/>
      <c r="H562" s="10">
        <v>94.84</v>
      </c>
      <c r="I562" s="10">
        <v>13.61</v>
      </c>
      <c r="J562" s="8"/>
      <c r="K562" s="10">
        <v>42.67</v>
      </c>
      <c r="L562" s="10">
        <v>2.85</v>
      </c>
      <c r="M562" s="10">
        <v>0.36</v>
      </c>
      <c r="N562" s="10">
        <v>-0.72</v>
      </c>
      <c r="O562" s="10">
        <v>0</v>
      </c>
      <c r="P562" s="10">
        <v>8.9700000000000006</v>
      </c>
      <c r="Q562" s="8"/>
    </row>
    <row r="563" spans="1:17" ht="15.75" thickBot="1" x14ac:dyDescent="0.3">
      <c r="A563" s="6" t="s">
        <v>22</v>
      </c>
      <c r="B563" s="6" t="s">
        <v>22</v>
      </c>
      <c r="C563" s="6" t="s">
        <v>67</v>
      </c>
      <c r="D563" s="6" t="s">
        <v>68</v>
      </c>
      <c r="E563" s="7">
        <v>42808</v>
      </c>
      <c r="F563" s="9"/>
      <c r="G563" s="9"/>
      <c r="H563" s="11">
        <v>23.08</v>
      </c>
      <c r="I563" s="11">
        <v>3.31</v>
      </c>
      <c r="J563" s="9"/>
      <c r="K563" s="11">
        <v>10.38</v>
      </c>
      <c r="L563" s="11">
        <v>0.69</v>
      </c>
      <c r="M563" s="11">
        <v>0.09</v>
      </c>
      <c r="N563" s="11">
        <v>-0.18</v>
      </c>
      <c r="O563" s="11">
        <v>0</v>
      </c>
      <c r="P563" s="11">
        <v>2.1800000000000002</v>
      </c>
      <c r="Q563" s="9"/>
    </row>
    <row r="564" spans="1:17" ht="15.75" thickBot="1" x14ac:dyDescent="0.3">
      <c r="A564" s="6" t="s">
        <v>22</v>
      </c>
      <c r="B564" s="6" t="s">
        <v>22</v>
      </c>
      <c r="C564" s="6" t="s">
        <v>67</v>
      </c>
      <c r="D564" s="6" t="s">
        <v>68</v>
      </c>
      <c r="E564" s="7">
        <v>42809</v>
      </c>
      <c r="F564" s="8"/>
      <c r="G564" s="8"/>
      <c r="H564" s="10">
        <v>0</v>
      </c>
      <c r="I564" s="10">
        <v>0</v>
      </c>
      <c r="J564" s="8"/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8"/>
    </row>
    <row r="565" spans="1:17" ht="15.75" thickBot="1" x14ac:dyDescent="0.3">
      <c r="A565" s="6" t="s">
        <v>22</v>
      </c>
      <c r="B565" s="6" t="s">
        <v>22</v>
      </c>
      <c r="C565" s="6" t="s">
        <v>67</v>
      </c>
      <c r="D565" s="6" t="s">
        <v>68</v>
      </c>
      <c r="E565" s="7">
        <v>42811</v>
      </c>
      <c r="F565" s="9"/>
      <c r="G565" s="9"/>
      <c r="H565" s="11">
        <v>0</v>
      </c>
      <c r="I565" s="11">
        <v>0</v>
      </c>
      <c r="J565" s="9"/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9"/>
    </row>
    <row r="566" spans="1:17" ht="15.75" thickBot="1" x14ac:dyDescent="0.3">
      <c r="A566" s="6" t="s">
        <v>22</v>
      </c>
      <c r="B566" s="6" t="s">
        <v>22</v>
      </c>
      <c r="C566" s="6" t="s">
        <v>67</v>
      </c>
      <c r="D566" s="6" t="s">
        <v>68</v>
      </c>
      <c r="E566" s="7">
        <v>42812</v>
      </c>
      <c r="F566" s="8"/>
      <c r="G566" s="8"/>
      <c r="H566" s="10">
        <v>199.25</v>
      </c>
      <c r="I566" s="10">
        <v>28.59</v>
      </c>
      <c r="J566" s="8"/>
      <c r="K566" s="10">
        <v>89.65</v>
      </c>
      <c r="L566" s="10">
        <v>5.99</v>
      </c>
      <c r="M566" s="10">
        <v>0.75</v>
      </c>
      <c r="N566" s="10">
        <v>-1.51</v>
      </c>
      <c r="O566" s="10">
        <v>0</v>
      </c>
      <c r="P566" s="10">
        <v>18.850000000000001</v>
      </c>
      <c r="Q566" s="8"/>
    </row>
    <row r="567" spans="1:17" ht="15.75" thickBot="1" x14ac:dyDescent="0.3">
      <c r="A567" s="6" t="s">
        <v>22</v>
      </c>
      <c r="B567" s="6" t="s">
        <v>22</v>
      </c>
      <c r="C567" s="6" t="s">
        <v>67</v>
      </c>
      <c r="D567" s="6" t="s">
        <v>68</v>
      </c>
      <c r="E567" s="7">
        <v>42813</v>
      </c>
      <c r="F567" s="9"/>
      <c r="G567" s="9"/>
      <c r="H567" s="11">
        <v>81.760000000000005</v>
      </c>
      <c r="I567" s="11">
        <v>11.73</v>
      </c>
      <c r="J567" s="9"/>
      <c r="K567" s="11">
        <v>36.79</v>
      </c>
      <c r="L567" s="11">
        <v>2.46</v>
      </c>
      <c r="M567" s="11">
        <v>0.31</v>
      </c>
      <c r="N567" s="11">
        <v>-0.62</v>
      </c>
      <c r="O567" s="11">
        <v>0</v>
      </c>
      <c r="P567" s="11">
        <v>7.73</v>
      </c>
      <c r="Q567" s="9"/>
    </row>
    <row r="568" spans="1:17" ht="15.75" thickBot="1" x14ac:dyDescent="0.3">
      <c r="A568" s="6" t="s">
        <v>22</v>
      </c>
      <c r="B568" s="6" t="s">
        <v>22</v>
      </c>
      <c r="C568" s="6" t="s">
        <v>67</v>
      </c>
      <c r="D568" s="6" t="s">
        <v>68</v>
      </c>
      <c r="E568" s="7">
        <v>42814</v>
      </c>
      <c r="F568" s="8"/>
      <c r="G568" s="8"/>
      <c r="H568" s="10">
        <v>1044.8900000000001</v>
      </c>
      <c r="I568" s="10">
        <v>149.94</v>
      </c>
      <c r="J568" s="8"/>
      <c r="K568" s="10">
        <v>470.18</v>
      </c>
      <c r="L568" s="10">
        <v>31.4</v>
      </c>
      <c r="M568" s="10">
        <v>3.97</v>
      </c>
      <c r="N568" s="10">
        <v>-7.95</v>
      </c>
      <c r="O568" s="10">
        <v>0</v>
      </c>
      <c r="P568" s="10">
        <v>98.84</v>
      </c>
      <c r="Q568" s="8"/>
    </row>
    <row r="569" spans="1:17" ht="15.75" thickBot="1" x14ac:dyDescent="0.3">
      <c r="A569" s="6" t="s">
        <v>22</v>
      </c>
      <c r="B569" s="6" t="s">
        <v>22</v>
      </c>
      <c r="C569" s="6" t="s">
        <v>67</v>
      </c>
      <c r="D569" s="6" t="s">
        <v>68</v>
      </c>
      <c r="E569" s="7">
        <v>42815</v>
      </c>
      <c r="F569" s="9"/>
      <c r="G569" s="9"/>
      <c r="H569" s="11">
        <v>18.350000000000001</v>
      </c>
      <c r="I569" s="11">
        <v>2.63</v>
      </c>
      <c r="J569" s="9"/>
      <c r="K569" s="11">
        <v>8.26</v>
      </c>
      <c r="L569" s="11">
        <v>0.55000000000000004</v>
      </c>
      <c r="M569" s="11">
        <v>7.0000000000000007E-2</v>
      </c>
      <c r="N569" s="11">
        <v>-0.14000000000000001</v>
      </c>
      <c r="O569" s="11">
        <v>0</v>
      </c>
      <c r="P569" s="11">
        <v>1.74</v>
      </c>
      <c r="Q569" s="9"/>
    </row>
    <row r="570" spans="1:17" ht="15.75" thickBot="1" x14ac:dyDescent="0.3">
      <c r="A570" s="6" t="s">
        <v>22</v>
      </c>
      <c r="B570" s="6" t="s">
        <v>22</v>
      </c>
      <c r="C570" s="6" t="s">
        <v>67</v>
      </c>
      <c r="D570" s="6" t="s">
        <v>68</v>
      </c>
      <c r="E570" s="7">
        <v>42825</v>
      </c>
      <c r="F570" s="8"/>
      <c r="G570" s="8"/>
      <c r="H570" s="10">
        <v>12.23</v>
      </c>
      <c r="I570" s="10">
        <v>1.76</v>
      </c>
      <c r="J570" s="8"/>
      <c r="K570" s="10">
        <v>5.5</v>
      </c>
      <c r="L570" s="10">
        <v>0.38</v>
      </c>
      <c r="M570" s="10">
        <v>0.04</v>
      </c>
      <c r="N570" s="10">
        <v>-0.09</v>
      </c>
      <c r="O570" s="10">
        <v>0</v>
      </c>
      <c r="P570" s="10">
        <v>1.1599999999999999</v>
      </c>
      <c r="Q570" s="8"/>
    </row>
    <row r="571" spans="1:17" ht="15.75" thickBot="1" x14ac:dyDescent="0.3">
      <c r="A571" s="6" t="s">
        <v>22</v>
      </c>
      <c r="B571" s="6" t="s">
        <v>22</v>
      </c>
      <c r="C571" s="6" t="s">
        <v>67</v>
      </c>
      <c r="D571" s="6" t="s">
        <v>68</v>
      </c>
      <c r="E571" s="7">
        <v>42828</v>
      </c>
      <c r="F571" s="9"/>
      <c r="G571" s="9"/>
      <c r="H571" s="11">
        <v>3663.59</v>
      </c>
      <c r="I571" s="11">
        <v>525.71</v>
      </c>
      <c r="J571" s="9"/>
      <c r="K571" s="11">
        <v>1648.49</v>
      </c>
      <c r="L571" s="11">
        <v>111.42</v>
      </c>
      <c r="M571" s="11">
        <v>-125.23</v>
      </c>
      <c r="N571" s="11">
        <v>-9.68</v>
      </c>
      <c r="O571" s="11">
        <v>0</v>
      </c>
      <c r="P571" s="11">
        <v>421.93</v>
      </c>
      <c r="Q571" s="9"/>
    </row>
    <row r="572" spans="1:17" ht="15.75" thickBot="1" x14ac:dyDescent="0.3">
      <c r="A572" s="6" t="s">
        <v>22</v>
      </c>
      <c r="B572" s="6" t="s">
        <v>22</v>
      </c>
      <c r="C572" s="6" t="s">
        <v>67</v>
      </c>
      <c r="D572" s="6" t="s">
        <v>68</v>
      </c>
      <c r="E572" s="7">
        <v>42829</v>
      </c>
      <c r="F572" s="8"/>
      <c r="G572" s="8"/>
      <c r="H572" s="10">
        <v>985.81</v>
      </c>
      <c r="I572" s="10">
        <v>141.46</v>
      </c>
      <c r="J572" s="8"/>
      <c r="K572" s="10">
        <v>443.57</v>
      </c>
      <c r="L572" s="10">
        <v>30.44</v>
      </c>
      <c r="M572" s="10">
        <v>-33.68</v>
      </c>
      <c r="N572" s="10">
        <v>-2.6</v>
      </c>
      <c r="O572" s="10">
        <v>0</v>
      </c>
      <c r="P572" s="10">
        <v>113.56</v>
      </c>
      <c r="Q572" s="8"/>
    </row>
    <row r="573" spans="1:17" ht="15.75" thickBot="1" x14ac:dyDescent="0.3">
      <c r="A573" s="6" t="s">
        <v>22</v>
      </c>
      <c r="B573" s="6" t="s">
        <v>22</v>
      </c>
      <c r="C573" s="6" t="s">
        <v>67</v>
      </c>
      <c r="D573" s="6" t="s">
        <v>68</v>
      </c>
      <c r="E573" s="7">
        <v>42830</v>
      </c>
      <c r="F573" s="9"/>
      <c r="G573" s="9"/>
      <c r="H573" s="11">
        <v>498.1</v>
      </c>
      <c r="I573" s="11">
        <v>71.489999999999995</v>
      </c>
      <c r="J573" s="9"/>
      <c r="K573" s="11">
        <v>224.13</v>
      </c>
      <c r="L573" s="11">
        <v>15.6</v>
      </c>
      <c r="M573" s="11">
        <v>-17.02</v>
      </c>
      <c r="N573" s="11">
        <v>-1.33</v>
      </c>
      <c r="O573" s="11">
        <v>0</v>
      </c>
      <c r="P573" s="11">
        <v>57.4</v>
      </c>
      <c r="Q573" s="9"/>
    </row>
    <row r="574" spans="1:17" ht="15.75" thickBot="1" x14ac:dyDescent="0.3">
      <c r="A574" s="6" t="s">
        <v>22</v>
      </c>
      <c r="B574" s="6" t="s">
        <v>22</v>
      </c>
      <c r="C574" s="6" t="s">
        <v>67</v>
      </c>
      <c r="D574" s="6" t="s">
        <v>68</v>
      </c>
      <c r="E574" s="7">
        <v>42831</v>
      </c>
      <c r="F574" s="8"/>
      <c r="G574" s="8"/>
      <c r="H574" s="10">
        <v>2430.6799999999998</v>
      </c>
      <c r="I574" s="10">
        <v>348.81</v>
      </c>
      <c r="J574" s="8"/>
      <c r="K574" s="10">
        <v>1093.74</v>
      </c>
      <c r="L574" s="10">
        <v>76.53</v>
      </c>
      <c r="M574" s="10">
        <v>-83.12</v>
      </c>
      <c r="N574" s="10">
        <v>-6.4</v>
      </c>
      <c r="O574" s="10">
        <v>0</v>
      </c>
      <c r="P574" s="10">
        <v>280.16000000000003</v>
      </c>
      <c r="Q574" s="8"/>
    </row>
    <row r="575" spans="1:17" ht="15.75" thickBot="1" x14ac:dyDescent="0.3">
      <c r="A575" s="6" t="s">
        <v>22</v>
      </c>
      <c r="B575" s="6" t="s">
        <v>22</v>
      </c>
      <c r="C575" s="6" t="s">
        <v>67</v>
      </c>
      <c r="D575" s="6" t="s">
        <v>68</v>
      </c>
      <c r="E575" s="7">
        <v>42832</v>
      </c>
      <c r="F575" s="9"/>
      <c r="G575" s="9"/>
      <c r="H575" s="11">
        <v>2493.7800000000002</v>
      </c>
      <c r="I575" s="11">
        <v>357.86</v>
      </c>
      <c r="J575" s="9"/>
      <c r="K575" s="11">
        <v>1122.1199999999999</v>
      </c>
      <c r="L575" s="11">
        <v>79.239999999999995</v>
      </c>
      <c r="M575" s="11">
        <v>-85.25</v>
      </c>
      <c r="N575" s="11">
        <v>-6.59</v>
      </c>
      <c r="O575" s="11">
        <v>0</v>
      </c>
      <c r="P575" s="11">
        <v>287.52</v>
      </c>
      <c r="Q575" s="9"/>
    </row>
    <row r="576" spans="1:17" ht="15.75" thickBot="1" x14ac:dyDescent="0.3">
      <c r="A576" s="6" t="s">
        <v>22</v>
      </c>
      <c r="B576" s="6" t="s">
        <v>22</v>
      </c>
      <c r="C576" s="6" t="s">
        <v>67</v>
      </c>
      <c r="D576" s="6" t="s">
        <v>68</v>
      </c>
      <c r="E576" s="7">
        <v>42833</v>
      </c>
      <c r="F576" s="8"/>
      <c r="G576" s="8"/>
      <c r="H576" s="10">
        <v>1592.79</v>
      </c>
      <c r="I576" s="10">
        <v>228.55</v>
      </c>
      <c r="J576" s="8"/>
      <c r="K576" s="10">
        <v>716.71</v>
      </c>
      <c r="L576" s="10">
        <v>50.86</v>
      </c>
      <c r="M576" s="10">
        <v>-54.44</v>
      </c>
      <c r="N576" s="10">
        <v>-4.2</v>
      </c>
      <c r="O576" s="10">
        <v>0</v>
      </c>
      <c r="P576" s="10">
        <v>183.66</v>
      </c>
      <c r="Q576" s="8"/>
    </row>
    <row r="577" spans="1:17" ht="15.75" thickBot="1" x14ac:dyDescent="0.3">
      <c r="A577" s="6" t="s">
        <v>22</v>
      </c>
      <c r="B577" s="6" t="s">
        <v>22</v>
      </c>
      <c r="C577" s="6" t="s">
        <v>67</v>
      </c>
      <c r="D577" s="6" t="s">
        <v>68</v>
      </c>
      <c r="E577" s="7">
        <v>42834</v>
      </c>
      <c r="F577" s="9"/>
      <c r="G577" s="9"/>
      <c r="H577" s="11">
        <v>7453.43</v>
      </c>
      <c r="I577" s="11">
        <v>1069.51</v>
      </c>
      <c r="J577" s="9"/>
      <c r="K577" s="11">
        <v>3353.81</v>
      </c>
      <c r="L577" s="11">
        <v>241.99</v>
      </c>
      <c r="M577" s="11">
        <v>-254.77</v>
      </c>
      <c r="N577" s="11">
        <v>-19.690000000000001</v>
      </c>
      <c r="O577" s="11">
        <v>0</v>
      </c>
      <c r="P577" s="11">
        <v>859.84</v>
      </c>
      <c r="Q577" s="9"/>
    </row>
    <row r="578" spans="1:17" ht="15.75" thickBot="1" x14ac:dyDescent="0.3">
      <c r="A578" s="6" t="s">
        <v>22</v>
      </c>
      <c r="B578" s="6" t="s">
        <v>22</v>
      </c>
      <c r="C578" s="6" t="s">
        <v>67</v>
      </c>
      <c r="D578" s="6" t="s">
        <v>68</v>
      </c>
      <c r="E578" s="7">
        <v>42835</v>
      </c>
      <c r="F578" s="8"/>
      <c r="G578" s="8"/>
      <c r="H578" s="10">
        <v>5654.19</v>
      </c>
      <c r="I578" s="10">
        <v>811.33</v>
      </c>
      <c r="J578" s="8"/>
      <c r="K578" s="10">
        <v>2544.2199999999998</v>
      </c>
      <c r="L578" s="10">
        <v>184.54</v>
      </c>
      <c r="M578" s="10">
        <v>-193.28</v>
      </c>
      <c r="N578" s="10">
        <v>-14.93</v>
      </c>
      <c r="O578" s="10">
        <v>0</v>
      </c>
      <c r="P578" s="10">
        <v>652.37</v>
      </c>
      <c r="Q578" s="8"/>
    </row>
    <row r="579" spans="1:17" ht="15.75" thickBot="1" x14ac:dyDescent="0.3">
      <c r="A579" s="6" t="s">
        <v>22</v>
      </c>
      <c r="B579" s="6" t="s">
        <v>22</v>
      </c>
      <c r="C579" s="6" t="s">
        <v>67</v>
      </c>
      <c r="D579" s="6" t="s">
        <v>68</v>
      </c>
      <c r="E579" s="7">
        <v>42836</v>
      </c>
      <c r="F579" s="9"/>
      <c r="G579" s="9"/>
      <c r="H579" s="11">
        <v>1640.52</v>
      </c>
      <c r="I579" s="11">
        <v>235.4</v>
      </c>
      <c r="J579" s="9"/>
      <c r="K579" s="11">
        <v>738.18</v>
      </c>
      <c r="L579" s="11">
        <v>54.51</v>
      </c>
      <c r="M579" s="11">
        <v>-56.11</v>
      </c>
      <c r="N579" s="11">
        <v>-4.29</v>
      </c>
      <c r="O579" s="11">
        <v>0</v>
      </c>
      <c r="P579" s="11">
        <v>189.37</v>
      </c>
      <c r="Q579" s="9"/>
    </row>
    <row r="580" spans="1:17" ht="15.75" thickBot="1" x14ac:dyDescent="0.3">
      <c r="A580" s="6" t="s">
        <v>22</v>
      </c>
      <c r="B580" s="6" t="s">
        <v>22</v>
      </c>
      <c r="C580" s="6" t="s">
        <v>67</v>
      </c>
      <c r="D580" s="6" t="s">
        <v>68</v>
      </c>
      <c r="E580" s="7">
        <v>42837</v>
      </c>
      <c r="F580" s="8"/>
      <c r="G580" s="8"/>
      <c r="H580" s="10">
        <v>3085.34</v>
      </c>
      <c r="I580" s="10">
        <v>442.74</v>
      </c>
      <c r="J580" s="8"/>
      <c r="K580" s="10">
        <v>1388.31</v>
      </c>
      <c r="L580" s="10">
        <v>103.26</v>
      </c>
      <c r="M580" s="10">
        <v>-105.46</v>
      </c>
      <c r="N580" s="10">
        <v>-8.15</v>
      </c>
      <c r="O580" s="10">
        <v>0</v>
      </c>
      <c r="P580" s="10">
        <v>356.22</v>
      </c>
      <c r="Q580" s="8"/>
    </row>
    <row r="581" spans="1:17" ht="15.75" thickBot="1" x14ac:dyDescent="0.3">
      <c r="A581" s="6" t="s">
        <v>22</v>
      </c>
      <c r="B581" s="6" t="s">
        <v>22</v>
      </c>
      <c r="C581" s="6" t="s">
        <v>67</v>
      </c>
      <c r="D581" s="6" t="s">
        <v>68</v>
      </c>
      <c r="E581" s="7">
        <v>42838</v>
      </c>
      <c r="F581" s="9"/>
      <c r="G581" s="9"/>
      <c r="H581" s="11">
        <v>2261.2199999999998</v>
      </c>
      <c r="I581" s="11">
        <v>324.45999999999998</v>
      </c>
      <c r="J581" s="9"/>
      <c r="K581" s="11">
        <v>1017.44</v>
      </c>
      <c r="L581" s="11">
        <v>76.28</v>
      </c>
      <c r="M581" s="11">
        <v>-77.319999999999993</v>
      </c>
      <c r="N581" s="11">
        <v>-5.96</v>
      </c>
      <c r="O581" s="11">
        <v>0</v>
      </c>
      <c r="P581" s="11">
        <v>261.14999999999998</v>
      </c>
      <c r="Q581" s="9"/>
    </row>
    <row r="582" spans="1:17" ht="15.75" thickBot="1" x14ac:dyDescent="0.3">
      <c r="A582" s="6" t="s">
        <v>22</v>
      </c>
      <c r="B582" s="6" t="s">
        <v>22</v>
      </c>
      <c r="C582" s="6" t="s">
        <v>67</v>
      </c>
      <c r="D582" s="6" t="s">
        <v>68</v>
      </c>
      <c r="E582" s="7">
        <v>42839</v>
      </c>
      <c r="F582" s="8"/>
      <c r="G582" s="8"/>
      <c r="H582" s="10">
        <v>3161.55</v>
      </c>
      <c r="I582" s="10">
        <v>453.63</v>
      </c>
      <c r="J582" s="8"/>
      <c r="K582" s="10">
        <v>1422.6</v>
      </c>
      <c r="L582" s="10">
        <v>108.62</v>
      </c>
      <c r="M582" s="10">
        <v>-108.05</v>
      </c>
      <c r="N582" s="10">
        <v>-8.34</v>
      </c>
      <c r="O582" s="10">
        <v>0</v>
      </c>
      <c r="P582" s="10">
        <v>365.34</v>
      </c>
      <c r="Q582" s="8"/>
    </row>
    <row r="583" spans="1:17" ht="15.75" thickBot="1" x14ac:dyDescent="0.3">
      <c r="A583" s="6" t="s">
        <v>22</v>
      </c>
      <c r="B583" s="6" t="s">
        <v>22</v>
      </c>
      <c r="C583" s="6" t="s">
        <v>67</v>
      </c>
      <c r="D583" s="6" t="s">
        <v>68</v>
      </c>
      <c r="E583" s="7">
        <v>42840</v>
      </c>
      <c r="F583" s="9"/>
      <c r="G583" s="9"/>
      <c r="H583" s="11">
        <v>26.83</v>
      </c>
      <c r="I583" s="11">
        <v>3.85</v>
      </c>
      <c r="J583" s="9"/>
      <c r="K583" s="11">
        <v>12.07</v>
      </c>
      <c r="L583" s="11">
        <v>0.93</v>
      </c>
      <c r="M583" s="11">
        <v>-0.92</v>
      </c>
      <c r="N583" s="11">
        <v>-7.0000000000000007E-2</v>
      </c>
      <c r="O583" s="11">
        <v>0</v>
      </c>
      <c r="P583" s="11">
        <v>3.1</v>
      </c>
      <c r="Q583" s="9"/>
    </row>
    <row r="584" spans="1:17" ht="15.75" thickBot="1" x14ac:dyDescent="0.3">
      <c r="A584" s="6" t="s">
        <v>22</v>
      </c>
      <c r="B584" s="6" t="s">
        <v>22</v>
      </c>
      <c r="C584" s="6" t="s">
        <v>67</v>
      </c>
      <c r="D584" s="6" t="s">
        <v>68</v>
      </c>
      <c r="E584" s="7">
        <v>42841</v>
      </c>
      <c r="F584" s="8"/>
      <c r="G584" s="8"/>
      <c r="H584" s="10">
        <v>5607.52</v>
      </c>
      <c r="I584" s="10">
        <v>804.64</v>
      </c>
      <c r="J584" s="8"/>
      <c r="K584" s="10">
        <v>2523.1799999999998</v>
      </c>
      <c r="L584" s="10">
        <v>196.73</v>
      </c>
      <c r="M584" s="10">
        <v>-191.68</v>
      </c>
      <c r="N584" s="10">
        <v>-14.81</v>
      </c>
      <c r="O584" s="10">
        <v>0</v>
      </c>
      <c r="P584" s="10">
        <v>648.35</v>
      </c>
      <c r="Q584" s="8"/>
    </row>
    <row r="585" spans="1:17" ht="15.75" thickBot="1" x14ac:dyDescent="0.3">
      <c r="A585" s="6" t="s">
        <v>22</v>
      </c>
      <c r="B585" s="6" t="s">
        <v>22</v>
      </c>
      <c r="C585" s="6" t="s">
        <v>67</v>
      </c>
      <c r="D585" s="6" t="s">
        <v>68</v>
      </c>
      <c r="E585" s="7">
        <v>42842</v>
      </c>
      <c r="F585" s="9"/>
      <c r="G585" s="9"/>
      <c r="H585" s="11">
        <v>551.46</v>
      </c>
      <c r="I585" s="11">
        <v>79.13</v>
      </c>
      <c r="J585" s="9"/>
      <c r="K585" s="11">
        <v>248.13</v>
      </c>
      <c r="L585" s="11">
        <v>19.61</v>
      </c>
      <c r="M585" s="11">
        <v>-18.829999999999998</v>
      </c>
      <c r="N585" s="11">
        <v>-1.48</v>
      </c>
      <c r="O585" s="11">
        <v>0</v>
      </c>
      <c r="P585" s="11">
        <v>63.78</v>
      </c>
      <c r="Q585" s="9"/>
    </row>
    <row r="586" spans="1:17" ht="15.75" thickBot="1" x14ac:dyDescent="0.3">
      <c r="A586" s="6" t="s">
        <v>22</v>
      </c>
      <c r="B586" s="6" t="s">
        <v>22</v>
      </c>
      <c r="C586" s="6" t="s">
        <v>67</v>
      </c>
      <c r="D586" s="6" t="s">
        <v>68</v>
      </c>
      <c r="E586" s="7">
        <v>42843</v>
      </c>
      <c r="F586" s="8"/>
      <c r="G586" s="8"/>
      <c r="H586" s="10">
        <v>1242.3800000000001</v>
      </c>
      <c r="I586" s="10">
        <v>178.28</v>
      </c>
      <c r="J586" s="8"/>
      <c r="K586" s="10">
        <v>559.03</v>
      </c>
      <c r="L586" s="10">
        <v>44.48</v>
      </c>
      <c r="M586" s="10">
        <v>-42.47</v>
      </c>
      <c r="N586" s="10">
        <v>-3.28</v>
      </c>
      <c r="O586" s="10">
        <v>0</v>
      </c>
      <c r="P586" s="10">
        <v>143.72999999999999</v>
      </c>
      <c r="Q586" s="8"/>
    </row>
    <row r="587" spans="1:17" ht="15.75" thickBot="1" x14ac:dyDescent="0.3">
      <c r="A587" s="6" t="s">
        <v>22</v>
      </c>
      <c r="B587" s="6" t="s">
        <v>22</v>
      </c>
      <c r="C587" s="6" t="s">
        <v>67</v>
      </c>
      <c r="D587" s="6" t="s">
        <v>68</v>
      </c>
      <c r="E587" s="7">
        <v>42844</v>
      </c>
      <c r="F587" s="9"/>
      <c r="G587" s="9"/>
      <c r="H587" s="11">
        <v>2867.39</v>
      </c>
      <c r="I587" s="11">
        <v>411.44</v>
      </c>
      <c r="J587" s="9"/>
      <c r="K587" s="11">
        <v>1290.25</v>
      </c>
      <c r="L587" s="11">
        <v>103.28</v>
      </c>
      <c r="M587" s="11">
        <v>-98.02</v>
      </c>
      <c r="N587" s="11">
        <v>-7.55</v>
      </c>
      <c r="O587" s="11">
        <v>0</v>
      </c>
      <c r="P587" s="11">
        <v>331.77</v>
      </c>
      <c r="Q587" s="9"/>
    </row>
    <row r="588" spans="1:17" ht="15.75" thickBot="1" x14ac:dyDescent="0.3">
      <c r="A588" s="6" t="s">
        <v>22</v>
      </c>
      <c r="B588" s="6" t="s">
        <v>22</v>
      </c>
      <c r="C588" s="6" t="s">
        <v>67</v>
      </c>
      <c r="D588" s="6" t="s">
        <v>68</v>
      </c>
      <c r="E588" s="7">
        <v>42845</v>
      </c>
      <c r="F588" s="8"/>
      <c r="G588" s="8"/>
      <c r="H588" s="10">
        <v>27344.639999999999</v>
      </c>
      <c r="I588" s="10">
        <v>3923.86</v>
      </c>
      <c r="J588" s="8"/>
      <c r="K588" s="10">
        <v>12304.2</v>
      </c>
      <c r="L588" s="10">
        <v>996.79</v>
      </c>
      <c r="M588" s="10">
        <v>-934.55</v>
      </c>
      <c r="N588" s="10">
        <v>-72.319999999999993</v>
      </c>
      <c r="O588" s="10">
        <v>0</v>
      </c>
      <c r="P588" s="10">
        <v>3165.15</v>
      </c>
      <c r="Q588" s="8"/>
    </row>
    <row r="589" spans="1:17" ht="15.75" thickBot="1" x14ac:dyDescent="0.3">
      <c r="A589" s="6" t="s">
        <v>22</v>
      </c>
      <c r="B589" s="6" t="s">
        <v>22</v>
      </c>
      <c r="C589" s="6" t="s">
        <v>67</v>
      </c>
      <c r="D589" s="6" t="s">
        <v>68</v>
      </c>
      <c r="E589" s="7">
        <v>42850</v>
      </c>
      <c r="F589" s="9"/>
      <c r="G589" s="9"/>
      <c r="H589" s="11">
        <v>29.07</v>
      </c>
      <c r="I589" s="11">
        <v>4.17</v>
      </c>
      <c r="J589" s="9"/>
      <c r="K589" s="11">
        <v>13.08</v>
      </c>
      <c r="L589" s="11">
        <v>1.08</v>
      </c>
      <c r="M589" s="11">
        <v>-0.99</v>
      </c>
      <c r="N589" s="11">
        <v>-0.08</v>
      </c>
      <c r="O589" s="11">
        <v>0</v>
      </c>
      <c r="P589" s="11">
        <v>3.37</v>
      </c>
      <c r="Q589" s="9"/>
    </row>
    <row r="590" spans="1:17" ht="15.75" thickBot="1" x14ac:dyDescent="0.3">
      <c r="A590" s="6" t="s">
        <v>22</v>
      </c>
      <c r="B590" s="6" t="s">
        <v>22</v>
      </c>
      <c r="C590" s="6" t="s">
        <v>67</v>
      </c>
      <c r="D590" s="6" t="s">
        <v>68</v>
      </c>
      <c r="E590" s="7">
        <v>42854</v>
      </c>
      <c r="F590" s="8"/>
      <c r="G590" s="8"/>
      <c r="H590" s="10">
        <v>608.94000000000005</v>
      </c>
      <c r="I590" s="10">
        <v>87.37</v>
      </c>
      <c r="J590" s="8"/>
      <c r="K590" s="10">
        <v>274</v>
      </c>
      <c r="L590" s="10">
        <v>22.53</v>
      </c>
      <c r="M590" s="10">
        <v>-20.81</v>
      </c>
      <c r="N590" s="10">
        <v>-1.61</v>
      </c>
      <c r="O590" s="10">
        <v>0</v>
      </c>
      <c r="P590" s="10">
        <v>70.52</v>
      </c>
      <c r="Q590" s="8"/>
    </row>
    <row r="591" spans="1:17" ht="15.75" thickBot="1" x14ac:dyDescent="0.3">
      <c r="A591" s="6" t="s">
        <v>22</v>
      </c>
      <c r="B591" s="6" t="s">
        <v>22</v>
      </c>
      <c r="C591" s="6" t="s">
        <v>67</v>
      </c>
      <c r="D591" s="6" t="s">
        <v>68</v>
      </c>
      <c r="E591" s="7">
        <v>42855</v>
      </c>
      <c r="F591" s="9"/>
      <c r="G591" s="9"/>
      <c r="H591" s="11">
        <v>2073.98</v>
      </c>
      <c r="I591" s="11">
        <v>297.61</v>
      </c>
      <c r="J591" s="9"/>
      <c r="K591" s="11">
        <v>933.23</v>
      </c>
      <c r="L591" s="11">
        <v>77.06</v>
      </c>
      <c r="M591" s="11">
        <v>-70.900000000000006</v>
      </c>
      <c r="N591" s="11">
        <v>-5.48</v>
      </c>
      <c r="O591" s="11">
        <v>0</v>
      </c>
      <c r="P591" s="11">
        <v>240.18</v>
      </c>
      <c r="Q591" s="9"/>
    </row>
    <row r="592" spans="1:17" ht="15.75" thickBot="1" x14ac:dyDescent="0.3">
      <c r="A592" s="6" t="s">
        <v>22</v>
      </c>
      <c r="B592" s="6" t="s">
        <v>22</v>
      </c>
      <c r="C592" s="6" t="s">
        <v>69</v>
      </c>
      <c r="D592" s="6" t="s">
        <v>70</v>
      </c>
      <c r="E592" s="7">
        <v>42828</v>
      </c>
      <c r="F592" s="10">
        <v>40</v>
      </c>
      <c r="G592" s="8"/>
      <c r="H592" s="10">
        <v>19.38</v>
      </c>
      <c r="I592" s="10">
        <v>2.78</v>
      </c>
      <c r="J592" s="8"/>
      <c r="K592" s="10">
        <v>8.7200000000000006</v>
      </c>
      <c r="L592" s="10">
        <v>0.57999999999999996</v>
      </c>
      <c r="M592" s="10">
        <v>-0.66</v>
      </c>
      <c r="N592" s="10">
        <v>-0.05</v>
      </c>
      <c r="O592" s="10">
        <v>0</v>
      </c>
      <c r="P592" s="10">
        <v>6.15</v>
      </c>
      <c r="Q592" s="8"/>
    </row>
    <row r="593" spans="1:17" ht="15.75" thickBot="1" x14ac:dyDescent="0.3">
      <c r="A593" s="6" t="s">
        <v>22</v>
      </c>
      <c r="B593" s="6" t="s">
        <v>22</v>
      </c>
      <c r="C593" s="6" t="s">
        <v>69</v>
      </c>
      <c r="D593" s="6" t="s">
        <v>70</v>
      </c>
      <c r="E593" s="7">
        <v>42835</v>
      </c>
      <c r="F593" s="11">
        <v>40</v>
      </c>
      <c r="G593" s="9"/>
      <c r="H593" s="11">
        <v>581.38</v>
      </c>
      <c r="I593" s="11">
        <v>83.42</v>
      </c>
      <c r="J593" s="9"/>
      <c r="K593" s="11">
        <v>261.60000000000002</v>
      </c>
      <c r="L593" s="11">
        <v>18.87</v>
      </c>
      <c r="M593" s="11">
        <v>-19.87</v>
      </c>
      <c r="N593" s="11">
        <v>-1.54</v>
      </c>
      <c r="O593" s="11">
        <v>0</v>
      </c>
      <c r="P593" s="11">
        <v>70.989999999999995</v>
      </c>
      <c r="Q593" s="9"/>
    </row>
    <row r="594" spans="1:17" ht="15.75" thickBot="1" x14ac:dyDescent="0.3">
      <c r="A594" s="6" t="s">
        <v>22</v>
      </c>
      <c r="B594" s="6" t="s">
        <v>22</v>
      </c>
      <c r="C594" s="6" t="s">
        <v>69</v>
      </c>
      <c r="D594" s="6" t="s">
        <v>70</v>
      </c>
      <c r="E594" s="7">
        <v>42836</v>
      </c>
      <c r="F594" s="10">
        <v>120</v>
      </c>
      <c r="G594" s="8"/>
      <c r="H594" s="10">
        <v>5416.37</v>
      </c>
      <c r="I594" s="10">
        <v>777.21</v>
      </c>
      <c r="J594" s="8"/>
      <c r="K594" s="10">
        <v>2437.19</v>
      </c>
      <c r="L594" s="10">
        <v>179.63</v>
      </c>
      <c r="M594" s="10">
        <v>-185.14</v>
      </c>
      <c r="N594" s="10">
        <v>-14.31</v>
      </c>
      <c r="O594" s="10">
        <v>0</v>
      </c>
      <c r="P594" s="10">
        <v>636.98</v>
      </c>
      <c r="Q594" s="8"/>
    </row>
    <row r="595" spans="1:17" ht="15.75" thickBot="1" x14ac:dyDescent="0.3">
      <c r="A595" s="6" t="s">
        <v>22</v>
      </c>
      <c r="B595" s="6" t="s">
        <v>22</v>
      </c>
      <c r="C595" s="6" t="s">
        <v>69</v>
      </c>
      <c r="D595" s="6" t="s">
        <v>70</v>
      </c>
      <c r="E595" s="7">
        <v>42837</v>
      </c>
      <c r="F595" s="11">
        <v>40</v>
      </c>
      <c r="G595" s="9"/>
      <c r="H595" s="11">
        <v>147.77000000000001</v>
      </c>
      <c r="I595" s="11">
        <v>21.2</v>
      </c>
      <c r="J595" s="9"/>
      <c r="K595" s="11">
        <v>66.489999999999995</v>
      </c>
      <c r="L595" s="11">
        <v>4.9400000000000004</v>
      </c>
      <c r="M595" s="11">
        <v>-5.05</v>
      </c>
      <c r="N595" s="11">
        <v>-0.39</v>
      </c>
      <c r="O595" s="11">
        <v>0</v>
      </c>
      <c r="P595" s="11">
        <v>20.98</v>
      </c>
      <c r="Q595" s="9"/>
    </row>
    <row r="596" spans="1:17" ht="15.75" thickBot="1" x14ac:dyDescent="0.3">
      <c r="A596" s="6" t="s">
        <v>22</v>
      </c>
      <c r="B596" s="6" t="s">
        <v>22</v>
      </c>
      <c r="C596" s="6" t="s">
        <v>69</v>
      </c>
      <c r="D596" s="6" t="s">
        <v>70</v>
      </c>
      <c r="E596" s="7">
        <v>42838</v>
      </c>
      <c r="F596" s="10">
        <v>80</v>
      </c>
      <c r="G596" s="8"/>
      <c r="H596" s="10">
        <v>1223.31</v>
      </c>
      <c r="I596" s="10">
        <v>175.54</v>
      </c>
      <c r="J596" s="8"/>
      <c r="K596" s="10">
        <v>550.45000000000005</v>
      </c>
      <c r="L596" s="10">
        <v>41.11</v>
      </c>
      <c r="M596" s="10">
        <v>-41.81</v>
      </c>
      <c r="N596" s="10">
        <v>-3.23</v>
      </c>
      <c r="O596" s="10">
        <v>0</v>
      </c>
      <c r="P596" s="10">
        <v>149.11000000000001</v>
      </c>
      <c r="Q596" s="8"/>
    </row>
    <row r="597" spans="1:17" ht="15.75" thickBot="1" x14ac:dyDescent="0.3">
      <c r="A597" s="6" t="s">
        <v>22</v>
      </c>
      <c r="B597" s="6" t="s">
        <v>22</v>
      </c>
      <c r="C597" s="6" t="s">
        <v>69</v>
      </c>
      <c r="D597" s="6" t="s">
        <v>70</v>
      </c>
      <c r="E597" s="7">
        <v>42841</v>
      </c>
      <c r="F597" s="11">
        <v>40</v>
      </c>
      <c r="G597" s="9"/>
      <c r="H597" s="11">
        <v>1392.88</v>
      </c>
      <c r="I597" s="11">
        <v>199.87</v>
      </c>
      <c r="J597" s="9"/>
      <c r="K597" s="11">
        <v>626.75</v>
      </c>
      <c r="L597" s="11">
        <v>48.83</v>
      </c>
      <c r="M597" s="11">
        <v>-47.61</v>
      </c>
      <c r="N597" s="11">
        <v>-3.68</v>
      </c>
      <c r="O597" s="11">
        <v>0</v>
      </c>
      <c r="P597" s="11">
        <v>164.96</v>
      </c>
      <c r="Q597" s="9"/>
    </row>
    <row r="598" spans="1:17" ht="15.75" thickBot="1" x14ac:dyDescent="0.3">
      <c r="A598" s="6" t="s">
        <v>22</v>
      </c>
      <c r="B598" s="6" t="s">
        <v>22</v>
      </c>
      <c r="C598" s="6" t="s">
        <v>69</v>
      </c>
      <c r="D598" s="6" t="s">
        <v>70</v>
      </c>
      <c r="E598" s="7">
        <v>42844</v>
      </c>
      <c r="F598" s="10">
        <v>80</v>
      </c>
      <c r="G598" s="8"/>
      <c r="H598" s="10">
        <v>340.05</v>
      </c>
      <c r="I598" s="10">
        <v>48.79</v>
      </c>
      <c r="J598" s="8"/>
      <c r="K598" s="10">
        <v>153.01</v>
      </c>
      <c r="L598" s="10">
        <v>12.44</v>
      </c>
      <c r="M598" s="10">
        <v>-11.62</v>
      </c>
      <c r="N598" s="10">
        <v>-0.9</v>
      </c>
      <c r="O598" s="10">
        <v>0</v>
      </c>
      <c r="P598" s="10">
        <v>47.21</v>
      </c>
      <c r="Q598" s="8"/>
    </row>
    <row r="599" spans="1:17" ht="15.75" thickBot="1" x14ac:dyDescent="0.3">
      <c r="A599" s="6" t="s">
        <v>22</v>
      </c>
      <c r="B599" s="6" t="s">
        <v>22</v>
      </c>
      <c r="C599" s="6" t="s">
        <v>71</v>
      </c>
      <c r="D599" s="6" t="s">
        <v>72</v>
      </c>
      <c r="E599" s="7">
        <v>42844</v>
      </c>
      <c r="F599" s="9"/>
      <c r="G599" s="11">
        <v>39441.599999999999</v>
      </c>
      <c r="H599" s="11">
        <v>22572.959999999999</v>
      </c>
      <c r="I599" s="9"/>
      <c r="J599" s="11">
        <v>8510.4</v>
      </c>
      <c r="K599" s="11">
        <v>53628</v>
      </c>
      <c r="L599" s="9"/>
      <c r="M599" s="11">
        <v>-4073.76</v>
      </c>
      <c r="N599" s="11">
        <v>-314.88</v>
      </c>
      <c r="O599" s="11">
        <v>0</v>
      </c>
      <c r="P599" s="11">
        <v>6918.5</v>
      </c>
      <c r="Q599" s="9"/>
    </row>
    <row r="600" spans="1:17" ht="15.75" thickBot="1" x14ac:dyDescent="0.3">
      <c r="A600" s="6" t="s">
        <v>22</v>
      </c>
      <c r="B600" s="6" t="s">
        <v>22</v>
      </c>
      <c r="C600" s="6" t="s">
        <v>73</v>
      </c>
      <c r="D600" s="6" t="s">
        <v>74</v>
      </c>
      <c r="E600" s="7">
        <v>42824</v>
      </c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10">
        <v>-195483.84</v>
      </c>
    </row>
    <row r="601" spans="1:17" ht="15.75" thickBot="1" x14ac:dyDescent="0.3">
      <c r="A601" s="6" t="s">
        <v>22</v>
      </c>
      <c r="B601" s="6" t="s">
        <v>22</v>
      </c>
      <c r="C601" s="6" t="s">
        <v>73</v>
      </c>
      <c r="D601" s="6" t="s">
        <v>74</v>
      </c>
      <c r="E601" s="7">
        <v>42825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11">
        <v>-163588.54</v>
      </c>
    </row>
    <row r="602" spans="1:17" ht="15.75" thickBot="1" x14ac:dyDescent="0.3">
      <c r="A602" s="6" t="s">
        <v>22</v>
      </c>
      <c r="B602" s="6" t="s">
        <v>22</v>
      </c>
      <c r="C602" s="6" t="s">
        <v>75</v>
      </c>
      <c r="D602" s="6" t="s">
        <v>76</v>
      </c>
      <c r="E602" s="7">
        <v>42844</v>
      </c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10">
        <v>-28573.55</v>
      </c>
    </row>
    <row r="603" spans="1:17" ht="15.75" thickBot="1" x14ac:dyDescent="0.3">
      <c r="A603" s="6" t="s">
        <v>22</v>
      </c>
      <c r="B603" s="6" t="s">
        <v>22</v>
      </c>
      <c r="C603" s="6" t="s">
        <v>77</v>
      </c>
      <c r="D603" s="6" t="s">
        <v>78</v>
      </c>
      <c r="E603" s="7">
        <v>42704</v>
      </c>
      <c r="F603" s="9"/>
      <c r="G603" s="9"/>
      <c r="H603" s="11">
        <v>0</v>
      </c>
      <c r="I603" s="9"/>
      <c r="J603" s="9"/>
      <c r="K603" s="9"/>
      <c r="L603" s="9"/>
      <c r="M603" s="11">
        <v>0</v>
      </c>
      <c r="N603" s="9"/>
      <c r="O603" s="11">
        <v>0</v>
      </c>
      <c r="P603" s="9"/>
      <c r="Q603" s="9"/>
    </row>
    <row r="604" spans="1:17" ht="15.75" thickBot="1" x14ac:dyDescent="0.3">
      <c r="A604" s="6" t="s">
        <v>22</v>
      </c>
      <c r="B604" s="6" t="s">
        <v>22</v>
      </c>
      <c r="C604" s="6" t="s">
        <v>77</v>
      </c>
      <c r="D604" s="6" t="s">
        <v>78</v>
      </c>
      <c r="E604" s="7">
        <v>42735</v>
      </c>
      <c r="F604" s="8"/>
      <c r="G604" s="8"/>
      <c r="H604" s="10">
        <v>-1.29</v>
      </c>
      <c r="I604" s="8"/>
      <c r="J604" s="8"/>
      <c r="K604" s="8"/>
      <c r="L604" s="8"/>
      <c r="M604" s="10">
        <v>0</v>
      </c>
      <c r="N604" s="8"/>
      <c r="O604" s="10">
        <v>-0.11</v>
      </c>
      <c r="P604" s="8"/>
      <c r="Q604" s="8"/>
    </row>
    <row r="605" spans="1:17" ht="15.75" thickBot="1" x14ac:dyDescent="0.3">
      <c r="A605" s="6" t="s">
        <v>22</v>
      </c>
      <c r="B605" s="6" t="s">
        <v>22</v>
      </c>
      <c r="C605" s="6" t="s">
        <v>77</v>
      </c>
      <c r="D605" s="6" t="s">
        <v>78</v>
      </c>
      <c r="E605" s="7">
        <v>42737</v>
      </c>
      <c r="F605" s="9"/>
      <c r="G605" s="9"/>
      <c r="H605" s="11">
        <v>1.29</v>
      </c>
      <c r="I605" s="9"/>
      <c r="J605" s="9"/>
      <c r="K605" s="9"/>
      <c r="L605" s="9"/>
      <c r="M605" s="11">
        <v>0</v>
      </c>
      <c r="N605" s="9"/>
      <c r="O605" s="11">
        <v>0.11</v>
      </c>
      <c r="P605" s="9"/>
      <c r="Q605" s="9"/>
    </row>
    <row r="606" spans="1:17" ht="15.75" thickBot="1" x14ac:dyDescent="0.3">
      <c r="A606" s="6" t="s">
        <v>22</v>
      </c>
      <c r="B606" s="6" t="s">
        <v>22</v>
      </c>
      <c r="C606" s="6" t="s">
        <v>77</v>
      </c>
      <c r="D606" s="6" t="s">
        <v>78</v>
      </c>
      <c r="E606" s="7">
        <v>42766</v>
      </c>
      <c r="F606" s="8"/>
      <c r="G606" s="8"/>
      <c r="H606" s="10">
        <v>0.69</v>
      </c>
      <c r="I606" s="8"/>
      <c r="J606" s="8"/>
      <c r="K606" s="8"/>
      <c r="L606" s="8"/>
      <c r="M606" s="10">
        <v>0</v>
      </c>
      <c r="N606" s="8"/>
      <c r="O606" s="10">
        <v>0.06</v>
      </c>
      <c r="P606" s="8"/>
      <c r="Q606" s="8"/>
    </row>
    <row r="607" spans="1:17" ht="15.75" thickBot="1" x14ac:dyDescent="0.3">
      <c r="A607" s="6" t="s">
        <v>22</v>
      </c>
      <c r="B607" s="6" t="s">
        <v>22</v>
      </c>
      <c r="C607" s="6" t="s">
        <v>77</v>
      </c>
      <c r="D607" s="6" t="s">
        <v>78</v>
      </c>
      <c r="E607" s="7">
        <v>42794</v>
      </c>
      <c r="F607" s="9"/>
      <c r="G607" s="9"/>
      <c r="H607" s="11">
        <v>-3.8</v>
      </c>
      <c r="I607" s="9"/>
      <c r="J607" s="9"/>
      <c r="K607" s="9"/>
      <c r="L607" s="9"/>
      <c r="M607" s="11">
        <v>0</v>
      </c>
      <c r="N607" s="9"/>
      <c r="O607" s="11">
        <v>-0.32</v>
      </c>
      <c r="P607" s="9"/>
      <c r="Q607" s="9"/>
    </row>
    <row r="608" spans="1:17" ht="15.75" thickBot="1" x14ac:dyDescent="0.3">
      <c r="A608" s="6" t="s">
        <v>22</v>
      </c>
      <c r="B608" s="6" t="s">
        <v>22</v>
      </c>
      <c r="C608" s="6" t="s">
        <v>77</v>
      </c>
      <c r="D608" s="6" t="s">
        <v>78</v>
      </c>
      <c r="E608" s="7">
        <v>42795</v>
      </c>
      <c r="F608" s="8"/>
      <c r="G608" s="8"/>
      <c r="H608" s="10">
        <v>3.8</v>
      </c>
      <c r="I608" s="8"/>
      <c r="J608" s="8"/>
      <c r="K608" s="8"/>
      <c r="L608" s="8"/>
      <c r="M608" s="10">
        <v>0</v>
      </c>
      <c r="N608" s="8"/>
      <c r="O608" s="10">
        <v>0.32</v>
      </c>
      <c r="P608" s="8"/>
      <c r="Q608" s="8"/>
    </row>
    <row r="609" spans="1:17" ht="15.75" thickBot="1" x14ac:dyDescent="0.3">
      <c r="A609" s="6" t="s">
        <v>22</v>
      </c>
      <c r="B609" s="6" t="s">
        <v>22</v>
      </c>
      <c r="C609" s="6" t="s">
        <v>77</v>
      </c>
      <c r="D609" s="6" t="s">
        <v>78</v>
      </c>
      <c r="E609" s="7">
        <v>42824</v>
      </c>
      <c r="F609" s="9"/>
      <c r="G609" s="9"/>
      <c r="H609" s="11">
        <v>4.22</v>
      </c>
      <c r="I609" s="9"/>
      <c r="J609" s="9"/>
      <c r="K609" s="9"/>
      <c r="L609" s="9"/>
      <c r="M609" s="11">
        <v>0</v>
      </c>
      <c r="N609" s="9"/>
      <c r="O609" s="11">
        <v>0.35</v>
      </c>
      <c r="P609" s="9"/>
      <c r="Q609" s="9"/>
    </row>
    <row r="610" spans="1:17" ht="15.75" thickBot="1" x14ac:dyDescent="0.3">
      <c r="A610" s="6" t="s">
        <v>22</v>
      </c>
      <c r="B610" s="6" t="s">
        <v>22</v>
      </c>
      <c r="C610" s="6" t="s">
        <v>77</v>
      </c>
      <c r="D610" s="6" t="s">
        <v>78</v>
      </c>
      <c r="E610" s="7">
        <v>42825</v>
      </c>
      <c r="F610" s="8"/>
      <c r="G610" s="8"/>
      <c r="H610" s="10">
        <v>-4.22</v>
      </c>
      <c r="I610" s="8"/>
      <c r="J610" s="8"/>
      <c r="K610" s="8"/>
      <c r="L610" s="8"/>
      <c r="M610" s="10">
        <v>0</v>
      </c>
      <c r="N610" s="8"/>
      <c r="O610" s="10">
        <v>-0.35</v>
      </c>
      <c r="P610" s="8"/>
      <c r="Q610" s="8"/>
    </row>
    <row r="611" spans="1:17" ht="15.75" thickBot="1" x14ac:dyDescent="0.3">
      <c r="A611" s="6" t="s">
        <v>22</v>
      </c>
      <c r="B611" s="6" t="s">
        <v>22</v>
      </c>
      <c r="C611" s="6" t="s">
        <v>79</v>
      </c>
      <c r="D611" s="6" t="s">
        <v>80</v>
      </c>
      <c r="E611" s="7">
        <v>42834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 ht="15.75" thickBot="1" x14ac:dyDescent="0.3">
      <c r="A612" s="6" t="s">
        <v>22</v>
      </c>
      <c r="B612" s="6" t="s">
        <v>22</v>
      </c>
      <c r="C612" s="6" t="s">
        <v>81</v>
      </c>
      <c r="D612" s="6" t="s">
        <v>82</v>
      </c>
      <c r="E612" s="7">
        <v>42777</v>
      </c>
      <c r="F612" s="10">
        <v>0</v>
      </c>
      <c r="G612" s="8"/>
      <c r="H612" s="10">
        <v>0</v>
      </c>
      <c r="I612" s="10">
        <v>0</v>
      </c>
      <c r="J612" s="8"/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8"/>
    </row>
    <row r="613" spans="1:17" ht="15.75" thickBot="1" x14ac:dyDescent="0.3">
      <c r="A613" s="6" t="s">
        <v>22</v>
      </c>
      <c r="B613" s="6" t="s">
        <v>22</v>
      </c>
      <c r="C613" s="6" t="s">
        <v>81</v>
      </c>
      <c r="D613" s="6" t="s">
        <v>82</v>
      </c>
      <c r="E613" s="7">
        <v>42803</v>
      </c>
      <c r="F613" s="11">
        <v>0</v>
      </c>
      <c r="G613" s="9"/>
      <c r="H613" s="11">
        <v>-9.69</v>
      </c>
      <c r="I613" s="11">
        <v>-1.39</v>
      </c>
      <c r="J613" s="9"/>
      <c r="K613" s="11">
        <v>-4.3600000000000003</v>
      </c>
      <c r="L613" s="11">
        <v>0</v>
      </c>
      <c r="M613" s="11">
        <v>-0.04</v>
      </c>
      <c r="N613" s="11">
        <v>7.0000000000000007E-2</v>
      </c>
      <c r="O613" s="11">
        <v>0</v>
      </c>
      <c r="P613" s="11">
        <v>-0.9</v>
      </c>
      <c r="Q613" s="9"/>
    </row>
    <row r="614" spans="1:17" ht="15.75" thickBot="1" x14ac:dyDescent="0.3">
      <c r="A614" s="6" t="s">
        <v>22</v>
      </c>
      <c r="B614" s="6" t="s">
        <v>22</v>
      </c>
      <c r="C614" s="6" t="s">
        <v>81</v>
      </c>
      <c r="D614" s="6" t="s">
        <v>82</v>
      </c>
      <c r="E614" s="7">
        <v>42805</v>
      </c>
      <c r="F614" s="10">
        <v>0</v>
      </c>
      <c r="G614" s="8"/>
      <c r="H614" s="10">
        <v>0</v>
      </c>
      <c r="I614" s="10">
        <v>0</v>
      </c>
      <c r="J614" s="8"/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8"/>
    </row>
    <row r="615" spans="1:17" ht="15.75" thickBot="1" x14ac:dyDescent="0.3">
      <c r="A615" s="6" t="s">
        <v>22</v>
      </c>
      <c r="B615" s="6" t="s">
        <v>22</v>
      </c>
      <c r="C615" s="6" t="s">
        <v>81</v>
      </c>
      <c r="D615" s="6" t="s">
        <v>82</v>
      </c>
      <c r="E615" s="7">
        <v>42816</v>
      </c>
      <c r="F615" s="11">
        <v>4.17</v>
      </c>
      <c r="G615" s="9"/>
      <c r="H615" s="11">
        <v>0.06</v>
      </c>
      <c r="I615" s="11">
        <v>0.01</v>
      </c>
      <c r="J615" s="9"/>
      <c r="K615" s="11">
        <v>0.03</v>
      </c>
      <c r="L615" s="11">
        <v>0</v>
      </c>
      <c r="M615" s="11">
        <v>0</v>
      </c>
      <c r="N615" s="11">
        <v>0</v>
      </c>
      <c r="O615" s="11">
        <v>0</v>
      </c>
      <c r="P615" s="11">
        <v>0.34</v>
      </c>
      <c r="Q615" s="9"/>
    </row>
    <row r="616" spans="1:17" ht="15.75" thickBot="1" x14ac:dyDescent="0.3">
      <c r="A616" s="6" t="s">
        <v>22</v>
      </c>
      <c r="B616" s="6" t="s">
        <v>22</v>
      </c>
      <c r="C616" s="6" t="s">
        <v>81</v>
      </c>
      <c r="D616" s="6" t="s">
        <v>82</v>
      </c>
      <c r="E616" s="7">
        <v>42829</v>
      </c>
      <c r="F616" s="10">
        <v>75</v>
      </c>
      <c r="G616" s="8"/>
      <c r="H616" s="10">
        <v>224.81</v>
      </c>
      <c r="I616" s="10">
        <v>32.25</v>
      </c>
      <c r="J616" s="8"/>
      <c r="K616" s="10">
        <v>101.15</v>
      </c>
      <c r="L616" s="10">
        <v>0</v>
      </c>
      <c r="M616" s="10">
        <v>-7.69</v>
      </c>
      <c r="N616" s="10">
        <v>-0.59</v>
      </c>
      <c r="O616" s="10">
        <v>0</v>
      </c>
      <c r="P616" s="10">
        <v>32.58</v>
      </c>
      <c r="Q616" s="8"/>
    </row>
    <row r="617" spans="1:17" ht="15.75" thickBot="1" x14ac:dyDescent="0.3">
      <c r="A617" s="6" t="s">
        <v>22</v>
      </c>
      <c r="B617" s="6" t="s">
        <v>22</v>
      </c>
      <c r="C617" s="6" t="s">
        <v>81</v>
      </c>
      <c r="D617" s="6" t="s">
        <v>82</v>
      </c>
      <c r="E617" s="7">
        <v>42831</v>
      </c>
      <c r="F617" s="11">
        <v>125</v>
      </c>
      <c r="G617" s="9"/>
      <c r="H617" s="11">
        <v>2336.65</v>
      </c>
      <c r="I617" s="11">
        <v>335.29</v>
      </c>
      <c r="J617" s="9"/>
      <c r="K617" s="11">
        <v>1051.42</v>
      </c>
      <c r="L617" s="11">
        <v>0</v>
      </c>
      <c r="M617" s="11">
        <v>-79.87</v>
      </c>
      <c r="N617" s="11">
        <v>-6.17</v>
      </c>
      <c r="O617" s="11">
        <v>0</v>
      </c>
      <c r="P617" s="11">
        <v>274.39</v>
      </c>
      <c r="Q617" s="9"/>
    </row>
    <row r="618" spans="1:17" ht="15.75" thickBot="1" x14ac:dyDescent="0.3">
      <c r="A618" s="6" t="s">
        <v>22</v>
      </c>
      <c r="B618" s="6" t="s">
        <v>22</v>
      </c>
      <c r="C618" s="6" t="s">
        <v>81</v>
      </c>
      <c r="D618" s="6" t="s">
        <v>82</v>
      </c>
      <c r="E618" s="7">
        <v>42832</v>
      </c>
      <c r="F618" s="10">
        <v>175</v>
      </c>
      <c r="G618" s="8"/>
      <c r="H618" s="10">
        <v>2042.99</v>
      </c>
      <c r="I618" s="10">
        <v>293.16000000000003</v>
      </c>
      <c r="J618" s="8"/>
      <c r="K618" s="10">
        <v>919.27</v>
      </c>
      <c r="L618" s="10">
        <v>0</v>
      </c>
      <c r="M618" s="10">
        <v>-69.84</v>
      </c>
      <c r="N618" s="10">
        <v>-5.39</v>
      </c>
      <c r="O618" s="10">
        <v>0</v>
      </c>
      <c r="P618" s="10">
        <v>246.33</v>
      </c>
      <c r="Q618" s="8"/>
    </row>
    <row r="619" spans="1:17" ht="15.75" thickBot="1" x14ac:dyDescent="0.3">
      <c r="A619" s="6" t="s">
        <v>22</v>
      </c>
      <c r="B619" s="6" t="s">
        <v>22</v>
      </c>
      <c r="C619" s="6" t="s">
        <v>81</v>
      </c>
      <c r="D619" s="6" t="s">
        <v>82</v>
      </c>
      <c r="E619" s="7">
        <v>42833</v>
      </c>
      <c r="F619" s="11">
        <v>75</v>
      </c>
      <c r="G619" s="9"/>
      <c r="H619" s="11">
        <v>577.44000000000005</v>
      </c>
      <c r="I619" s="11">
        <v>82.86</v>
      </c>
      <c r="J619" s="9"/>
      <c r="K619" s="11">
        <v>259.83</v>
      </c>
      <c r="L619" s="11">
        <v>0</v>
      </c>
      <c r="M619" s="11">
        <v>-19.75</v>
      </c>
      <c r="N619" s="11">
        <v>-1.52</v>
      </c>
      <c r="O619" s="11">
        <v>0</v>
      </c>
      <c r="P619" s="11">
        <v>72.14</v>
      </c>
      <c r="Q619" s="9"/>
    </row>
    <row r="620" spans="1:17" ht="15.75" thickBot="1" x14ac:dyDescent="0.3">
      <c r="A620" s="6" t="s">
        <v>22</v>
      </c>
      <c r="B620" s="6" t="s">
        <v>22</v>
      </c>
      <c r="C620" s="6" t="s">
        <v>81</v>
      </c>
      <c r="D620" s="6" t="s">
        <v>82</v>
      </c>
      <c r="E620" s="7">
        <v>42834</v>
      </c>
      <c r="F620" s="10">
        <v>275</v>
      </c>
      <c r="G620" s="8"/>
      <c r="H620" s="10">
        <v>1917.73</v>
      </c>
      <c r="I620" s="10">
        <v>275.2</v>
      </c>
      <c r="J620" s="8"/>
      <c r="K620" s="10">
        <v>862.94</v>
      </c>
      <c r="L620" s="10">
        <v>0</v>
      </c>
      <c r="M620" s="10">
        <v>-65.56</v>
      </c>
      <c r="N620" s="10">
        <v>-5.0599999999999996</v>
      </c>
      <c r="O620" s="10">
        <v>0</v>
      </c>
      <c r="P620" s="10">
        <v>242.09</v>
      </c>
      <c r="Q620" s="8"/>
    </row>
    <row r="621" spans="1:17" ht="15.75" thickBot="1" x14ac:dyDescent="0.3">
      <c r="A621" s="6" t="s">
        <v>22</v>
      </c>
      <c r="B621" s="6" t="s">
        <v>22</v>
      </c>
      <c r="C621" s="6" t="s">
        <v>81</v>
      </c>
      <c r="D621" s="6" t="s">
        <v>82</v>
      </c>
      <c r="E621" s="7">
        <v>42835</v>
      </c>
      <c r="F621" s="11">
        <v>125</v>
      </c>
      <c r="G621" s="9"/>
      <c r="H621" s="11">
        <v>557.28</v>
      </c>
      <c r="I621" s="11">
        <v>79.959999999999994</v>
      </c>
      <c r="J621" s="9"/>
      <c r="K621" s="11">
        <v>250.75</v>
      </c>
      <c r="L621" s="11">
        <v>0</v>
      </c>
      <c r="M621" s="11">
        <v>-19.04</v>
      </c>
      <c r="N621" s="11">
        <v>-1.47</v>
      </c>
      <c r="O621" s="11">
        <v>0</v>
      </c>
      <c r="P621" s="11">
        <v>74.78</v>
      </c>
      <c r="Q621" s="9"/>
    </row>
    <row r="622" spans="1:17" ht="15.75" thickBot="1" x14ac:dyDescent="0.3">
      <c r="A622" s="6" t="s">
        <v>22</v>
      </c>
      <c r="B622" s="6" t="s">
        <v>22</v>
      </c>
      <c r="C622" s="6" t="s">
        <v>81</v>
      </c>
      <c r="D622" s="6" t="s">
        <v>82</v>
      </c>
      <c r="E622" s="7">
        <v>42836</v>
      </c>
      <c r="F622" s="10">
        <v>100</v>
      </c>
      <c r="G622" s="8"/>
      <c r="H622" s="10">
        <v>457.1</v>
      </c>
      <c r="I622" s="10">
        <v>65.59</v>
      </c>
      <c r="J622" s="8"/>
      <c r="K622" s="10">
        <v>205.69</v>
      </c>
      <c r="L622" s="10">
        <v>0</v>
      </c>
      <c r="M622" s="10">
        <v>-15.62</v>
      </c>
      <c r="N622" s="10">
        <v>-1.21</v>
      </c>
      <c r="O622" s="10">
        <v>0</v>
      </c>
      <c r="P622" s="10">
        <v>61.07</v>
      </c>
      <c r="Q622" s="8"/>
    </row>
    <row r="623" spans="1:17" ht="15.75" thickBot="1" x14ac:dyDescent="0.3">
      <c r="A623" s="6" t="s">
        <v>22</v>
      </c>
      <c r="B623" s="6" t="s">
        <v>22</v>
      </c>
      <c r="C623" s="6" t="s">
        <v>81</v>
      </c>
      <c r="D623" s="6" t="s">
        <v>82</v>
      </c>
      <c r="E623" s="7">
        <v>42837</v>
      </c>
      <c r="F623" s="11">
        <v>125</v>
      </c>
      <c r="G623" s="9"/>
      <c r="H623" s="11">
        <v>885.57</v>
      </c>
      <c r="I623" s="11">
        <v>127.07</v>
      </c>
      <c r="J623" s="9"/>
      <c r="K623" s="11">
        <v>398.48</v>
      </c>
      <c r="L623" s="11">
        <v>0</v>
      </c>
      <c r="M623" s="11">
        <v>-30.27</v>
      </c>
      <c r="N623" s="11">
        <v>-2.34</v>
      </c>
      <c r="O623" s="11">
        <v>0</v>
      </c>
      <c r="P623" s="11">
        <v>111.62</v>
      </c>
      <c r="Q623" s="9"/>
    </row>
    <row r="624" spans="1:17" ht="15.75" thickBot="1" x14ac:dyDescent="0.3">
      <c r="A624" s="6" t="s">
        <v>22</v>
      </c>
      <c r="B624" s="6" t="s">
        <v>22</v>
      </c>
      <c r="C624" s="6" t="s">
        <v>81</v>
      </c>
      <c r="D624" s="6" t="s">
        <v>82</v>
      </c>
      <c r="E624" s="7">
        <v>42839</v>
      </c>
      <c r="F624" s="10">
        <v>100</v>
      </c>
      <c r="G624" s="8"/>
      <c r="H624" s="10">
        <v>527.6</v>
      </c>
      <c r="I624" s="10">
        <v>75.709999999999994</v>
      </c>
      <c r="J624" s="8"/>
      <c r="K624" s="10">
        <v>237.4</v>
      </c>
      <c r="L624" s="10">
        <v>0</v>
      </c>
      <c r="M624" s="10">
        <v>-18.04</v>
      </c>
      <c r="N624" s="10">
        <v>-1.39</v>
      </c>
      <c r="O624" s="10">
        <v>0</v>
      </c>
      <c r="P624" s="10">
        <v>68.989999999999995</v>
      </c>
      <c r="Q624" s="8"/>
    </row>
    <row r="625" spans="1:17" ht="15.75" thickBot="1" x14ac:dyDescent="0.3">
      <c r="A625" s="6" t="s">
        <v>22</v>
      </c>
      <c r="B625" s="6" t="s">
        <v>22</v>
      </c>
      <c r="C625" s="6" t="s">
        <v>81</v>
      </c>
      <c r="D625" s="6" t="s">
        <v>82</v>
      </c>
      <c r="E625" s="7">
        <v>42840</v>
      </c>
      <c r="F625" s="11">
        <v>50</v>
      </c>
      <c r="G625" s="9"/>
      <c r="H625" s="11">
        <v>124.93</v>
      </c>
      <c r="I625" s="11">
        <v>17.93</v>
      </c>
      <c r="J625" s="9"/>
      <c r="K625" s="11">
        <v>56.22</v>
      </c>
      <c r="L625" s="11">
        <v>0</v>
      </c>
      <c r="M625" s="11">
        <v>-4.2699999999999996</v>
      </c>
      <c r="N625" s="11">
        <v>-0.33</v>
      </c>
      <c r="O625" s="11">
        <v>0</v>
      </c>
      <c r="P625" s="11">
        <v>18.920000000000002</v>
      </c>
      <c r="Q625" s="9"/>
    </row>
    <row r="626" spans="1:17" ht="15.75" thickBot="1" x14ac:dyDescent="0.3">
      <c r="A626" s="6" t="s">
        <v>22</v>
      </c>
      <c r="B626" s="6" t="s">
        <v>22</v>
      </c>
      <c r="C626" s="6" t="s">
        <v>81</v>
      </c>
      <c r="D626" s="6" t="s">
        <v>82</v>
      </c>
      <c r="E626" s="7">
        <v>42842</v>
      </c>
      <c r="F626" s="10">
        <v>49.19</v>
      </c>
      <c r="G626" s="8"/>
      <c r="H626" s="10">
        <v>290.69</v>
      </c>
      <c r="I626" s="10">
        <v>41.71</v>
      </c>
      <c r="J626" s="8"/>
      <c r="K626" s="10">
        <v>130.80000000000001</v>
      </c>
      <c r="L626" s="10">
        <v>0</v>
      </c>
      <c r="M626" s="10">
        <v>-9.93</v>
      </c>
      <c r="N626" s="10">
        <v>-0.77</v>
      </c>
      <c r="O626" s="10">
        <v>0</v>
      </c>
      <c r="P626" s="10">
        <v>37.43</v>
      </c>
      <c r="Q626" s="8"/>
    </row>
    <row r="627" spans="1:17" ht="15.75" thickBot="1" x14ac:dyDescent="0.3">
      <c r="A627" s="6" t="s">
        <v>22</v>
      </c>
      <c r="B627" s="6" t="s">
        <v>22</v>
      </c>
      <c r="C627" s="6" t="s">
        <v>81</v>
      </c>
      <c r="D627" s="6" t="s">
        <v>82</v>
      </c>
      <c r="E627" s="7">
        <v>42844</v>
      </c>
      <c r="F627" s="11">
        <v>25</v>
      </c>
      <c r="G627" s="9"/>
      <c r="H627" s="11">
        <v>124.5</v>
      </c>
      <c r="I627" s="11">
        <v>17.87</v>
      </c>
      <c r="J627" s="9"/>
      <c r="K627" s="11">
        <v>56.03</v>
      </c>
      <c r="L627" s="11">
        <v>0</v>
      </c>
      <c r="M627" s="11">
        <v>-4.25</v>
      </c>
      <c r="N627" s="11">
        <v>-0.33</v>
      </c>
      <c r="O627" s="11">
        <v>0</v>
      </c>
      <c r="P627" s="11">
        <v>16.420000000000002</v>
      </c>
      <c r="Q627" s="9"/>
    </row>
    <row r="628" spans="1:17" ht="15.75" thickBot="1" x14ac:dyDescent="0.3">
      <c r="A628" s="6" t="s">
        <v>22</v>
      </c>
      <c r="B628" s="6" t="s">
        <v>22</v>
      </c>
      <c r="C628" s="6" t="s">
        <v>81</v>
      </c>
      <c r="D628" s="6" t="s">
        <v>82</v>
      </c>
      <c r="E628" s="7">
        <v>42845</v>
      </c>
      <c r="F628" s="10">
        <v>25</v>
      </c>
      <c r="G628" s="8"/>
      <c r="H628" s="10">
        <v>582.47</v>
      </c>
      <c r="I628" s="10">
        <v>83.58</v>
      </c>
      <c r="J628" s="8"/>
      <c r="K628" s="10">
        <v>262.08999999999997</v>
      </c>
      <c r="L628" s="10">
        <v>0</v>
      </c>
      <c r="M628" s="10">
        <v>-19.91</v>
      </c>
      <c r="N628" s="10">
        <v>-1.54</v>
      </c>
      <c r="O628" s="10">
        <v>0</v>
      </c>
      <c r="P628" s="10">
        <v>67.790000000000006</v>
      </c>
      <c r="Q628" s="8"/>
    </row>
    <row r="629" spans="1:17" ht="15.75" thickBot="1" x14ac:dyDescent="0.3">
      <c r="A629" s="6" t="s">
        <v>22</v>
      </c>
      <c r="B629" s="6" t="s">
        <v>22</v>
      </c>
      <c r="C629" s="6" t="s">
        <v>81</v>
      </c>
      <c r="D629" s="6" t="s">
        <v>82</v>
      </c>
      <c r="E629" s="7">
        <v>42854</v>
      </c>
      <c r="F629" s="11">
        <v>25</v>
      </c>
      <c r="G629" s="9"/>
      <c r="H629" s="11">
        <v>217.83</v>
      </c>
      <c r="I629" s="11">
        <v>31.26</v>
      </c>
      <c r="J629" s="9"/>
      <c r="K629" s="11">
        <v>98.02</v>
      </c>
      <c r="L629" s="11">
        <v>0</v>
      </c>
      <c r="M629" s="11">
        <v>-7.44</v>
      </c>
      <c r="N629" s="11">
        <v>-0.57999999999999996</v>
      </c>
      <c r="O629" s="11">
        <v>0</v>
      </c>
      <c r="P629" s="11">
        <v>26.89</v>
      </c>
      <c r="Q629" s="9"/>
    </row>
    <row r="630" spans="1:17" ht="15.75" thickBot="1" x14ac:dyDescent="0.3">
      <c r="A630" s="6" t="s">
        <v>22</v>
      </c>
      <c r="B630" s="6" t="s">
        <v>22</v>
      </c>
      <c r="C630" s="6" t="s">
        <v>81</v>
      </c>
      <c r="D630" s="6" t="s">
        <v>82</v>
      </c>
      <c r="E630" s="7">
        <v>42855</v>
      </c>
      <c r="F630" s="10">
        <v>25</v>
      </c>
      <c r="G630" s="8"/>
      <c r="H630" s="10">
        <v>545.04</v>
      </c>
      <c r="I630" s="10">
        <v>78.209999999999994</v>
      </c>
      <c r="J630" s="8"/>
      <c r="K630" s="10">
        <v>245.25</v>
      </c>
      <c r="L630" s="10">
        <v>0</v>
      </c>
      <c r="M630" s="10">
        <v>-18.63</v>
      </c>
      <c r="N630" s="10">
        <v>-1.44</v>
      </c>
      <c r="O630" s="10">
        <v>0</v>
      </c>
      <c r="P630" s="10">
        <v>63.59</v>
      </c>
      <c r="Q630" s="8"/>
    </row>
    <row r="631" spans="1:17" ht="15.75" thickBot="1" x14ac:dyDescent="0.3">
      <c r="A631" s="6" t="s">
        <v>22</v>
      </c>
      <c r="B631" s="6" t="s">
        <v>22</v>
      </c>
      <c r="C631" s="6" t="s">
        <v>83</v>
      </c>
      <c r="D631" s="6" t="s">
        <v>84</v>
      </c>
      <c r="E631" s="7">
        <v>42825</v>
      </c>
      <c r="F631" s="9"/>
      <c r="G631" s="11">
        <v>157510.35999999999</v>
      </c>
      <c r="H631" s="11">
        <v>119519.1</v>
      </c>
      <c r="I631" s="9"/>
      <c r="J631" s="11">
        <v>33680.449999999997</v>
      </c>
      <c r="K631" s="11">
        <v>274843.5</v>
      </c>
      <c r="L631" s="9"/>
      <c r="M631" s="11">
        <v>2319.7800000000002</v>
      </c>
      <c r="N631" s="11">
        <v>-4639.5600000000004</v>
      </c>
      <c r="O631" s="11">
        <v>0</v>
      </c>
      <c r="P631" s="11">
        <v>25043.22</v>
      </c>
      <c r="Q631" s="9"/>
    </row>
    <row r="632" spans="1:17" ht="15.75" thickBot="1" x14ac:dyDescent="0.3">
      <c r="A632" s="6" t="s">
        <v>22</v>
      </c>
      <c r="B632" s="6" t="s">
        <v>22</v>
      </c>
      <c r="C632" s="6" t="s">
        <v>85</v>
      </c>
      <c r="D632" s="6" t="s">
        <v>86</v>
      </c>
      <c r="E632" s="7">
        <v>42825</v>
      </c>
      <c r="F632" s="10">
        <v>4000</v>
      </c>
      <c r="G632" s="10">
        <v>1338088.6599999999</v>
      </c>
      <c r="H632" s="10">
        <v>740478.8</v>
      </c>
      <c r="I632" s="8"/>
      <c r="J632" s="10">
        <v>251474.76</v>
      </c>
      <c r="K632" s="10">
        <v>2046455.11</v>
      </c>
      <c r="L632" s="10">
        <v>0</v>
      </c>
      <c r="M632" s="10">
        <v>17272.830000000002</v>
      </c>
      <c r="N632" s="10">
        <v>-34545.660000000003</v>
      </c>
      <c r="O632" s="10">
        <v>0</v>
      </c>
      <c r="P632" s="10">
        <v>188123.8</v>
      </c>
      <c r="Q632" s="8"/>
    </row>
    <row r="633" spans="1:17" ht="15.75" thickBot="1" x14ac:dyDescent="0.3">
      <c r="A633" s="6" t="s">
        <v>22</v>
      </c>
      <c r="B633" s="6" t="s">
        <v>22</v>
      </c>
      <c r="C633" s="6" t="s">
        <v>85</v>
      </c>
      <c r="D633" s="6" t="s">
        <v>86</v>
      </c>
      <c r="E633" s="7">
        <v>42828</v>
      </c>
      <c r="F633" s="11">
        <v>5000</v>
      </c>
      <c r="G633" s="11">
        <v>52703.39</v>
      </c>
      <c r="H633" s="11">
        <v>19463.64</v>
      </c>
      <c r="I633" s="9"/>
      <c r="J633" s="11">
        <v>9955.5300000000007</v>
      </c>
      <c r="K633" s="11">
        <v>53791.5</v>
      </c>
      <c r="L633" s="11">
        <v>0</v>
      </c>
      <c r="M633" s="11">
        <v>-4086.18</v>
      </c>
      <c r="N633" s="11">
        <v>-315.83999999999997</v>
      </c>
      <c r="O633" s="11">
        <v>0</v>
      </c>
      <c r="P633" s="11">
        <v>8546.7199999999993</v>
      </c>
      <c r="Q633" s="9"/>
    </row>
    <row r="634" spans="1:17" ht="15.75" thickBot="1" x14ac:dyDescent="0.3">
      <c r="A634" s="6" t="s">
        <v>22</v>
      </c>
      <c r="B634" s="6" t="s">
        <v>22</v>
      </c>
      <c r="C634" s="6" t="s">
        <v>85</v>
      </c>
      <c r="D634" s="6" t="s">
        <v>86</v>
      </c>
      <c r="E634" s="7">
        <v>42832</v>
      </c>
      <c r="F634" s="10">
        <v>1000</v>
      </c>
      <c r="G634" s="10">
        <v>126556.5</v>
      </c>
      <c r="H634" s="10">
        <v>58923.360000000001</v>
      </c>
      <c r="I634" s="8"/>
      <c r="J634" s="10">
        <v>23907.11</v>
      </c>
      <c r="K634" s="10">
        <v>162846</v>
      </c>
      <c r="L634" s="10">
        <v>0</v>
      </c>
      <c r="M634" s="10">
        <v>-12370.32</v>
      </c>
      <c r="N634" s="10">
        <v>-956.16</v>
      </c>
      <c r="O634" s="10">
        <v>0</v>
      </c>
      <c r="P634" s="10">
        <v>20638.96</v>
      </c>
      <c r="Q634" s="8"/>
    </row>
    <row r="635" spans="1:17" ht="15.75" thickBot="1" x14ac:dyDescent="0.3">
      <c r="A635" s="6" t="s">
        <v>22</v>
      </c>
      <c r="B635" s="6" t="s">
        <v>22</v>
      </c>
      <c r="C635" s="6" t="s">
        <v>85</v>
      </c>
      <c r="D635" s="6" t="s">
        <v>86</v>
      </c>
      <c r="E635" s="7">
        <v>42840</v>
      </c>
      <c r="F635" s="11">
        <v>1000</v>
      </c>
      <c r="G635" s="11">
        <v>29374.45</v>
      </c>
      <c r="H635" s="11">
        <v>3993.3</v>
      </c>
      <c r="I635" s="9"/>
      <c r="J635" s="11">
        <v>5513.55</v>
      </c>
      <c r="K635" s="11">
        <v>11036.25</v>
      </c>
      <c r="L635" s="11">
        <v>0</v>
      </c>
      <c r="M635" s="11">
        <v>-838.35</v>
      </c>
      <c r="N635" s="11">
        <v>-64.8</v>
      </c>
      <c r="O635" s="11">
        <v>0</v>
      </c>
      <c r="P635" s="11">
        <v>3912.36</v>
      </c>
      <c r="Q635" s="9"/>
    </row>
    <row r="636" spans="1:17" ht="15.75" thickBot="1" x14ac:dyDescent="0.3">
      <c r="A636" s="6" t="s">
        <v>22</v>
      </c>
      <c r="B636" s="6" t="s">
        <v>22</v>
      </c>
      <c r="C636" s="6" t="s">
        <v>85</v>
      </c>
      <c r="D636" s="6" t="s">
        <v>86</v>
      </c>
      <c r="E636" s="7">
        <v>42843</v>
      </c>
      <c r="F636" s="10">
        <v>2000</v>
      </c>
      <c r="G636" s="10">
        <v>119992.19</v>
      </c>
      <c r="H636" s="10">
        <v>52415.76</v>
      </c>
      <c r="I636" s="8"/>
      <c r="J636" s="10">
        <v>22582.06</v>
      </c>
      <c r="K636" s="10">
        <v>144861</v>
      </c>
      <c r="L636" s="10">
        <v>0</v>
      </c>
      <c r="M636" s="10">
        <v>-11004.12</v>
      </c>
      <c r="N636" s="10">
        <v>-850.56</v>
      </c>
      <c r="O636" s="10">
        <v>0</v>
      </c>
      <c r="P636" s="10">
        <v>19324.72</v>
      </c>
      <c r="Q636" s="8"/>
    </row>
    <row r="637" spans="1:17" ht="15.75" thickBot="1" x14ac:dyDescent="0.3">
      <c r="A637" s="6" t="s">
        <v>22</v>
      </c>
      <c r="B637" s="6" t="s">
        <v>22</v>
      </c>
      <c r="C637" s="6" t="s">
        <v>87</v>
      </c>
      <c r="D637" s="6" t="s">
        <v>88</v>
      </c>
      <c r="E637" s="7">
        <v>42794</v>
      </c>
      <c r="F637" s="11">
        <v>-40</v>
      </c>
      <c r="G637" s="9"/>
      <c r="H637" s="11">
        <v>-3204.84</v>
      </c>
      <c r="I637" s="11">
        <v>-459.87</v>
      </c>
      <c r="J637" s="9"/>
      <c r="K637" s="11">
        <v>-1442.07</v>
      </c>
      <c r="L637" s="11">
        <v>0</v>
      </c>
      <c r="M637" s="11">
        <v>68.27</v>
      </c>
      <c r="N637" s="11">
        <v>37.57</v>
      </c>
      <c r="O637" s="11">
        <v>0</v>
      </c>
      <c r="P637" s="11">
        <v>-333.79</v>
      </c>
      <c r="Q637" s="9"/>
    </row>
    <row r="638" spans="1:17" ht="15.75" thickBot="1" x14ac:dyDescent="0.3">
      <c r="A638" s="6" t="s">
        <v>22</v>
      </c>
      <c r="B638" s="6" t="s">
        <v>22</v>
      </c>
      <c r="C638" s="6" t="s">
        <v>87</v>
      </c>
      <c r="D638" s="6" t="s">
        <v>88</v>
      </c>
      <c r="E638" s="7">
        <v>42803</v>
      </c>
      <c r="F638" s="10">
        <v>0</v>
      </c>
      <c r="G638" s="8"/>
      <c r="H638" s="10">
        <v>-50.87</v>
      </c>
      <c r="I638" s="10">
        <v>-7.3</v>
      </c>
      <c r="J638" s="8"/>
      <c r="K638" s="10">
        <v>-22.89</v>
      </c>
      <c r="L638" s="10">
        <v>0</v>
      </c>
      <c r="M638" s="10">
        <v>-0.2</v>
      </c>
      <c r="N638" s="10">
        <v>0.39</v>
      </c>
      <c r="O638" s="10">
        <v>0</v>
      </c>
      <c r="P638" s="10">
        <v>-4.6900000000000004</v>
      </c>
      <c r="Q638" s="8"/>
    </row>
    <row r="639" spans="1:17" ht="15.75" thickBot="1" x14ac:dyDescent="0.3">
      <c r="A639" s="6" t="s">
        <v>22</v>
      </c>
      <c r="B639" s="6" t="s">
        <v>22</v>
      </c>
      <c r="C639" s="6" t="s">
        <v>87</v>
      </c>
      <c r="D639" s="6" t="s">
        <v>88</v>
      </c>
      <c r="E639" s="7">
        <v>42814</v>
      </c>
      <c r="F639" s="11">
        <v>0</v>
      </c>
      <c r="G639" s="9"/>
      <c r="H639" s="11">
        <v>-43.61</v>
      </c>
      <c r="I639" s="11">
        <v>-6.25</v>
      </c>
      <c r="J639" s="9"/>
      <c r="K639" s="11">
        <v>-19.62</v>
      </c>
      <c r="L639" s="11">
        <v>0</v>
      </c>
      <c r="M639" s="11">
        <v>-0.17</v>
      </c>
      <c r="N639" s="11">
        <v>0.34</v>
      </c>
      <c r="O639" s="11">
        <v>0</v>
      </c>
      <c r="P639" s="11">
        <v>-4.0199999999999996</v>
      </c>
      <c r="Q639" s="9"/>
    </row>
    <row r="640" spans="1:17" ht="15.75" thickBot="1" x14ac:dyDescent="0.3">
      <c r="A640" s="6" t="s">
        <v>22</v>
      </c>
      <c r="B640" s="6" t="s">
        <v>22</v>
      </c>
      <c r="C640" s="6" t="s">
        <v>87</v>
      </c>
      <c r="D640" s="6" t="s">
        <v>88</v>
      </c>
      <c r="E640" s="7">
        <v>42829</v>
      </c>
      <c r="F640" s="10">
        <v>200</v>
      </c>
      <c r="G640" s="8"/>
      <c r="H640" s="10">
        <v>571.14</v>
      </c>
      <c r="I640" s="10">
        <v>81.95</v>
      </c>
      <c r="J640" s="8"/>
      <c r="K640" s="10">
        <v>257</v>
      </c>
      <c r="L640" s="10">
        <v>0</v>
      </c>
      <c r="M640" s="10">
        <v>-19.52</v>
      </c>
      <c r="N640" s="10">
        <v>-1.51</v>
      </c>
      <c r="O640" s="10">
        <v>0</v>
      </c>
      <c r="P640" s="10">
        <v>83.69</v>
      </c>
      <c r="Q640" s="8"/>
    </row>
    <row r="641" spans="1:17" ht="15.75" thickBot="1" x14ac:dyDescent="0.3">
      <c r="A641" s="6" t="s">
        <v>22</v>
      </c>
      <c r="B641" s="6" t="s">
        <v>22</v>
      </c>
      <c r="C641" s="6" t="s">
        <v>87</v>
      </c>
      <c r="D641" s="6" t="s">
        <v>88</v>
      </c>
      <c r="E641" s="7">
        <v>42830</v>
      </c>
      <c r="F641" s="11">
        <v>120</v>
      </c>
      <c r="G641" s="9"/>
      <c r="H641" s="11">
        <v>1790.09</v>
      </c>
      <c r="I641" s="11">
        <v>256.87</v>
      </c>
      <c r="J641" s="9"/>
      <c r="K641" s="11">
        <v>805.48</v>
      </c>
      <c r="L641" s="11">
        <v>0</v>
      </c>
      <c r="M641" s="11">
        <v>-61.19</v>
      </c>
      <c r="N641" s="11">
        <v>-4.7300000000000004</v>
      </c>
      <c r="O641" s="11">
        <v>0</v>
      </c>
      <c r="P641" s="11">
        <v>212.59</v>
      </c>
      <c r="Q641" s="9"/>
    </row>
    <row r="642" spans="1:17" ht="15.75" thickBot="1" x14ac:dyDescent="0.3">
      <c r="A642" s="6" t="s">
        <v>22</v>
      </c>
      <c r="B642" s="6" t="s">
        <v>22</v>
      </c>
      <c r="C642" s="6" t="s">
        <v>87</v>
      </c>
      <c r="D642" s="6" t="s">
        <v>88</v>
      </c>
      <c r="E642" s="7">
        <v>42831</v>
      </c>
      <c r="F642" s="10">
        <v>580</v>
      </c>
      <c r="G642" s="8"/>
      <c r="H642" s="10">
        <v>7490.07</v>
      </c>
      <c r="I642" s="10">
        <v>1074.77</v>
      </c>
      <c r="J642" s="8"/>
      <c r="K642" s="10">
        <v>3370.28</v>
      </c>
      <c r="L642" s="10">
        <v>0</v>
      </c>
      <c r="M642" s="10">
        <v>-256.01</v>
      </c>
      <c r="N642" s="10">
        <v>-19.79</v>
      </c>
      <c r="O642" s="10">
        <v>0</v>
      </c>
      <c r="P642" s="10">
        <v>897.11</v>
      </c>
      <c r="Q642" s="8"/>
    </row>
    <row r="643" spans="1:17" ht="15.75" thickBot="1" x14ac:dyDescent="0.3">
      <c r="A643" s="6" t="s">
        <v>22</v>
      </c>
      <c r="B643" s="6" t="s">
        <v>22</v>
      </c>
      <c r="C643" s="6" t="s">
        <v>87</v>
      </c>
      <c r="D643" s="6" t="s">
        <v>88</v>
      </c>
      <c r="E643" s="7">
        <v>42832</v>
      </c>
      <c r="F643" s="11">
        <v>1120</v>
      </c>
      <c r="G643" s="9"/>
      <c r="H643" s="11">
        <v>15202.44</v>
      </c>
      <c r="I643" s="11">
        <v>2181.4699999999998</v>
      </c>
      <c r="J643" s="9"/>
      <c r="K643" s="11">
        <v>6840.58</v>
      </c>
      <c r="L643" s="11">
        <v>0</v>
      </c>
      <c r="M643" s="11">
        <v>-519.62</v>
      </c>
      <c r="N643" s="11">
        <v>-40.17</v>
      </c>
      <c r="O643" s="11">
        <v>0</v>
      </c>
      <c r="P643" s="11">
        <v>1815.23</v>
      </c>
      <c r="Q643" s="9"/>
    </row>
    <row r="644" spans="1:17" ht="15.75" thickBot="1" x14ac:dyDescent="0.3">
      <c r="A644" s="6" t="s">
        <v>22</v>
      </c>
      <c r="B644" s="6" t="s">
        <v>22</v>
      </c>
      <c r="C644" s="6" t="s">
        <v>87</v>
      </c>
      <c r="D644" s="6" t="s">
        <v>88</v>
      </c>
      <c r="E644" s="7">
        <v>42833</v>
      </c>
      <c r="F644" s="10">
        <v>240</v>
      </c>
      <c r="G644" s="8"/>
      <c r="H644" s="10">
        <v>3323.53</v>
      </c>
      <c r="I644" s="10">
        <v>476.91</v>
      </c>
      <c r="J644" s="8"/>
      <c r="K644" s="10">
        <v>1495.48</v>
      </c>
      <c r="L644" s="10">
        <v>0</v>
      </c>
      <c r="M644" s="10">
        <v>-113.61</v>
      </c>
      <c r="N644" s="10">
        <v>-8.7799999999999994</v>
      </c>
      <c r="O644" s="10">
        <v>0</v>
      </c>
      <c r="P644" s="10">
        <v>396.36</v>
      </c>
      <c r="Q644" s="8"/>
    </row>
    <row r="645" spans="1:17" ht="15.75" thickBot="1" x14ac:dyDescent="0.3">
      <c r="A645" s="6" t="s">
        <v>22</v>
      </c>
      <c r="B645" s="6" t="s">
        <v>22</v>
      </c>
      <c r="C645" s="6" t="s">
        <v>87</v>
      </c>
      <c r="D645" s="6" t="s">
        <v>88</v>
      </c>
      <c r="E645" s="7">
        <v>42834</v>
      </c>
      <c r="F645" s="11">
        <v>520</v>
      </c>
      <c r="G645" s="9"/>
      <c r="H645" s="11">
        <v>2823.86</v>
      </c>
      <c r="I645" s="11">
        <v>405.2</v>
      </c>
      <c r="J645" s="9"/>
      <c r="K645" s="11">
        <v>1270.6400000000001</v>
      </c>
      <c r="L645" s="11">
        <v>0</v>
      </c>
      <c r="M645" s="11">
        <v>-96.51</v>
      </c>
      <c r="N645" s="11">
        <v>-7.47</v>
      </c>
      <c r="O645" s="11">
        <v>0</v>
      </c>
      <c r="P645" s="11">
        <v>367.76</v>
      </c>
      <c r="Q645" s="9"/>
    </row>
    <row r="646" spans="1:17" ht="15.75" thickBot="1" x14ac:dyDescent="0.3">
      <c r="A646" s="6" t="s">
        <v>22</v>
      </c>
      <c r="B646" s="6" t="s">
        <v>22</v>
      </c>
      <c r="C646" s="6" t="s">
        <v>87</v>
      </c>
      <c r="D646" s="6" t="s">
        <v>88</v>
      </c>
      <c r="E646" s="7">
        <v>42835</v>
      </c>
      <c r="F646" s="10">
        <v>80</v>
      </c>
      <c r="G646" s="8"/>
      <c r="H646" s="10">
        <v>3501.22</v>
      </c>
      <c r="I646" s="10">
        <v>502.4</v>
      </c>
      <c r="J646" s="8"/>
      <c r="K646" s="10">
        <v>1575.43</v>
      </c>
      <c r="L646" s="10">
        <v>0</v>
      </c>
      <c r="M646" s="10">
        <v>-119.67</v>
      </c>
      <c r="N646" s="10">
        <v>-9.25</v>
      </c>
      <c r="O646" s="10">
        <v>0</v>
      </c>
      <c r="P646" s="10">
        <v>400.6</v>
      </c>
      <c r="Q646" s="8"/>
    </row>
    <row r="647" spans="1:17" ht="15.75" thickBot="1" x14ac:dyDescent="0.3">
      <c r="A647" s="6" t="s">
        <v>22</v>
      </c>
      <c r="B647" s="6" t="s">
        <v>22</v>
      </c>
      <c r="C647" s="6" t="s">
        <v>87</v>
      </c>
      <c r="D647" s="6" t="s">
        <v>88</v>
      </c>
      <c r="E647" s="7">
        <v>42836</v>
      </c>
      <c r="F647" s="11">
        <v>320</v>
      </c>
      <c r="G647" s="9"/>
      <c r="H647" s="11">
        <v>8827.23</v>
      </c>
      <c r="I647" s="11">
        <v>1266.6500000000001</v>
      </c>
      <c r="J647" s="9"/>
      <c r="K647" s="11">
        <v>3971.96</v>
      </c>
      <c r="L647" s="11">
        <v>0</v>
      </c>
      <c r="M647" s="11">
        <v>-301.74</v>
      </c>
      <c r="N647" s="11">
        <v>-23.3</v>
      </c>
      <c r="O647" s="11">
        <v>0</v>
      </c>
      <c r="P647" s="11">
        <v>1021.6</v>
      </c>
      <c r="Q647" s="9"/>
    </row>
    <row r="648" spans="1:17" ht="15.75" thickBot="1" x14ac:dyDescent="0.3">
      <c r="A648" s="6" t="s">
        <v>22</v>
      </c>
      <c r="B648" s="6" t="s">
        <v>22</v>
      </c>
      <c r="C648" s="6" t="s">
        <v>87</v>
      </c>
      <c r="D648" s="6" t="s">
        <v>88</v>
      </c>
      <c r="E648" s="7">
        <v>42837</v>
      </c>
      <c r="F648" s="10">
        <v>720</v>
      </c>
      <c r="G648" s="8"/>
      <c r="H648" s="10">
        <v>6007.92</v>
      </c>
      <c r="I648" s="10">
        <v>862.11</v>
      </c>
      <c r="J648" s="8"/>
      <c r="K648" s="10">
        <v>2703.36</v>
      </c>
      <c r="L648" s="10">
        <v>0</v>
      </c>
      <c r="M648" s="10">
        <v>-205.36</v>
      </c>
      <c r="N648" s="10">
        <v>-15.88</v>
      </c>
      <c r="O648" s="10">
        <v>0</v>
      </c>
      <c r="P648" s="10">
        <v>744.59</v>
      </c>
      <c r="Q648" s="8"/>
    </row>
    <row r="649" spans="1:17" ht="15.75" thickBot="1" x14ac:dyDescent="0.3">
      <c r="A649" s="6" t="s">
        <v>22</v>
      </c>
      <c r="B649" s="6" t="s">
        <v>22</v>
      </c>
      <c r="C649" s="6" t="s">
        <v>87</v>
      </c>
      <c r="D649" s="6" t="s">
        <v>88</v>
      </c>
      <c r="E649" s="7">
        <v>42838</v>
      </c>
      <c r="F649" s="11">
        <v>200</v>
      </c>
      <c r="G649" s="9"/>
      <c r="H649" s="11">
        <v>4674.1899999999996</v>
      </c>
      <c r="I649" s="11">
        <v>670.73</v>
      </c>
      <c r="J649" s="9"/>
      <c r="K649" s="11">
        <v>2103.2399999999998</v>
      </c>
      <c r="L649" s="11">
        <v>0</v>
      </c>
      <c r="M649" s="11">
        <v>-159.78</v>
      </c>
      <c r="N649" s="11">
        <v>-12.34</v>
      </c>
      <c r="O649" s="11">
        <v>0</v>
      </c>
      <c r="P649" s="11">
        <v>543.96</v>
      </c>
      <c r="Q649" s="9"/>
    </row>
    <row r="650" spans="1:17" ht="15.75" thickBot="1" x14ac:dyDescent="0.3">
      <c r="A650" s="6" t="s">
        <v>22</v>
      </c>
      <c r="B650" s="6" t="s">
        <v>22</v>
      </c>
      <c r="C650" s="6" t="s">
        <v>87</v>
      </c>
      <c r="D650" s="6" t="s">
        <v>88</v>
      </c>
      <c r="E650" s="7">
        <v>42839</v>
      </c>
      <c r="F650" s="10">
        <v>320</v>
      </c>
      <c r="G650" s="8"/>
      <c r="H650" s="10">
        <v>3278.06</v>
      </c>
      <c r="I650" s="10">
        <v>470.37</v>
      </c>
      <c r="J650" s="8"/>
      <c r="K650" s="10">
        <v>1475.02</v>
      </c>
      <c r="L650" s="10">
        <v>0</v>
      </c>
      <c r="M650" s="10">
        <v>-112.05</v>
      </c>
      <c r="N650" s="10">
        <v>-8.65</v>
      </c>
      <c r="O650" s="10">
        <v>0</v>
      </c>
      <c r="P650" s="10">
        <v>399.11</v>
      </c>
      <c r="Q650" s="8"/>
    </row>
    <row r="651" spans="1:17" ht="15.75" thickBot="1" x14ac:dyDescent="0.3">
      <c r="A651" s="6" t="s">
        <v>22</v>
      </c>
      <c r="B651" s="6" t="s">
        <v>22</v>
      </c>
      <c r="C651" s="6" t="s">
        <v>87</v>
      </c>
      <c r="D651" s="6" t="s">
        <v>88</v>
      </c>
      <c r="E651" s="7">
        <v>42840</v>
      </c>
      <c r="F651" s="11">
        <v>600</v>
      </c>
      <c r="G651" s="9"/>
      <c r="H651" s="11">
        <v>6540.04</v>
      </c>
      <c r="I651" s="11">
        <v>938.47</v>
      </c>
      <c r="J651" s="9"/>
      <c r="K651" s="11">
        <v>2942.82</v>
      </c>
      <c r="L651" s="11">
        <v>0</v>
      </c>
      <c r="M651" s="11">
        <v>-223.55</v>
      </c>
      <c r="N651" s="11">
        <v>-17.27</v>
      </c>
      <c r="O651" s="11">
        <v>0</v>
      </c>
      <c r="P651" s="11">
        <v>792.49</v>
      </c>
      <c r="Q651" s="9"/>
    </row>
    <row r="652" spans="1:17" ht="15.75" thickBot="1" x14ac:dyDescent="0.3">
      <c r="A652" s="6" t="s">
        <v>22</v>
      </c>
      <c r="B652" s="6" t="s">
        <v>22</v>
      </c>
      <c r="C652" s="6" t="s">
        <v>87</v>
      </c>
      <c r="D652" s="6" t="s">
        <v>88</v>
      </c>
      <c r="E652" s="7">
        <v>42841</v>
      </c>
      <c r="F652" s="10">
        <v>600</v>
      </c>
      <c r="G652" s="8"/>
      <c r="H652" s="10">
        <v>6169.83</v>
      </c>
      <c r="I652" s="10">
        <v>885.31</v>
      </c>
      <c r="J652" s="8"/>
      <c r="K652" s="10">
        <v>2776.19</v>
      </c>
      <c r="L652" s="10">
        <v>0</v>
      </c>
      <c r="M652" s="10">
        <v>-210.88</v>
      </c>
      <c r="N652" s="10">
        <v>-16.3</v>
      </c>
      <c r="O652" s="10">
        <v>0</v>
      </c>
      <c r="P652" s="10">
        <v>750.97</v>
      </c>
      <c r="Q652" s="8"/>
    </row>
    <row r="653" spans="1:17" ht="15.75" thickBot="1" x14ac:dyDescent="0.3">
      <c r="A653" s="6" t="s">
        <v>22</v>
      </c>
      <c r="B653" s="6" t="s">
        <v>22</v>
      </c>
      <c r="C653" s="6" t="s">
        <v>87</v>
      </c>
      <c r="D653" s="6" t="s">
        <v>88</v>
      </c>
      <c r="E653" s="7">
        <v>42842</v>
      </c>
      <c r="F653" s="11">
        <v>400</v>
      </c>
      <c r="G653" s="9"/>
      <c r="H653" s="11">
        <v>12040.55</v>
      </c>
      <c r="I653" s="11">
        <v>1727.73</v>
      </c>
      <c r="J653" s="9"/>
      <c r="K653" s="11">
        <v>5417.85</v>
      </c>
      <c r="L653" s="11">
        <v>0</v>
      </c>
      <c r="M653" s="11">
        <v>-411.56</v>
      </c>
      <c r="N653" s="11">
        <v>-31.8</v>
      </c>
      <c r="O653" s="11">
        <v>0</v>
      </c>
      <c r="P653" s="11">
        <v>1389.92</v>
      </c>
      <c r="Q653" s="9"/>
    </row>
    <row r="654" spans="1:17" ht="15.75" thickBot="1" x14ac:dyDescent="0.3">
      <c r="A654" s="6" t="s">
        <v>22</v>
      </c>
      <c r="B654" s="6" t="s">
        <v>22</v>
      </c>
      <c r="C654" s="6" t="s">
        <v>87</v>
      </c>
      <c r="D654" s="6" t="s">
        <v>88</v>
      </c>
      <c r="E654" s="7">
        <v>42843</v>
      </c>
      <c r="F654" s="10">
        <v>160</v>
      </c>
      <c r="G654" s="8"/>
      <c r="H654" s="10">
        <v>2870.25</v>
      </c>
      <c r="I654" s="10">
        <v>411.86</v>
      </c>
      <c r="J654" s="8"/>
      <c r="K654" s="10">
        <v>1291.51</v>
      </c>
      <c r="L654" s="10">
        <v>0</v>
      </c>
      <c r="M654" s="10">
        <v>-98.1</v>
      </c>
      <c r="N654" s="10">
        <v>-7.58</v>
      </c>
      <c r="O654" s="10">
        <v>0</v>
      </c>
      <c r="P654" s="10">
        <v>337.67</v>
      </c>
      <c r="Q654" s="8"/>
    </row>
    <row r="655" spans="1:17" ht="15.75" thickBot="1" x14ac:dyDescent="0.3">
      <c r="A655" s="6" t="s">
        <v>22</v>
      </c>
      <c r="B655" s="6" t="s">
        <v>22</v>
      </c>
      <c r="C655" s="6" t="s">
        <v>87</v>
      </c>
      <c r="D655" s="6" t="s">
        <v>88</v>
      </c>
      <c r="E655" s="7">
        <v>42844</v>
      </c>
      <c r="F655" s="11">
        <v>480</v>
      </c>
      <c r="G655" s="9"/>
      <c r="H655" s="11">
        <v>17188.150000000001</v>
      </c>
      <c r="I655" s="11">
        <v>2466.38</v>
      </c>
      <c r="J655" s="9"/>
      <c r="K655" s="11">
        <v>7734.1</v>
      </c>
      <c r="L655" s="11">
        <v>0</v>
      </c>
      <c r="M655" s="11">
        <v>-587.51</v>
      </c>
      <c r="N655" s="11">
        <v>-45.4</v>
      </c>
      <c r="O655" s="11">
        <v>0</v>
      </c>
      <c r="P655" s="11">
        <v>1975.19</v>
      </c>
      <c r="Q655" s="9"/>
    </row>
    <row r="656" spans="1:17" ht="15.75" thickBot="1" x14ac:dyDescent="0.3">
      <c r="A656" s="6" t="s">
        <v>22</v>
      </c>
      <c r="B656" s="6" t="s">
        <v>22</v>
      </c>
      <c r="C656" s="6" t="s">
        <v>87</v>
      </c>
      <c r="D656" s="6" t="s">
        <v>88</v>
      </c>
      <c r="E656" s="7">
        <v>42845</v>
      </c>
      <c r="F656" s="10">
        <v>1000</v>
      </c>
      <c r="G656" s="8"/>
      <c r="H656" s="10">
        <v>39318.89</v>
      </c>
      <c r="I656" s="10">
        <v>5642.02</v>
      </c>
      <c r="J656" s="8"/>
      <c r="K656" s="10">
        <v>17692.2</v>
      </c>
      <c r="L656" s="10">
        <v>0</v>
      </c>
      <c r="M656" s="10">
        <v>-1343.96</v>
      </c>
      <c r="N656" s="10">
        <v>-103.88</v>
      </c>
      <c r="O656" s="10">
        <v>0</v>
      </c>
      <c r="P656" s="10">
        <v>4508.76</v>
      </c>
      <c r="Q656" s="8"/>
    </row>
    <row r="657" spans="1:17" ht="15.75" thickBot="1" x14ac:dyDescent="0.3">
      <c r="A657" s="6" t="s">
        <v>22</v>
      </c>
      <c r="B657" s="6" t="s">
        <v>22</v>
      </c>
      <c r="C657" s="6" t="s">
        <v>87</v>
      </c>
      <c r="D657" s="6" t="s">
        <v>88</v>
      </c>
      <c r="E657" s="7">
        <v>42854</v>
      </c>
      <c r="F657" s="11">
        <v>400</v>
      </c>
      <c r="G657" s="9"/>
      <c r="H657" s="11">
        <v>5229.79</v>
      </c>
      <c r="I657" s="11">
        <v>750.43</v>
      </c>
      <c r="J657" s="9"/>
      <c r="K657" s="11">
        <v>2353.23</v>
      </c>
      <c r="L657" s="11">
        <v>0</v>
      </c>
      <c r="M657" s="11">
        <v>-178.77</v>
      </c>
      <c r="N657" s="11">
        <v>-13.81</v>
      </c>
      <c r="O657" s="11">
        <v>0</v>
      </c>
      <c r="P657" s="11">
        <v>625.9</v>
      </c>
      <c r="Q657" s="9"/>
    </row>
    <row r="658" spans="1:17" ht="15.75" thickBot="1" x14ac:dyDescent="0.3">
      <c r="A658" s="6" t="s">
        <v>22</v>
      </c>
      <c r="B658" s="6" t="s">
        <v>22</v>
      </c>
      <c r="C658" s="6" t="s">
        <v>87</v>
      </c>
      <c r="D658" s="6" t="s">
        <v>88</v>
      </c>
      <c r="E658" s="7">
        <v>42855</v>
      </c>
      <c r="F658" s="10">
        <v>280</v>
      </c>
      <c r="G658" s="8"/>
      <c r="H658" s="10">
        <v>4965.43</v>
      </c>
      <c r="I658" s="10">
        <v>712.51</v>
      </c>
      <c r="J658" s="8"/>
      <c r="K658" s="10">
        <v>2234.29</v>
      </c>
      <c r="L658" s="10">
        <v>0</v>
      </c>
      <c r="M658" s="10">
        <v>-169.72</v>
      </c>
      <c r="N658" s="10">
        <v>-13.12</v>
      </c>
      <c r="O658" s="10">
        <v>0</v>
      </c>
      <c r="P658" s="10">
        <v>584.47</v>
      </c>
      <c r="Q658" s="8"/>
    </row>
    <row r="659" spans="1:17" ht="15.75" thickBot="1" x14ac:dyDescent="0.3">
      <c r="A659" s="6" t="s">
        <v>22</v>
      </c>
      <c r="B659" s="6" t="s">
        <v>22</v>
      </c>
      <c r="C659" s="6" t="s">
        <v>89</v>
      </c>
      <c r="D659" s="6" t="s">
        <v>90</v>
      </c>
      <c r="E659" s="7">
        <v>42786</v>
      </c>
      <c r="F659" s="11">
        <v>45</v>
      </c>
      <c r="G659" s="11">
        <v>337.5</v>
      </c>
      <c r="H659" s="11">
        <v>17.77</v>
      </c>
      <c r="I659" s="9"/>
      <c r="J659" s="11">
        <v>62.25</v>
      </c>
      <c r="K659" s="11">
        <v>35.97</v>
      </c>
      <c r="L659" s="11">
        <v>0</v>
      </c>
      <c r="M659" s="11">
        <v>-1.7</v>
      </c>
      <c r="N659" s="11">
        <v>-0.94</v>
      </c>
      <c r="O659" s="11">
        <v>0</v>
      </c>
      <c r="P659" s="11">
        <v>41.67</v>
      </c>
      <c r="Q659" s="9"/>
    </row>
    <row r="660" spans="1:17" ht="15.75" thickBot="1" x14ac:dyDescent="0.3">
      <c r="A660" s="6" t="s">
        <v>22</v>
      </c>
      <c r="B660" s="6" t="s">
        <v>22</v>
      </c>
      <c r="C660" s="6" t="s">
        <v>89</v>
      </c>
      <c r="D660" s="6" t="s">
        <v>90</v>
      </c>
      <c r="E660" s="7">
        <v>42814</v>
      </c>
      <c r="F660" s="10">
        <v>180</v>
      </c>
      <c r="G660" s="10">
        <v>1586.25</v>
      </c>
      <c r="H660" s="10">
        <v>359.38</v>
      </c>
      <c r="I660" s="8"/>
      <c r="J660" s="10">
        <v>292.58</v>
      </c>
      <c r="K660" s="10">
        <v>727.58</v>
      </c>
      <c r="L660" s="10">
        <v>0</v>
      </c>
      <c r="M660" s="10">
        <v>6.14</v>
      </c>
      <c r="N660" s="10">
        <v>-12.28</v>
      </c>
      <c r="O660" s="10">
        <v>0</v>
      </c>
      <c r="P660" s="10">
        <v>194.91</v>
      </c>
      <c r="Q660" s="8"/>
    </row>
    <row r="661" spans="1:17" ht="15.75" thickBot="1" x14ac:dyDescent="0.3">
      <c r="A661" s="6" t="s">
        <v>22</v>
      </c>
      <c r="B661" s="6" t="s">
        <v>22</v>
      </c>
      <c r="C661" s="6" t="s">
        <v>89</v>
      </c>
      <c r="D661" s="6" t="s">
        <v>90</v>
      </c>
      <c r="E661" s="7">
        <v>42828</v>
      </c>
      <c r="F661" s="11">
        <v>30</v>
      </c>
      <c r="G661" s="11">
        <v>225</v>
      </c>
      <c r="H661" s="11">
        <v>7.26</v>
      </c>
      <c r="I661" s="9"/>
      <c r="J661" s="11">
        <v>41.5</v>
      </c>
      <c r="K661" s="11">
        <v>14.72</v>
      </c>
      <c r="L661" s="11">
        <v>0</v>
      </c>
      <c r="M661" s="11">
        <v>-1.1100000000000001</v>
      </c>
      <c r="N661" s="11">
        <v>-0.09</v>
      </c>
      <c r="O661" s="11">
        <v>0</v>
      </c>
      <c r="P661" s="11">
        <v>29.8</v>
      </c>
      <c r="Q661" s="9"/>
    </row>
    <row r="662" spans="1:17" ht="15.75" thickBot="1" x14ac:dyDescent="0.3">
      <c r="A662" s="6" t="s">
        <v>22</v>
      </c>
      <c r="B662" s="6" t="s">
        <v>22</v>
      </c>
      <c r="C662" s="6" t="s">
        <v>89</v>
      </c>
      <c r="D662" s="6" t="s">
        <v>90</v>
      </c>
      <c r="E662" s="7">
        <v>42830</v>
      </c>
      <c r="F662" s="10">
        <v>90</v>
      </c>
      <c r="G662" s="10">
        <v>1027.3499999999999</v>
      </c>
      <c r="H662" s="10">
        <v>605.16</v>
      </c>
      <c r="I662" s="8"/>
      <c r="J662" s="10">
        <v>189.49</v>
      </c>
      <c r="K662" s="10">
        <v>1225.1600000000001</v>
      </c>
      <c r="L662" s="10">
        <v>0</v>
      </c>
      <c r="M662" s="10">
        <v>-93.07</v>
      </c>
      <c r="N662" s="10">
        <v>-7.19</v>
      </c>
      <c r="O662" s="10">
        <v>0</v>
      </c>
      <c r="P662" s="10">
        <v>187.57</v>
      </c>
      <c r="Q662" s="8"/>
    </row>
    <row r="663" spans="1:17" ht="15.75" thickBot="1" x14ac:dyDescent="0.3">
      <c r="A663" s="6" t="s">
        <v>22</v>
      </c>
      <c r="B663" s="6" t="s">
        <v>22</v>
      </c>
      <c r="C663" s="6" t="s">
        <v>89</v>
      </c>
      <c r="D663" s="6" t="s">
        <v>90</v>
      </c>
      <c r="E663" s="7">
        <v>42831</v>
      </c>
      <c r="F663" s="11">
        <v>90</v>
      </c>
      <c r="G663" s="11">
        <v>5292</v>
      </c>
      <c r="H663" s="11">
        <v>173.63</v>
      </c>
      <c r="I663" s="9"/>
      <c r="J663" s="11">
        <v>976.08</v>
      </c>
      <c r="K663" s="11">
        <v>351.53</v>
      </c>
      <c r="L663" s="11">
        <v>0</v>
      </c>
      <c r="M663" s="11">
        <v>-26.71</v>
      </c>
      <c r="N663" s="11">
        <v>-2.06</v>
      </c>
      <c r="O663" s="11">
        <v>0</v>
      </c>
      <c r="P663" s="11">
        <v>640.76</v>
      </c>
      <c r="Q663" s="9"/>
    </row>
    <row r="664" spans="1:17" ht="15.75" thickBot="1" x14ac:dyDescent="0.3">
      <c r="A664" s="6" t="s">
        <v>22</v>
      </c>
      <c r="B664" s="6" t="s">
        <v>22</v>
      </c>
      <c r="C664" s="6" t="s">
        <v>89</v>
      </c>
      <c r="D664" s="6" t="s">
        <v>90</v>
      </c>
      <c r="E664" s="7">
        <v>42832</v>
      </c>
      <c r="F664" s="10">
        <v>810</v>
      </c>
      <c r="G664" s="10">
        <v>10120.950000000001</v>
      </c>
      <c r="H664" s="10">
        <v>3254.16</v>
      </c>
      <c r="I664" s="8"/>
      <c r="J664" s="10">
        <v>1866.76</v>
      </c>
      <c r="K664" s="10">
        <v>6588.16</v>
      </c>
      <c r="L664" s="10">
        <v>0</v>
      </c>
      <c r="M664" s="10">
        <v>-500.47</v>
      </c>
      <c r="N664" s="10">
        <v>-38.67</v>
      </c>
      <c r="O664" s="10">
        <v>0</v>
      </c>
      <c r="P664" s="10">
        <v>1574.7</v>
      </c>
      <c r="Q664" s="8"/>
    </row>
    <row r="665" spans="1:17" ht="15.75" thickBot="1" x14ac:dyDescent="0.3">
      <c r="A665" s="6" t="s">
        <v>22</v>
      </c>
      <c r="B665" s="6" t="s">
        <v>22</v>
      </c>
      <c r="C665" s="6" t="s">
        <v>89</v>
      </c>
      <c r="D665" s="6" t="s">
        <v>90</v>
      </c>
      <c r="E665" s="7">
        <v>42833</v>
      </c>
      <c r="F665" s="11">
        <v>90</v>
      </c>
      <c r="G665" s="11">
        <v>2903.85</v>
      </c>
      <c r="H665" s="11">
        <v>1279.24</v>
      </c>
      <c r="I665" s="9"/>
      <c r="J665" s="11">
        <v>535.6</v>
      </c>
      <c r="K665" s="11">
        <v>2589.84</v>
      </c>
      <c r="L665" s="11">
        <v>0</v>
      </c>
      <c r="M665" s="11">
        <v>-196.73</v>
      </c>
      <c r="N665" s="11">
        <v>-15.21</v>
      </c>
      <c r="O665" s="11">
        <v>0</v>
      </c>
      <c r="P665" s="11">
        <v>471.73</v>
      </c>
      <c r="Q665" s="9"/>
    </row>
    <row r="666" spans="1:17" ht="15.75" thickBot="1" x14ac:dyDescent="0.3">
      <c r="A666" s="6" t="s">
        <v>22</v>
      </c>
      <c r="B666" s="6" t="s">
        <v>22</v>
      </c>
      <c r="C666" s="6" t="s">
        <v>89</v>
      </c>
      <c r="D666" s="6" t="s">
        <v>90</v>
      </c>
      <c r="E666" s="7">
        <v>42834</v>
      </c>
      <c r="F666" s="10">
        <v>180</v>
      </c>
      <c r="G666" s="10">
        <v>3412.8</v>
      </c>
      <c r="H666" s="10">
        <v>877.59</v>
      </c>
      <c r="I666" s="8"/>
      <c r="J666" s="10">
        <v>629.47</v>
      </c>
      <c r="K666" s="10">
        <v>1776.7</v>
      </c>
      <c r="L666" s="10">
        <v>0</v>
      </c>
      <c r="M666" s="10">
        <v>-134.97</v>
      </c>
      <c r="N666" s="10">
        <v>-10.43</v>
      </c>
      <c r="O666" s="10">
        <v>0</v>
      </c>
      <c r="P666" s="10">
        <v>500.3</v>
      </c>
      <c r="Q666" s="8"/>
    </row>
    <row r="667" spans="1:17" ht="15.75" thickBot="1" x14ac:dyDescent="0.3">
      <c r="A667" s="6" t="s">
        <v>22</v>
      </c>
      <c r="B667" s="6" t="s">
        <v>22</v>
      </c>
      <c r="C667" s="6" t="s">
        <v>89</v>
      </c>
      <c r="D667" s="6" t="s">
        <v>90</v>
      </c>
      <c r="E667" s="7">
        <v>42835</v>
      </c>
      <c r="F667" s="11">
        <v>90</v>
      </c>
      <c r="G667" s="11">
        <v>1458</v>
      </c>
      <c r="H667" s="11">
        <v>298.81</v>
      </c>
      <c r="I667" s="9"/>
      <c r="J667" s="11">
        <v>268.92</v>
      </c>
      <c r="K667" s="11">
        <v>604.95000000000005</v>
      </c>
      <c r="L667" s="11">
        <v>0</v>
      </c>
      <c r="M667" s="11">
        <v>-45.96</v>
      </c>
      <c r="N667" s="11">
        <v>-3.55</v>
      </c>
      <c r="O667" s="11">
        <v>0</v>
      </c>
      <c r="P667" s="11">
        <v>207.55</v>
      </c>
      <c r="Q667" s="9"/>
    </row>
    <row r="668" spans="1:17" ht="15.75" thickBot="1" x14ac:dyDescent="0.3">
      <c r="A668" s="6" t="s">
        <v>22</v>
      </c>
      <c r="B668" s="6" t="s">
        <v>22</v>
      </c>
      <c r="C668" s="6" t="s">
        <v>89</v>
      </c>
      <c r="D668" s="6" t="s">
        <v>90</v>
      </c>
      <c r="E668" s="7">
        <v>42836</v>
      </c>
      <c r="F668" s="10">
        <v>180</v>
      </c>
      <c r="G668" s="10">
        <v>3199.5</v>
      </c>
      <c r="H668" s="10">
        <v>774.22</v>
      </c>
      <c r="I668" s="8"/>
      <c r="J668" s="10">
        <v>590.13</v>
      </c>
      <c r="K668" s="10">
        <v>1567.42</v>
      </c>
      <c r="L668" s="10">
        <v>0</v>
      </c>
      <c r="M668" s="10">
        <v>-119.07</v>
      </c>
      <c r="N668" s="10">
        <v>-9.1999999999999993</v>
      </c>
      <c r="O668" s="10">
        <v>0</v>
      </c>
      <c r="P668" s="10">
        <v>465.37</v>
      </c>
      <c r="Q668" s="8"/>
    </row>
    <row r="669" spans="1:17" ht="15.75" thickBot="1" x14ac:dyDescent="0.3">
      <c r="A669" s="6" t="s">
        <v>22</v>
      </c>
      <c r="B669" s="6" t="s">
        <v>22</v>
      </c>
      <c r="C669" s="6" t="s">
        <v>89</v>
      </c>
      <c r="D669" s="6" t="s">
        <v>90</v>
      </c>
      <c r="E669" s="7">
        <v>42837</v>
      </c>
      <c r="F669" s="11">
        <v>270</v>
      </c>
      <c r="G669" s="11">
        <v>2413.8000000000002</v>
      </c>
      <c r="H669" s="11">
        <v>634.23</v>
      </c>
      <c r="I669" s="9"/>
      <c r="J669" s="11">
        <v>445.22</v>
      </c>
      <c r="K669" s="11">
        <v>1284.02</v>
      </c>
      <c r="L669" s="11">
        <v>0</v>
      </c>
      <c r="M669" s="11">
        <v>-97.53</v>
      </c>
      <c r="N669" s="11">
        <v>-7.54</v>
      </c>
      <c r="O669" s="11">
        <v>0</v>
      </c>
      <c r="P669" s="11">
        <v>369.18</v>
      </c>
      <c r="Q669" s="9"/>
    </row>
    <row r="670" spans="1:17" ht="15.75" thickBot="1" x14ac:dyDescent="0.3">
      <c r="A670" s="6" t="s">
        <v>22</v>
      </c>
      <c r="B670" s="6" t="s">
        <v>22</v>
      </c>
      <c r="C670" s="6" t="s">
        <v>89</v>
      </c>
      <c r="D670" s="6" t="s">
        <v>90</v>
      </c>
      <c r="E670" s="7">
        <v>42839</v>
      </c>
      <c r="F670" s="10">
        <v>90</v>
      </c>
      <c r="G670" s="10">
        <v>2432.6999999999998</v>
      </c>
      <c r="H670" s="10">
        <v>1386.38</v>
      </c>
      <c r="I670" s="8"/>
      <c r="J670" s="10">
        <v>448.7</v>
      </c>
      <c r="K670" s="10">
        <v>2806.75</v>
      </c>
      <c r="L670" s="10">
        <v>0</v>
      </c>
      <c r="M670" s="10">
        <v>-213.21</v>
      </c>
      <c r="N670" s="10">
        <v>-16.48</v>
      </c>
      <c r="O670" s="10">
        <v>0</v>
      </c>
      <c r="P670" s="10">
        <v>427.5</v>
      </c>
      <c r="Q670" s="8"/>
    </row>
    <row r="671" spans="1:17" ht="15.75" thickBot="1" x14ac:dyDescent="0.3">
      <c r="A671" s="6" t="s">
        <v>22</v>
      </c>
      <c r="B671" s="6" t="s">
        <v>22</v>
      </c>
      <c r="C671" s="6" t="s">
        <v>89</v>
      </c>
      <c r="D671" s="6" t="s">
        <v>90</v>
      </c>
      <c r="E671" s="7">
        <v>42840</v>
      </c>
      <c r="F671" s="11">
        <v>90</v>
      </c>
      <c r="G671" s="11">
        <v>675</v>
      </c>
      <c r="H671" s="11">
        <v>24.23</v>
      </c>
      <c r="I671" s="9"/>
      <c r="J671" s="11">
        <v>124.5</v>
      </c>
      <c r="K671" s="11">
        <v>49.05</v>
      </c>
      <c r="L671" s="11">
        <v>0</v>
      </c>
      <c r="M671" s="11">
        <v>-3.72</v>
      </c>
      <c r="N671" s="11">
        <v>-0.28999999999999998</v>
      </c>
      <c r="O671" s="11">
        <v>0</v>
      </c>
      <c r="P671" s="11">
        <v>89.64</v>
      </c>
      <c r="Q671" s="9"/>
    </row>
    <row r="672" spans="1:17" ht="15.75" thickBot="1" x14ac:dyDescent="0.3">
      <c r="A672" s="6" t="s">
        <v>22</v>
      </c>
      <c r="B672" s="6" t="s">
        <v>22</v>
      </c>
      <c r="C672" s="6" t="s">
        <v>89</v>
      </c>
      <c r="D672" s="6" t="s">
        <v>90</v>
      </c>
      <c r="E672" s="7">
        <v>42841</v>
      </c>
      <c r="F672" s="10">
        <v>540</v>
      </c>
      <c r="G672" s="10">
        <v>10969.43</v>
      </c>
      <c r="H672" s="10">
        <v>3332.17</v>
      </c>
      <c r="I672" s="8"/>
      <c r="J672" s="10">
        <v>2023.25</v>
      </c>
      <c r="K672" s="10">
        <v>6746.01</v>
      </c>
      <c r="L672" s="10">
        <v>0</v>
      </c>
      <c r="M672" s="10">
        <v>-512.45000000000005</v>
      </c>
      <c r="N672" s="10">
        <v>-39.61</v>
      </c>
      <c r="O672" s="10">
        <v>0</v>
      </c>
      <c r="P672" s="10">
        <v>1654.45</v>
      </c>
      <c r="Q672" s="8"/>
    </row>
    <row r="673" spans="1:17" ht="15.75" thickBot="1" x14ac:dyDescent="0.3">
      <c r="A673" s="6" t="s">
        <v>22</v>
      </c>
      <c r="B673" s="6" t="s">
        <v>22</v>
      </c>
      <c r="C673" s="6" t="s">
        <v>89</v>
      </c>
      <c r="D673" s="6" t="s">
        <v>90</v>
      </c>
      <c r="E673" s="7">
        <v>42842</v>
      </c>
      <c r="F673" s="11">
        <v>270</v>
      </c>
      <c r="G673" s="11">
        <v>6363.9</v>
      </c>
      <c r="H673" s="11">
        <v>2127.7600000000002</v>
      </c>
      <c r="I673" s="9"/>
      <c r="J673" s="11">
        <v>1173.79</v>
      </c>
      <c r="K673" s="11">
        <v>4307.68</v>
      </c>
      <c r="L673" s="11">
        <v>0</v>
      </c>
      <c r="M673" s="11">
        <v>-327.23</v>
      </c>
      <c r="N673" s="11">
        <v>-25.29</v>
      </c>
      <c r="O673" s="11">
        <v>0</v>
      </c>
      <c r="P673" s="11">
        <v>974.67</v>
      </c>
      <c r="Q673" s="9"/>
    </row>
    <row r="674" spans="1:17" ht="15.75" thickBot="1" x14ac:dyDescent="0.3">
      <c r="A674" s="6" t="s">
        <v>22</v>
      </c>
      <c r="B674" s="6" t="s">
        <v>22</v>
      </c>
      <c r="C674" s="6" t="s">
        <v>89</v>
      </c>
      <c r="D674" s="6" t="s">
        <v>90</v>
      </c>
      <c r="E674" s="7">
        <v>42843</v>
      </c>
      <c r="F674" s="10">
        <v>90</v>
      </c>
      <c r="G674" s="10">
        <v>675</v>
      </c>
      <c r="H674" s="10">
        <v>17.23</v>
      </c>
      <c r="I674" s="8"/>
      <c r="J674" s="10">
        <v>124.5</v>
      </c>
      <c r="K674" s="10">
        <v>34.880000000000003</v>
      </c>
      <c r="L674" s="10">
        <v>0</v>
      </c>
      <c r="M674" s="10">
        <v>-2.65</v>
      </c>
      <c r="N674" s="10">
        <v>-0.2</v>
      </c>
      <c r="O674" s="10">
        <v>0</v>
      </c>
      <c r="P674" s="10">
        <v>88.95</v>
      </c>
      <c r="Q674" s="8"/>
    </row>
    <row r="675" spans="1:17" ht="15.75" thickBot="1" x14ac:dyDescent="0.3">
      <c r="A675" s="6" t="s">
        <v>22</v>
      </c>
      <c r="B675" s="6" t="s">
        <v>22</v>
      </c>
      <c r="C675" s="6" t="s">
        <v>89</v>
      </c>
      <c r="D675" s="6" t="s">
        <v>90</v>
      </c>
      <c r="E675" s="7">
        <v>42844</v>
      </c>
      <c r="F675" s="11">
        <v>360</v>
      </c>
      <c r="G675" s="11">
        <v>8646.75</v>
      </c>
      <c r="H675" s="11">
        <v>3347.5</v>
      </c>
      <c r="I675" s="9"/>
      <c r="J675" s="11">
        <v>1594.85</v>
      </c>
      <c r="K675" s="11">
        <v>6777.08</v>
      </c>
      <c r="L675" s="11">
        <v>0</v>
      </c>
      <c r="M675" s="11">
        <v>-514.79999999999995</v>
      </c>
      <c r="N675" s="11">
        <v>-39.799999999999997</v>
      </c>
      <c r="O675" s="11">
        <v>0</v>
      </c>
      <c r="P675" s="11">
        <v>1368.42</v>
      </c>
      <c r="Q675" s="9"/>
    </row>
    <row r="676" spans="1:17" ht="15.75" thickBot="1" x14ac:dyDescent="0.3">
      <c r="A676" s="6" t="s">
        <v>22</v>
      </c>
      <c r="B676" s="6" t="s">
        <v>22</v>
      </c>
      <c r="C676" s="6" t="s">
        <v>89</v>
      </c>
      <c r="D676" s="6" t="s">
        <v>90</v>
      </c>
      <c r="E676" s="7">
        <v>42845</v>
      </c>
      <c r="F676" s="10">
        <v>360</v>
      </c>
      <c r="G676" s="10">
        <v>6546.15</v>
      </c>
      <c r="H676" s="10">
        <v>2016.84</v>
      </c>
      <c r="I676" s="8"/>
      <c r="J676" s="10">
        <v>1207.4000000000001</v>
      </c>
      <c r="K676" s="10">
        <v>4083.14</v>
      </c>
      <c r="L676" s="10">
        <v>0</v>
      </c>
      <c r="M676" s="10">
        <v>-310.17</v>
      </c>
      <c r="N676" s="10">
        <v>-23.97</v>
      </c>
      <c r="O676" s="10">
        <v>0</v>
      </c>
      <c r="P676" s="10">
        <v>993.8</v>
      </c>
      <c r="Q676" s="8"/>
    </row>
    <row r="677" spans="1:17" ht="15.75" thickBot="1" x14ac:dyDescent="0.3">
      <c r="A677" s="6" t="s">
        <v>22</v>
      </c>
      <c r="B677" s="6" t="s">
        <v>22</v>
      </c>
      <c r="C677" s="6" t="s">
        <v>89</v>
      </c>
      <c r="D677" s="6" t="s">
        <v>90</v>
      </c>
      <c r="E677" s="7">
        <v>42854</v>
      </c>
      <c r="F677" s="11">
        <v>270</v>
      </c>
      <c r="G677" s="11">
        <v>4911.3</v>
      </c>
      <c r="H677" s="11">
        <v>1320.15</v>
      </c>
      <c r="I677" s="9"/>
      <c r="J677" s="11">
        <v>905.86</v>
      </c>
      <c r="K677" s="11">
        <v>2672.68</v>
      </c>
      <c r="L677" s="11">
        <v>0</v>
      </c>
      <c r="M677" s="11">
        <v>-203.03</v>
      </c>
      <c r="N677" s="11">
        <v>-15.68</v>
      </c>
      <c r="O677" s="11">
        <v>0</v>
      </c>
      <c r="P677" s="11">
        <v>726.66</v>
      </c>
      <c r="Q677" s="9"/>
    </row>
    <row r="678" spans="1:17" ht="15.75" thickBot="1" x14ac:dyDescent="0.3">
      <c r="A678" s="6" t="s">
        <v>22</v>
      </c>
      <c r="B678" s="6" t="s">
        <v>22</v>
      </c>
      <c r="C678" s="6" t="s">
        <v>89</v>
      </c>
      <c r="D678" s="6" t="s">
        <v>90</v>
      </c>
      <c r="E678" s="7">
        <v>42855</v>
      </c>
      <c r="F678" s="10">
        <v>90</v>
      </c>
      <c r="G678" s="10">
        <v>3372.3</v>
      </c>
      <c r="H678" s="10">
        <v>1004.12</v>
      </c>
      <c r="I678" s="8"/>
      <c r="J678" s="10">
        <v>622</v>
      </c>
      <c r="K678" s="10">
        <v>2032.85</v>
      </c>
      <c r="L678" s="10">
        <v>0</v>
      </c>
      <c r="M678" s="10">
        <v>-154.41999999999999</v>
      </c>
      <c r="N678" s="10">
        <v>-11.94</v>
      </c>
      <c r="O678" s="10">
        <v>0</v>
      </c>
      <c r="P678" s="10">
        <v>499.17</v>
      </c>
      <c r="Q678" s="8"/>
    </row>
    <row r="679" spans="1:17" ht="15.75" thickBot="1" x14ac:dyDescent="0.3">
      <c r="A679" s="6" t="s">
        <v>22</v>
      </c>
      <c r="B679" s="6" t="s">
        <v>22</v>
      </c>
      <c r="C679" s="6" t="s">
        <v>91</v>
      </c>
      <c r="D679" s="6" t="s">
        <v>92</v>
      </c>
      <c r="E679" s="7">
        <v>42810</v>
      </c>
      <c r="F679" s="11">
        <v>180</v>
      </c>
      <c r="G679" s="11">
        <v>5763.83</v>
      </c>
      <c r="H679" s="11">
        <v>1918.86</v>
      </c>
      <c r="I679" s="9"/>
      <c r="J679" s="11">
        <v>1063.0999999999999</v>
      </c>
      <c r="K679" s="11">
        <v>3884.76</v>
      </c>
      <c r="L679" s="11">
        <v>0</v>
      </c>
      <c r="M679" s="11">
        <v>32.79</v>
      </c>
      <c r="N679" s="11">
        <v>-65.58</v>
      </c>
      <c r="O679" s="11">
        <v>0</v>
      </c>
      <c r="P679" s="11">
        <v>719.41</v>
      </c>
      <c r="Q679" s="9"/>
    </row>
    <row r="680" spans="1:17" ht="15.75" thickBot="1" x14ac:dyDescent="0.3">
      <c r="A680" s="6" t="s">
        <v>22</v>
      </c>
      <c r="B680" s="6" t="s">
        <v>22</v>
      </c>
      <c r="C680" s="6" t="s">
        <v>91</v>
      </c>
      <c r="D680" s="6" t="s">
        <v>92</v>
      </c>
      <c r="E680" s="7">
        <v>42812</v>
      </c>
      <c r="F680" s="10">
        <v>180</v>
      </c>
      <c r="G680" s="10">
        <v>4387.5</v>
      </c>
      <c r="H680" s="10">
        <v>384.42</v>
      </c>
      <c r="I680" s="8"/>
      <c r="J680" s="10">
        <v>809.25</v>
      </c>
      <c r="K680" s="10">
        <v>778.26</v>
      </c>
      <c r="L680" s="10">
        <v>0</v>
      </c>
      <c r="M680" s="10">
        <v>6.57</v>
      </c>
      <c r="N680" s="10">
        <v>-13.14</v>
      </c>
      <c r="O680" s="10">
        <v>0</v>
      </c>
      <c r="P680" s="10">
        <v>464.35</v>
      </c>
      <c r="Q680" s="8"/>
    </row>
    <row r="681" spans="1:17" ht="15.75" thickBot="1" x14ac:dyDescent="0.3">
      <c r="A681" s="6" t="s">
        <v>22</v>
      </c>
      <c r="B681" s="6" t="s">
        <v>22</v>
      </c>
      <c r="C681" s="6" t="s">
        <v>91</v>
      </c>
      <c r="D681" s="6" t="s">
        <v>92</v>
      </c>
      <c r="E681" s="7">
        <v>42813</v>
      </c>
      <c r="F681" s="11">
        <v>90</v>
      </c>
      <c r="G681" s="11">
        <v>2913.3</v>
      </c>
      <c r="H681" s="11">
        <v>559.94000000000005</v>
      </c>
      <c r="I681" s="9"/>
      <c r="J681" s="11">
        <v>537.34</v>
      </c>
      <c r="K681" s="11">
        <v>1133.5999999999999</v>
      </c>
      <c r="L681" s="11">
        <v>0</v>
      </c>
      <c r="M681" s="11">
        <v>9.57</v>
      </c>
      <c r="N681" s="11">
        <v>-19.14</v>
      </c>
      <c r="O681" s="11">
        <v>0</v>
      </c>
      <c r="P681" s="11">
        <v>330.51</v>
      </c>
      <c r="Q681" s="9"/>
    </row>
    <row r="682" spans="1:17" ht="15.75" thickBot="1" x14ac:dyDescent="0.3">
      <c r="A682" s="6" t="s">
        <v>22</v>
      </c>
      <c r="B682" s="6" t="s">
        <v>22</v>
      </c>
      <c r="C682" s="6" t="s">
        <v>91</v>
      </c>
      <c r="D682" s="6" t="s">
        <v>92</v>
      </c>
      <c r="E682" s="7">
        <v>42830</v>
      </c>
      <c r="F682" s="10">
        <v>90</v>
      </c>
      <c r="G682" s="10">
        <v>1217.7</v>
      </c>
      <c r="H682" s="10">
        <v>138.09</v>
      </c>
      <c r="I682" s="8"/>
      <c r="J682" s="10">
        <v>224.6</v>
      </c>
      <c r="K682" s="10">
        <v>279.58999999999997</v>
      </c>
      <c r="L682" s="10">
        <v>0</v>
      </c>
      <c r="M682" s="10">
        <v>-21.24</v>
      </c>
      <c r="N682" s="10">
        <v>-1.64</v>
      </c>
      <c r="O682" s="10">
        <v>0</v>
      </c>
      <c r="P682" s="10">
        <v>163.87</v>
      </c>
      <c r="Q682" s="8"/>
    </row>
    <row r="683" spans="1:17" ht="15.75" thickBot="1" x14ac:dyDescent="0.3">
      <c r="A683" s="6" t="s">
        <v>22</v>
      </c>
      <c r="B683" s="6" t="s">
        <v>22</v>
      </c>
      <c r="C683" s="6" t="s">
        <v>91</v>
      </c>
      <c r="D683" s="6" t="s">
        <v>92</v>
      </c>
      <c r="E683" s="7">
        <v>42831</v>
      </c>
      <c r="F683" s="11">
        <v>1260</v>
      </c>
      <c r="G683" s="11">
        <v>50093.1</v>
      </c>
      <c r="H683" s="11">
        <v>16570.060000000001</v>
      </c>
      <c r="I683" s="9"/>
      <c r="J683" s="11">
        <v>9239.41</v>
      </c>
      <c r="K683" s="11">
        <v>33546.39</v>
      </c>
      <c r="L683" s="11">
        <v>0</v>
      </c>
      <c r="M683" s="11">
        <v>-2548.29</v>
      </c>
      <c r="N683" s="11">
        <v>-196.97</v>
      </c>
      <c r="O683" s="11">
        <v>0</v>
      </c>
      <c r="P683" s="11">
        <v>7569.66</v>
      </c>
      <c r="Q683" s="9"/>
    </row>
    <row r="684" spans="1:17" ht="15.75" thickBot="1" x14ac:dyDescent="0.3">
      <c r="A684" s="6" t="s">
        <v>22</v>
      </c>
      <c r="B684" s="6" t="s">
        <v>22</v>
      </c>
      <c r="C684" s="6" t="s">
        <v>91</v>
      </c>
      <c r="D684" s="6" t="s">
        <v>92</v>
      </c>
      <c r="E684" s="7">
        <v>42832</v>
      </c>
      <c r="F684" s="10">
        <v>630</v>
      </c>
      <c r="G684" s="10">
        <v>40173.300000000003</v>
      </c>
      <c r="H684" s="10">
        <v>13314.62</v>
      </c>
      <c r="I684" s="8"/>
      <c r="J684" s="10">
        <v>7409.77</v>
      </c>
      <c r="K684" s="10">
        <v>26955.71</v>
      </c>
      <c r="L684" s="10">
        <v>0</v>
      </c>
      <c r="M684" s="10">
        <v>-2047.66</v>
      </c>
      <c r="N684" s="10">
        <v>-158.26</v>
      </c>
      <c r="O684" s="10">
        <v>0</v>
      </c>
      <c r="P684" s="10">
        <v>6035.85</v>
      </c>
      <c r="Q684" s="8"/>
    </row>
    <row r="685" spans="1:17" ht="15.75" thickBot="1" x14ac:dyDescent="0.3">
      <c r="A685" s="6" t="s">
        <v>22</v>
      </c>
      <c r="B685" s="6" t="s">
        <v>22</v>
      </c>
      <c r="C685" s="6" t="s">
        <v>91</v>
      </c>
      <c r="D685" s="6" t="s">
        <v>92</v>
      </c>
      <c r="E685" s="7">
        <v>42833</v>
      </c>
      <c r="F685" s="11">
        <v>1170</v>
      </c>
      <c r="G685" s="11">
        <v>43058.25</v>
      </c>
      <c r="H685" s="11">
        <v>13955.26</v>
      </c>
      <c r="I685" s="9"/>
      <c r="J685" s="11">
        <v>7941.87</v>
      </c>
      <c r="K685" s="11">
        <v>28252.67</v>
      </c>
      <c r="L685" s="11">
        <v>0</v>
      </c>
      <c r="M685" s="11">
        <v>-2146.16</v>
      </c>
      <c r="N685" s="11">
        <v>-165.88</v>
      </c>
      <c r="O685" s="11">
        <v>0</v>
      </c>
      <c r="P685" s="11">
        <v>6486.89</v>
      </c>
      <c r="Q685" s="9"/>
    </row>
    <row r="686" spans="1:17" ht="15.75" thickBot="1" x14ac:dyDescent="0.3">
      <c r="A686" s="6" t="s">
        <v>22</v>
      </c>
      <c r="B686" s="6" t="s">
        <v>22</v>
      </c>
      <c r="C686" s="6" t="s">
        <v>91</v>
      </c>
      <c r="D686" s="6" t="s">
        <v>92</v>
      </c>
      <c r="E686" s="7">
        <v>42834</v>
      </c>
      <c r="F686" s="10">
        <v>630</v>
      </c>
      <c r="G686" s="10">
        <v>25685.1</v>
      </c>
      <c r="H686" s="10">
        <v>9498.1299999999992</v>
      </c>
      <c r="I686" s="8"/>
      <c r="J686" s="10">
        <v>4737.4799999999996</v>
      </c>
      <c r="K686" s="10">
        <v>19229.150000000001</v>
      </c>
      <c r="L686" s="10">
        <v>0</v>
      </c>
      <c r="M686" s="10">
        <v>-1460.72</v>
      </c>
      <c r="N686" s="10">
        <v>-112.89</v>
      </c>
      <c r="O686" s="10">
        <v>0</v>
      </c>
      <c r="P686" s="10">
        <v>3978.02</v>
      </c>
      <c r="Q686" s="8"/>
    </row>
    <row r="687" spans="1:17" ht="15.75" thickBot="1" x14ac:dyDescent="0.3">
      <c r="A687" s="6" t="s">
        <v>22</v>
      </c>
      <c r="B687" s="6" t="s">
        <v>22</v>
      </c>
      <c r="C687" s="6" t="s">
        <v>91</v>
      </c>
      <c r="D687" s="6" t="s">
        <v>92</v>
      </c>
      <c r="E687" s="7">
        <v>42835</v>
      </c>
      <c r="F687" s="11">
        <v>450</v>
      </c>
      <c r="G687" s="11">
        <v>13042.35</v>
      </c>
      <c r="H687" s="11">
        <v>3736.22</v>
      </c>
      <c r="I687" s="9"/>
      <c r="J687" s="11">
        <v>2405.59</v>
      </c>
      <c r="K687" s="11">
        <v>7564.06</v>
      </c>
      <c r="L687" s="11">
        <v>0</v>
      </c>
      <c r="M687" s="11">
        <v>-574.59</v>
      </c>
      <c r="N687" s="11">
        <v>-44.42</v>
      </c>
      <c r="O687" s="11">
        <v>0</v>
      </c>
      <c r="P687" s="11">
        <v>1926.1</v>
      </c>
      <c r="Q687" s="9"/>
    </row>
    <row r="688" spans="1:17" ht="15.75" thickBot="1" x14ac:dyDescent="0.3">
      <c r="A688" s="6" t="s">
        <v>22</v>
      </c>
      <c r="B688" s="6" t="s">
        <v>22</v>
      </c>
      <c r="C688" s="6" t="s">
        <v>91</v>
      </c>
      <c r="D688" s="6" t="s">
        <v>92</v>
      </c>
      <c r="E688" s="7">
        <v>42836</v>
      </c>
      <c r="F688" s="10">
        <v>540</v>
      </c>
      <c r="G688" s="10">
        <v>9047.7000000000007</v>
      </c>
      <c r="H688" s="10">
        <v>1309.92</v>
      </c>
      <c r="I688" s="8"/>
      <c r="J688" s="10">
        <v>1668.82</v>
      </c>
      <c r="K688" s="10">
        <v>2651.97</v>
      </c>
      <c r="L688" s="10">
        <v>0</v>
      </c>
      <c r="M688" s="10">
        <v>-201.45</v>
      </c>
      <c r="N688" s="10">
        <v>-15.57</v>
      </c>
      <c r="O688" s="10">
        <v>0</v>
      </c>
      <c r="P688" s="10">
        <v>1232.77</v>
      </c>
      <c r="Q688" s="8"/>
    </row>
    <row r="689" spans="1:17" ht="15.75" thickBot="1" x14ac:dyDescent="0.3">
      <c r="A689" s="6" t="s">
        <v>22</v>
      </c>
      <c r="B689" s="6" t="s">
        <v>22</v>
      </c>
      <c r="C689" s="6" t="s">
        <v>91</v>
      </c>
      <c r="D689" s="6" t="s">
        <v>92</v>
      </c>
      <c r="E689" s="7">
        <v>42837</v>
      </c>
      <c r="F689" s="11">
        <v>540</v>
      </c>
      <c r="G689" s="11">
        <v>28148.85</v>
      </c>
      <c r="H689" s="11">
        <v>10738.39</v>
      </c>
      <c r="I689" s="9"/>
      <c r="J689" s="11">
        <v>5191.91</v>
      </c>
      <c r="K689" s="11">
        <v>21740.05</v>
      </c>
      <c r="L689" s="11">
        <v>0</v>
      </c>
      <c r="M689" s="11">
        <v>-1651.44</v>
      </c>
      <c r="N689" s="11">
        <v>-127.65</v>
      </c>
      <c r="O689" s="11">
        <v>0</v>
      </c>
      <c r="P689" s="11">
        <v>4377.13</v>
      </c>
      <c r="Q689" s="9"/>
    </row>
    <row r="690" spans="1:17" ht="15.75" thickBot="1" x14ac:dyDescent="0.3">
      <c r="A690" s="6" t="s">
        <v>22</v>
      </c>
      <c r="B690" s="6" t="s">
        <v>22</v>
      </c>
      <c r="C690" s="6" t="s">
        <v>91</v>
      </c>
      <c r="D690" s="6" t="s">
        <v>92</v>
      </c>
      <c r="E690" s="7">
        <v>42838</v>
      </c>
      <c r="F690" s="10">
        <v>270</v>
      </c>
      <c r="G690" s="10">
        <v>5566.05</v>
      </c>
      <c r="H690" s="10">
        <v>1401.18</v>
      </c>
      <c r="I690" s="8"/>
      <c r="J690" s="10">
        <v>1026.6199999999999</v>
      </c>
      <c r="K690" s="10">
        <v>2836.73</v>
      </c>
      <c r="L690" s="10">
        <v>0</v>
      </c>
      <c r="M690" s="10">
        <v>-215.48</v>
      </c>
      <c r="N690" s="10">
        <v>-16.66</v>
      </c>
      <c r="O690" s="10">
        <v>0</v>
      </c>
      <c r="P690" s="10">
        <v>810.69</v>
      </c>
      <c r="Q690" s="8"/>
    </row>
    <row r="691" spans="1:17" ht="15.75" thickBot="1" x14ac:dyDescent="0.3">
      <c r="A691" s="6" t="s">
        <v>22</v>
      </c>
      <c r="B691" s="6" t="s">
        <v>22</v>
      </c>
      <c r="C691" s="6" t="s">
        <v>91</v>
      </c>
      <c r="D691" s="6" t="s">
        <v>92</v>
      </c>
      <c r="E691" s="7">
        <v>42839</v>
      </c>
      <c r="F691" s="11">
        <v>1350</v>
      </c>
      <c r="G691" s="11">
        <v>64589.4</v>
      </c>
      <c r="H691" s="11">
        <v>23808.03</v>
      </c>
      <c r="I691" s="9"/>
      <c r="J691" s="11">
        <v>11913.17</v>
      </c>
      <c r="K691" s="11">
        <v>48199.8</v>
      </c>
      <c r="L691" s="11">
        <v>0</v>
      </c>
      <c r="M691" s="11">
        <v>-3661.42</v>
      </c>
      <c r="N691" s="11">
        <v>-282.99</v>
      </c>
      <c r="O691" s="11">
        <v>0</v>
      </c>
      <c r="P691" s="11">
        <v>9972.91</v>
      </c>
      <c r="Q691" s="9"/>
    </row>
    <row r="692" spans="1:17" ht="15.75" thickBot="1" x14ac:dyDescent="0.3">
      <c r="A692" s="6" t="s">
        <v>22</v>
      </c>
      <c r="B692" s="6" t="s">
        <v>22</v>
      </c>
      <c r="C692" s="6" t="s">
        <v>91</v>
      </c>
      <c r="D692" s="6" t="s">
        <v>92</v>
      </c>
      <c r="E692" s="7">
        <v>42840</v>
      </c>
      <c r="F692" s="10">
        <v>360</v>
      </c>
      <c r="G692" s="10">
        <v>23380.65</v>
      </c>
      <c r="H692" s="10">
        <v>6881.29</v>
      </c>
      <c r="I692" s="8"/>
      <c r="J692" s="10">
        <v>4312.43</v>
      </c>
      <c r="K692" s="10">
        <v>13931.29</v>
      </c>
      <c r="L692" s="10">
        <v>0</v>
      </c>
      <c r="M692" s="10">
        <v>-1058.27</v>
      </c>
      <c r="N692" s="10">
        <v>-81.8</v>
      </c>
      <c r="O692" s="10">
        <v>0</v>
      </c>
      <c r="P692" s="10">
        <v>3427.07</v>
      </c>
      <c r="Q692" s="8"/>
    </row>
    <row r="693" spans="1:17" ht="15.75" thickBot="1" x14ac:dyDescent="0.3">
      <c r="A693" s="6" t="s">
        <v>22</v>
      </c>
      <c r="B693" s="6" t="s">
        <v>22</v>
      </c>
      <c r="C693" s="6" t="s">
        <v>91</v>
      </c>
      <c r="D693" s="6" t="s">
        <v>92</v>
      </c>
      <c r="E693" s="7">
        <v>42841</v>
      </c>
      <c r="F693" s="11">
        <v>1260</v>
      </c>
      <c r="G693" s="11">
        <v>52722.9</v>
      </c>
      <c r="H693" s="11">
        <v>17076.07</v>
      </c>
      <c r="I693" s="9"/>
      <c r="J693" s="11">
        <v>9724.4500000000007</v>
      </c>
      <c r="K693" s="11">
        <v>34570.79</v>
      </c>
      <c r="L693" s="11">
        <v>0</v>
      </c>
      <c r="M693" s="11">
        <v>-2626.12</v>
      </c>
      <c r="N693" s="11">
        <v>-202.97</v>
      </c>
      <c r="O693" s="11">
        <v>0</v>
      </c>
      <c r="P693" s="11">
        <v>7924.84</v>
      </c>
      <c r="Q693" s="9"/>
    </row>
    <row r="694" spans="1:17" ht="15.75" thickBot="1" x14ac:dyDescent="0.3">
      <c r="A694" s="6" t="s">
        <v>22</v>
      </c>
      <c r="B694" s="6" t="s">
        <v>22</v>
      </c>
      <c r="C694" s="6" t="s">
        <v>91</v>
      </c>
      <c r="D694" s="6" t="s">
        <v>92</v>
      </c>
      <c r="E694" s="7">
        <v>42842</v>
      </c>
      <c r="F694" s="10">
        <v>180</v>
      </c>
      <c r="G694" s="10">
        <v>5875.2</v>
      </c>
      <c r="H694" s="10">
        <v>2054.5300000000002</v>
      </c>
      <c r="I694" s="8"/>
      <c r="J694" s="10">
        <v>1083.6500000000001</v>
      </c>
      <c r="K694" s="10">
        <v>4159.4399999999996</v>
      </c>
      <c r="L694" s="10">
        <v>0</v>
      </c>
      <c r="M694" s="10">
        <v>-315.95999999999998</v>
      </c>
      <c r="N694" s="10">
        <v>-24.43</v>
      </c>
      <c r="O694" s="10">
        <v>0</v>
      </c>
      <c r="P694" s="10">
        <v>901.87</v>
      </c>
      <c r="Q694" s="8"/>
    </row>
    <row r="695" spans="1:17" ht="15.75" thickBot="1" x14ac:dyDescent="0.3">
      <c r="A695" s="6" t="s">
        <v>22</v>
      </c>
      <c r="B695" s="6" t="s">
        <v>22</v>
      </c>
      <c r="C695" s="6" t="s">
        <v>91</v>
      </c>
      <c r="D695" s="6" t="s">
        <v>92</v>
      </c>
      <c r="E695" s="7">
        <v>42843</v>
      </c>
      <c r="F695" s="11">
        <v>180</v>
      </c>
      <c r="G695" s="11">
        <v>7816.5</v>
      </c>
      <c r="H695" s="11">
        <v>1658</v>
      </c>
      <c r="I695" s="9"/>
      <c r="J695" s="11">
        <v>1441.71</v>
      </c>
      <c r="K695" s="11">
        <v>3356.66</v>
      </c>
      <c r="L695" s="11">
        <v>0</v>
      </c>
      <c r="M695" s="11">
        <v>-254.98</v>
      </c>
      <c r="N695" s="11">
        <v>-19.71</v>
      </c>
      <c r="O695" s="11">
        <v>0</v>
      </c>
      <c r="P695" s="11">
        <v>1088.54</v>
      </c>
      <c r="Q695" s="9"/>
    </row>
    <row r="696" spans="1:17" ht="15.75" thickBot="1" x14ac:dyDescent="0.3">
      <c r="A696" s="6" t="s">
        <v>22</v>
      </c>
      <c r="B696" s="6" t="s">
        <v>22</v>
      </c>
      <c r="C696" s="6" t="s">
        <v>91</v>
      </c>
      <c r="D696" s="6" t="s">
        <v>92</v>
      </c>
      <c r="E696" s="7">
        <v>42844</v>
      </c>
      <c r="F696" s="10">
        <v>1440</v>
      </c>
      <c r="G696" s="10">
        <v>76895.320000000007</v>
      </c>
      <c r="H696" s="10">
        <v>23114.89</v>
      </c>
      <c r="I696" s="8"/>
      <c r="J696" s="10">
        <v>14182.93</v>
      </c>
      <c r="K696" s="10">
        <v>46796.480000000003</v>
      </c>
      <c r="L696" s="10">
        <v>0</v>
      </c>
      <c r="M696" s="10">
        <v>-3554.8</v>
      </c>
      <c r="N696" s="10">
        <v>-274.77999999999997</v>
      </c>
      <c r="O696" s="10">
        <v>0</v>
      </c>
      <c r="P696" s="10">
        <v>11343.62</v>
      </c>
      <c r="Q696" s="8"/>
    </row>
    <row r="697" spans="1:17" ht="15.75" thickBot="1" x14ac:dyDescent="0.3">
      <c r="A697" s="6" t="s">
        <v>22</v>
      </c>
      <c r="B697" s="6" t="s">
        <v>22</v>
      </c>
      <c r="C697" s="6" t="s">
        <v>91</v>
      </c>
      <c r="D697" s="6" t="s">
        <v>92</v>
      </c>
      <c r="E697" s="7">
        <v>42845</v>
      </c>
      <c r="F697" s="11">
        <v>900</v>
      </c>
      <c r="G697" s="11">
        <v>30028.05</v>
      </c>
      <c r="H697" s="11">
        <v>11130.89</v>
      </c>
      <c r="I697" s="9"/>
      <c r="J697" s="11">
        <v>5538.53</v>
      </c>
      <c r="K697" s="11">
        <v>22534.66</v>
      </c>
      <c r="L697" s="11">
        <v>0</v>
      </c>
      <c r="M697" s="11">
        <v>-1711.81</v>
      </c>
      <c r="N697" s="11">
        <v>-132.32</v>
      </c>
      <c r="O697" s="11">
        <v>0</v>
      </c>
      <c r="P697" s="11">
        <v>4669.3100000000004</v>
      </c>
      <c r="Q697" s="9"/>
    </row>
    <row r="698" spans="1:17" ht="15.75" thickBot="1" x14ac:dyDescent="0.3">
      <c r="A698" s="6" t="s">
        <v>22</v>
      </c>
      <c r="B698" s="6" t="s">
        <v>22</v>
      </c>
      <c r="C698" s="6" t="s">
        <v>91</v>
      </c>
      <c r="D698" s="6" t="s">
        <v>92</v>
      </c>
      <c r="E698" s="7">
        <v>42849</v>
      </c>
      <c r="F698" s="10">
        <v>18</v>
      </c>
      <c r="G698" s="10">
        <v>135</v>
      </c>
      <c r="H698" s="10">
        <v>45.23</v>
      </c>
      <c r="I698" s="8"/>
      <c r="J698" s="10">
        <v>24.9</v>
      </c>
      <c r="K698" s="10">
        <v>91.56</v>
      </c>
      <c r="L698" s="10">
        <v>0</v>
      </c>
      <c r="M698" s="10">
        <v>-6.95</v>
      </c>
      <c r="N698" s="10">
        <v>-0.54</v>
      </c>
      <c r="O698" s="10">
        <v>0</v>
      </c>
      <c r="P698" s="10">
        <v>21.89</v>
      </c>
      <c r="Q698" s="8"/>
    </row>
    <row r="699" spans="1:17" ht="15.75" thickBot="1" x14ac:dyDescent="0.3">
      <c r="A699" s="6" t="s">
        <v>22</v>
      </c>
      <c r="B699" s="6" t="s">
        <v>22</v>
      </c>
      <c r="C699" s="6" t="s">
        <v>91</v>
      </c>
      <c r="D699" s="6" t="s">
        <v>92</v>
      </c>
      <c r="E699" s="7">
        <v>42854</v>
      </c>
      <c r="F699" s="11">
        <v>360</v>
      </c>
      <c r="G699" s="11">
        <v>10986.3</v>
      </c>
      <c r="H699" s="11">
        <v>2191.2800000000002</v>
      </c>
      <c r="I699" s="9"/>
      <c r="J699" s="11">
        <v>2026.37</v>
      </c>
      <c r="K699" s="11">
        <v>4436.3</v>
      </c>
      <c r="L699" s="11">
        <v>0</v>
      </c>
      <c r="M699" s="11">
        <v>-336.99</v>
      </c>
      <c r="N699" s="11">
        <v>-26.05</v>
      </c>
      <c r="O699" s="11">
        <v>0</v>
      </c>
      <c r="P699" s="11">
        <v>1526.82</v>
      </c>
      <c r="Q699" s="9"/>
    </row>
    <row r="700" spans="1:17" ht="15.75" thickBot="1" x14ac:dyDescent="0.3">
      <c r="A700" s="6" t="s">
        <v>22</v>
      </c>
      <c r="B700" s="6" t="s">
        <v>22</v>
      </c>
      <c r="C700" s="6" t="s">
        <v>91</v>
      </c>
      <c r="D700" s="6" t="s">
        <v>92</v>
      </c>
      <c r="E700" s="7">
        <v>42855</v>
      </c>
      <c r="F700" s="10">
        <v>1350</v>
      </c>
      <c r="G700" s="10">
        <v>63019.35</v>
      </c>
      <c r="H700" s="10">
        <v>25907.55</v>
      </c>
      <c r="I700" s="8"/>
      <c r="J700" s="10">
        <v>11623.59</v>
      </c>
      <c r="K700" s="10">
        <v>52450.26</v>
      </c>
      <c r="L700" s="10">
        <v>0</v>
      </c>
      <c r="M700" s="10">
        <v>-3984.29</v>
      </c>
      <c r="N700" s="10">
        <v>-307.98</v>
      </c>
      <c r="O700" s="10">
        <v>0</v>
      </c>
      <c r="P700" s="10">
        <v>9996.4599999999991</v>
      </c>
      <c r="Q700" s="8"/>
    </row>
    <row r="701" spans="1:17" ht="15.75" thickBot="1" x14ac:dyDescent="0.3">
      <c r="A701" s="6" t="s">
        <v>22</v>
      </c>
      <c r="B701" s="6" t="s">
        <v>22</v>
      </c>
      <c r="C701" s="6" t="s">
        <v>93</v>
      </c>
      <c r="D701" s="6" t="s">
        <v>94</v>
      </c>
      <c r="E701" s="7">
        <v>42831</v>
      </c>
      <c r="F701" s="11">
        <v>200</v>
      </c>
      <c r="G701" s="11">
        <v>310.8</v>
      </c>
      <c r="H701" s="11">
        <v>93.6</v>
      </c>
      <c r="I701" s="9"/>
      <c r="J701" s="11">
        <v>69.47</v>
      </c>
      <c r="K701" s="11">
        <v>212.55</v>
      </c>
      <c r="L701" s="11">
        <v>0</v>
      </c>
      <c r="M701" s="11">
        <v>-16.14</v>
      </c>
      <c r="N701" s="11">
        <v>-1.25</v>
      </c>
      <c r="O701" s="11">
        <v>0</v>
      </c>
      <c r="P701" s="11">
        <v>66.11</v>
      </c>
      <c r="Q701" s="9"/>
    </row>
    <row r="702" spans="1:17" ht="15.75" thickBot="1" x14ac:dyDescent="0.3">
      <c r="A702" s="6" t="s">
        <v>22</v>
      </c>
      <c r="B702" s="6" t="s">
        <v>22</v>
      </c>
      <c r="C702" s="6" t="s">
        <v>93</v>
      </c>
      <c r="D702" s="6" t="s">
        <v>94</v>
      </c>
      <c r="E702" s="7">
        <v>42833</v>
      </c>
      <c r="F702" s="10">
        <v>200</v>
      </c>
      <c r="G702" s="10">
        <v>1488.31</v>
      </c>
      <c r="H702" s="10">
        <v>282.24</v>
      </c>
      <c r="I702" s="8"/>
      <c r="J702" s="10">
        <v>332.66</v>
      </c>
      <c r="K702" s="10">
        <v>640.91999999999996</v>
      </c>
      <c r="L702" s="10">
        <v>0</v>
      </c>
      <c r="M702" s="10">
        <v>-48.69</v>
      </c>
      <c r="N702" s="10">
        <v>-3.76</v>
      </c>
      <c r="O702" s="10">
        <v>0</v>
      </c>
      <c r="P702" s="10">
        <v>225.94</v>
      </c>
      <c r="Q702" s="8"/>
    </row>
    <row r="703" spans="1:17" ht="15.75" thickBot="1" x14ac:dyDescent="0.3">
      <c r="A703" s="6" t="s">
        <v>22</v>
      </c>
      <c r="B703" s="6" t="s">
        <v>22</v>
      </c>
      <c r="C703" s="6" t="s">
        <v>93</v>
      </c>
      <c r="D703" s="6" t="s">
        <v>94</v>
      </c>
      <c r="E703" s="7">
        <v>42835</v>
      </c>
      <c r="F703" s="11">
        <v>200</v>
      </c>
      <c r="G703" s="11">
        <v>1992.94</v>
      </c>
      <c r="H703" s="11">
        <v>489.6</v>
      </c>
      <c r="I703" s="9"/>
      <c r="J703" s="11">
        <v>445.47</v>
      </c>
      <c r="K703" s="11">
        <v>1111.8</v>
      </c>
      <c r="L703" s="11">
        <v>0</v>
      </c>
      <c r="M703" s="11">
        <v>-84.45</v>
      </c>
      <c r="N703" s="11">
        <v>-6.53</v>
      </c>
      <c r="O703" s="11">
        <v>0</v>
      </c>
      <c r="P703" s="11">
        <v>306.86</v>
      </c>
      <c r="Q703" s="9"/>
    </row>
    <row r="704" spans="1:17" ht="15.75" thickBot="1" x14ac:dyDescent="0.3">
      <c r="A704" s="6" t="s">
        <v>22</v>
      </c>
      <c r="B704" s="6" t="s">
        <v>22</v>
      </c>
      <c r="C704" s="6" t="s">
        <v>93</v>
      </c>
      <c r="D704" s="6" t="s">
        <v>94</v>
      </c>
      <c r="E704" s="7">
        <v>42836</v>
      </c>
      <c r="F704" s="10">
        <v>400</v>
      </c>
      <c r="G704" s="10">
        <v>6818.79</v>
      </c>
      <c r="H704" s="10">
        <v>1036.8</v>
      </c>
      <c r="I704" s="8"/>
      <c r="J704" s="10">
        <v>1524.13</v>
      </c>
      <c r="K704" s="10">
        <v>2354.4</v>
      </c>
      <c r="L704" s="10">
        <v>0</v>
      </c>
      <c r="M704" s="10">
        <v>-178.85</v>
      </c>
      <c r="N704" s="10">
        <v>-13.82</v>
      </c>
      <c r="O704" s="10">
        <v>0</v>
      </c>
      <c r="P704" s="10">
        <v>959.39</v>
      </c>
      <c r="Q704" s="8"/>
    </row>
    <row r="705" spans="1:17" ht="15.75" thickBot="1" x14ac:dyDescent="0.3">
      <c r="A705" s="6" t="s">
        <v>22</v>
      </c>
      <c r="B705" s="6" t="s">
        <v>22</v>
      </c>
      <c r="C705" s="6" t="s">
        <v>93</v>
      </c>
      <c r="D705" s="6" t="s">
        <v>94</v>
      </c>
      <c r="E705" s="7">
        <v>42839</v>
      </c>
      <c r="F705" s="11">
        <v>200</v>
      </c>
      <c r="G705" s="11">
        <v>2714.82</v>
      </c>
      <c r="H705" s="11">
        <v>907.2</v>
      </c>
      <c r="I705" s="9"/>
      <c r="J705" s="11">
        <v>606.80999999999995</v>
      </c>
      <c r="K705" s="11">
        <v>2060.1</v>
      </c>
      <c r="L705" s="11">
        <v>0</v>
      </c>
      <c r="M705" s="11">
        <v>-156.49</v>
      </c>
      <c r="N705" s="11">
        <v>-12.1</v>
      </c>
      <c r="O705" s="11">
        <v>0</v>
      </c>
      <c r="P705" s="11">
        <v>434.47</v>
      </c>
      <c r="Q705" s="9"/>
    </row>
    <row r="706" spans="1:17" ht="15.75" thickBot="1" x14ac:dyDescent="0.3">
      <c r="A706" s="6" t="s">
        <v>22</v>
      </c>
      <c r="B706" s="6" t="s">
        <v>22</v>
      </c>
      <c r="C706" s="6" t="s">
        <v>93</v>
      </c>
      <c r="D706" s="6" t="s">
        <v>94</v>
      </c>
      <c r="E706" s="7">
        <v>42843</v>
      </c>
      <c r="F706" s="10">
        <v>200</v>
      </c>
      <c r="G706" s="10">
        <v>2497.59</v>
      </c>
      <c r="H706" s="10">
        <v>374.4</v>
      </c>
      <c r="I706" s="8"/>
      <c r="J706" s="10">
        <v>558.26</v>
      </c>
      <c r="K706" s="10">
        <v>850.2</v>
      </c>
      <c r="L706" s="10">
        <v>0</v>
      </c>
      <c r="M706" s="10">
        <v>-64.59</v>
      </c>
      <c r="N706" s="10">
        <v>-4.99</v>
      </c>
      <c r="O706" s="10">
        <v>0</v>
      </c>
      <c r="P706" s="10">
        <v>356.13</v>
      </c>
      <c r="Q706" s="8"/>
    </row>
    <row r="707" spans="1:17" ht="15.75" thickBot="1" x14ac:dyDescent="0.3">
      <c r="A707" s="6" t="s">
        <v>22</v>
      </c>
      <c r="B707" s="6" t="s">
        <v>22</v>
      </c>
      <c r="C707" s="6" t="s">
        <v>93</v>
      </c>
      <c r="D707" s="6" t="s">
        <v>94</v>
      </c>
      <c r="E707" s="7">
        <v>42844</v>
      </c>
      <c r="F707" s="11">
        <v>200</v>
      </c>
      <c r="G707" s="11">
        <v>843.3</v>
      </c>
      <c r="H707" s="11">
        <v>172.8</v>
      </c>
      <c r="I707" s="9"/>
      <c r="J707" s="11">
        <v>188.49</v>
      </c>
      <c r="K707" s="11">
        <v>392.4</v>
      </c>
      <c r="L707" s="11">
        <v>0</v>
      </c>
      <c r="M707" s="11">
        <v>-29.81</v>
      </c>
      <c r="N707" s="11">
        <v>-2.2999999999999998</v>
      </c>
      <c r="O707" s="11">
        <v>0</v>
      </c>
      <c r="P707" s="11">
        <v>137.79</v>
      </c>
      <c r="Q707" s="9"/>
    </row>
    <row r="708" spans="1:17" ht="15.75" thickBot="1" x14ac:dyDescent="0.3">
      <c r="A708" s="6" t="s">
        <v>22</v>
      </c>
      <c r="B708" s="6" t="s">
        <v>22</v>
      </c>
      <c r="C708" s="6" t="s">
        <v>93</v>
      </c>
      <c r="D708" s="6" t="s">
        <v>94</v>
      </c>
      <c r="E708" s="7">
        <v>42845</v>
      </c>
      <c r="F708" s="10">
        <v>200</v>
      </c>
      <c r="G708" s="10">
        <v>278.5</v>
      </c>
      <c r="H708" s="10">
        <v>28.8</v>
      </c>
      <c r="I708" s="8"/>
      <c r="J708" s="10">
        <v>62.25</v>
      </c>
      <c r="K708" s="10">
        <v>65.400000000000006</v>
      </c>
      <c r="L708" s="10">
        <v>0</v>
      </c>
      <c r="M708" s="10">
        <v>-4.97</v>
      </c>
      <c r="N708" s="10">
        <v>-0.38</v>
      </c>
      <c r="O708" s="10">
        <v>0</v>
      </c>
      <c r="P708" s="10">
        <v>55.87</v>
      </c>
      <c r="Q708" s="8"/>
    </row>
    <row r="709" spans="1:17" ht="15.75" thickBot="1" x14ac:dyDescent="0.3">
      <c r="A709" s="6" t="s">
        <v>22</v>
      </c>
      <c r="B709" s="6" t="s">
        <v>22</v>
      </c>
      <c r="C709" s="6" t="s">
        <v>95</v>
      </c>
      <c r="D709" s="6" t="s">
        <v>96</v>
      </c>
      <c r="E709" s="7">
        <v>42786</v>
      </c>
      <c r="F709" s="11">
        <v>-100</v>
      </c>
      <c r="G709" s="11">
        <v>-540.73</v>
      </c>
      <c r="H709" s="11">
        <v>-17.48</v>
      </c>
      <c r="I709" s="9"/>
      <c r="J709" s="11">
        <v>-118.33</v>
      </c>
      <c r="K709" s="11">
        <v>-35.97</v>
      </c>
      <c r="L709" s="11">
        <v>0</v>
      </c>
      <c r="M709" s="11">
        <v>1.7</v>
      </c>
      <c r="N709" s="11">
        <v>0.94</v>
      </c>
      <c r="O709" s="11">
        <v>0</v>
      </c>
      <c r="P709" s="11">
        <v>-69.97</v>
      </c>
      <c r="Q709" s="9"/>
    </row>
    <row r="710" spans="1:17" ht="15.75" thickBot="1" x14ac:dyDescent="0.3">
      <c r="A710" s="6" t="s">
        <v>22</v>
      </c>
      <c r="B710" s="6" t="s">
        <v>22</v>
      </c>
      <c r="C710" s="6" t="s">
        <v>95</v>
      </c>
      <c r="D710" s="6" t="s">
        <v>96</v>
      </c>
      <c r="E710" s="7">
        <v>42814</v>
      </c>
      <c r="F710" s="10">
        <v>200</v>
      </c>
      <c r="G710" s="10">
        <v>8397.08</v>
      </c>
      <c r="H710" s="10">
        <v>3037</v>
      </c>
      <c r="I710" s="8"/>
      <c r="J710" s="10">
        <v>1511.15</v>
      </c>
      <c r="K710" s="10">
        <v>6250.6</v>
      </c>
      <c r="L710" s="10">
        <v>0</v>
      </c>
      <c r="M710" s="10">
        <v>52.75</v>
      </c>
      <c r="N710" s="10">
        <v>-105.51</v>
      </c>
      <c r="O710" s="10">
        <v>0</v>
      </c>
      <c r="P710" s="10">
        <v>1059.5</v>
      </c>
      <c r="Q710" s="8"/>
    </row>
    <row r="711" spans="1:17" ht="15.75" thickBot="1" x14ac:dyDescent="0.3">
      <c r="A711" s="6" t="s">
        <v>22</v>
      </c>
      <c r="B711" s="6" t="s">
        <v>22</v>
      </c>
      <c r="C711" s="6" t="s">
        <v>95</v>
      </c>
      <c r="D711" s="6" t="s">
        <v>96</v>
      </c>
      <c r="E711" s="7">
        <v>42824</v>
      </c>
      <c r="F711" s="11">
        <v>400</v>
      </c>
      <c r="G711" s="11">
        <v>4488.97</v>
      </c>
      <c r="H711" s="11">
        <v>567.99</v>
      </c>
      <c r="I711" s="9"/>
      <c r="J711" s="11">
        <v>877.63</v>
      </c>
      <c r="K711" s="11">
        <v>1169.03</v>
      </c>
      <c r="L711" s="11">
        <v>0</v>
      </c>
      <c r="M711" s="11">
        <v>9.86</v>
      </c>
      <c r="N711" s="11">
        <v>-19.73</v>
      </c>
      <c r="O711" s="11">
        <v>0</v>
      </c>
      <c r="P711" s="11">
        <v>510.56</v>
      </c>
      <c r="Q711" s="9"/>
    </row>
    <row r="712" spans="1:17" ht="15.75" thickBot="1" x14ac:dyDescent="0.3">
      <c r="A712" s="6" t="s">
        <v>22</v>
      </c>
      <c r="B712" s="6" t="s">
        <v>22</v>
      </c>
      <c r="C712" s="6" t="s">
        <v>95</v>
      </c>
      <c r="D712" s="6" t="s">
        <v>96</v>
      </c>
      <c r="E712" s="7">
        <v>42828</v>
      </c>
      <c r="F712" s="10">
        <v>0</v>
      </c>
      <c r="G712" s="10">
        <v>0</v>
      </c>
      <c r="H712" s="10">
        <v>0</v>
      </c>
      <c r="I712" s="8"/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8"/>
    </row>
    <row r="713" spans="1:17" ht="15.75" thickBot="1" x14ac:dyDescent="0.3">
      <c r="A713" s="6" t="s">
        <v>22</v>
      </c>
      <c r="B713" s="6" t="s">
        <v>22</v>
      </c>
      <c r="C713" s="6" t="s">
        <v>95</v>
      </c>
      <c r="D713" s="6" t="s">
        <v>96</v>
      </c>
      <c r="E713" s="7">
        <v>42829</v>
      </c>
      <c r="F713" s="11">
        <v>200</v>
      </c>
      <c r="G713" s="11">
        <v>11178.67</v>
      </c>
      <c r="H713" s="11">
        <v>5126.53</v>
      </c>
      <c r="I713" s="9"/>
      <c r="J713" s="11">
        <v>2052.2399999999998</v>
      </c>
      <c r="K713" s="11">
        <v>10551.2</v>
      </c>
      <c r="L713" s="11">
        <v>0</v>
      </c>
      <c r="M713" s="11">
        <v>-801.51</v>
      </c>
      <c r="N713" s="11">
        <v>-61.95</v>
      </c>
      <c r="O713" s="11">
        <v>0</v>
      </c>
      <c r="P713" s="11">
        <v>1820.48</v>
      </c>
      <c r="Q713" s="9"/>
    </row>
    <row r="714" spans="1:17" ht="15.75" thickBot="1" x14ac:dyDescent="0.3">
      <c r="A714" s="6" t="s">
        <v>22</v>
      </c>
      <c r="B714" s="6" t="s">
        <v>22</v>
      </c>
      <c r="C714" s="6" t="s">
        <v>95</v>
      </c>
      <c r="D714" s="6" t="s">
        <v>96</v>
      </c>
      <c r="E714" s="7">
        <v>42830</v>
      </c>
      <c r="F714" s="10">
        <v>400</v>
      </c>
      <c r="G714" s="10">
        <v>23634.47</v>
      </c>
      <c r="H714" s="10">
        <v>13842.69</v>
      </c>
      <c r="I714" s="8"/>
      <c r="J714" s="10">
        <v>4341.3999999999996</v>
      </c>
      <c r="K714" s="10">
        <v>28490.42</v>
      </c>
      <c r="L714" s="10">
        <v>0</v>
      </c>
      <c r="M714" s="10">
        <v>-2164.23</v>
      </c>
      <c r="N714" s="10">
        <v>-167.28</v>
      </c>
      <c r="O714" s="10">
        <v>0</v>
      </c>
      <c r="P714" s="10">
        <v>4141.6400000000003</v>
      </c>
      <c r="Q714" s="8"/>
    </row>
    <row r="715" spans="1:17" ht="15.75" thickBot="1" x14ac:dyDescent="0.3">
      <c r="A715" s="6" t="s">
        <v>22</v>
      </c>
      <c r="B715" s="6" t="s">
        <v>22</v>
      </c>
      <c r="C715" s="6" t="s">
        <v>95</v>
      </c>
      <c r="D715" s="6" t="s">
        <v>96</v>
      </c>
      <c r="E715" s="7">
        <v>42831</v>
      </c>
      <c r="F715" s="11">
        <v>3200</v>
      </c>
      <c r="G715" s="11">
        <v>187910.36</v>
      </c>
      <c r="H715" s="11">
        <v>76292.33</v>
      </c>
      <c r="I715" s="9"/>
      <c r="J715" s="11">
        <v>34611.949999999997</v>
      </c>
      <c r="K715" s="11">
        <v>157021.59</v>
      </c>
      <c r="L715" s="11">
        <v>0</v>
      </c>
      <c r="M715" s="11">
        <v>-11927.89</v>
      </c>
      <c r="N715" s="11">
        <v>-921.95</v>
      </c>
      <c r="O715" s="11">
        <v>0</v>
      </c>
      <c r="P715" s="11">
        <v>29627.64</v>
      </c>
      <c r="Q715" s="9"/>
    </row>
    <row r="716" spans="1:17" ht="15.75" thickBot="1" x14ac:dyDescent="0.3">
      <c r="A716" s="6" t="s">
        <v>22</v>
      </c>
      <c r="B716" s="6" t="s">
        <v>22</v>
      </c>
      <c r="C716" s="6" t="s">
        <v>95</v>
      </c>
      <c r="D716" s="6" t="s">
        <v>96</v>
      </c>
      <c r="E716" s="7">
        <v>42833</v>
      </c>
      <c r="F716" s="10">
        <v>200</v>
      </c>
      <c r="G716" s="10">
        <v>4267.01</v>
      </c>
      <c r="H716" s="10">
        <v>1665.06</v>
      </c>
      <c r="I716" s="8"/>
      <c r="J716" s="10">
        <v>783.36</v>
      </c>
      <c r="K716" s="10">
        <v>3426.96</v>
      </c>
      <c r="L716" s="10">
        <v>0</v>
      </c>
      <c r="M716" s="10">
        <v>-260.32</v>
      </c>
      <c r="N716" s="10">
        <v>-20.12</v>
      </c>
      <c r="O716" s="10">
        <v>0</v>
      </c>
      <c r="P716" s="10">
        <v>678.4</v>
      </c>
      <c r="Q716" s="8"/>
    </row>
    <row r="717" spans="1:17" ht="15.75" thickBot="1" x14ac:dyDescent="0.3">
      <c r="A717" s="6" t="s">
        <v>22</v>
      </c>
      <c r="B717" s="6" t="s">
        <v>22</v>
      </c>
      <c r="C717" s="6" t="s">
        <v>95</v>
      </c>
      <c r="D717" s="6" t="s">
        <v>96</v>
      </c>
      <c r="E717" s="7">
        <v>42834</v>
      </c>
      <c r="F717" s="11">
        <v>400</v>
      </c>
      <c r="G717" s="11">
        <v>12005.43</v>
      </c>
      <c r="H717" s="11">
        <v>3003.89</v>
      </c>
      <c r="I717" s="9"/>
      <c r="J717" s="11">
        <v>2216.33</v>
      </c>
      <c r="K717" s="11">
        <v>6182.48</v>
      </c>
      <c r="L717" s="11">
        <v>0</v>
      </c>
      <c r="M717" s="11">
        <v>-469.64</v>
      </c>
      <c r="N717" s="11">
        <v>-36.299999999999997</v>
      </c>
      <c r="O717" s="11">
        <v>0</v>
      </c>
      <c r="P717" s="11">
        <v>1729.07</v>
      </c>
      <c r="Q717" s="9"/>
    </row>
    <row r="718" spans="1:17" ht="15.75" thickBot="1" x14ac:dyDescent="0.3">
      <c r="A718" s="6" t="s">
        <v>22</v>
      </c>
      <c r="B718" s="6" t="s">
        <v>22</v>
      </c>
      <c r="C718" s="6" t="s">
        <v>95</v>
      </c>
      <c r="D718" s="6" t="s">
        <v>96</v>
      </c>
      <c r="E718" s="7">
        <v>42836</v>
      </c>
      <c r="F718" s="10">
        <v>600</v>
      </c>
      <c r="G718" s="10">
        <v>20077.82</v>
      </c>
      <c r="H718" s="10">
        <v>5134.4799999999996</v>
      </c>
      <c r="I718" s="8"/>
      <c r="J718" s="10">
        <v>3785.91</v>
      </c>
      <c r="K718" s="10">
        <v>10567.55</v>
      </c>
      <c r="L718" s="10">
        <v>0</v>
      </c>
      <c r="M718" s="10">
        <v>-802.76</v>
      </c>
      <c r="N718" s="10">
        <v>-62.04</v>
      </c>
      <c r="O718" s="10">
        <v>0</v>
      </c>
      <c r="P718" s="10">
        <v>2903.58</v>
      </c>
      <c r="Q718" s="8"/>
    </row>
    <row r="719" spans="1:17" ht="15.75" thickBot="1" x14ac:dyDescent="0.3">
      <c r="A719" s="6" t="s">
        <v>22</v>
      </c>
      <c r="B719" s="6" t="s">
        <v>22</v>
      </c>
      <c r="C719" s="6" t="s">
        <v>95</v>
      </c>
      <c r="D719" s="6" t="s">
        <v>96</v>
      </c>
      <c r="E719" s="7">
        <v>42837</v>
      </c>
      <c r="F719" s="11">
        <v>800</v>
      </c>
      <c r="G719" s="11">
        <v>35105.53</v>
      </c>
      <c r="H719" s="11">
        <v>6672.43</v>
      </c>
      <c r="I719" s="9"/>
      <c r="J719" s="11">
        <v>6458.16</v>
      </c>
      <c r="K719" s="11">
        <v>13732.91</v>
      </c>
      <c r="L719" s="11">
        <v>0</v>
      </c>
      <c r="M719" s="11">
        <v>-1043.2</v>
      </c>
      <c r="N719" s="11">
        <v>-80.63</v>
      </c>
      <c r="O719" s="11">
        <v>0</v>
      </c>
      <c r="P719" s="11">
        <v>4810.43</v>
      </c>
      <c r="Q719" s="9"/>
    </row>
    <row r="720" spans="1:17" ht="15.75" thickBot="1" x14ac:dyDescent="0.3">
      <c r="A720" s="6" t="s">
        <v>22</v>
      </c>
      <c r="B720" s="6" t="s">
        <v>22</v>
      </c>
      <c r="C720" s="6" t="s">
        <v>95</v>
      </c>
      <c r="D720" s="6" t="s">
        <v>96</v>
      </c>
      <c r="E720" s="7">
        <v>42838</v>
      </c>
      <c r="F720" s="10">
        <v>200</v>
      </c>
      <c r="G720" s="10">
        <v>4160.93</v>
      </c>
      <c r="H720" s="10">
        <v>1340.95</v>
      </c>
      <c r="I720" s="8"/>
      <c r="J720" s="10">
        <v>772.34</v>
      </c>
      <c r="K720" s="10">
        <v>2759.88</v>
      </c>
      <c r="L720" s="10">
        <v>0</v>
      </c>
      <c r="M720" s="10">
        <v>-209.65</v>
      </c>
      <c r="N720" s="10">
        <v>-16.2</v>
      </c>
      <c r="O720" s="10">
        <v>0</v>
      </c>
      <c r="P720" s="10">
        <v>635.12</v>
      </c>
      <c r="Q720" s="8"/>
    </row>
    <row r="721" spans="1:17" ht="15.75" thickBot="1" x14ac:dyDescent="0.3">
      <c r="A721" s="6" t="s">
        <v>22</v>
      </c>
      <c r="B721" s="6" t="s">
        <v>22</v>
      </c>
      <c r="C721" s="6" t="s">
        <v>95</v>
      </c>
      <c r="D721" s="6" t="s">
        <v>96</v>
      </c>
      <c r="E721" s="7">
        <v>42839</v>
      </c>
      <c r="F721" s="11">
        <v>2600</v>
      </c>
      <c r="G721" s="11">
        <v>80024.990000000005</v>
      </c>
      <c r="H721" s="11">
        <v>27920.22</v>
      </c>
      <c r="I721" s="9"/>
      <c r="J721" s="11">
        <v>14796.76</v>
      </c>
      <c r="K721" s="11">
        <v>57464.26</v>
      </c>
      <c r="L721" s="11">
        <v>0</v>
      </c>
      <c r="M721" s="11">
        <v>-4365.16</v>
      </c>
      <c r="N721" s="11">
        <v>-337.42</v>
      </c>
      <c r="O721" s="11">
        <v>0</v>
      </c>
      <c r="P721" s="11">
        <v>12296.06</v>
      </c>
      <c r="Q721" s="9"/>
    </row>
    <row r="722" spans="1:17" ht="15.75" thickBot="1" x14ac:dyDescent="0.3">
      <c r="A722" s="6" t="s">
        <v>22</v>
      </c>
      <c r="B722" s="6" t="s">
        <v>22</v>
      </c>
      <c r="C722" s="6" t="s">
        <v>95</v>
      </c>
      <c r="D722" s="6" t="s">
        <v>96</v>
      </c>
      <c r="E722" s="7">
        <v>42840</v>
      </c>
      <c r="F722" s="10">
        <v>1600</v>
      </c>
      <c r="G722" s="10">
        <v>73155.539999999994</v>
      </c>
      <c r="H722" s="10">
        <v>26187.39</v>
      </c>
      <c r="I722" s="8"/>
      <c r="J722" s="10">
        <v>13633.76</v>
      </c>
      <c r="K722" s="10">
        <v>53897.78</v>
      </c>
      <c r="L722" s="10">
        <v>0</v>
      </c>
      <c r="M722" s="10">
        <v>-4094.24</v>
      </c>
      <c r="N722" s="10">
        <v>-316.47000000000003</v>
      </c>
      <c r="O722" s="10">
        <v>0</v>
      </c>
      <c r="P722" s="10">
        <v>11239.97</v>
      </c>
      <c r="Q722" s="8"/>
    </row>
    <row r="723" spans="1:17" ht="15.75" thickBot="1" x14ac:dyDescent="0.3">
      <c r="A723" s="6" t="s">
        <v>22</v>
      </c>
      <c r="B723" s="6" t="s">
        <v>22</v>
      </c>
      <c r="C723" s="6" t="s">
        <v>95</v>
      </c>
      <c r="D723" s="6" t="s">
        <v>96</v>
      </c>
      <c r="E723" s="7">
        <v>42841</v>
      </c>
      <c r="F723" s="11">
        <v>2000</v>
      </c>
      <c r="G723" s="11">
        <v>95433.59</v>
      </c>
      <c r="H723" s="11">
        <v>33951.85</v>
      </c>
      <c r="I723" s="9"/>
      <c r="J723" s="11">
        <v>17688.060000000001</v>
      </c>
      <c r="K723" s="11">
        <v>69878.27</v>
      </c>
      <c r="L723" s="11">
        <v>0</v>
      </c>
      <c r="M723" s="11">
        <v>-5308.19</v>
      </c>
      <c r="N723" s="11">
        <v>-410.29</v>
      </c>
      <c r="O723" s="11">
        <v>0</v>
      </c>
      <c r="P723" s="11">
        <v>14624.11</v>
      </c>
      <c r="Q723" s="9"/>
    </row>
    <row r="724" spans="1:17" ht="15.75" thickBot="1" x14ac:dyDescent="0.3">
      <c r="A724" s="6" t="s">
        <v>22</v>
      </c>
      <c r="B724" s="6" t="s">
        <v>22</v>
      </c>
      <c r="C724" s="6" t="s">
        <v>95</v>
      </c>
      <c r="D724" s="6" t="s">
        <v>96</v>
      </c>
      <c r="E724" s="7">
        <v>42842</v>
      </c>
      <c r="F724" s="10">
        <v>1200</v>
      </c>
      <c r="G724" s="10">
        <v>49274.45</v>
      </c>
      <c r="H724" s="10">
        <v>11921.3</v>
      </c>
      <c r="I724" s="8"/>
      <c r="J724" s="10">
        <v>9078.4500000000007</v>
      </c>
      <c r="K724" s="10">
        <v>24535.9</v>
      </c>
      <c r="L724" s="10">
        <v>0</v>
      </c>
      <c r="M724" s="10">
        <v>-1863.83</v>
      </c>
      <c r="N724" s="10">
        <v>-144.06</v>
      </c>
      <c r="O724" s="10">
        <v>0</v>
      </c>
      <c r="P724" s="10">
        <v>7011.62</v>
      </c>
      <c r="Q724" s="8"/>
    </row>
    <row r="725" spans="1:17" ht="15.75" thickBot="1" x14ac:dyDescent="0.3">
      <c r="A725" s="6" t="s">
        <v>22</v>
      </c>
      <c r="B725" s="6" t="s">
        <v>22</v>
      </c>
      <c r="C725" s="6" t="s">
        <v>95</v>
      </c>
      <c r="D725" s="6" t="s">
        <v>96</v>
      </c>
      <c r="E725" s="7">
        <v>42844</v>
      </c>
      <c r="F725" s="11">
        <v>1600</v>
      </c>
      <c r="G725" s="11">
        <v>81385.350000000006</v>
      </c>
      <c r="H725" s="11">
        <v>27154.17</v>
      </c>
      <c r="I725" s="9"/>
      <c r="J725" s="11">
        <v>14971.06</v>
      </c>
      <c r="K725" s="11">
        <v>55887.58</v>
      </c>
      <c r="L725" s="11">
        <v>0</v>
      </c>
      <c r="M725" s="11">
        <v>-4245.42</v>
      </c>
      <c r="N725" s="11">
        <v>-328.14</v>
      </c>
      <c r="O725" s="11">
        <v>0</v>
      </c>
      <c r="P725" s="11">
        <v>12273.35</v>
      </c>
      <c r="Q725" s="9"/>
    </row>
    <row r="726" spans="1:17" ht="15.75" thickBot="1" x14ac:dyDescent="0.3">
      <c r="A726" s="6" t="s">
        <v>22</v>
      </c>
      <c r="B726" s="6" t="s">
        <v>22</v>
      </c>
      <c r="C726" s="6" t="s">
        <v>95</v>
      </c>
      <c r="D726" s="6" t="s">
        <v>96</v>
      </c>
      <c r="E726" s="7">
        <v>42845</v>
      </c>
      <c r="F726" s="10">
        <v>800</v>
      </c>
      <c r="G726" s="10">
        <v>41404.81</v>
      </c>
      <c r="H726" s="10">
        <v>14519.51</v>
      </c>
      <c r="I726" s="8"/>
      <c r="J726" s="10">
        <v>7711.38</v>
      </c>
      <c r="K726" s="10">
        <v>29883.439999999999</v>
      </c>
      <c r="L726" s="10">
        <v>0</v>
      </c>
      <c r="M726" s="10">
        <v>-2270.0500000000002</v>
      </c>
      <c r="N726" s="10">
        <v>-175.46</v>
      </c>
      <c r="O726" s="10">
        <v>0</v>
      </c>
      <c r="P726" s="10">
        <v>6321.14</v>
      </c>
      <c r="Q726" s="8"/>
    </row>
    <row r="727" spans="1:17" ht="15.75" thickBot="1" x14ac:dyDescent="0.3">
      <c r="A727" s="6" t="s">
        <v>22</v>
      </c>
      <c r="B727" s="6" t="s">
        <v>22</v>
      </c>
      <c r="C727" s="6" t="s">
        <v>95</v>
      </c>
      <c r="D727" s="6" t="s">
        <v>96</v>
      </c>
      <c r="E727" s="7">
        <v>42854</v>
      </c>
      <c r="F727" s="11">
        <v>1800</v>
      </c>
      <c r="G727" s="11">
        <v>58653.97</v>
      </c>
      <c r="H727" s="11">
        <v>21695.86</v>
      </c>
      <c r="I727" s="9"/>
      <c r="J727" s="11">
        <v>10838.57</v>
      </c>
      <c r="K727" s="11">
        <v>44653.49</v>
      </c>
      <c r="L727" s="11">
        <v>0</v>
      </c>
      <c r="M727" s="11">
        <v>-3392.04</v>
      </c>
      <c r="N727" s="11">
        <v>-262.18</v>
      </c>
      <c r="O727" s="11">
        <v>0</v>
      </c>
      <c r="P727" s="11">
        <v>9122.18</v>
      </c>
      <c r="Q727" s="9"/>
    </row>
    <row r="728" spans="1:17" ht="15.75" thickBot="1" x14ac:dyDescent="0.3">
      <c r="A728" s="6" t="s">
        <v>22</v>
      </c>
      <c r="B728" s="6" t="s">
        <v>22</v>
      </c>
      <c r="C728" s="6" t="s">
        <v>95</v>
      </c>
      <c r="D728" s="6" t="s">
        <v>96</v>
      </c>
      <c r="E728" s="7">
        <v>42855</v>
      </c>
      <c r="F728" s="10">
        <v>1000</v>
      </c>
      <c r="G728" s="10">
        <v>35528.639999999999</v>
      </c>
      <c r="H728" s="10">
        <v>14282.79</v>
      </c>
      <c r="I728" s="8"/>
      <c r="J728" s="10">
        <v>6561.95</v>
      </c>
      <c r="K728" s="10">
        <v>29396.21</v>
      </c>
      <c r="L728" s="10">
        <v>0</v>
      </c>
      <c r="M728" s="10">
        <v>-2233.0500000000002</v>
      </c>
      <c r="N728" s="10">
        <v>-172.6</v>
      </c>
      <c r="O728" s="10">
        <v>0</v>
      </c>
      <c r="P728" s="10">
        <v>5628.34</v>
      </c>
      <c r="Q728" s="8"/>
    </row>
    <row r="729" spans="1:17" ht="15.75" thickBot="1" x14ac:dyDescent="0.3">
      <c r="A729" s="6" t="s">
        <v>22</v>
      </c>
      <c r="B729" s="6" t="s">
        <v>22</v>
      </c>
      <c r="C729" s="6" t="s">
        <v>97</v>
      </c>
      <c r="D729" s="6" t="s">
        <v>98</v>
      </c>
      <c r="E729" s="7">
        <v>42825</v>
      </c>
      <c r="F729" s="11">
        <v>900</v>
      </c>
      <c r="G729" s="11">
        <v>531325.65</v>
      </c>
      <c r="H729" s="11">
        <v>286496.11</v>
      </c>
      <c r="I729" s="9"/>
      <c r="J729" s="11">
        <v>94529.53</v>
      </c>
      <c r="K729" s="11">
        <v>710374.8</v>
      </c>
      <c r="L729" s="11">
        <v>0</v>
      </c>
      <c r="M729" s="11">
        <v>5995.82</v>
      </c>
      <c r="N729" s="11">
        <v>-11991.65</v>
      </c>
      <c r="O729" s="11">
        <v>0</v>
      </c>
      <c r="P729" s="11">
        <v>73608.06</v>
      </c>
      <c r="Q729" s="9"/>
    </row>
    <row r="730" spans="1:17" ht="15.75" thickBot="1" x14ac:dyDescent="0.3">
      <c r="A730" s="6" t="s">
        <v>22</v>
      </c>
      <c r="B730" s="6" t="s">
        <v>22</v>
      </c>
      <c r="C730" s="6" t="s">
        <v>97</v>
      </c>
      <c r="D730" s="6" t="s">
        <v>98</v>
      </c>
      <c r="E730" s="7">
        <v>42831</v>
      </c>
      <c r="F730" s="10">
        <v>900</v>
      </c>
      <c r="G730" s="10">
        <v>152685.76999999999</v>
      </c>
      <c r="H730" s="10">
        <v>56055.6</v>
      </c>
      <c r="I730" s="8"/>
      <c r="J730" s="10">
        <v>27180.880000000001</v>
      </c>
      <c r="K730" s="10">
        <v>138991.35</v>
      </c>
      <c r="L730" s="10">
        <v>0</v>
      </c>
      <c r="M730" s="10">
        <v>-10558.25</v>
      </c>
      <c r="N730" s="10">
        <v>-816.09</v>
      </c>
      <c r="O730" s="10">
        <v>0</v>
      </c>
      <c r="P730" s="10">
        <v>23232.27</v>
      </c>
      <c r="Q730" s="8"/>
    </row>
    <row r="731" spans="1:17" ht="15.75" thickBot="1" x14ac:dyDescent="0.3">
      <c r="A731" s="6" t="s">
        <v>22</v>
      </c>
      <c r="B731" s="6" t="s">
        <v>22</v>
      </c>
      <c r="C731" s="6" t="s">
        <v>97</v>
      </c>
      <c r="D731" s="6" t="s">
        <v>98</v>
      </c>
      <c r="E731" s="7">
        <v>42832</v>
      </c>
      <c r="F731" s="11">
        <v>900</v>
      </c>
      <c r="G731" s="11">
        <v>172753.18</v>
      </c>
      <c r="H731" s="11">
        <v>80156.66</v>
      </c>
      <c r="I731" s="9"/>
      <c r="J731" s="11">
        <v>30862.47</v>
      </c>
      <c r="K731" s="11">
        <v>198750.6</v>
      </c>
      <c r="L731" s="11">
        <v>0</v>
      </c>
      <c r="M731" s="11">
        <v>-15097.75</v>
      </c>
      <c r="N731" s="11">
        <v>-1166.98</v>
      </c>
      <c r="O731" s="11">
        <v>0</v>
      </c>
      <c r="P731" s="11">
        <v>27926.36</v>
      </c>
      <c r="Q731" s="9"/>
    </row>
    <row r="732" spans="1:17" ht="15.75" thickBot="1" x14ac:dyDescent="0.3">
      <c r="A732" s="6" t="s">
        <v>22</v>
      </c>
      <c r="B732" s="6" t="s">
        <v>22</v>
      </c>
      <c r="C732" s="6" t="s">
        <v>97</v>
      </c>
      <c r="D732" s="6" t="s">
        <v>98</v>
      </c>
      <c r="E732" s="7">
        <v>42833</v>
      </c>
      <c r="F732" s="10">
        <v>900</v>
      </c>
      <c r="G732" s="10">
        <v>25019.35</v>
      </c>
      <c r="H732" s="10">
        <v>8242.49</v>
      </c>
      <c r="I732" s="8"/>
      <c r="J732" s="10">
        <v>4453.37</v>
      </c>
      <c r="K732" s="10">
        <v>20437.5</v>
      </c>
      <c r="L732" s="10">
        <v>0</v>
      </c>
      <c r="M732" s="10">
        <v>-1552.49</v>
      </c>
      <c r="N732" s="10">
        <v>-120.01</v>
      </c>
      <c r="O732" s="10">
        <v>0</v>
      </c>
      <c r="P732" s="10">
        <v>3788.16</v>
      </c>
      <c r="Q732" s="8"/>
    </row>
    <row r="733" spans="1:17" ht="15.75" thickBot="1" x14ac:dyDescent="0.3">
      <c r="A733" s="6" t="s">
        <v>22</v>
      </c>
      <c r="B733" s="6" t="s">
        <v>22</v>
      </c>
      <c r="C733" s="6" t="s">
        <v>97</v>
      </c>
      <c r="D733" s="6" t="s">
        <v>98</v>
      </c>
      <c r="E733" s="7">
        <v>42835</v>
      </c>
      <c r="F733" s="11">
        <v>300</v>
      </c>
      <c r="G733" s="11">
        <v>13758.86</v>
      </c>
      <c r="H733" s="11">
        <v>8255.69</v>
      </c>
      <c r="I733" s="9"/>
      <c r="J733" s="11">
        <v>2448.04</v>
      </c>
      <c r="K733" s="11">
        <v>20470.2</v>
      </c>
      <c r="L733" s="11">
        <v>0</v>
      </c>
      <c r="M733" s="11">
        <v>-1554.99</v>
      </c>
      <c r="N733" s="11">
        <v>-120.19</v>
      </c>
      <c r="O733" s="11">
        <v>0</v>
      </c>
      <c r="P733" s="11">
        <v>2429.21</v>
      </c>
      <c r="Q733" s="9"/>
    </row>
    <row r="734" spans="1:17" ht="15.75" thickBot="1" x14ac:dyDescent="0.3">
      <c r="A734" s="6" t="s">
        <v>22</v>
      </c>
      <c r="B734" s="6" t="s">
        <v>22</v>
      </c>
      <c r="C734" s="6" t="s">
        <v>97</v>
      </c>
      <c r="D734" s="6" t="s">
        <v>98</v>
      </c>
      <c r="E734" s="7">
        <v>42836</v>
      </c>
      <c r="F734" s="10">
        <v>600</v>
      </c>
      <c r="G734" s="10">
        <v>22776.37</v>
      </c>
      <c r="H734" s="10">
        <v>7358.9</v>
      </c>
      <c r="I734" s="8"/>
      <c r="J734" s="10">
        <v>3688.9</v>
      </c>
      <c r="K734" s="10">
        <v>18246.599999999999</v>
      </c>
      <c r="L734" s="10">
        <v>0</v>
      </c>
      <c r="M734" s="10">
        <v>-1386.07</v>
      </c>
      <c r="N734" s="10">
        <v>-107.14</v>
      </c>
      <c r="O734" s="10">
        <v>0</v>
      </c>
      <c r="P734" s="10">
        <v>3142.16</v>
      </c>
      <c r="Q734" s="8"/>
    </row>
    <row r="735" spans="1:17" ht="15.75" thickBot="1" x14ac:dyDescent="0.3">
      <c r="A735" s="6" t="s">
        <v>22</v>
      </c>
      <c r="B735" s="6" t="s">
        <v>22</v>
      </c>
      <c r="C735" s="6" t="s">
        <v>97</v>
      </c>
      <c r="D735" s="6" t="s">
        <v>98</v>
      </c>
      <c r="E735" s="7">
        <v>42839</v>
      </c>
      <c r="F735" s="11">
        <v>600</v>
      </c>
      <c r="G735" s="11">
        <v>51757.38</v>
      </c>
      <c r="H735" s="11">
        <v>32758.99</v>
      </c>
      <c r="I735" s="9"/>
      <c r="J735" s="11">
        <v>9223.52</v>
      </c>
      <c r="K735" s="11">
        <v>81226.8</v>
      </c>
      <c r="L735" s="11">
        <v>0</v>
      </c>
      <c r="M735" s="11">
        <v>-6170.26</v>
      </c>
      <c r="N735" s="11">
        <v>-476.93</v>
      </c>
      <c r="O735" s="11">
        <v>0</v>
      </c>
      <c r="P735" s="11">
        <v>9254.74</v>
      </c>
      <c r="Q735" s="9"/>
    </row>
    <row r="736" spans="1:17" ht="15.75" thickBot="1" x14ac:dyDescent="0.3">
      <c r="A736" s="6" t="s">
        <v>22</v>
      </c>
      <c r="B736" s="6" t="s">
        <v>22</v>
      </c>
      <c r="C736" s="6" t="s">
        <v>97</v>
      </c>
      <c r="D736" s="6" t="s">
        <v>98</v>
      </c>
      <c r="E736" s="7">
        <v>42840</v>
      </c>
      <c r="F736" s="10">
        <v>1200</v>
      </c>
      <c r="G736" s="10">
        <v>41008.57</v>
      </c>
      <c r="H736" s="10">
        <v>13359.44</v>
      </c>
      <c r="I736" s="8"/>
      <c r="J736" s="10">
        <v>7374.03</v>
      </c>
      <c r="K736" s="10">
        <v>33125.1</v>
      </c>
      <c r="L736" s="10">
        <v>0</v>
      </c>
      <c r="M736" s="10">
        <v>-2516.29</v>
      </c>
      <c r="N736" s="10">
        <v>-194.5</v>
      </c>
      <c r="O736" s="10">
        <v>0</v>
      </c>
      <c r="P736" s="10">
        <v>6174.62</v>
      </c>
      <c r="Q736" s="8"/>
    </row>
    <row r="737" spans="1:17" ht="15.75" thickBot="1" x14ac:dyDescent="0.3">
      <c r="A737" s="6" t="s">
        <v>22</v>
      </c>
      <c r="B737" s="6" t="s">
        <v>22</v>
      </c>
      <c r="C737" s="6" t="s">
        <v>97</v>
      </c>
      <c r="D737" s="6" t="s">
        <v>98</v>
      </c>
      <c r="E737" s="7">
        <v>42841</v>
      </c>
      <c r="F737" s="11">
        <v>3000</v>
      </c>
      <c r="G737" s="11">
        <v>281707.34000000003</v>
      </c>
      <c r="H737" s="11">
        <v>120705.37</v>
      </c>
      <c r="I737" s="9"/>
      <c r="J737" s="11">
        <v>50145.57</v>
      </c>
      <c r="K737" s="11">
        <v>299292.2</v>
      </c>
      <c r="L737" s="11">
        <v>0</v>
      </c>
      <c r="M737" s="11">
        <v>-22735.23</v>
      </c>
      <c r="N737" s="11">
        <v>-1757.31</v>
      </c>
      <c r="O737" s="11">
        <v>0</v>
      </c>
      <c r="P737" s="11">
        <v>44690.27</v>
      </c>
      <c r="Q737" s="9"/>
    </row>
    <row r="738" spans="1:17" ht="15.75" thickBot="1" x14ac:dyDescent="0.3">
      <c r="A738" s="6" t="s">
        <v>22</v>
      </c>
      <c r="B738" s="6" t="s">
        <v>22</v>
      </c>
      <c r="C738" s="6" t="s">
        <v>97</v>
      </c>
      <c r="D738" s="6" t="s">
        <v>98</v>
      </c>
      <c r="E738" s="7">
        <v>42842</v>
      </c>
      <c r="F738" s="10">
        <v>900</v>
      </c>
      <c r="G738" s="10">
        <v>99739.03</v>
      </c>
      <c r="H738" s="10">
        <v>33207.39</v>
      </c>
      <c r="I738" s="8"/>
      <c r="J738" s="10">
        <v>17742.09</v>
      </c>
      <c r="K738" s="10">
        <v>82338.600000000006</v>
      </c>
      <c r="L738" s="10">
        <v>0</v>
      </c>
      <c r="M738" s="10">
        <v>-6254.71</v>
      </c>
      <c r="N738" s="10">
        <v>-483.45</v>
      </c>
      <c r="O738" s="10">
        <v>0</v>
      </c>
      <c r="P738" s="10">
        <v>14870.83</v>
      </c>
      <c r="Q738" s="8"/>
    </row>
    <row r="739" spans="1:17" ht="15.75" thickBot="1" x14ac:dyDescent="0.3">
      <c r="A739" s="6" t="s">
        <v>22</v>
      </c>
      <c r="B739" s="6" t="s">
        <v>22</v>
      </c>
      <c r="C739" s="6" t="s">
        <v>97</v>
      </c>
      <c r="D739" s="6" t="s">
        <v>98</v>
      </c>
      <c r="E739" s="7">
        <v>42843</v>
      </c>
      <c r="F739" s="11">
        <v>600</v>
      </c>
      <c r="G739" s="11">
        <v>67774.39</v>
      </c>
      <c r="H739" s="11">
        <v>27747.55</v>
      </c>
      <c r="I739" s="9"/>
      <c r="J739" s="11">
        <v>12067.54</v>
      </c>
      <c r="K739" s="11">
        <v>68800.800000000003</v>
      </c>
      <c r="L739" s="11">
        <v>0</v>
      </c>
      <c r="M739" s="11">
        <v>-5226.33</v>
      </c>
      <c r="N739" s="11">
        <v>-403.97</v>
      </c>
      <c r="O739" s="11">
        <v>0</v>
      </c>
      <c r="P739" s="11">
        <v>10613.39</v>
      </c>
      <c r="Q739" s="9"/>
    </row>
    <row r="740" spans="1:17" ht="15.75" thickBot="1" x14ac:dyDescent="0.3">
      <c r="A740" s="6" t="s">
        <v>22</v>
      </c>
      <c r="B740" s="6" t="s">
        <v>22</v>
      </c>
      <c r="C740" s="6" t="s">
        <v>97</v>
      </c>
      <c r="D740" s="6" t="s">
        <v>98</v>
      </c>
      <c r="E740" s="7">
        <v>42844</v>
      </c>
      <c r="F740" s="10">
        <v>1800</v>
      </c>
      <c r="G740" s="10">
        <v>350601.63</v>
      </c>
      <c r="H740" s="10">
        <v>170164.77</v>
      </c>
      <c r="I740" s="8"/>
      <c r="J740" s="10">
        <v>62452.04</v>
      </c>
      <c r="K740" s="10">
        <v>421928.1</v>
      </c>
      <c r="L740" s="10">
        <v>0</v>
      </c>
      <c r="M740" s="10">
        <v>-32051.06</v>
      </c>
      <c r="N740" s="10">
        <v>-2477.37</v>
      </c>
      <c r="O740" s="10">
        <v>0</v>
      </c>
      <c r="P740" s="10">
        <v>57390.32</v>
      </c>
      <c r="Q740" s="8"/>
    </row>
    <row r="741" spans="1:17" ht="15.75" thickBot="1" x14ac:dyDescent="0.3">
      <c r="A741" s="6" t="s">
        <v>22</v>
      </c>
      <c r="B741" s="6" t="s">
        <v>22</v>
      </c>
      <c r="C741" s="6" t="s">
        <v>97</v>
      </c>
      <c r="D741" s="6" t="s">
        <v>98</v>
      </c>
      <c r="E741" s="7">
        <v>42845</v>
      </c>
      <c r="F741" s="11">
        <v>3900</v>
      </c>
      <c r="G741" s="11">
        <v>232476.68</v>
      </c>
      <c r="H741" s="11">
        <v>84792.24</v>
      </c>
      <c r="I741" s="9"/>
      <c r="J741" s="11">
        <v>41446.519999999997</v>
      </c>
      <c r="K741" s="11">
        <v>210244.65</v>
      </c>
      <c r="L741" s="11">
        <v>0</v>
      </c>
      <c r="M741" s="11">
        <v>-15970.85</v>
      </c>
      <c r="N741" s="11">
        <v>-1234.47</v>
      </c>
      <c r="O741" s="11">
        <v>0</v>
      </c>
      <c r="P741" s="11">
        <v>35572.57</v>
      </c>
      <c r="Q741" s="9"/>
    </row>
    <row r="742" spans="1:17" ht="15.75" thickBot="1" x14ac:dyDescent="0.3">
      <c r="A742" s="6" t="s">
        <v>22</v>
      </c>
      <c r="B742" s="6" t="s">
        <v>22</v>
      </c>
      <c r="C742" s="6" t="s">
        <v>97</v>
      </c>
      <c r="D742" s="6" t="s">
        <v>98</v>
      </c>
      <c r="E742" s="7">
        <v>42854</v>
      </c>
      <c r="F742" s="10">
        <v>600</v>
      </c>
      <c r="G742" s="10">
        <v>32784.949999999997</v>
      </c>
      <c r="H742" s="10">
        <v>13794.65</v>
      </c>
      <c r="I742" s="8"/>
      <c r="J742" s="10">
        <v>5827.77</v>
      </c>
      <c r="K742" s="10">
        <v>34204.199999999997</v>
      </c>
      <c r="L742" s="10">
        <v>0</v>
      </c>
      <c r="M742" s="10">
        <v>-2598.27</v>
      </c>
      <c r="N742" s="10">
        <v>-200.83</v>
      </c>
      <c r="O742" s="10">
        <v>0</v>
      </c>
      <c r="P742" s="10">
        <v>5200.03</v>
      </c>
      <c r="Q742" s="8"/>
    </row>
    <row r="743" spans="1:17" ht="15.75" thickBot="1" x14ac:dyDescent="0.3">
      <c r="A743" s="6" t="s">
        <v>22</v>
      </c>
      <c r="B743" s="6" t="s">
        <v>22</v>
      </c>
      <c r="C743" s="6" t="s">
        <v>97</v>
      </c>
      <c r="D743" s="6" t="s">
        <v>98</v>
      </c>
      <c r="E743" s="7">
        <v>42855</v>
      </c>
      <c r="F743" s="11">
        <v>900</v>
      </c>
      <c r="G743" s="11">
        <v>208644.86</v>
      </c>
      <c r="H743" s="11">
        <v>81897.48</v>
      </c>
      <c r="I743" s="9"/>
      <c r="J743" s="11">
        <v>37430.79</v>
      </c>
      <c r="K743" s="11">
        <v>203067</v>
      </c>
      <c r="L743" s="11">
        <v>0</v>
      </c>
      <c r="M743" s="11">
        <v>-15425.63</v>
      </c>
      <c r="N743" s="11">
        <v>-1192.32</v>
      </c>
      <c r="O743" s="11">
        <v>0</v>
      </c>
      <c r="P743" s="11">
        <v>32262.46</v>
      </c>
      <c r="Q743" s="9"/>
    </row>
    <row r="744" spans="1:17" ht="15.75" thickBot="1" x14ac:dyDescent="0.3">
      <c r="A744" s="6" t="s">
        <v>22</v>
      </c>
      <c r="B744" s="6" t="s">
        <v>22</v>
      </c>
      <c r="C744" s="6" t="s">
        <v>99</v>
      </c>
      <c r="D744" s="6" t="s">
        <v>100</v>
      </c>
      <c r="E744" s="7">
        <v>42854</v>
      </c>
      <c r="F744" s="8"/>
      <c r="G744" s="8"/>
      <c r="H744" s="10">
        <v>7.12</v>
      </c>
      <c r="I744" s="10">
        <v>1.1299999999999999</v>
      </c>
      <c r="J744" s="8"/>
      <c r="K744" s="10">
        <v>5.34</v>
      </c>
      <c r="L744" s="8"/>
      <c r="M744" s="10">
        <v>-0.41</v>
      </c>
      <c r="N744" s="10">
        <v>-0.03</v>
      </c>
      <c r="O744" s="10">
        <v>0.87</v>
      </c>
      <c r="P744" s="8"/>
      <c r="Q744" s="8"/>
    </row>
    <row r="745" spans="1:17" ht="15.75" thickBot="1" x14ac:dyDescent="0.3">
      <c r="A745" s="6" t="s">
        <v>22</v>
      </c>
      <c r="B745" s="6" t="s">
        <v>22</v>
      </c>
      <c r="C745" s="6" t="s">
        <v>101</v>
      </c>
      <c r="D745" s="6" t="s">
        <v>102</v>
      </c>
      <c r="E745" s="7">
        <v>42807</v>
      </c>
      <c r="F745" s="9"/>
      <c r="G745" s="9"/>
      <c r="H745" s="11">
        <v>22.43</v>
      </c>
      <c r="I745" s="11">
        <v>3.58</v>
      </c>
      <c r="J745" s="9"/>
      <c r="K745" s="11">
        <v>16.84</v>
      </c>
      <c r="L745" s="9"/>
      <c r="M745" s="11">
        <v>0.14000000000000001</v>
      </c>
      <c r="N745" s="11">
        <v>-0.28000000000000003</v>
      </c>
      <c r="O745" s="11">
        <v>2.3199999999999998</v>
      </c>
      <c r="P745" s="9"/>
      <c r="Q745" s="9"/>
    </row>
    <row r="746" spans="1:17" ht="15.75" thickBot="1" x14ac:dyDescent="0.3">
      <c r="A746" s="6" t="s">
        <v>22</v>
      </c>
      <c r="B746" s="6" t="s">
        <v>22</v>
      </c>
      <c r="C746" s="6" t="s">
        <v>101</v>
      </c>
      <c r="D746" s="6" t="s">
        <v>102</v>
      </c>
      <c r="E746" s="7">
        <v>42808</v>
      </c>
      <c r="F746" s="8"/>
      <c r="G746" s="8"/>
      <c r="H746" s="10">
        <v>0</v>
      </c>
      <c r="I746" s="10">
        <v>0</v>
      </c>
      <c r="J746" s="8"/>
      <c r="K746" s="10">
        <v>0</v>
      </c>
      <c r="L746" s="8"/>
      <c r="M746" s="10">
        <v>0</v>
      </c>
      <c r="N746" s="10">
        <v>0</v>
      </c>
      <c r="O746" s="10">
        <v>0</v>
      </c>
      <c r="P746" s="8"/>
      <c r="Q746" s="8"/>
    </row>
    <row r="747" spans="1:17" ht="15.75" thickBot="1" x14ac:dyDescent="0.3">
      <c r="A747" s="6" t="s">
        <v>22</v>
      </c>
      <c r="B747" s="6" t="s">
        <v>22</v>
      </c>
      <c r="C747" s="6" t="s">
        <v>101</v>
      </c>
      <c r="D747" s="6" t="s">
        <v>102</v>
      </c>
      <c r="E747" s="7">
        <v>42811</v>
      </c>
      <c r="F747" s="9"/>
      <c r="G747" s="9"/>
      <c r="H747" s="11">
        <v>152.71</v>
      </c>
      <c r="I747" s="11">
        <v>24.36</v>
      </c>
      <c r="J747" s="9"/>
      <c r="K747" s="11">
        <v>114.64</v>
      </c>
      <c r="L747" s="9"/>
      <c r="M747" s="11">
        <v>0.97</v>
      </c>
      <c r="N747" s="11">
        <v>-1.94</v>
      </c>
      <c r="O747" s="11">
        <v>15.81</v>
      </c>
      <c r="P747" s="9"/>
      <c r="Q747" s="9"/>
    </row>
    <row r="748" spans="1:17" ht="15.75" thickBot="1" x14ac:dyDescent="0.3">
      <c r="A748" s="6" t="s">
        <v>22</v>
      </c>
      <c r="B748" s="6" t="s">
        <v>22</v>
      </c>
      <c r="C748" s="6" t="s">
        <v>101</v>
      </c>
      <c r="D748" s="6" t="s">
        <v>102</v>
      </c>
      <c r="E748" s="7">
        <v>42812</v>
      </c>
      <c r="F748" s="8"/>
      <c r="G748" s="8"/>
      <c r="H748" s="10">
        <v>82.66</v>
      </c>
      <c r="I748" s="10">
        <v>13.18</v>
      </c>
      <c r="J748" s="8"/>
      <c r="K748" s="10">
        <v>62.05</v>
      </c>
      <c r="L748" s="8"/>
      <c r="M748" s="10">
        <v>0.53</v>
      </c>
      <c r="N748" s="10">
        <v>-1.05</v>
      </c>
      <c r="O748" s="10">
        <v>8.56</v>
      </c>
      <c r="P748" s="8"/>
      <c r="Q748" s="8"/>
    </row>
    <row r="749" spans="1:17" ht="15.75" thickBot="1" x14ac:dyDescent="0.3">
      <c r="A749" s="6" t="s">
        <v>22</v>
      </c>
      <c r="B749" s="6" t="s">
        <v>22</v>
      </c>
      <c r="C749" s="6" t="s">
        <v>101</v>
      </c>
      <c r="D749" s="6" t="s">
        <v>102</v>
      </c>
      <c r="E749" s="7">
        <v>42813</v>
      </c>
      <c r="F749" s="9"/>
      <c r="G749" s="9"/>
      <c r="H749" s="11">
        <v>33.89</v>
      </c>
      <c r="I749" s="11">
        <v>5.41</v>
      </c>
      <c r="J749" s="9"/>
      <c r="K749" s="11">
        <v>25.46</v>
      </c>
      <c r="L749" s="9"/>
      <c r="M749" s="11">
        <v>0.23</v>
      </c>
      <c r="N749" s="11">
        <v>-0.44</v>
      </c>
      <c r="O749" s="11">
        <v>3.5</v>
      </c>
      <c r="P749" s="9"/>
      <c r="Q749" s="9"/>
    </row>
    <row r="750" spans="1:17" ht="15.75" thickBot="1" x14ac:dyDescent="0.3">
      <c r="A750" s="6" t="s">
        <v>22</v>
      </c>
      <c r="B750" s="6" t="s">
        <v>22</v>
      </c>
      <c r="C750" s="6" t="s">
        <v>101</v>
      </c>
      <c r="D750" s="6" t="s">
        <v>102</v>
      </c>
      <c r="E750" s="7">
        <v>42824</v>
      </c>
      <c r="F750" s="8"/>
      <c r="G750" s="8"/>
      <c r="H750" s="10">
        <v>4.72</v>
      </c>
      <c r="I750" s="10">
        <v>0.75</v>
      </c>
      <c r="J750" s="8"/>
      <c r="K750" s="10">
        <v>3.54</v>
      </c>
      <c r="L750" s="8"/>
      <c r="M750" s="10">
        <v>0.03</v>
      </c>
      <c r="N750" s="10">
        <v>-0.06</v>
      </c>
      <c r="O750" s="10">
        <v>0.49</v>
      </c>
      <c r="P750" s="8"/>
      <c r="Q750" s="8"/>
    </row>
    <row r="751" spans="1:17" ht="15.75" thickBot="1" x14ac:dyDescent="0.3">
      <c r="A751" s="6" t="s">
        <v>22</v>
      </c>
      <c r="B751" s="6" t="s">
        <v>22</v>
      </c>
      <c r="C751" s="6" t="s">
        <v>101</v>
      </c>
      <c r="D751" s="6" t="s">
        <v>102</v>
      </c>
      <c r="E751" s="7">
        <v>42825</v>
      </c>
      <c r="F751" s="9"/>
      <c r="G751" s="9"/>
      <c r="H751" s="11">
        <v>1.26</v>
      </c>
      <c r="I751" s="11">
        <v>0.21</v>
      </c>
      <c r="J751" s="9"/>
      <c r="K751" s="11">
        <v>0.96</v>
      </c>
      <c r="L751" s="9"/>
      <c r="M751" s="11">
        <v>0.01</v>
      </c>
      <c r="N751" s="11">
        <v>-0.02</v>
      </c>
      <c r="O751" s="11">
        <v>0.13</v>
      </c>
      <c r="P751" s="9"/>
      <c r="Q751" s="9"/>
    </row>
    <row r="752" spans="1:17" ht="15.75" thickBot="1" x14ac:dyDescent="0.3">
      <c r="A752" s="6" t="s">
        <v>22</v>
      </c>
      <c r="B752" s="6" t="s">
        <v>22</v>
      </c>
      <c r="C752" s="6" t="s">
        <v>101</v>
      </c>
      <c r="D752" s="6" t="s">
        <v>102</v>
      </c>
      <c r="E752" s="7">
        <v>42828</v>
      </c>
      <c r="F752" s="8"/>
      <c r="G752" s="8"/>
      <c r="H752" s="10">
        <v>17.97</v>
      </c>
      <c r="I752" s="10">
        <v>2.87</v>
      </c>
      <c r="J752" s="8"/>
      <c r="K752" s="10">
        <v>13.48</v>
      </c>
      <c r="L752" s="8"/>
      <c r="M752" s="10">
        <v>-1.03</v>
      </c>
      <c r="N752" s="10">
        <v>-0.08</v>
      </c>
      <c r="O752" s="10">
        <v>2.2000000000000002</v>
      </c>
      <c r="P752" s="8"/>
      <c r="Q752" s="8"/>
    </row>
    <row r="753" spans="1:17" ht="15.75" thickBot="1" x14ac:dyDescent="0.3">
      <c r="A753" s="6" t="s">
        <v>22</v>
      </c>
      <c r="B753" s="6" t="s">
        <v>22</v>
      </c>
      <c r="C753" s="6" t="s">
        <v>101</v>
      </c>
      <c r="D753" s="6" t="s">
        <v>102</v>
      </c>
      <c r="E753" s="7">
        <v>42829</v>
      </c>
      <c r="F753" s="9"/>
      <c r="G753" s="9"/>
      <c r="H753" s="11">
        <v>197.1</v>
      </c>
      <c r="I753" s="11">
        <v>31.44</v>
      </c>
      <c r="J753" s="9"/>
      <c r="K753" s="11">
        <v>147.97</v>
      </c>
      <c r="L753" s="9"/>
      <c r="M753" s="11">
        <v>-11.24</v>
      </c>
      <c r="N753" s="11">
        <v>-0.87</v>
      </c>
      <c r="O753" s="11">
        <v>24.16</v>
      </c>
      <c r="P753" s="9"/>
      <c r="Q753" s="9"/>
    </row>
    <row r="754" spans="1:17" ht="15.75" thickBot="1" x14ac:dyDescent="0.3">
      <c r="A754" s="6" t="s">
        <v>22</v>
      </c>
      <c r="B754" s="6" t="s">
        <v>22</v>
      </c>
      <c r="C754" s="6" t="s">
        <v>101</v>
      </c>
      <c r="D754" s="6" t="s">
        <v>102</v>
      </c>
      <c r="E754" s="7">
        <v>42830</v>
      </c>
      <c r="F754" s="8"/>
      <c r="G754" s="8"/>
      <c r="H754" s="10">
        <v>154.53</v>
      </c>
      <c r="I754" s="10">
        <v>24.65</v>
      </c>
      <c r="J754" s="8"/>
      <c r="K754" s="10">
        <v>116</v>
      </c>
      <c r="L754" s="8"/>
      <c r="M754" s="10">
        <v>-8.81</v>
      </c>
      <c r="N754" s="10">
        <v>-0.68</v>
      </c>
      <c r="O754" s="10">
        <v>18.95</v>
      </c>
      <c r="P754" s="8"/>
      <c r="Q754" s="8"/>
    </row>
    <row r="755" spans="1:17" ht="15.75" thickBot="1" x14ac:dyDescent="0.3">
      <c r="A755" s="6" t="s">
        <v>22</v>
      </c>
      <c r="B755" s="6" t="s">
        <v>22</v>
      </c>
      <c r="C755" s="6" t="s">
        <v>101</v>
      </c>
      <c r="D755" s="6" t="s">
        <v>102</v>
      </c>
      <c r="E755" s="7">
        <v>42831</v>
      </c>
      <c r="F755" s="9"/>
      <c r="G755" s="9"/>
      <c r="H755" s="11">
        <v>11.08</v>
      </c>
      <c r="I755" s="11">
        <v>1.76</v>
      </c>
      <c r="J755" s="9"/>
      <c r="K755" s="11">
        <v>8.31</v>
      </c>
      <c r="L755" s="9"/>
      <c r="M755" s="11">
        <v>-0.63</v>
      </c>
      <c r="N755" s="11">
        <v>-0.05</v>
      </c>
      <c r="O755" s="11">
        <v>1.35</v>
      </c>
      <c r="P755" s="9"/>
      <c r="Q755" s="9"/>
    </row>
    <row r="756" spans="1:17" ht="15.75" thickBot="1" x14ac:dyDescent="0.3">
      <c r="A756" s="6" t="s">
        <v>22</v>
      </c>
      <c r="B756" s="6" t="s">
        <v>22</v>
      </c>
      <c r="C756" s="6" t="s">
        <v>101</v>
      </c>
      <c r="D756" s="6" t="s">
        <v>102</v>
      </c>
      <c r="E756" s="7">
        <v>42832</v>
      </c>
      <c r="F756" s="8"/>
      <c r="G756" s="8"/>
      <c r="H756" s="10">
        <v>3.53</v>
      </c>
      <c r="I756" s="10">
        <v>0.56000000000000005</v>
      </c>
      <c r="J756" s="8"/>
      <c r="K756" s="10">
        <v>2.64</v>
      </c>
      <c r="L756" s="8"/>
      <c r="M756" s="10">
        <v>-0.2</v>
      </c>
      <c r="N756" s="10">
        <v>-0.02</v>
      </c>
      <c r="O756" s="10">
        <v>0.43</v>
      </c>
      <c r="P756" s="8"/>
      <c r="Q756" s="8"/>
    </row>
    <row r="757" spans="1:17" ht="15.75" thickBot="1" x14ac:dyDescent="0.3">
      <c r="A757" s="6" t="s">
        <v>22</v>
      </c>
      <c r="B757" s="6" t="s">
        <v>22</v>
      </c>
      <c r="C757" s="6" t="s">
        <v>101</v>
      </c>
      <c r="D757" s="6" t="s">
        <v>102</v>
      </c>
      <c r="E757" s="7">
        <v>42833</v>
      </c>
      <c r="F757" s="9"/>
      <c r="G757" s="9"/>
      <c r="H757" s="11">
        <v>494.2</v>
      </c>
      <c r="I757" s="11">
        <v>78.81</v>
      </c>
      <c r="J757" s="9"/>
      <c r="K757" s="11">
        <v>370.97</v>
      </c>
      <c r="L757" s="9"/>
      <c r="M757" s="11">
        <v>-28.16</v>
      </c>
      <c r="N757" s="11">
        <v>-2.19</v>
      </c>
      <c r="O757" s="11">
        <v>60.57</v>
      </c>
      <c r="P757" s="9"/>
      <c r="Q757" s="9"/>
    </row>
    <row r="758" spans="1:17" ht="15.75" thickBot="1" x14ac:dyDescent="0.3">
      <c r="A758" s="6" t="s">
        <v>22</v>
      </c>
      <c r="B758" s="6" t="s">
        <v>22</v>
      </c>
      <c r="C758" s="6" t="s">
        <v>101</v>
      </c>
      <c r="D758" s="6" t="s">
        <v>102</v>
      </c>
      <c r="E758" s="7">
        <v>42834</v>
      </c>
      <c r="F758" s="8"/>
      <c r="G758" s="8"/>
      <c r="H758" s="10">
        <v>409.87</v>
      </c>
      <c r="I758" s="10">
        <v>65.37</v>
      </c>
      <c r="J758" s="8"/>
      <c r="K758" s="10">
        <v>307.68</v>
      </c>
      <c r="L758" s="8"/>
      <c r="M758" s="10">
        <v>-23.38</v>
      </c>
      <c r="N758" s="10">
        <v>-1.81</v>
      </c>
      <c r="O758" s="10">
        <v>50.24</v>
      </c>
      <c r="P758" s="8"/>
      <c r="Q758" s="8"/>
    </row>
    <row r="759" spans="1:17" ht="15.75" thickBot="1" x14ac:dyDescent="0.3">
      <c r="A759" s="6" t="s">
        <v>22</v>
      </c>
      <c r="B759" s="6" t="s">
        <v>22</v>
      </c>
      <c r="C759" s="6" t="s">
        <v>101</v>
      </c>
      <c r="D759" s="6" t="s">
        <v>102</v>
      </c>
      <c r="E759" s="7">
        <v>42836</v>
      </c>
      <c r="F759" s="9"/>
      <c r="G759" s="9"/>
      <c r="H759" s="11">
        <v>1944.1</v>
      </c>
      <c r="I759" s="11">
        <v>310.08999999999997</v>
      </c>
      <c r="J759" s="9"/>
      <c r="K759" s="11">
        <v>1459.45</v>
      </c>
      <c r="L759" s="9"/>
      <c r="M759" s="11">
        <v>-110.88</v>
      </c>
      <c r="N759" s="11">
        <v>-8.5500000000000007</v>
      </c>
      <c r="O759" s="11">
        <v>238.31</v>
      </c>
      <c r="P759" s="9"/>
      <c r="Q759" s="9"/>
    </row>
    <row r="760" spans="1:17" ht="15.75" thickBot="1" x14ac:dyDescent="0.3">
      <c r="A760" s="6" t="s">
        <v>22</v>
      </c>
      <c r="B760" s="6" t="s">
        <v>22</v>
      </c>
      <c r="C760" s="6" t="s">
        <v>101</v>
      </c>
      <c r="D760" s="6" t="s">
        <v>102</v>
      </c>
      <c r="E760" s="7">
        <v>42837</v>
      </c>
      <c r="F760" s="8"/>
      <c r="G760" s="8"/>
      <c r="H760" s="10">
        <v>680.85</v>
      </c>
      <c r="I760" s="10">
        <v>108.6</v>
      </c>
      <c r="J760" s="8"/>
      <c r="K760" s="10">
        <v>511.1</v>
      </c>
      <c r="L760" s="8"/>
      <c r="M760" s="10">
        <v>-38.83</v>
      </c>
      <c r="N760" s="10">
        <v>-3</v>
      </c>
      <c r="O760" s="10">
        <v>83.44</v>
      </c>
      <c r="P760" s="8"/>
      <c r="Q760" s="8"/>
    </row>
    <row r="761" spans="1:17" ht="15.75" thickBot="1" x14ac:dyDescent="0.3">
      <c r="A761" s="6" t="s">
        <v>22</v>
      </c>
      <c r="B761" s="6" t="s">
        <v>22</v>
      </c>
      <c r="C761" s="6" t="s">
        <v>101</v>
      </c>
      <c r="D761" s="6" t="s">
        <v>102</v>
      </c>
      <c r="E761" s="7">
        <v>42838</v>
      </c>
      <c r="F761" s="9"/>
      <c r="G761" s="9"/>
      <c r="H761" s="11">
        <v>313.31</v>
      </c>
      <c r="I761" s="11">
        <v>49.97</v>
      </c>
      <c r="J761" s="9"/>
      <c r="K761" s="11">
        <v>235.2</v>
      </c>
      <c r="L761" s="9"/>
      <c r="M761" s="11">
        <v>-17.87</v>
      </c>
      <c r="N761" s="11">
        <v>-1.37</v>
      </c>
      <c r="O761" s="11">
        <v>38.409999999999997</v>
      </c>
      <c r="P761" s="9"/>
      <c r="Q761" s="9"/>
    </row>
    <row r="762" spans="1:17" ht="15.75" thickBot="1" x14ac:dyDescent="0.3">
      <c r="A762" s="6" t="s">
        <v>22</v>
      </c>
      <c r="B762" s="6" t="s">
        <v>22</v>
      </c>
      <c r="C762" s="6" t="s">
        <v>101</v>
      </c>
      <c r="D762" s="6" t="s">
        <v>102</v>
      </c>
      <c r="E762" s="7">
        <v>42839</v>
      </c>
      <c r="F762" s="8"/>
      <c r="G762" s="8"/>
      <c r="H762" s="10">
        <v>726.18</v>
      </c>
      <c r="I762" s="10">
        <v>115.82</v>
      </c>
      <c r="J762" s="8"/>
      <c r="K762" s="10">
        <v>545.15</v>
      </c>
      <c r="L762" s="8"/>
      <c r="M762" s="10">
        <v>-41.4</v>
      </c>
      <c r="N762" s="10">
        <v>-3.21</v>
      </c>
      <c r="O762" s="10">
        <v>89.01</v>
      </c>
      <c r="P762" s="8"/>
      <c r="Q762" s="8"/>
    </row>
    <row r="763" spans="1:17" ht="15.75" thickBot="1" x14ac:dyDescent="0.3">
      <c r="A763" s="6" t="s">
        <v>22</v>
      </c>
      <c r="B763" s="6" t="s">
        <v>22</v>
      </c>
      <c r="C763" s="6" t="s">
        <v>101</v>
      </c>
      <c r="D763" s="6" t="s">
        <v>102</v>
      </c>
      <c r="E763" s="7">
        <v>42840</v>
      </c>
      <c r="F763" s="9"/>
      <c r="G763" s="9"/>
      <c r="H763" s="11">
        <v>519.25</v>
      </c>
      <c r="I763" s="11">
        <v>82.84</v>
      </c>
      <c r="J763" s="9"/>
      <c r="K763" s="11">
        <v>389.83</v>
      </c>
      <c r="L763" s="9"/>
      <c r="M763" s="11">
        <v>-29.61</v>
      </c>
      <c r="N763" s="11">
        <v>-2.2999999999999998</v>
      </c>
      <c r="O763" s="11">
        <v>63.67</v>
      </c>
      <c r="P763" s="9"/>
      <c r="Q763" s="9"/>
    </row>
    <row r="764" spans="1:17" ht="15.75" thickBot="1" x14ac:dyDescent="0.3">
      <c r="A764" s="6" t="s">
        <v>22</v>
      </c>
      <c r="B764" s="6" t="s">
        <v>22</v>
      </c>
      <c r="C764" s="6" t="s">
        <v>101</v>
      </c>
      <c r="D764" s="6" t="s">
        <v>102</v>
      </c>
      <c r="E764" s="7">
        <v>42841</v>
      </c>
      <c r="F764" s="8"/>
      <c r="G764" s="8"/>
      <c r="H764" s="10">
        <v>5.16</v>
      </c>
      <c r="I764" s="10">
        <v>0.82</v>
      </c>
      <c r="J764" s="8"/>
      <c r="K764" s="10">
        <v>3.87</v>
      </c>
      <c r="L764" s="8"/>
      <c r="M764" s="10">
        <v>-0.3</v>
      </c>
      <c r="N764" s="10">
        <v>-0.02</v>
      </c>
      <c r="O764" s="10">
        <v>0.63</v>
      </c>
      <c r="P764" s="8"/>
      <c r="Q764" s="8"/>
    </row>
    <row r="765" spans="1:17" ht="15.75" thickBot="1" x14ac:dyDescent="0.3">
      <c r="A765" s="6" t="s">
        <v>22</v>
      </c>
      <c r="B765" s="6" t="s">
        <v>22</v>
      </c>
      <c r="C765" s="6" t="s">
        <v>101</v>
      </c>
      <c r="D765" s="6" t="s">
        <v>102</v>
      </c>
      <c r="E765" s="7">
        <v>42842</v>
      </c>
      <c r="F765" s="9"/>
      <c r="G765" s="9"/>
      <c r="H765" s="11">
        <v>501.34</v>
      </c>
      <c r="I765" s="11">
        <v>79.95</v>
      </c>
      <c r="J765" s="9"/>
      <c r="K765" s="11">
        <v>376.36</v>
      </c>
      <c r="L765" s="9"/>
      <c r="M765" s="11">
        <v>-28.59</v>
      </c>
      <c r="N765" s="11">
        <v>-2.2000000000000002</v>
      </c>
      <c r="O765" s="11">
        <v>61.45</v>
      </c>
      <c r="P765" s="9"/>
      <c r="Q765" s="9"/>
    </row>
    <row r="766" spans="1:17" ht="15.75" thickBot="1" x14ac:dyDescent="0.3">
      <c r="A766" s="6" t="s">
        <v>22</v>
      </c>
      <c r="B766" s="6" t="s">
        <v>22</v>
      </c>
      <c r="C766" s="6" t="s">
        <v>101</v>
      </c>
      <c r="D766" s="6" t="s">
        <v>102</v>
      </c>
      <c r="E766" s="7">
        <v>42843</v>
      </c>
      <c r="F766" s="8"/>
      <c r="G766" s="8"/>
      <c r="H766" s="10">
        <v>63.78</v>
      </c>
      <c r="I766" s="10">
        <v>10.17</v>
      </c>
      <c r="J766" s="8"/>
      <c r="K766" s="10">
        <v>47.88</v>
      </c>
      <c r="L766" s="8"/>
      <c r="M766" s="10">
        <v>-3.64</v>
      </c>
      <c r="N766" s="10">
        <v>-0.28000000000000003</v>
      </c>
      <c r="O766" s="10">
        <v>7.82</v>
      </c>
      <c r="P766" s="8"/>
      <c r="Q766" s="8"/>
    </row>
    <row r="767" spans="1:17" ht="15.75" thickBot="1" x14ac:dyDescent="0.3">
      <c r="A767" s="6" t="s">
        <v>22</v>
      </c>
      <c r="B767" s="6" t="s">
        <v>22</v>
      </c>
      <c r="C767" s="6" t="s">
        <v>101</v>
      </c>
      <c r="D767" s="6" t="s">
        <v>102</v>
      </c>
      <c r="E767" s="7">
        <v>42844</v>
      </c>
      <c r="F767" s="9"/>
      <c r="G767" s="9"/>
      <c r="H767" s="11">
        <v>849.43</v>
      </c>
      <c r="I767" s="11">
        <v>135.47999999999999</v>
      </c>
      <c r="J767" s="9"/>
      <c r="K767" s="11">
        <v>637.66</v>
      </c>
      <c r="L767" s="9"/>
      <c r="M767" s="11">
        <v>-48.51</v>
      </c>
      <c r="N767" s="11">
        <v>-3.67</v>
      </c>
      <c r="O767" s="11">
        <v>104.13</v>
      </c>
      <c r="P767" s="9"/>
      <c r="Q767" s="9"/>
    </row>
    <row r="768" spans="1:17" ht="15.75" thickBot="1" x14ac:dyDescent="0.3">
      <c r="A768" s="6" t="s">
        <v>22</v>
      </c>
      <c r="B768" s="6" t="s">
        <v>22</v>
      </c>
      <c r="C768" s="6" t="s">
        <v>101</v>
      </c>
      <c r="D768" s="6" t="s">
        <v>102</v>
      </c>
      <c r="E768" s="7">
        <v>42845</v>
      </c>
      <c r="F768" s="8"/>
      <c r="G768" s="8"/>
      <c r="H768" s="10">
        <v>546.02</v>
      </c>
      <c r="I768" s="10">
        <v>87.07</v>
      </c>
      <c r="J768" s="8"/>
      <c r="K768" s="10">
        <v>409.86</v>
      </c>
      <c r="L768" s="8"/>
      <c r="M768" s="10">
        <v>-31.13</v>
      </c>
      <c r="N768" s="10">
        <v>-2.4</v>
      </c>
      <c r="O768" s="10">
        <v>66.930000000000007</v>
      </c>
      <c r="P768" s="8"/>
      <c r="Q768" s="8"/>
    </row>
    <row r="769" spans="1:17" ht="15.75" thickBot="1" x14ac:dyDescent="0.3">
      <c r="A769" s="6" t="s">
        <v>22</v>
      </c>
      <c r="B769" s="6" t="s">
        <v>22</v>
      </c>
      <c r="C769" s="6" t="s">
        <v>103</v>
      </c>
      <c r="D769" s="6" t="s">
        <v>104</v>
      </c>
      <c r="E769" s="7">
        <v>42824</v>
      </c>
      <c r="F769" s="9"/>
      <c r="G769" s="9"/>
      <c r="H769" s="11">
        <v>24.8</v>
      </c>
      <c r="I769" s="11">
        <v>3.95</v>
      </c>
      <c r="J769" s="9"/>
      <c r="K769" s="11">
        <v>18.61</v>
      </c>
      <c r="L769" s="9"/>
      <c r="M769" s="11">
        <v>0.17</v>
      </c>
      <c r="N769" s="11">
        <v>-0.32</v>
      </c>
      <c r="O769" s="11">
        <v>2.57</v>
      </c>
      <c r="P769" s="9"/>
      <c r="Q769" s="9"/>
    </row>
    <row r="770" spans="1:17" ht="15.75" thickBot="1" x14ac:dyDescent="0.3">
      <c r="A770" s="6" t="s">
        <v>22</v>
      </c>
      <c r="B770" s="6" t="s">
        <v>22</v>
      </c>
      <c r="C770" s="6" t="s">
        <v>103</v>
      </c>
      <c r="D770" s="6" t="s">
        <v>104</v>
      </c>
      <c r="E770" s="7">
        <v>42825</v>
      </c>
      <c r="F770" s="8"/>
      <c r="G770" s="8"/>
      <c r="H770" s="10">
        <v>12.44</v>
      </c>
      <c r="I770" s="10">
        <v>1.99</v>
      </c>
      <c r="J770" s="8"/>
      <c r="K770" s="10">
        <v>9.35</v>
      </c>
      <c r="L770" s="8"/>
      <c r="M770" s="10">
        <v>0.08</v>
      </c>
      <c r="N770" s="10">
        <v>-0.16</v>
      </c>
      <c r="O770" s="10">
        <v>1.29</v>
      </c>
      <c r="P770" s="8"/>
      <c r="Q770" s="8"/>
    </row>
    <row r="771" spans="1:17" ht="15.75" thickBot="1" x14ac:dyDescent="0.3">
      <c r="A771" s="6" t="s">
        <v>22</v>
      </c>
      <c r="B771" s="6" t="s">
        <v>22</v>
      </c>
      <c r="C771" s="6" t="s">
        <v>103</v>
      </c>
      <c r="D771" s="6" t="s">
        <v>104</v>
      </c>
      <c r="E771" s="7">
        <v>42854</v>
      </c>
      <c r="F771" s="9"/>
      <c r="G771" s="9"/>
      <c r="H771" s="11">
        <v>277.37</v>
      </c>
      <c r="I771" s="11">
        <v>44.24</v>
      </c>
      <c r="J771" s="9"/>
      <c r="K771" s="11">
        <v>208.22</v>
      </c>
      <c r="L771" s="9"/>
      <c r="M771" s="11">
        <v>-15.82</v>
      </c>
      <c r="N771" s="11">
        <v>-1.22</v>
      </c>
      <c r="O771" s="11">
        <v>34</v>
      </c>
      <c r="P771" s="9"/>
      <c r="Q771" s="9"/>
    </row>
    <row r="772" spans="1:17" ht="15.75" thickBot="1" x14ac:dyDescent="0.3">
      <c r="A772" s="6" t="s">
        <v>22</v>
      </c>
      <c r="B772" s="6" t="s">
        <v>22</v>
      </c>
      <c r="C772" s="6" t="s">
        <v>103</v>
      </c>
      <c r="D772" s="6" t="s">
        <v>104</v>
      </c>
      <c r="E772" s="7">
        <v>42855</v>
      </c>
      <c r="F772" s="8"/>
      <c r="G772" s="8"/>
      <c r="H772" s="10">
        <v>2536.41</v>
      </c>
      <c r="I772" s="10">
        <v>404.58</v>
      </c>
      <c r="J772" s="8"/>
      <c r="K772" s="10">
        <v>1904.07</v>
      </c>
      <c r="L772" s="8"/>
      <c r="M772" s="10">
        <v>-144.65</v>
      </c>
      <c r="N772" s="10">
        <v>-11.18</v>
      </c>
      <c r="O772" s="10">
        <v>310.89999999999998</v>
      </c>
      <c r="P772" s="8"/>
      <c r="Q772" s="8"/>
    </row>
    <row r="773" spans="1:17" ht="15.75" thickBot="1" x14ac:dyDescent="0.3">
      <c r="A773" s="6" t="s">
        <v>22</v>
      </c>
      <c r="B773" s="6" t="s">
        <v>22</v>
      </c>
      <c r="C773" s="6" t="s">
        <v>105</v>
      </c>
      <c r="D773" s="6" t="s">
        <v>106</v>
      </c>
      <c r="E773" s="7">
        <v>42723</v>
      </c>
      <c r="F773" s="11">
        <v>4</v>
      </c>
      <c r="G773" s="9"/>
      <c r="H773" s="11">
        <v>15.21</v>
      </c>
      <c r="I773" s="11">
        <v>1.93</v>
      </c>
      <c r="J773" s="9"/>
      <c r="K773" s="11">
        <v>9.07</v>
      </c>
      <c r="L773" s="9"/>
      <c r="M773" s="11">
        <v>-0.87</v>
      </c>
      <c r="N773" s="11">
        <v>-0.03</v>
      </c>
      <c r="O773" s="11">
        <v>2</v>
      </c>
      <c r="P773" s="9"/>
      <c r="Q773" s="9"/>
    </row>
    <row r="774" spans="1:17" ht="15.75" thickBot="1" x14ac:dyDescent="0.3">
      <c r="A774" s="6" t="s">
        <v>22</v>
      </c>
      <c r="B774" s="6" t="s">
        <v>22</v>
      </c>
      <c r="C774" s="6" t="s">
        <v>105</v>
      </c>
      <c r="D774" s="6" t="s">
        <v>106</v>
      </c>
      <c r="E774" s="7">
        <v>42754</v>
      </c>
      <c r="F774" s="10">
        <v>4</v>
      </c>
      <c r="G774" s="8"/>
      <c r="H774" s="10">
        <v>20.14</v>
      </c>
      <c r="I774" s="10">
        <v>2.5499999999999998</v>
      </c>
      <c r="J774" s="8"/>
      <c r="K774" s="10">
        <v>12.02</v>
      </c>
      <c r="L774" s="8"/>
      <c r="M774" s="10">
        <v>-1.43</v>
      </c>
      <c r="N774" s="10">
        <v>-0.04</v>
      </c>
      <c r="O774" s="10">
        <v>2.69</v>
      </c>
      <c r="P774" s="8"/>
      <c r="Q774" s="8"/>
    </row>
    <row r="775" spans="1:17" ht="15.75" thickBot="1" x14ac:dyDescent="0.3">
      <c r="A775" s="6" t="s">
        <v>22</v>
      </c>
      <c r="B775" s="6" t="s">
        <v>22</v>
      </c>
      <c r="C775" s="6" t="s">
        <v>105</v>
      </c>
      <c r="D775" s="6" t="s">
        <v>106</v>
      </c>
      <c r="E775" s="7">
        <v>42785</v>
      </c>
      <c r="F775" s="11">
        <v>4</v>
      </c>
      <c r="G775" s="9"/>
      <c r="H775" s="11">
        <v>16.16</v>
      </c>
      <c r="I775" s="11">
        <v>2.0499999999999998</v>
      </c>
      <c r="J775" s="9"/>
      <c r="K775" s="11">
        <v>9.65</v>
      </c>
      <c r="L775" s="9"/>
      <c r="M775" s="11">
        <v>-0.46</v>
      </c>
      <c r="N775" s="11">
        <v>-0.25</v>
      </c>
      <c r="O775" s="11">
        <v>1.89</v>
      </c>
      <c r="P775" s="9"/>
      <c r="Q775" s="9"/>
    </row>
    <row r="776" spans="1:17" ht="15.75" thickBot="1" x14ac:dyDescent="0.3">
      <c r="A776" s="6" t="s">
        <v>22</v>
      </c>
      <c r="B776" s="6" t="s">
        <v>22</v>
      </c>
      <c r="C776" s="6" t="s">
        <v>105</v>
      </c>
      <c r="D776" s="6" t="s">
        <v>106</v>
      </c>
      <c r="E776" s="7">
        <v>42803</v>
      </c>
      <c r="F776" s="10">
        <v>24</v>
      </c>
      <c r="G776" s="8"/>
      <c r="H776" s="10">
        <v>29.07</v>
      </c>
      <c r="I776" s="10">
        <v>3.7</v>
      </c>
      <c r="J776" s="8"/>
      <c r="K776" s="10">
        <v>17.37</v>
      </c>
      <c r="L776" s="8"/>
      <c r="M776" s="10">
        <v>0.14000000000000001</v>
      </c>
      <c r="N776" s="10">
        <v>-0.28999999999999998</v>
      </c>
      <c r="O776" s="10">
        <v>4.03</v>
      </c>
      <c r="P776" s="8"/>
      <c r="Q776" s="8"/>
    </row>
    <row r="777" spans="1:17" ht="15.75" thickBot="1" x14ac:dyDescent="0.3">
      <c r="A777" s="6" t="s">
        <v>22</v>
      </c>
      <c r="B777" s="6" t="s">
        <v>22</v>
      </c>
      <c r="C777" s="6" t="s">
        <v>105</v>
      </c>
      <c r="D777" s="6" t="s">
        <v>106</v>
      </c>
      <c r="E777" s="7">
        <v>42805</v>
      </c>
      <c r="F777" s="11">
        <v>16</v>
      </c>
      <c r="G777" s="9"/>
      <c r="H777" s="11">
        <v>20.059999999999999</v>
      </c>
      <c r="I777" s="11">
        <v>2.54</v>
      </c>
      <c r="J777" s="9"/>
      <c r="K777" s="11">
        <v>11.95</v>
      </c>
      <c r="L777" s="9"/>
      <c r="M777" s="11">
        <v>0.11</v>
      </c>
      <c r="N777" s="11">
        <v>-0.21</v>
      </c>
      <c r="O777" s="11">
        <v>2.74</v>
      </c>
      <c r="P777" s="9"/>
      <c r="Q777" s="9"/>
    </row>
    <row r="778" spans="1:17" ht="15.75" thickBot="1" x14ac:dyDescent="0.3">
      <c r="A778" s="6" t="s">
        <v>22</v>
      </c>
      <c r="B778" s="6" t="s">
        <v>22</v>
      </c>
      <c r="C778" s="6" t="s">
        <v>105</v>
      </c>
      <c r="D778" s="6" t="s">
        <v>106</v>
      </c>
      <c r="E778" s="7">
        <v>42806</v>
      </c>
      <c r="F778" s="10">
        <v>12</v>
      </c>
      <c r="G778" s="8"/>
      <c r="H778" s="10">
        <v>34.47</v>
      </c>
      <c r="I778" s="10">
        <v>4.37</v>
      </c>
      <c r="J778" s="8"/>
      <c r="K778" s="10">
        <v>20.58</v>
      </c>
      <c r="L778" s="8"/>
      <c r="M778" s="10">
        <v>0.17</v>
      </c>
      <c r="N778" s="10">
        <v>-0.35</v>
      </c>
      <c r="O778" s="10">
        <v>3.87</v>
      </c>
      <c r="P778" s="8"/>
      <c r="Q778" s="8"/>
    </row>
    <row r="779" spans="1:17" ht="15.75" thickBot="1" x14ac:dyDescent="0.3">
      <c r="A779" s="6" t="s">
        <v>22</v>
      </c>
      <c r="B779" s="6" t="s">
        <v>22</v>
      </c>
      <c r="C779" s="6" t="s">
        <v>105</v>
      </c>
      <c r="D779" s="6" t="s">
        <v>106</v>
      </c>
      <c r="E779" s="7">
        <v>42807</v>
      </c>
      <c r="F779" s="11">
        <v>36</v>
      </c>
      <c r="G779" s="9"/>
      <c r="H779" s="11">
        <v>52.14</v>
      </c>
      <c r="I779" s="11">
        <v>6.62</v>
      </c>
      <c r="J779" s="9"/>
      <c r="K779" s="11">
        <v>31.13</v>
      </c>
      <c r="L779" s="9"/>
      <c r="M779" s="11">
        <v>0.25</v>
      </c>
      <c r="N779" s="11">
        <v>-0.52</v>
      </c>
      <c r="O779" s="11">
        <v>6.85</v>
      </c>
      <c r="P779" s="9"/>
      <c r="Q779" s="9"/>
    </row>
    <row r="780" spans="1:17" ht="15.75" thickBot="1" x14ac:dyDescent="0.3">
      <c r="A780" s="6" t="s">
        <v>22</v>
      </c>
      <c r="B780" s="6" t="s">
        <v>22</v>
      </c>
      <c r="C780" s="6" t="s">
        <v>105</v>
      </c>
      <c r="D780" s="6" t="s">
        <v>106</v>
      </c>
      <c r="E780" s="7">
        <v>42808</v>
      </c>
      <c r="F780" s="10">
        <v>4</v>
      </c>
      <c r="G780" s="8"/>
      <c r="H780" s="10">
        <v>0.96</v>
      </c>
      <c r="I780" s="10">
        <v>0.12</v>
      </c>
      <c r="J780" s="8"/>
      <c r="K780" s="10">
        <v>0.56999999999999995</v>
      </c>
      <c r="L780" s="8"/>
      <c r="M780" s="10">
        <v>0.01</v>
      </c>
      <c r="N780" s="10">
        <v>-0.01</v>
      </c>
      <c r="O780" s="10">
        <v>0.31</v>
      </c>
      <c r="P780" s="8"/>
      <c r="Q780" s="8"/>
    </row>
    <row r="781" spans="1:17" ht="15.75" thickBot="1" x14ac:dyDescent="0.3">
      <c r="A781" s="6" t="s">
        <v>22</v>
      </c>
      <c r="B781" s="6" t="s">
        <v>22</v>
      </c>
      <c r="C781" s="6" t="s">
        <v>105</v>
      </c>
      <c r="D781" s="6" t="s">
        <v>106</v>
      </c>
      <c r="E781" s="7">
        <v>42809</v>
      </c>
      <c r="F781" s="11">
        <v>12</v>
      </c>
      <c r="G781" s="9"/>
      <c r="H781" s="11">
        <v>24.61</v>
      </c>
      <c r="I781" s="11">
        <v>3.13</v>
      </c>
      <c r="J781" s="9"/>
      <c r="K781" s="11">
        <v>14.69</v>
      </c>
      <c r="L781" s="9"/>
      <c r="M781" s="11">
        <v>0.13</v>
      </c>
      <c r="N781" s="11">
        <v>-0.25</v>
      </c>
      <c r="O781" s="11">
        <v>2.96</v>
      </c>
      <c r="P781" s="9"/>
      <c r="Q781" s="9"/>
    </row>
    <row r="782" spans="1:17" ht="15.75" thickBot="1" x14ac:dyDescent="0.3">
      <c r="A782" s="6" t="s">
        <v>22</v>
      </c>
      <c r="B782" s="6" t="s">
        <v>22</v>
      </c>
      <c r="C782" s="6" t="s">
        <v>105</v>
      </c>
      <c r="D782" s="6" t="s">
        <v>106</v>
      </c>
      <c r="E782" s="7">
        <v>42810</v>
      </c>
      <c r="F782" s="10">
        <v>12</v>
      </c>
      <c r="G782" s="8"/>
      <c r="H782" s="10">
        <v>15.94</v>
      </c>
      <c r="I782" s="10">
        <v>2.02</v>
      </c>
      <c r="J782" s="8"/>
      <c r="K782" s="10">
        <v>9.51</v>
      </c>
      <c r="L782" s="8"/>
      <c r="M782" s="10">
        <v>0.08</v>
      </c>
      <c r="N782" s="10">
        <v>-0.16</v>
      </c>
      <c r="O782" s="10">
        <v>2.14</v>
      </c>
      <c r="P782" s="8"/>
      <c r="Q782" s="8"/>
    </row>
    <row r="783" spans="1:17" ht="15.75" thickBot="1" x14ac:dyDescent="0.3">
      <c r="A783" s="6" t="s">
        <v>22</v>
      </c>
      <c r="B783" s="6" t="s">
        <v>22</v>
      </c>
      <c r="C783" s="6" t="s">
        <v>105</v>
      </c>
      <c r="D783" s="6" t="s">
        <v>106</v>
      </c>
      <c r="E783" s="7">
        <v>42811</v>
      </c>
      <c r="F783" s="11">
        <v>16</v>
      </c>
      <c r="G783" s="9"/>
      <c r="H783" s="11">
        <v>53.77</v>
      </c>
      <c r="I783" s="11">
        <v>6.8</v>
      </c>
      <c r="J783" s="9"/>
      <c r="K783" s="11">
        <v>32.08</v>
      </c>
      <c r="L783" s="9"/>
      <c r="M783" s="11">
        <v>0.26</v>
      </c>
      <c r="N783" s="11">
        <v>-0.54</v>
      </c>
      <c r="O783" s="11">
        <v>5.89</v>
      </c>
      <c r="P783" s="9"/>
      <c r="Q783" s="9"/>
    </row>
    <row r="784" spans="1:17" ht="15.75" thickBot="1" x14ac:dyDescent="0.3">
      <c r="A784" s="6" t="s">
        <v>22</v>
      </c>
      <c r="B784" s="6" t="s">
        <v>22</v>
      </c>
      <c r="C784" s="6" t="s">
        <v>105</v>
      </c>
      <c r="D784" s="6" t="s">
        <v>106</v>
      </c>
      <c r="E784" s="7">
        <v>42812</v>
      </c>
      <c r="F784" s="10">
        <v>16</v>
      </c>
      <c r="G784" s="8"/>
      <c r="H784" s="10">
        <v>15.84</v>
      </c>
      <c r="I784" s="10">
        <v>2.0099999999999998</v>
      </c>
      <c r="J784" s="8"/>
      <c r="K784" s="10">
        <v>9.4600000000000009</v>
      </c>
      <c r="L784" s="8"/>
      <c r="M784" s="10">
        <v>0.08</v>
      </c>
      <c r="N784" s="10">
        <v>-0.16</v>
      </c>
      <c r="O784" s="10">
        <v>2.35</v>
      </c>
      <c r="P784" s="8"/>
      <c r="Q784" s="8"/>
    </row>
    <row r="785" spans="1:17" ht="15.75" thickBot="1" x14ac:dyDescent="0.3">
      <c r="A785" s="6" t="s">
        <v>22</v>
      </c>
      <c r="B785" s="6" t="s">
        <v>22</v>
      </c>
      <c r="C785" s="6" t="s">
        <v>105</v>
      </c>
      <c r="D785" s="6" t="s">
        <v>106</v>
      </c>
      <c r="E785" s="7">
        <v>42813</v>
      </c>
      <c r="F785" s="11">
        <v>60</v>
      </c>
      <c r="G785" s="9"/>
      <c r="H785" s="11">
        <v>96.53</v>
      </c>
      <c r="I785" s="11">
        <v>12.24</v>
      </c>
      <c r="J785" s="9"/>
      <c r="K785" s="11">
        <v>57.62</v>
      </c>
      <c r="L785" s="9"/>
      <c r="M785" s="11">
        <v>0.46</v>
      </c>
      <c r="N785" s="11">
        <v>-0.95</v>
      </c>
      <c r="O785" s="11">
        <v>12.28</v>
      </c>
      <c r="P785" s="9"/>
      <c r="Q785" s="9"/>
    </row>
    <row r="786" spans="1:17" ht="15.75" thickBot="1" x14ac:dyDescent="0.3">
      <c r="A786" s="6" t="s">
        <v>22</v>
      </c>
      <c r="B786" s="6" t="s">
        <v>22</v>
      </c>
      <c r="C786" s="6" t="s">
        <v>105</v>
      </c>
      <c r="D786" s="6" t="s">
        <v>106</v>
      </c>
      <c r="E786" s="7">
        <v>42824</v>
      </c>
      <c r="F786" s="10">
        <v>16</v>
      </c>
      <c r="G786" s="8"/>
      <c r="H786" s="10">
        <v>16.62</v>
      </c>
      <c r="I786" s="10">
        <v>2.11</v>
      </c>
      <c r="J786" s="8"/>
      <c r="K786" s="10">
        <v>9.92</v>
      </c>
      <c r="L786" s="8"/>
      <c r="M786" s="10">
        <v>0.1</v>
      </c>
      <c r="N786" s="10">
        <v>-0.17</v>
      </c>
      <c r="O786" s="10">
        <v>2.4300000000000002</v>
      </c>
      <c r="P786" s="8"/>
      <c r="Q786" s="8"/>
    </row>
    <row r="787" spans="1:17" ht="15.75" thickBot="1" x14ac:dyDescent="0.3">
      <c r="A787" s="6" t="s">
        <v>22</v>
      </c>
      <c r="B787" s="6" t="s">
        <v>22</v>
      </c>
      <c r="C787" s="6" t="s">
        <v>105</v>
      </c>
      <c r="D787" s="6" t="s">
        <v>106</v>
      </c>
      <c r="E787" s="7">
        <v>42825</v>
      </c>
      <c r="F787" s="11">
        <v>29.07</v>
      </c>
      <c r="G787" s="9"/>
      <c r="H787" s="11">
        <v>38.409999999999997</v>
      </c>
      <c r="I787" s="11">
        <v>4.87</v>
      </c>
      <c r="J787" s="9"/>
      <c r="K787" s="11">
        <v>22.92</v>
      </c>
      <c r="L787" s="9"/>
      <c r="M787" s="11">
        <v>0.19</v>
      </c>
      <c r="N787" s="11">
        <v>-0.38</v>
      </c>
      <c r="O787" s="11">
        <v>5.17</v>
      </c>
      <c r="P787" s="9"/>
      <c r="Q787" s="9"/>
    </row>
    <row r="788" spans="1:17" ht="15.75" thickBot="1" x14ac:dyDescent="0.3">
      <c r="A788" s="6" t="s">
        <v>22</v>
      </c>
      <c r="B788" s="6" t="s">
        <v>22</v>
      </c>
      <c r="C788" s="6" t="s">
        <v>105</v>
      </c>
      <c r="D788" s="6" t="s">
        <v>106</v>
      </c>
      <c r="E788" s="7">
        <v>42828</v>
      </c>
      <c r="F788" s="10">
        <v>213.2</v>
      </c>
      <c r="G788" s="8"/>
      <c r="H788" s="10">
        <v>332.97</v>
      </c>
      <c r="I788" s="10">
        <v>42.24</v>
      </c>
      <c r="J788" s="8"/>
      <c r="K788" s="10">
        <v>198.73</v>
      </c>
      <c r="L788" s="8"/>
      <c r="M788" s="10">
        <v>-15.05</v>
      </c>
      <c r="N788" s="10">
        <v>-1.24</v>
      </c>
      <c r="O788" s="10">
        <v>51.12</v>
      </c>
      <c r="P788" s="8"/>
      <c r="Q788" s="8"/>
    </row>
    <row r="789" spans="1:17" ht="15.75" thickBot="1" x14ac:dyDescent="0.3">
      <c r="A789" s="6" t="s">
        <v>22</v>
      </c>
      <c r="B789" s="6" t="s">
        <v>22</v>
      </c>
      <c r="C789" s="6" t="s">
        <v>105</v>
      </c>
      <c r="D789" s="6" t="s">
        <v>106</v>
      </c>
      <c r="E789" s="7">
        <v>42829</v>
      </c>
      <c r="F789" s="11">
        <v>104</v>
      </c>
      <c r="G789" s="9"/>
      <c r="H789" s="11">
        <v>577.59</v>
      </c>
      <c r="I789" s="11">
        <v>73.209999999999994</v>
      </c>
      <c r="J789" s="9"/>
      <c r="K789" s="11">
        <v>344.65</v>
      </c>
      <c r="L789" s="9"/>
      <c r="M789" s="11">
        <v>-26.15</v>
      </c>
      <c r="N789" s="11">
        <v>-2.04</v>
      </c>
      <c r="O789" s="11">
        <v>71.02</v>
      </c>
      <c r="P789" s="9"/>
      <c r="Q789" s="9"/>
    </row>
    <row r="790" spans="1:17" ht="15.75" thickBot="1" x14ac:dyDescent="0.3">
      <c r="A790" s="6" t="s">
        <v>22</v>
      </c>
      <c r="B790" s="6" t="s">
        <v>22</v>
      </c>
      <c r="C790" s="6" t="s">
        <v>105</v>
      </c>
      <c r="D790" s="6" t="s">
        <v>106</v>
      </c>
      <c r="E790" s="7">
        <v>42830</v>
      </c>
      <c r="F790" s="10">
        <v>100</v>
      </c>
      <c r="G790" s="8"/>
      <c r="H790" s="10">
        <v>163.69</v>
      </c>
      <c r="I790" s="10">
        <v>20.75</v>
      </c>
      <c r="J790" s="8"/>
      <c r="K790" s="10">
        <v>97.67</v>
      </c>
      <c r="L790" s="8"/>
      <c r="M790" s="10">
        <v>-7.4</v>
      </c>
      <c r="N790" s="10">
        <v>-0.59</v>
      </c>
      <c r="O790" s="10">
        <v>24.8</v>
      </c>
      <c r="P790" s="8"/>
      <c r="Q790" s="8"/>
    </row>
    <row r="791" spans="1:17" ht="15.75" thickBot="1" x14ac:dyDescent="0.3">
      <c r="A791" s="6" t="s">
        <v>22</v>
      </c>
      <c r="B791" s="6" t="s">
        <v>22</v>
      </c>
      <c r="C791" s="6" t="s">
        <v>105</v>
      </c>
      <c r="D791" s="6" t="s">
        <v>106</v>
      </c>
      <c r="E791" s="7">
        <v>42831</v>
      </c>
      <c r="F791" s="11">
        <v>172</v>
      </c>
      <c r="G791" s="9"/>
      <c r="H791" s="11">
        <v>217.05</v>
      </c>
      <c r="I791" s="11">
        <v>27.51</v>
      </c>
      <c r="J791" s="9"/>
      <c r="K791" s="11">
        <v>129.51</v>
      </c>
      <c r="L791" s="9"/>
      <c r="M791" s="11">
        <v>-9.85</v>
      </c>
      <c r="N791" s="11">
        <v>-0.76</v>
      </c>
      <c r="O791" s="11">
        <v>35.520000000000003</v>
      </c>
      <c r="P791" s="9"/>
      <c r="Q791" s="9"/>
    </row>
    <row r="792" spans="1:17" ht="15.75" thickBot="1" x14ac:dyDescent="0.3">
      <c r="A792" s="6" t="s">
        <v>22</v>
      </c>
      <c r="B792" s="6" t="s">
        <v>22</v>
      </c>
      <c r="C792" s="6" t="s">
        <v>105</v>
      </c>
      <c r="D792" s="6" t="s">
        <v>106</v>
      </c>
      <c r="E792" s="7">
        <v>42832</v>
      </c>
      <c r="F792" s="10">
        <v>320</v>
      </c>
      <c r="G792" s="8"/>
      <c r="H792" s="10">
        <v>445.89</v>
      </c>
      <c r="I792" s="10">
        <v>56.54</v>
      </c>
      <c r="J792" s="8"/>
      <c r="K792" s="10">
        <v>266.08</v>
      </c>
      <c r="L792" s="8"/>
      <c r="M792" s="10">
        <v>-20.18</v>
      </c>
      <c r="N792" s="10">
        <v>-1.61</v>
      </c>
      <c r="O792" s="10">
        <v>70.72</v>
      </c>
      <c r="P792" s="8"/>
      <c r="Q792" s="8"/>
    </row>
    <row r="793" spans="1:17" ht="15.75" thickBot="1" x14ac:dyDescent="0.3">
      <c r="A793" s="6" t="s">
        <v>22</v>
      </c>
      <c r="B793" s="6" t="s">
        <v>22</v>
      </c>
      <c r="C793" s="6" t="s">
        <v>105</v>
      </c>
      <c r="D793" s="6" t="s">
        <v>106</v>
      </c>
      <c r="E793" s="7">
        <v>42833</v>
      </c>
      <c r="F793" s="11">
        <v>292</v>
      </c>
      <c r="G793" s="9"/>
      <c r="H793" s="11">
        <v>709.25</v>
      </c>
      <c r="I793" s="11">
        <v>89.87</v>
      </c>
      <c r="J793" s="9"/>
      <c r="K793" s="11">
        <v>423.22</v>
      </c>
      <c r="L793" s="9"/>
      <c r="M793" s="11">
        <v>-32.14</v>
      </c>
      <c r="N793" s="11">
        <v>-2.5</v>
      </c>
      <c r="O793" s="11">
        <v>98.13</v>
      </c>
      <c r="P793" s="9"/>
      <c r="Q793" s="9"/>
    </row>
    <row r="794" spans="1:17" ht="15.75" thickBot="1" x14ac:dyDescent="0.3">
      <c r="A794" s="6" t="s">
        <v>22</v>
      </c>
      <c r="B794" s="6" t="s">
        <v>22</v>
      </c>
      <c r="C794" s="6" t="s">
        <v>105</v>
      </c>
      <c r="D794" s="6" t="s">
        <v>106</v>
      </c>
      <c r="E794" s="7">
        <v>42834</v>
      </c>
      <c r="F794" s="10">
        <v>220</v>
      </c>
      <c r="G794" s="8"/>
      <c r="H794" s="10">
        <v>515.77</v>
      </c>
      <c r="I794" s="10">
        <v>65.39</v>
      </c>
      <c r="J794" s="8"/>
      <c r="K794" s="10">
        <v>307.68</v>
      </c>
      <c r="L794" s="8"/>
      <c r="M794" s="10">
        <v>-23.36</v>
      </c>
      <c r="N794" s="10">
        <v>-1.8</v>
      </c>
      <c r="O794" s="10">
        <v>71.86</v>
      </c>
      <c r="P794" s="8"/>
      <c r="Q794" s="8"/>
    </row>
    <row r="795" spans="1:17" ht="15.75" thickBot="1" x14ac:dyDescent="0.3">
      <c r="A795" s="6" t="s">
        <v>22</v>
      </c>
      <c r="B795" s="6" t="s">
        <v>22</v>
      </c>
      <c r="C795" s="6" t="s">
        <v>105</v>
      </c>
      <c r="D795" s="6" t="s">
        <v>106</v>
      </c>
      <c r="E795" s="7">
        <v>42835</v>
      </c>
      <c r="F795" s="11">
        <v>128</v>
      </c>
      <c r="G795" s="9"/>
      <c r="H795" s="11">
        <v>255.75</v>
      </c>
      <c r="I795" s="11">
        <v>32.43</v>
      </c>
      <c r="J795" s="9"/>
      <c r="K795" s="11">
        <v>152.59</v>
      </c>
      <c r="L795" s="9"/>
      <c r="M795" s="11">
        <v>-11.62</v>
      </c>
      <c r="N795" s="11">
        <v>-0.89</v>
      </c>
      <c r="O795" s="11">
        <v>36.86</v>
      </c>
      <c r="P795" s="9"/>
      <c r="Q795" s="9"/>
    </row>
    <row r="796" spans="1:17" ht="15.75" thickBot="1" x14ac:dyDescent="0.3">
      <c r="A796" s="6" t="s">
        <v>22</v>
      </c>
      <c r="B796" s="6" t="s">
        <v>22</v>
      </c>
      <c r="C796" s="6" t="s">
        <v>105</v>
      </c>
      <c r="D796" s="6" t="s">
        <v>106</v>
      </c>
      <c r="E796" s="7">
        <v>42836</v>
      </c>
      <c r="F796" s="10">
        <v>180</v>
      </c>
      <c r="G796" s="8"/>
      <c r="H796" s="10">
        <v>541.88</v>
      </c>
      <c r="I796" s="10">
        <v>68.69</v>
      </c>
      <c r="J796" s="8"/>
      <c r="K796" s="10">
        <v>323.32</v>
      </c>
      <c r="L796" s="8"/>
      <c r="M796" s="10">
        <v>-24.56</v>
      </c>
      <c r="N796" s="10">
        <v>-1.9</v>
      </c>
      <c r="O796" s="10">
        <v>72.08</v>
      </c>
      <c r="P796" s="8"/>
      <c r="Q796" s="8"/>
    </row>
    <row r="797" spans="1:17" ht="15.75" thickBot="1" x14ac:dyDescent="0.3">
      <c r="A797" s="6" t="s">
        <v>22</v>
      </c>
      <c r="B797" s="6" t="s">
        <v>22</v>
      </c>
      <c r="C797" s="6" t="s">
        <v>105</v>
      </c>
      <c r="D797" s="6" t="s">
        <v>106</v>
      </c>
      <c r="E797" s="7">
        <v>42837</v>
      </c>
      <c r="F797" s="11">
        <v>168</v>
      </c>
      <c r="G797" s="9"/>
      <c r="H797" s="11">
        <v>253.79</v>
      </c>
      <c r="I797" s="11">
        <v>32.159999999999997</v>
      </c>
      <c r="J797" s="9"/>
      <c r="K797" s="11">
        <v>151.44</v>
      </c>
      <c r="L797" s="9"/>
      <c r="M797" s="11">
        <v>-11.49</v>
      </c>
      <c r="N797" s="11">
        <v>-0.88</v>
      </c>
      <c r="O797" s="11">
        <v>39.299999999999997</v>
      </c>
      <c r="P797" s="9"/>
      <c r="Q797" s="9"/>
    </row>
    <row r="798" spans="1:17" ht="15.75" thickBot="1" x14ac:dyDescent="0.3">
      <c r="A798" s="6" t="s">
        <v>22</v>
      </c>
      <c r="B798" s="6" t="s">
        <v>22</v>
      </c>
      <c r="C798" s="6" t="s">
        <v>105</v>
      </c>
      <c r="D798" s="6" t="s">
        <v>106</v>
      </c>
      <c r="E798" s="7">
        <v>42838</v>
      </c>
      <c r="F798" s="10">
        <v>128</v>
      </c>
      <c r="G798" s="8"/>
      <c r="H798" s="10">
        <v>238.99</v>
      </c>
      <c r="I798" s="10">
        <v>30.31</v>
      </c>
      <c r="J798" s="8"/>
      <c r="K798" s="10">
        <v>142.62</v>
      </c>
      <c r="L798" s="8"/>
      <c r="M798" s="10">
        <v>-10.82</v>
      </c>
      <c r="N798" s="10">
        <v>-0.84</v>
      </c>
      <c r="O798" s="10">
        <v>35.04</v>
      </c>
      <c r="P798" s="8"/>
      <c r="Q798" s="8"/>
    </row>
    <row r="799" spans="1:17" ht="15.75" thickBot="1" x14ac:dyDescent="0.3">
      <c r="A799" s="6" t="s">
        <v>22</v>
      </c>
      <c r="B799" s="6" t="s">
        <v>22</v>
      </c>
      <c r="C799" s="6" t="s">
        <v>105</v>
      </c>
      <c r="D799" s="6" t="s">
        <v>106</v>
      </c>
      <c r="E799" s="7">
        <v>42839</v>
      </c>
      <c r="F799" s="11">
        <v>132</v>
      </c>
      <c r="G799" s="9"/>
      <c r="H799" s="11">
        <v>1205.9000000000001</v>
      </c>
      <c r="I799" s="11">
        <v>152.87</v>
      </c>
      <c r="J799" s="9"/>
      <c r="K799" s="11">
        <v>719.57</v>
      </c>
      <c r="L799" s="9"/>
      <c r="M799" s="11">
        <v>-54.61</v>
      </c>
      <c r="N799" s="11">
        <v>-4.25</v>
      </c>
      <c r="O799" s="11">
        <v>142.65</v>
      </c>
      <c r="P799" s="9"/>
      <c r="Q799" s="9"/>
    </row>
    <row r="800" spans="1:17" ht="15.75" thickBot="1" x14ac:dyDescent="0.3">
      <c r="A800" s="6" t="s">
        <v>22</v>
      </c>
      <c r="B800" s="6" t="s">
        <v>22</v>
      </c>
      <c r="C800" s="6" t="s">
        <v>105</v>
      </c>
      <c r="D800" s="6" t="s">
        <v>106</v>
      </c>
      <c r="E800" s="7">
        <v>42840</v>
      </c>
      <c r="F800" s="10">
        <v>148</v>
      </c>
      <c r="G800" s="8"/>
      <c r="H800" s="10">
        <v>198.81</v>
      </c>
      <c r="I800" s="10">
        <v>25.18</v>
      </c>
      <c r="J800" s="8"/>
      <c r="K800" s="10">
        <v>118.59</v>
      </c>
      <c r="L800" s="8"/>
      <c r="M800" s="10">
        <v>-9.0500000000000007</v>
      </c>
      <c r="N800" s="10">
        <v>-0.68</v>
      </c>
      <c r="O800" s="10">
        <v>31.87</v>
      </c>
      <c r="P800" s="8"/>
      <c r="Q800" s="8"/>
    </row>
    <row r="801" spans="1:17" ht="15.75" thickBot="1" x14ac:dyDescent="0.3">
      <c r="A801" s="6" t="s">
        <v>22</v>
      </c>
      <c r="B801" s="6" t="s">
        <v>22</v>
      </c>
      <c r="C801" s="6" t="s">
        <v>105</v>
      </c>
      <c r="D801" s="6" t="s">
        <v>106</v>
      </c>
      <c r="E801" s="7">
        <v>42841</v>
      </c>
      <c r="F801" s="11">
        <v>108</v>
      </c>
      <c r="G801" s="9"/>
      <c r="H801" s="11">
        <v>168.56</v>
      </c>
      <c r="I801" s="11">
        <v>21.41</v>
      </c>
      <c r="J801" s="9"/>
      <c r="K801" s="11">
        <v>100.62</v>
      </c>
      <c r="L801" s="9"/>
      <c r="M801" s="11">
        <v>-7.64</v>
      </c>
      <c r="N801" s="11">
        <v>-0.61</v>
      </c>
      <c r="O801" s="11">
        <v>25.91</v>
      </c>
      <c r="P801" s="9"/>
      <c r="Q801" s="9"/>
    </row>
    <row r="802" spans="1:17" ht="15.75" thickBot="1" x14ac:dyDescent="0.3">
      <c r="A802" s="6" t="s">
        <v>22</v>
      </c>
      <c r="B802" s="6" t="s">
        <v>22</v>
      </c>
      <c r="C802" s="6" t="s">
        <v>105</v>
      </c>
      <c r="D802" s="6" t="s">
        <v>106</v>
      </c>
      <c r="E802" s="7">
        <v>42842</v>
      </c>
      <c r="F802" s="10">
        <v>132</v>
      </c>
      <c r="G802" s="8"/>
      <c r="H802" s="10">
        <v>470.59</v>
      </c>
      <c r="I802" s="10">
        <v>59.65</v>
      </c>
      <c r="J802" s="8"/>
      <c r="K802" s="10">
        <v>280.8</v>
      </c>
      <c r="L802" s="8"/>
      <c r="M802" s="10">
        <v>-21.32</v>
      </c>
      <c r="N802" s="10">
        <v>-1.67</v>
      </c>
      <c r="O802" s="10">
        <v>61.01</v>
      </c>
      <c r="P802" s="8"/>
      <c r="Q802" s="8"/>
    </row>
    <row r="803" spans="1:17" ht="15.75" thickBot="1" x14ac:dyDescent="0.3">
      <c r="A803" s="6" t="s">
        <v>22</v>
      </c>
      <c r="B803" s="6" t="s">
        <v>22</v>
      </c>
      <c r="C803" s="6" t="s">
        <v>105</v>
      </c>
      <c r="D803" s="6" t="s">
        <v>106</v>
      </c>
      <c r="E803" s="7">
        <v>42843</v>
      </c>
      <c r="F803" s="11">
        <v>108</v>
      </c>
      <c r="G803" s="9"/>
      <c r="H803" s="11">
        <v>449.86</v>
      </c>
      <c r="I803" s="11">
        <v>57.04</v>
      </c>
      <c r="J803" s="9"/>
      <c r="K803" s="11">
        <v>268.39999999999998</v>
      </c>
      <c r="L803" s="9"/>
      <c r="M803" s="11">
        <v>-20.399999999999999</v>
      </c>
      <c r="N803" s="11">
        <v>-1.57</v>
      </c>
      <c r="O803" s="11">
        <v>57.11</v>
      </c>
      <c r="P803" s="9"/>
      <c r="Q803" s="9"/>
    </row>
    <row r="804" spans="1:17" ht="15.75" thickBot="1" x14ac:dyDescent="0.3">
      <c r="A804" s="6" t="s">
        <v>22</v>
      </c>
      <c r="B804" s="6" t="s">
        <v>22</v>
      </c>
      <c r="C804" s="6" t="s">
        <v>105</v>
      </c>
      <c r="D804" s="6" t="s">
        <v>106</v>
      </c>
      <c r="E804" s="7">
        <v>42844</v>
      </c>
      <c r="F804" s="10">
        <v>324</v>
      </c>
      <c r="G804" s="8"/>
      <c r="H804" s="10">
        <v>945.71</v>
      </c>
      <c r="I804" s="10">
        <v>119.91</v>
      </c>
      <c r="J804" s="8"/>
      <c r="K804" s="10">
        <v>564.28</v>
      </c>
      <c r="L804" s="8"/>
      <c r="M804" s="10">
        <v>-42.81</v>
      </c>
      <c r="N804" s="10">
        <v>-3.33</v>
      </c>
      <c r="O804" s="10">
        <v>126.45</v>
      </c>
      <c r="P804" s="8"/>
      <c r="Q804" s="8"/>
    </row>
    <row r="805" spans="1:17" ht="15.75" thickBot="1" x14ac:dyDescent="0.3">
      <c r="A805" s="6" t="s">
        <v>22</v>
      </c>
      <c r="B805" s="6" t="s">
        <v>22</v>
      </c>
      <c r="C805" s="6" t="s">
        <v>105</v>
      </c>
      <c r="D805" s="6" t="s">
        <v>106</v>
      </c>
      <c r="E805" s="7">
        <v>42845</v>
      </c>
      <c r="F805" s="11">
        <v>196</v>
      </c>
      <c r="G805" s="9"/>
      <c r="H805" s="11">
        <v>349.69</v>
      </c>
      <c r="I805" s="11">
        <v>44.3</v>
      </c>
      <c r="J805" s="9"/>
      <c r="K805" s="11">
        <v>208.61</v>
      </c>
      <c r="L805" s="9"/>
      <c r="M805" s="11">
        <v>-15.88</v>
      </c>
      <c r="N805" s="11">
        <v>-1.21</v>
      </c>
      <c r="O805" s="11">
        <v>51.82</v>
      </c>
      <c r="P805" s="9"/>
      <c r="Q805" s="9"/>
    </row>
    <row r="806" spans="1:17" ht="15.75" thickBot="1" x14ac:dyDescent="0.3">
      <c r="A806" s="6" t="s">
        <v>22</v>
      </c>
      <c r="B806" s="6" t="s">
        <v>22</v>
      </c>
      <c r="C806" s="6" t="s">
        <v>105</v>
      </c>
      <c r="D806" s="6" t="s">
        <v>106</v>
      </c>
      <c r="E806" s="7">
        <v>42854</v>
      </c>
      <c r="F806" s="10">
        <v>148</v>
      </c>
      <c r="G806" s="8"/>
      <c r="H806" s="10">
        <v>221.5</v>
      </c>
      <c r="I806" s="10">
        <v>28.09</v>
      </c>
      <c r="J806" s="8"/>
      <c r="K806" s="10">
        <v>132.15</v>
      </c>
      <c r="L806" s="8"/>
      <c r="M806" s="10">
        <v>-10.02</v>
      </c>
      <c r="N806" s="10">
        <v>-0.79</v>
      </c>
      <c r="O806" s="10">
        <v>34.42</v>
      </c>
      <c r="P806" s="8"/>
      <c r="Q806" s="8"/>
    </row>
    <row r="807" spans="1:17" ht="15.75" thickBot="1" x14ac:dyDescent="0.3">
      <c r="A807" s="6" t="s">
        <v>22</v>
      </c>
      <c r="B807" s="6" t="s">
        <v>22</v>
      </c>
      <c r="C807" s="6" t="s">
        <v>105</v>
      </c>
      <c r="D807" s="6" t="s">
        <v>106</v>
      </c>
      <c r="E807" s="7">
        <v>42855</v>
      </c>
      <c r="F807" s="11">
        <v>92</v>
      </c>
      <c r="G807" s="9"/>
      <c r="H807" s="11">
        <v>162.87</v>
      </c>
      <c r="I807" s="11">
        <v>20.64</v>
      </c>
      <c r="J807" s="9"/>
      <c r="K807" s="11">
        <v>97.15</v>
      </c>
      <c r="L807" s="9"/>
      <c r="M807" s="11">
        <v>-7.37</v>
      </c>
      <c r="N807" s="11">
        <v>-0.59</v>
      </c>
      <c r="O807" s="11">
        <v>24.18</v>
      </c>
      <c r="P807" s="9"/>
      <c r="Q807" s="9"/>
    </row>
    <row r="808" spans="1:17" ht="15.75" thickBot="1" x14ac:dyDescent="0.3">
      <c r="A808" s="6" t="s">
        <v>22</v>
      </c>
      <c r="B808" s="6" t="s">
        <v>22</v>
      </c>
      <c r="C808" s="6" t="s">
        <v>107</v>
      </c>
      <c r="D808" s="6" t="s">
        <v>108</v>
      </c>
      <c r="E808" s="7">
        <v>42828</v>
      </c>
      <c r="F808" s="10">
        <v>196</v>
      </c>
      <c r="G808" s="8"/>
      <c r="H808" s="10">
        <v>1277.8</v>
      </c>
      <c r="I808" s="10">
        <v>162</v>
      </c>
      <c r="J808" s="8"/>
      <c r="K808" s="10">
        <v>762.43</v>
      </c>
      <c r="L808" s="8"/>
      <c r="M808" s="10">
        <v>-57.91</v>
      </c>
      <c r="N808" s="10">
        <v>-4.4800000000000004</v>
      </c>
      <c r="O808" s="10">
        <v>154.87</v>
      </c>
      <c r="P808" s="8"/>
      <c r="Q808" s="8"/>
    </row>
    <row r="809" spans="1:17" ht="15.75" thickBot="1" x14ac:dyDescent="0.3">
      <c r="A809" s="6" t="s">
        <v>22</v>
      </c>
      <c r="B809" s="6" t="s">
        <v>22</v>
      </c>
      <c r="C809" s="6" t="s">
        <v>107</v>
      </c>
      <c r="D809" s="6" t="s">
        <v>108</v>
      </c>
      <c r="E809" s="7">
        <v>42829</v>
      </c>
      <c r="F809" s="11">
        <v>8</v>
      </c>
      <c r="G809" s="9"/>
      <c r="H809" s="11">
        <v>35.22</v>
      </c>
      <c r="I809" s="11">
        <v>4.46</v>
      </c>
      <c r="J809" s="9"/>
      <c r="K809" s="11">
        <v>21.01</v>
      </c>
      <c r="L809" s="9"/>
      <c r="M809" s="11">
        <v>-1.6</v>
      </c>
      <c r="N809" s="11">
        <v>-0.12</v>
      </c>
      <c r="O809" s="11">
        <v>4.4400000000000004</v>
      </c>
      <c r="P809" s="9"/>
      <c r="Q809" s="9"/>
    </row>
    <row r="810" spans="1:17" ht="15.75" thickBot="1" x14ac:dyDescent="0.3">
      <c r="A810" s="6" t="s">
        <v>22</v>
      </c>
      <c r="B810" s="6" t="s">
        <v>22</v>
      </c>
      <c r="C810" s="6" t="s">
        <v>107</v>
      </c>
      <c r="D810" s="6" t="s">
        <v>108</v>
      </c>
      <c r="E810" s="7">
        <v>42832</v>
      </c>
      <c r="F810" s="10">
        <v>8</v>
      </c>
      <c r="G810" s="8"/>
      <c r="H810" s="10">
        <v>59.14</v>
      </c>
      <c r="I810" s="10">
        <v>7.5</v>
      </c>
      <c r="J810" s="8"/>
      <c r="K810" s="10">
        <v>35.29</v>
      </c>
      <c r="L810" s="8"/>
      <c r="M810" s="10">
        <v>-2.68</v>
      </c>
      <c r="N810" s="10">
        <v>-0.21</v>
      </c>
      <c r="O810" s="10">
        <v>7.1</v>
      </c>
      <c r="P810" s="8"/>
      <c r="Q810" s="8"/>
    </row>
    <row r="811" spans="1:17" ht="15.75" thickBot="1" x14ac:dyDescent="0.3">
      <c r="A811" s="6" t="s">
        <v>22</v>
      </c>
      <c r="B811" s="6" t="s">
        <v>22</v>
      </c>
      <c r="C811" s="6" t="s">
        <v>107</v>
      </c>
      <c r="D811" s="6" t="s">
        <v>108</v>
      </c>
      <c r="E811" s="7">
        <v>42833</v>
      </c>
      <c r="F811" s="11">
        <v>84</v>
      </c>
      <c r="G811" s="9"/>
      <c r="H811" s="11">
        <v>538.27</v>
      </c>
      <c r="I811" s="11">
        <v>68.239999999999995</v>
      </c>
      <c r="J811" s="9"/>
      <c r="K811" s="11">
        <v>321.17</v>
      </c>
      <c r="L811" s="9"/>
      <c r="M811" s="11">
        <v>-24.39</v>
      </c>
      <c r="N811" s="11">
        <v>-1.89</v>
      </c>
      <c r="O811" s="11">
        <v>65.33</v>
      </c>
      <c r="P811" s="9"/>
      <c r="Q811" s="9"/>
    </row>
    <row r="812" spans="1:17" ht="15.75" thickBot="1" x14ac:dyDescent="0.3">
      <c r="A812" s="6" t="s">
        <v>22</v>
      </c>
      <c r="B812" s="6" t="s">
        <v>22</v>
      </c>
      <c r="C812" s="6" t="s">
        <v>107</v>
      </c>
      <c r="D812" s="6" t="s">
        <v>108</v>
      </c>
      <c r="E812" s="7">
        <v>42836</v>
      </c>
      <c r="F812" s="10">
        <v>76</v>
      </c>
      <c r="G812" s="8"/>
      <c r="H812" s="10">
        <v>509.45</v>
      </c>
      <c r="I812" s="10">
        <v>64.59</v>
      </c>
      <c r="J812" s="8"/>
      <c r="K812" s="10">
        <v>303.97000000000003</v>
      </c>
      <c r="L812" s="8"/>
      <c r="M812" s="10">
        <v>-23.1</v>
      </c>
      <c r="N812" s="10">
        <v>-1.78</v>
      </c>
      <c r="O812" s="10">
        <v>61.6</v>
      </c>
      <c r="P812" s="8"/>
      <c r="Q812" s="8"/>
    </row>
    <row r="813" spans="1:17" ht="15.75" thickBot="1" x14ac:dyDescent="0.3">
      <c r="A813" s="6" t="s">
        <v>22</v>
      </c>
      <c r="B813" s="6" t="s">
        <v>22</v>
      </c>
      <c r="C813" s="6" t="s">
        <v>107</v>
      </c>
      <c r="D813" s="6" t="s">
        <v>108</v>
      </c>
      <c r="E813" s="7">
        <v>42840</v>
      </c>
      <c r="F813" s="11">
        <v>40</v>
      </c>
      <c r="G813" s="9"/>
      <c r="H813" s="11">
        <v>281.93</v>
      </c>
      <c r="I813" s="11">
        <v>35.74</v>
      </c>
      <c r="J813" s="9"/>
      <c r="K813" s="11">
        <v>168.21</v>
      </c>
      <c r="L813" s="9"/>
      <c r="M813" s="11">
        <v>-12.78</v>
      </c>
      <c r="N813" s="11">
        <v>-0.99</v>
      </c>
      <c r="O813" s="11">
        <v>33.950000000000003</v>
      </c>
      <c r="P813" s="9"/>
      <c r="Q813" s="9"/>
    </row>
    <row r="814" spans="1:17" ht="15.75" thickBot="1" x14ac:dyDescent="0.3">
      <c r="A814" s="6" t="s">
        <v>22</v>
      </c>
      <c r="B814" s="6" t="s">
        <v>22</v>
      </c>
      <c r="C814" s="6" t="s">
        <v>107</v>
      </c>
      <c r="D814" s="6" t="s">
        <v>108</v>
      </c>
      <c r="E814" s="7">
        <v>42844</v>
      </c>
      <c r="F814" s="10">
        <v>120</v>
      </c>
      <c r="G814" s="8"/>
      <c r="H814" s="10">
        <v>412.63</v>
      </c>
      <c r="I814" s="10">
        <v>52.31</v>
      </c>
      <c r="J814" s="8"/>
      <c r="K814" s="10">
        <v>246.2</v>
      </c>
      <c r="L814" s="8"/>
      <c r="M814" s="10">
        <v>-18.7</v>
      </c>
      <c r="N814" s="10">
        <v>-1.45</v>
      </c>
      <c r="O814" s="10">
        <v>53.77</v>
      </c>
      <c r="P814" s="8"/>
      <c r="Q814" s="8"/>
    </row>
    <row r="815" spans="1:17" ht="15.75" thickBot="1" x14ac:dyDescent="0.3">
      <c r="A815" s="6" t="s">
        <v>22</v>
      </c>
      <c r="B815" s="6" t="s">
        <v>22</v>
      </c>
      <c r="C815" s="6" t="s">
        <v>107</v>
      </c>
      <c r="D815" s="6" t="s">
        <v>108</v>
      </c>
      <c r="E815" s="7">
        <v>42845</v>
      </c>
      <c r="F815" s="11">
        <v>4</v>
      </c>
      <c r="G815" s="9"/>
      <c r="H815" s="11">
        <v>25.03</v>
      </c>
      <c r="I815" s="11">
        <v>3.17</v>
      </c>
      <c r="J815" s="9"/>
      <c r="K815" s="11">
        <v>14.93</v>
      </c>
      <c r="L815" s="9"/>
      <c r="M815" s="11">
        <v>-1.1299999999999999</v>
      </c>
      <c r="N815" s="11">
        <v>-0.09</v>
      </c>
      <c r="O815" s="11">
        <v>3.04</v>
      </c>
      <c r="P815" s="9"/>
      <c r="Q815" s="9"/>
    </row>
    <row r="816" spans="1:17" ht="15.75" thickBot="1" x14ac:dyDescent="0.3">
      <c r="A816" s="6" t="s">
        <v>22</v>
      </c>
      <c r="B816" s="6" t="s">
        <v>22</v>
      </c>
      <c r="C816" s="6" t="s">
        <v>109</v>
      </c>
      <c r="D816" s="6" t="s">
        <v>110</v>
      </c>
      <c r="E816" s="7">
        <v>42716</v>
      </c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ht="15.75" thickBot="1" x14ac:dyDescent="0.3">
      <c r="A817" s="6" t="s">
        <v>22</v>
      </c>
      <c r="B817" s="6" t="s">
        <v>22</v>
      </c>
      <c r="C817" s="6" t="s">
        <v>109</v>
      </c>
      <c r="D817" s="6" t="s">
        <v>110</v>
      </c>
      <c r="E817" s="7">
        <v>42747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1:17" ht="15.75" thickBot="1" x14ac:dyDescent="0.3">
      <c r="A818" s="6" t="s">
        <v>22</v>
      </c>
      <c r="B818" s="6" t="s">
        <v>22</v>
      </c>
      <c r="C818" s="6" t="s">
        <v>109</v>
      </c>
      <c r="D818" s="6" t="s">
        <v>110</v>
      </c>
      <c r="E818" s="7">
        <v>42778</v>
      </c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ht="15.75" thickBot="1" x14ac:dyDescent="0.3">
      <c r="A819" s="6" t="s">
        <v>22</v>
      </c>
      <c r="B819" s="6" t="s">
        <v>22</v>
      </c>
      <c r="C819" s="6" t="s">
        <v>109</v>
      </c>
      <c r="D819" s="6" t="s">
        <v>110</v>
      </c>
      <c r="E819" s="7">
        <v>42801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1:17" ht="15.75" thickBot="1" x14ac:dyDescent="0.3">
      <c r="A820" s="6" t="s">
        <v>22</v>
      </c>
      <c r="B820" s="6" t="s">
        <v>22</v>
      </c>
      <c r="C820" s="6" t="s">
        <v>109</v>
      </c>
      <c r="D820" s="6" t="s">
        <v>110</v>
      </c>
      <c r="E820" s="7">
        <v>42803</v>
      </c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ht="15.75" thickBot="1" x14ac:dyDescent="0.3">
      <c r="A821" s="6" t="s">
        <v>22</v>
      </c>
      <c r="B821" s="6" t="s">
        <v>22</v>
      </c>
      <c r="C821" s="6" t="s">
        <v>109</v>
      </c>
      <c r="D821" s="6" t="s">
        <v>110</v>
      </c>
      <c r="E821" s="7">
        <v>42806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1:17" ht="15.75" thickBot="1" x14ac:dyDescent="0.3">
      <c r="A822" s="6" t="s">
        <v>22</v>
      </c>
      <c r="B822" s="6" t="s">
        <v>22</v>
      </c>
      <c r="C822" s="6" t="s">
        <v>109</v>
      </c>
      <c r="D822" s="6" t="s">
        <v>110</v>
      </c>
      <c r="E822" s="7">
        <v>42814</v>
      </c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ht="15.75" thickBot="1" x14ac:dyDescent="0.3">
      <c r="A823" s="6" t="s">
        <v>22</v>
      </c>
      <c r="B823" s="6" t="s">
        <v>22</v>
      </c>
      <c r="C823" s="6" t="s">
        <v>109</v>
      </c>
      <c r="D823" s="6" t="s">
        <v>110</v>
      </c>
      <c r="E823" s="7">
        <v>42823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1:17" ht="15.75" thickBot="1" x14ac:dyDescent="0.3">
      <c r="A824" s="6" t="s">
        <v>22</v>
      </c>
      <c r="B824" s="6" t="s">
        <v>22</v>
      </c>
      <c r="C824" s="6" t="s">
        <v>109</v>
      </c>
      <c r="D824" s="6" t="s">
        <v>110</v>
      </c>
      <c r="E824" s="7">
        <v>42828</v>
      </c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ht="15.75" thickBot="1" x14ac:dyDescent="0.3">
      <c r="A825" s="6" t="s">
        <v>22</v>
      </c>
      <c r="B825" s="6" t="s">
        <v>22</v>
      </c>
      <c r="C825" s="6" t="s">
        <v>109</v>
      </c>
      <c r="D825" s="6" t="s">
        <v>110</v>
      </c>
      <c r="E825" s="7">
        <v>42829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1:17" ht="15.75" thickBot="1" x14ac:dyDescent="0.3">
      <c r="A826" s="6" t="s">
        <v>22</v>
      </c>
      <c r="B826" s="6" t="s">
        <v>22</v>
      </c>
      <c r="C826" s="6" t="s">
        <v>109</v>
      </c>
      <c r="D826" s="6" t="s">
        <v>110</v>
      </c>
      <c r="E826" s="7">
        <v>42831</v>
      </c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ht="15.75" thickBot="1" x14ac:dyDescent="0.3">
      <c r="A827" s="6" t="s">
        <v>22</v>
      </c>
      <c r="B827" s="6" t="s">
        <v>22</v>
      </c>
      <c r="C827" s="6" t="s">
        <v>109</v>
      </c>
      <c r="D827" s="6" t="s">
        <v>110</v>
      </c>
      <c r="E827" s="7">
        <v>42832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1:17" ht="15.75" thickBot="1" x14ac:dyDescent="0.3">
      <c r="A828" s="6" t="s">
        <v>22</v>
      </c>
      <c r="B828" s="6" t="s">
        <v>22</v>
      </c>
      <c r="C828" s="6" t="s">
        <v>109</v>
      </c>
      <c r="D828" s="6" t="s">
        <v>110</v>
      </c>
      <c r="E828" s="7">
        <v>42833</v>
      </c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ht="15.75" thickBot="1" x14ac:dyDescent="0.3">
      <c r="A829" s="6" t="s">
        <v>22</v>
      </c>
      <c r="B829" s="6" t="s">
        <v>22</v>
      </c>
      <c r="C829" s="6" t="s">
        <v>109</v>
      </c>
      <c r="D829" s="6" t="s">
        <v>110</v>
      </c>
      <c r="E829" s="7">
        <v>42834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1:17" ht="15.75" thickBot="1" x14ac:dyDescent="0.3">
      <c r="A830" s="6" t="s">
        <v>22</v>
      </c>
      <c r="B830" s="6" t="s">
        <v>22</v>
      </c>
      <c r="C830" s="6" t="s">
        <v>109</v>
      </c>
      <c r="D830" s="6" t="s">
        <v>110</v>
      </c>
      <c r="E830" s="7">
        <v>42835</v>
      </c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ht="15.75" thickBot="1" x14ac:dyDescent="0.3">
      <c r="A831" s="6" t="s">
        <v>22</v>
      </c>
      <c r="B831" s="6" t="s">
        <v>22</v>
      </c>
      <c r="C831" s="6" t="s">
        <v>109</v>
      </c>
      <c r="D831" s="6" t="s">
        <v>110</v>
      </c>
      <c r="E831" s="7">
        <v>42836</v>
      </c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1:17" ht="15.75" thickBot="1" x14ac:dyDescent="0.3">
      <c r="A832" s="6" t="s">
        <v>22</v>
      </c>
      <c r="B832" s="6" t="s">
        <v>22</v>
      </c>
      <c r="C832" s="6" t="s">
        <v>109</v>
      </c>
      <c r="D832" s="6" t="s">
        <v>110</v>
      </c>
      <c r="E832" s="7">
        <v>42837</v>
      </c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ht="15.75" thickBot="1" x14ac:dyDescent="0.3">
      <c r="A833" s="6" t="s">
        <v>22</v>
      </c>
      <c r="B833" s="6" t="s">
        <v>22</v>
      </c>
      <c r="C833" s="6" t="s">
        <v>109</v>
      </c>
      <c r="D833" s="6" t="s">
        <v>110</v>
      </c>
      <c r="E833" s="7">
        <v>42838</v>
      </c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1:17" ht="15.75" thickBot="1" x14ac:dyDescent="0.3">
      <c r="A834" s="6" t="s">
        <v>22</v>
      </c>
      <c r="B834" s="6" t="s">
        <v>22</v>
      </c>
      <c r="C834" s="6" t="s">
        <v>109</v>
      </c>
      <c r="D834" s="6" t="s">
        <v>110</v>
      </c>
      <c r="E834" s="7">
        <v>42839</v>
      </c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ht="15.75" thickBot="1" x14ac:dyDescent="0.3">
      <c r="A835" s="6" t="s">
        <v>22</v>
      </c>
      <c r="B835" s="6" t="s">
        <v>22</v>
      </c>
      <c r="C835" s="6" t="s">
        <v>109</v>
      </c>
      <c r="D835" s="6" t="s">
        <v>110</v>
      </c>
      <c r="E835" s="7">
        <v>42840</v>
      </c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1:17" ht="15.75" thickBot="1" x14ac:dyDescent="0.3">
      <c r="A836" s="6" t="s">
        <v>22</v>
      </c>
      <c r="B836" s="6" t="s">
        <v>22</v>
      </c>
      <c r="C836" s="6" t="s">
        <v>109</v>
      </c>
      <c r="D836" s="6" t="s">
        <v>110</v>
      </c>
      <c r="E836" s="7">
        <v>42841</v>
      </c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ht="15.75" thickBot="1" x14ac:dyDescent="0.3">
      <c r="A837" s="6" t="s">
        <v>22</v>
      </c>
      <c r="B837" s="6" t="s">
        <v>22</v>
      </c>
      <c r="C837" s="6" t="s">
        <v>109</v>
      </c>
      <c r="D837" s="6" t="s">
        <v>110</v>
      </c>
      <c r="E837" s="7">
        <v>42842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1:17" ht="15.75" thickBot="1" x14ac:dyDescent="0.3">
      <c r="A838" s="6" t="s">
        <v>22</v>
      </c>
      <c r="B838" s="6" t="s">
        <v>22</v>
      </c>
      <c r="C838" s="6" t="s">
        <v>109</v>
      </c>
      <c r="D838" s="6" t="s">
        <v>110</v>
      </c>
      <c r="E838" s="7">
        <v>42843</v>
      </c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ht="15.75" thickBot="1" x14ac:dyDescent="0.3">
      <c r="A839" s="6" t="s">
        <v>22</v>
      </c>
      <c r="B839" s="6" t="s">
        <v>22</v>
      </c>
      <c r="C839" s="6" t="s">
        <v>109</v>
      </c>
      <c r="D839" s="6" t="s">
        <v>110</v>
      </c>
      <c r="E839" s="7">
        <v>42844</v>
      </c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1:17" ht="15.75" thickBot="1" x14ac:dyDescent="0.3">
      <c r="A840" s="6" t="s">
        <v>22</v>
      </c>
      <c r="B840" s="6" t="s">
        <v>22</v>
      </c>
      <c r="C840" s="6" t="s">
        <v>109</v>
      </c>
      <c r="D840" s="6" t="s">
        <v>110</v>
      </c>
      <c r="E840" s="7">
        <v>42845</v>
      </c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ht="15.75" thickBot="1" x14ac:dyDescent="0.3">
      <c r="A841" s="6" t="s">
        <v>22</v>
      </c>
      <c r="B841" s="6" t="s">
        <v>22</v>
      </c>
      <c r="C841" s="6" t="s">
        <v>109</v>
      </c>
      <c r="D841" s="6" t="s">
        <v>110</v>
      </c>
      <c r="E841" s="7">
        <v>42854</v>
      </c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1:17" ht="15.75" thickBot="1" x14ac:dyDescent="0.3">
      <c r="A842" s="6" t="s">
        <v>22</v>
      </c>
      <c r="B842" s="6" t="s">
        <v>22</v>
      </c>
      <c r="C842" s="6" t="s">
        <v>109</v>
      </c>
      <c r="D842" s="6" t="s">
        <v>110</v>
      </c>
      <c r="E842" s="7">
        <v>42855</v>
      </c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ht="15.75" thickBot="1" x14ac:dyDescent="0.3">
      <c r="A843" s="6" t="s">
        <v>22</v>
      </c>
      <c r="B843" s="6" t="s">
        <v>22</v>
      </c>
      <c r="C843" s="6" t="s">
        <v>111</v>
      </c>
      <c r="D843" s="6" t="s">
        <v>112</v>
      </c>
      <c r="E843" s="7">
        <v>41293</v>
      </c>
      <c r="F843" s="9"/>
      <c r="G843" s="9"/>
      <c r="H843" s="11">
        <v>91.64</v>
      </c>
      <c r="I843" s="11">
        <v>0.44</v>
      </c>
      <c r="J843" s="9"/>
      <c r="K843" s="11">
        <v>39.36</v>
      </c>
      <c r="L843" s="11">
        <v>5.33</v>
      </c>
      <c r="M843" s="11">
        <v>9.15</v>
      </c>
      <c r="N843" s="11">
        <v>0</v>
      </c>
      <c r="O843" s="11">
        <v>1.17</v>
      </c>
      <c r="P843" s="9"/>
      <c r="Q843" s="9"/>
    </row>
    <row r="844" spans="1:17" ht="15.75" thickBot="1" x14ac:dyDescent="0.3">
      <c r="A844" s="6" t="s">
        <v>22</v>
      </c>
      <c r="B844" s="6" t="s">
        <v>22</v>
      </c>
      <c r="C844" s="6" t="s">
        <v>111</v>
      </c>
      <c r="D844" s="6" t="s">
        <v>112</v>
      </c>
      <c r="E844" s="7">
        <v>41324</v>
      </c>
      <c r="F844" s="8"/>
      <c r="G844" s="8"/>
      <c r="H844" s="10">
        <v>86.24</v>
      </c>
      <c r="I844" s="10">
        <v>0.12</v>
      </c>
      <c r="J844" s="8"/>
      <c r="K844" s="10">
        <v>36.61</v>
      </c>
      <c r="L844" s="10">
        <v>4.96</v>
      </c>
      <c r="M844" s="10">
        <v>9.26</v>
      </c>
      <c r="N844" s="10">
        <v>0</v>
      </c>
      <c r="O844" s="10">
        <v>1.56</v>
      </c>
      <c r="P844" s="8"/>
      <c r="Q844" s="8"/>
    </row>
    <row r="845" spans="1:17" ht="15.75" thickBot="1" x14ac:dyDescent="0.3">
      <c r="A845" s="6" t="s">
        <v>22</v>
      </c>
      <c r="B845" s="6" t="s">
        <v>22</v>
      </c>
      <c r="C845" s="6" t="s">
        <v>111</v>
      </c>
      <c r="D845" s="6" t="s">
        <v>112</v>
      </c>
      <c r="E845" s="7">
        <v>41352</v>
      </c>
      <c r="F845" s="9"/>
      <c r="G845" s="9"/>
      <c r="H845" s="11">
        <v>80.290000000000006</v>
      </c>
      <c r="I845" s="11">
        <v>0.11</v>
      </c>
      <c r="J845" s="9"/>
      <c r="K845" s="11">
        <v>34.090000000000003</v>
      </c>
      <c r="L845" s="11">
        <v>4.62</v>
      </c>
      <c r="M845" s="11">
        <v>9.33</v>
      </c>
      <c r="N845" s="11">
        <v>0</v>
      </c>
      <c r="O845" s="11">
        <v>0.68</v>
      </c>
      <c r="P845" s="9"/>
      <c r="Q845" s="9"/>
    </row>
    <row r="846" spans="1:17" ht="15.75" thickBot="1" x14ac:dyDescent="0.3">
      <c r="A846" s="6" t="s">
        <v>22</v>
      </c>
      <c r="B846" s="6" t="s">
        <v>22</v>
      </c>
      <c r="C846" s="6" t="s">
        <v>111</v>
      </c>
      <c r="D846" s="6" t="s">
        <v>112</v>
      </c>
      <c r="E846" s="7">
        <v>41383</v>
      </c>
      <c r="F846" s="8"/>
      <c r="G846" s="8"/>
      <c r="H846" s="10">
        <v>68.709999999999994</v>
      </c>
      <c r="I846" s="10">
        <v>0.09</v>
      </c>
      <c r="J846" s="8"/>
      <c r="K846" s="10">
        <v>29.17</v>
      </c>
      <c r="L846" s="10">
        <v>4.71</v>
      </c>
      <c r="M846" s="10">
        <v>8.0500000000000007</v>
      </c>
      <c r="N846" s="10">
        <v>0</v>
      </c>
      <c r="O846" s="10">
        <v>1.21</v>
      </c>
      <c r="P846" s="8"/>
      <c r="Q846" s="8"/>
    </row>
    <row r="847" spans="1:17" ht="15.75" thickBot="1" x14ac:dyDescent="0.3">
      <c r="A847" s="6" t="s">
        <v>22</v>
      </c>
      <c r="B847" s="6" t="s">
        <v>22</v>
      </c>
      <c r="C847" s="6" t="s">
        <v>111</v>
      </c>
      <c r="D847" s="6" t="s">
        <v>112</v>
      </c>
      <c r="E847" s="7">
        <v>41413</v>
      </c>
      <c r="F847" s="9"/>
      <c r="G847" s="9"/>
      <c r="H847" s="11">
        <v>53.22</v>
      </c>
      <c r="I847" s="11">
        <v>7.0000000000000007E-2</v>
      </c>
      <c r="J847" s="9"/>
      <c r="K847" s="11">
        <v>22.59</v>
      </c>
      <c r="L847" s="11">
        <v>3.65</v>
      </c>
      <c r="M847" s="11">
        <v>6.69</v>
      </c>
      <c r="N847" s="11">
        <v>0</v>
      </c>
      <c r="O847" s="11">
        <v>1.17</v>
      </c>
      <c r="P847" s="9"/>
      <c r="Q847" s="9"/>
    </row>
    <row r="848" spans="1:17" ht="15.75" thickBot="1" x14ac:dyDescent="0.3">
      <c r="A848" s="6" t="s">
        <v>22</v>
      </c>
      <c r="B848" s="6" t="s">
        <v>22</v>
      </c>
      <c r="C848" s="6" t="s">
        <v>111</v>
      </c>
      <c r="D848" s="6" t="s">
        <v>112</v>
      </c>
      <c r="E848" s="7">
        <v>41444</v>
      </c>
      <c r="F848" s="8"/>
      <c r="G848" s="8"/>
      <c r="H848" s="10">
        <v>54.1</v>
      </c>
      <c r="I848" s="10">
        <v>7.0000000000000007E-2</v>
      </c>
      <c r="J848" s="8"/>
      <c r="K848" s="10">
        <v>22.97</v>
      </c>
      <c r="L848" s="10">
        <v>3.71</v>
      </c>
      <c r="M848" s="10">
        <v>6.04</v>
      </c>
      <c r="N848" s="10">
        <v>0</v>
      </c>
      <c r="O848" s="10">
        <v>1.34</v>
      </c>
      <c r="P848" s="8"/>
      <c r="Q848" s="8"/>
    </row>
    <row r="849" spans="1:17" ht="15.75" thickBot="1" x14ac:dyDescent="0.3">
      <c r="A849" s="6" t="s">
        <v>22</v>
      </c>
      <c r="B849" s="6" t="s">
        <v>22</v>
      </c>
      <c r="C849" s="6" t="s">
        <v>111</v>
      </c>
      <c r="D849" s="6" t="s">
        <v>112</v>
      </c>
      <c r="E849" s="7">
        <v>41474</v>
      </c>
      <c r="F849" s="9"/>
      <c r="G849" s="9"/>
      <c r="H849" s="11">
        <v>62.87</v>
      </c>
      <c r="I849" s="11">
        <v>0.08</v>
      </c>
      <c r="J849" s="9"/>
      <c r="K849" s="11">
        <v>32.840000000000003</v>
      </c>
      <c r="L849" s="11">
        <v>4.3099999999999996</v>
      </c>
      <c r="M849" s="11">
        <v>6.77</v>
      </c>
      <c r="N849" s="11">
        <v>0</v>
      </c>
      <c r="O849" s="11">
        <v>2.17</v>
      </c>
      <c r="P849" s="9"/>
      <c r="Q849" s="9"/>
    </row>
    <row r="850" spans="1:17" ht="15.75" thickBot="1" x14ac:dyDescent="0.3">
      <c r="A850" s="6" t="s">
        <v>22</v>
      </c>
      <c r="B850" s="6" t="s">
        <v>22</v>
      </c>
      <c r="C850" s="6" t="s">
        <v>111</v>
      </c>
      <c r="D850" s="6" t="s">
        <v>112</v>
      </c>
      <c r="E850" s="7">
        <v>41505</v>
      </c>
      <c r="F850" s="8"/>
      <c r="G850" s="8"/>
      <c r="H850" s="10">
        <v>54.88</v>
      </c>
      <c r="I850" s="10">
        <v>7.0000000000000007E-2</v>
      </c>
      <c r="J850" s="8"/>
      <c r="K850" s="10">
        <v>28.67</v>
      </c>
      <c r="L850" s="10">
        <v>3.77</v>
      </c>
      <c r="M850" s="10">
        <v>4.42</v>
      </c>
      <c r="N850" s="10">
        <v>0</v>
      </c>
      <c r="O850" s="10">
        <v>2.04</v>
      </c>
      <c r="P850" s="8"/>
      <c r="Q850" s="8"/>
    </row>
    <row r="851" spans="1:17" ht="15.75" thickBot="1" x14ac:dyDescent="0.3">
      <c r="A851" s="6" t="s">
        <v>22</v>
      </c>
      <c r="B851" s="6" t="s">
        <v>22</v>
      </c>
      <c r="C851" s="6" t="s">
        <v>111</v>
      </c>
      <c r="D851" s="6" t="s">
        <v>112</v>
      </c>
      <c r="E851" s="7">
        <v>41536</v>
      </c>
      <c r="F851" s="9"/>
      <c r="G851" s="9"/>
      <c r="H851" s="11">
        <v>58.54</v>
      </c>
      <c r="I851" s="11">
        <v>0.08</v>
      </c>
      <c r="J851" s="9"/>
      <c r="K851" s="11">
        <v>30.57</v>
      </c>
      <c r="L851" s="11">
        <v>4.0199999999999996</v>
      </c>
      <c r="M851" s="11">
        <v>0.83</v>
      </c>
      <c r="N851" s="11">
        <v>0</v>
      </c>
      <c r="O851" s="11">
        <v>2.29</v>
      </c>
      <c r="P851" s="9"/>
      <c r="Q851" s="9"/>
    </row>
    <row r="852" spans="1:17" ht="15.75" thickBot="1" x14ac:dyDescent="0.3">
      <c r="A852" s="6" t="s">
        <v>22</v>
      </c>
      <c r="B852" s="6" t="s">
        <v>22</v>
      </c>
      <c r="C852" s="6" t="s">
        <v>111</v>
      </c>
      <c r="D852" s="6" t="s">
        <v>112</v>
      </c>
      <c r="E852" s="7">
        <v>41566</v>
      </c>
      <c r="F852" s="8"/>
      <c r="G852" s="8"/>
      <c r="H852" s="10">
        <v>58.11</v>
      </c>
      <c r="I852" s="10">
        <v>0.08</v>
      </c>
      <c r="J852" s="8"/>
      <c r="K852" s="10">
        <v>30.36</v>
      </c>
      <c r="L852" s="10">
        <v>3.99</v>
      </c>
      <c r="M852" s="10">
        <v>-0.22</v>
      </c>
      <c r="N852" s="10">
        <v>0</v>
      </c>
      <c r="O852" s="10">
        <v>2.4900000000000002</v>
      </c>
      <c r="P852" s="8"/>
      <c r="Q852" s="8"/>
    </row>
    <row r="853" spans="1:17" ht="15.75" thickBot="1" x14ac:dyDescent="0.3">
      <c r="A853" s="6" t="s">
        <v>22</v>
      </c>
      <c r="B853" s="6" t="s">
        <v>22</v>
      </c>
      <c r="C853" s="6" t="s">
        <v>111</v>
      </c>
      <c r="D853" s="6" t="s">
        <v>112</v>
      </c>
      <c r="E853" s="7">
        <v>41597</v>
      </c>
      <c r="F853" s="9"/>
      <c r="G853" s="9"/>
      <c r="H853" s="11">
        <v>67.98</v>
      </c>
      <c r="I853" s="11">
        <v>0.09</v>
      </c>
      <c r="J853" s="9"/>
      <c r="K853" s="11">
        <v>35.51</v>
      </c>
      <c r="L853" s="11">
        <v>4.66</v>
      </c>
      <c r="M853" s="11">
        <v>0.53</v>
      </c>
      <c r="N853" s="11">
        <v>0</v>
      </c>
      <c r="O853" s="11">
        <v>3.06</v>
      </c>
      <c r="P853" s="9"/>
      <c r="Q853" s="9"/>
    </row>
    <row r="854" spans="1:17" ht="15.75" thickBot="1" x14ac:dyDescent="0.3">
      <c r="A854" s="6" t="s">
        <v>22</v>
      </c>
      <c r="B854" s="6" t="s">
        <v>22</v>
      </c>
      <c r="C854" s="6" t="s">
        <v>111</v>
      </c>
      <c r="D854" s="6" t="s">
        <v>112</v>
      </c>
      <c r="E854" s="7">
        <v>41627</v>
      </c>
      <c r="F854" s="8"/>
      <c r="G854" s="8"/>
      <c r="H854" s="10">
        <v>89</v>
      </c>
      <c r="I854" s="10">
        <v>0.12</v>
      </c>
      <c r="J854" s="8"/>
      <c r="K854" s="10">
        <v>46.49</v>
      </c>
      <c r="L854" s="10">
        <v>6.11</v>
      </c>
      <c r="M854" s="10">
        <v>-1.4</v>
      </c>
      <c r="N854" s="10">
        <v>0</v>
      </c>
      <c r="O854" s="10">
        <v>4.17</v>
      </c>
      <c r="P854" s="8"/>
      <c r="Q854" s="8"/>
    </row>
    <row r="855" spans="1:17" ht="15.75" thickBot="1" x14ac:dyDescent="0.3">
      <c r="A855" s="6" t="s">
        <v>22</v>
      </c>
      <c r="B855" s="6" t="s">
        <v>22</v>
      </c>
      <c r="C855" s="6" t="s">
        <v>111</v>
      </c>
      <c r="D855" s="6" t="s">
        <v>112</v>
      </c>
      <c r="E855" s="7">
        <v>41658</v>
      </c>
      <c r="F855" s="9"/>
      <c r="G855" s="9"/>
      <c r="H855" s="11">
        <v>116.28</v>
      </c>
      <c r="I855" s="11">
        <v>2.99</v>
      </c>
      <c r="J855" s="9"/>
      <c r="K855" s="11">
        <v>60.74</v>
      </c>
      <c r="L855" s="11">
        <v>9.7899999999999991</v>
      </c>
      <c r="M855" s="11">
        <v>0.31</v>
      </c>
      <c r="N855" s="11">
        <v>0</v>
      </c>
      <c r="O855" s="11">
        <v>6.73</v>
      </c>
      <c r="P855" s="9"/>
      <c r="Q855" s="9"/>
    </row>
    <row r="856" spans="1:17" ht="15.75" thickBot="1" x14ac:dyDescent="0.3">
      <c r="A856" s="6" t="s">
        <v>22</v>
      </c>
      <c r="B856" s="6" t="s">
        <v>22</v>
      </c>
      <c r="C856" s="6" t="s">
        <v>111</v>
      </c>
      <c r="D856" s="6" t="s">
        <v>112</v>
      </c>
      <c r="E856" s="7">
        <v>41689</v>
      </c>
      <c r="F856" s="8"/>
      <c r="G856" s="8"/>
      <c r="H856" s="10">
        <v>103.03</v>
      </c>
      <c r="I856" s="10">
        <v>2.65</v>
      </c>
      <c r="J856" s="8"/>
      <c r="K856" s="10">
        <v>53.82</v>
      </c>
      <c r="L856" s="10">
        <v>8.67</v>
      </c>
      <c r="M856" s="10">
        <v>3.18</v>
      </c>
      <c r="N856" s="10">
        <v>0</v>
      </c>
      <c r="O856" s="10">
        <v>5.67</v>
      </c>
      <c r="P856" s="8"/>
      <c r="Q856" s="8"/>
    </row>
    <row r="857" spans="1:17" ht="15.75" thickBot="1" x14ac:dyDescent="0.3">
      <c r="A857" s="6" t="s">
        <v>22</v>
      </c>
      <c r="B857" s="6" t="s">
        <v>22</v>
      </c>
      <c r="C857" s="6" t="s">
        <v>111</v>
      </c>
      <c r="D857" s="6" t="s">
        <v>112</v>
      </c>
      <c r="E857" s="7">
        <v>41717</v>
      </c>
      <c r="F857" s="9"/>
      <c r="G857" s="9"/>
      <c r="H857" s="11">
        <v>81.55</v>
      </c>
      <c r="I857" s="11">
        <v>2.09</v>
      </c>
      <c r="J857" s="9"/>
      <c r="K857" s="11">
        <v>42.59</v>
      </c>
      <c r="L857" s="11">
        <v>6.86</v>
      </c>
      <c r="M857" s="11">
        <v>3.44</v>
      </c>
      <c r="N857" s="11">
        <v>0</v>
      </c>
      <c r="O857" s="11">
        <v>2.4</v>
      </c>
      <c r="P857" s="9"/>
      <c r="Q857" s="9"/>
    </row>
    <row r="858" spans="1:17" ht="15.75" thickBot="1" x14ac:dyDescent="0.3">
      <c r="A858" s="6" t="s">
        <v>22</v>
      </c>
      <c r="B858" s="6" t="s">
        <v>22</v>
      </c>
      <c r="C858" s="6" t="s">
        <v>111</v>
      </c>
      <c r="D858" s="6" t="s">
        <v>112</v>
      </c>
      <c r="E858" s="7">
        <v>41748</v>
      </c>
      <c r="F858" s="8"/>
      <c r="G858" s="8"/>
      <c r="H858" s="10">
        <v>62.4</v>
      </c>
      <c r="I858" s="10">
        <v>1.6</v>
      </c>
      <c r="J858" s="8"/>
      <c r="K858" s="10">
        <v>32.590000000000003</v>
      </c>
      <c r="L858" s="10">
        <v>6.49</v>
      </c>
      <c r="M858" s="10">
        <v>1.78</v>
      </c>
      <c r="N858" s="10">
        <v>0</v>
      </c>
      <c r="O858" s="10">
        <v>1.96</v>
      </c>
      <c r="P858" s="8"/>
      <c r="Q858" s="8"/>
    </row>
    <row r="859" spans="1:17" ht="15.75" thickBot="1" x14ac:dyDescent="0.3">
      <c r="A859" s="6" t="s">
        <v>22</v>
      </c>
      <c r="B859" s="6" t="s">
        <v>22</v>
      </c>
      <c r="C859" s="6" t="s">
        <v>111</v>
      </c>
      <c r="D859" s="6" t="s">
        <v>112</v>
      </c>
      <c r="E859" s="7">
        <v>41778</v>
      </c>
      <c r="F859" s="9"/>
      <c r="G859" s="9"/>
      <c r="H859" s="11">
        <v>52.17</v>
      </c>
      <c r="I859" s="11">
        <v>1.34</v>
      </c>
      <c r="J859" s="9"/>
      <c r="K859" s="11">
        <v>27.25</v>
      </c>
      <c r="L859" s="11">
        <v>5.43</v>
      </c>
      <c r="M859" s="11">
        <v>1.6</v>
      </c>
      <c r="N859" s="11">
        <v>0</v>
      </c>
      <c r="O859" s="11">
        <v>2.0499999999999998</v>
      </c>
      <c r="P859" s="9"/>
      <c r="Q859" s="9"/>
    </row>
    <row r="860" spans="1:17" ht="15.75" thickBot="1" x14ac:dyDescent="0.3">
      <c r="A860" s="6" t="s">
        <v>22</v>
      </c>
      <c r="B860" s="6" t="s">
        <v>22</v>
      </c>
      <c r="C860" s="6" t="s">
        <v>111</v>
      </c>
      <c r="D860" s="6" t="s">
        <v>112</v>
      </c>
      <c r="E860" s="7">
        <v>41809</v>
      </c>
      <c r="F860" s="8"/>
      <c r="G860" s="8"/>
      <c r="H860" s="10">
        <v>60.72</v>
      </c>
      <c r="I860" s="10">
        <v>1.56</v>
      </c>
      <c r="J860" s="8"/>
      <c r="K860" s="10">
        <v>31.72</v>
      </c>
      <c r="L860" s="10">
        <v>6.32</v>
      </c>
      <c r="M860" s="10">
        <v>3.69</v>
      </c>
      <c r="N860" s="10">
        <v>0</v>
      </c>
      <c r="O860" s="10">
        <v>3.12</v>
      </c>
      <c r="P860" s="8"/>
      <c r="Q860" s="8"/>
    </row>
    <row r="861" spans="1:17" ht="15.75" thickBot="1" x14ac:dyDescent="0.3">
      <c r="A861" s="6" t="s">
        <v>22</v>
      </c>
      <c r="B861" s="6" t="s">
        <v>22</v>
      </c>
      <c r="C861" s="6" t="s">
        <v>111</v>
      </c>
      <c r="D861" s="6" t="s">
        <v>112</v>
      </c>
      <c r="E861" s="7">
        <v>41839</v>
      </c>
      <c r="F861" s="9"/>
      <c r="G861" s="9"/>
      <c r="H861" s="11">
        <v>58.07</v>
      </c>
      <c r="I861" s="11">
        <v>1.49</v>
      </c>
      <c r="J861" s="9"/>
      <c r="K861" s="11">
        <v>30.33</v>
      </c>
      <c r="L861" s="11">
        <v>6.04</v>
      </c>
      <c r="M861" s="11">
        <v>1.54</v>
      </c>
      <c r="N861" s="11">
        <v>0</v>
      </c>
      <c r="O861" s="11">
        <v>3.09</v>
      </c>
      <c r="P861" s="9"/>
      <c r="Q861" s="9"/>
    </row>
    <row r="862" spans="1:17" ht="15.75" thickBot="1" x14ac:dyDescent="0.3">
      <c r="A862" s="6" t="s">
        <v>22</v>
      </c>
      <c r="B862" s="6" t="s">
        <v>22</v>
      </c>
      <c r="C862" s="6" t="s">
        <v>111</v>
      </c>
      <c r="D862" s="6" t="s">
        <v>112</v>
      </c>
      <c r="E862" s="7">
        <v>41870</v>
      </c>
      <c r="F862" s="8"/>
      <c r="G862" s="8"/>
      <c r="H862" s="10">
        <v>54.31</v>
      </c>
      <c r="I862" s="10">
        <v>1.39</v>
      </c>
      <c r="J862" s="8"/>
      <c r="K862" s="10">
        <v>28.37</v>
      </c>
      <c r="L862" s="10">
        <v>5.65</v>
      </c>
      <c r="M862" s="10">
        <v>-0.2</v>
      </c>
      <c r="N862" s="10">
        <v>0</v>
      </c>
      <c r="O862" s="10">
        <v>3.15</v>
      </c>
      <c r="P862" s="8"/>
      <c r="Q862" s="8"/>
    </row>
    <row r="863" spans="1:17" ht="15.75" thickBot="1" x14ac:dyDescent="0.3">
      <c r="A863" s="6" t="s">
        <v>22</v>
      </c>
      <c r="B863" s="6" t="s">
        <v>22</v>
      </c>
      <c r="C863" s="6" t="s">
        <v>111</v>
      </c>
      <c r="D863" s="6" t="s">
        <v>112</v>
      </c>
      <c r="E863" s="7">
        <v>41901</v>
      </c>
      <c r="F863" s="9"/>
      <c r="G863" s="9"/>
      <c r="H863" s="11">
        <v>61.09</v>
      </c>
      <c r="I863" s="11">
        <v>1.57</v>
      </c>
      <c r="J863" s="9"/>
      <c r="K863" s="11">
        <v>31.91</v>
      </c>
      <c r="L863" s="11">
        <v>6.36</v>
      </c>
      <c r="M863" s="11">
        <v>0.66</v>
      </c>
      <c r="N863" s="11">
        <v>0</v>
      </c>
      <c r="O863" s="11">
        <v>3.24</v>
      </c>
      <c r="P863" s="9"/>
      <c r="Q863" s="9"/>
    </row>
    <row r="864" spans="1:17" ht="15.75" thickBot="1" x14ac:dyDescent="0.3">
      <c r="A864" s="6" t="s">
        <v>22</v>
      </c>
      <c r="B864" s="6" t="s">
        <v>22</v>
      </c>
      <c r="C864" s="6" t="s">
        <v>111</v>
      </c>
      <c r="D864" s="6" t="s">
        <v>112</v>
      </c>
      <c r="E864" s="7">
        <v>41931</v>
      </c>
      <c r="F864" s="8"/>
      <c r="G864" s="8"/>
      <c r="H864" s="10">
        <v>54.99</v>
      </c>
      <c r="I864" s="10">
        <v>1.41</v>
      </c>
      <c r="J864" s="8"/>
      <c r="K864" s="10">
        <v>28.72</v>
      </c>
      <c r="L864" s="10">
        <v>5.72</v>
      </c>
      <c r="M864" s="10">
        <v>0.15</v>
      </c>
      <c r="N864" s="10">
        <v>0</v>
      </c>
      <c r="O864" s="10">
        <v>3.36</v>
      </c>
      <c r="P864" s="8"/>
      <c r="Q864" s="8"/>
    </row>
    <row r="865" spans="1:17" ht="15.75" thickBot="1" x14ac:dyDescent="0.3">
      <c r="A865" s="6" t="s">
        <v>22</v>
      </c>
      <c r="B865" s="6" t="s">
        <v>22</v>
      </c>
      <c r="C865" s="6" t="s">
        <v>111</v>
      </c>
      <c r="D865" s="6" t="s">
        <v>112</v>
      </c>
      <c r="E865" s="7">
        <v>41962</v>
      </c>
      <c r="F865" s="9"/>
      <c r="G865" s="9"/>
      <c r="H865" s="11">
        <v>75.59</v>
      </c>
      <c r="I865" s="11">
        <v>1.94</v>
      </c>
      <c r="J865" s="9"/>
      <c r="K865" s="11">
        <v>39.49</v>
      </c>
      <c r="L865" s="11">
        <v>7.87</v>
      </c>
      <c r="M865" s="11">
        <v>0.06</v>
      </c>
      <c r="N865" s="11">
        <v>0</v>
      </c>
      <c r="O865" s="11">
        <v>5.95</v>
      </c>
      <c r="P865" s="9"/>
      <c r="Q865" s="9"/>
    </row>
    <row r="866" spans="1:17" ht="15.75" thickBot="1" x14ac:dyDescent="0.3">
      <c r="A866" s="6" t="s">
        <v>22</v>
      </c>
      <c r="B866" s="6" t="s">
        <v>22</v>
      </c>
      <c r="C866" s="6" t="s">
        <v>111</v>
      </c>
      <c r="D866" s="6" t="s">
        <v>112</v>
      </c>
      <c r="E866" s="7">
        <v>41992</v>
      </c>
      <c r="F866" s="8"/>
      <c r="G866" s="8"/>
      <c r="H866" s="10">
        <v>86.7</v>
      </c>
      <c r="I866" s="10">
        <v>2.23</v>
      </c>
      <c r="J866" s="8"/>
      <c r="K866" s="10">
        <v>45.29</v>
      </c>
      <c r="L866" s="10">
        <v>9.02</v>
      </c>
      <c r="M866" s="10">
        <v>-1.61</v>
      </c>
      <c r="N866" s="10">
        <v>0</v>
      </c>
      <c r="O866" s="10">
        <v>7.73</v>
      </c>
      <c r="P866" s="8"/>
      <c r="Q866" s="8"/>
    </row>
    <row r="867" spans="1:17" ht="15.75" thickBot="1" x14ac:dyDescent="0.3">
      <c r="A867" s="6" t="s">
        <v>22</v>
      </c>
      <c r="B867" s="6" t="s">
        <v>22</v>
      </c>
      <c r="C867" s="6" t="s">
        <v>111</v>
      </c>
      <c r="D867" s="6" t="s">
        <v>112</v>
      </c>
      <c r="E867" s="7">
        <v>42023</v>
      </c>
      <c r="F867" s="9"/>
      <c r="G867" s="9"/>
      <c r="H867" s="11">
        <v>106.68</v>
      </c>
      <c r="I867" s="11">
        <v>2.74</v>
      </c>
      <c r="J867" s="9"/>
      <c r="K867" s="11">
        <v>55.73</v>
      </c>
      <c r="L867" s="11">
        <v>11.57</v>
      </c>
      <c r="M867" s="11">
        <v>0.33</v>
      </c>
      <c r="N867" s="11">
        <v>0</v>
      </c>
      <c r="O867" s="11">
        <v>10.11</v>
      </c>
      <c r="P867" s="9"/>
      <c r="Q867" s="9"/>
    </row>
    <row r="868" spans="1:17" ht="15.75" thickBot="1" x14ac:dyDescent="0.3">
      <c r="A868" s="6" t="s">
        <v>22</v>
      </c>
      <c r="B868" s="6" t="s">
        <v>22</v>
      </c>
      <c r="C868" s="6" t="s">
        <v>111</v>
      </c>
      <c r="D868" s="6" t="s">
        <v>112</v>
      </c>
      <c r="E868" s="7">
        <v>42054</v>
      </c>
      <c r="F868" s="8"/>
      <c r="G868" s="8"/>
      <c r="H868" s="10">
        <v>100.9</v>
      </c>
      <c r="I868" s="10">
        <v>2.59</v>
      </c>
      <c r="J868" s="8"/>
      <c r="K868" s="10">
        <v>52.7</v>
      </c>
      <c r="L868" s="10">
        <v>11.06</v>
      </c>
      <c r="M868" s="10">
        <v>2.42</v>
      </c>
      <c r="N868" s="10">
        <v>0</v>
      </c>
      <c r="O868" s="10">
        <v>9.84</v>
      </c>
      <c r="P868" s="8"/>
      <c r="Q868" s="8"/>
    </row>
    <row r="869" spans="1:17" ht="15.75" thickBot="1" x14ac:dyDescent="0.3">
      <c r="A869" s="6" t="s">
        <v>22</v>
      </c>
      <c r="B869" s="6" t="s">
        <v>22</v>
      </c>
      <c r="C869" s="6" t="s">
        <v>111</v>
      </c>
      <c r="D869" s="6" t="s">
        <v>112</v>
      </c>
      <c r="E869" s="7">
        <v>42082</v>
      </c>
      <c r="F869" s="9"/>
      <c r="G869" s="9"/>
      <c r="H869" s="11">
        <v>77.099999999999994</v>
      </c>
      <c r="I869" s="11">
        <v>1.98</v>
      </c>
      <c r="J869" s="9"/>
      <c r="K869" s="11">
        <v>40.28</v>
      </c>
      <c r="L869" s="11">
        <v>8.4499999999999993</v>
      </c>
      <c r="M869" s="11">
        <v>1.63</v>
      </c>
      <c r="N869" s="11">
        <v>0</v>
      </c>
      <c r="O869" s="11">
        <v>7.53</v>
      </c>
      <c r="P869" s="9"/>
      <c r="Q869" s="9"/>
    </row>
    <row r="870" spans="1:17" ht="15.75" thickBot="1" x14ac:dyDescent="0.3">
      <c r="A870" s="6" t="s">
        <v>22</v>
      </c>
      <c r="B870" s="6" t="s">
        <v>22</v>
      </c>
      <c r="C870" s="6" t="s">
        <v>111</v>
      </c>
      <c r="D870" s="6" t="s">
        <v>112</v>
      </c>
      <c r="E870" s="7">
        <v>42113</v>
      </c>
      <c r="F870" s="8"/>
      <c r="G870" s="8"/>
      <c r="H870" s="10">
        <v>59.94</v>
      </c>
      <c r="I870" s="10">
        <v>1.54</v>
      </c>
      <c r="J870" s="8"/>
      <c r="K870" s="10">
        <v>31.31</v>
      </c>
      <c r="L870" s="10">
        <v>5.97</v>
      </c>
      <c r="M870" s="10">
        <v>2.57</v>
      </c>
      <c r="N870" s="10">
        <v>0</v>
      </c>
      <c r="O870" s="10">
        <v>5.94</v>
      </c>
      <c r="P870" s="8"/>
      <c r="Q870" s="8"/>
    </row>
    <row r="871" spans="1:17" ht="15.75" thickBot="1" x14ac:dyDescent="0.3">
      <c r="A871" s="6" t="s">
        <v>22</v>
      </c>
      <c r="B871" s="6" t="s">
        <v>22</v>
      </c>
      <c r="C871" s="6" t="s">
        <v>111</v>
      </c>
      <c r="D871" s="6" t="s">
        <v>112</v>
      </c>
      <c r="E871" s="7">
        <v>42143</v>
      </c>
      <c r="F871" s="9"/>
      <c r="G871" s="9"/>
      <c r="H871" s="11">
        <v>50.55</v>
      </c>
      <c r="I871" s="11">
        <v>1.3</v>
      </c>
      <c r="J871" s="9"/>
      <c r="K871" s="11">
        <v>26.41</v>
      </c>
      <c r="L871" s="11">
        <v>5.04</v>
      </c>
      <c r="M871" s="11">
        <v>2.34</v>
      </c>
      <c r="N871" s="11">
        <v>0</v>
      </c>
      <c r="O871" s="11">
        <v>5.77</v>
      </c>
      <c r="P871" s="9"/>
      <c r="Q871" s="9"/>
    </row>
    <row r="872" spans="1:17" ht="15.75" thickBot="1" x14ac:dyDescent="0.3">
      <c r="A872" s="6" t="s">
        <v>22</v>
      </c>
      <c r="B872" s="6" t="s">
        <v>22</v>
      </c>
      <c r="C872" s="6" t="s">
        <v>111</v>
      </c>
      <c r="D872" s="6" t="s">
        <v>112</v>
      </c>
      <c r="E872" s="7">
        <v>42174</v>
      </c>
      <c r="F872" s="8"/>
      <c r="G872" s="8"/>
      <c r="H872" s="10">
        <v>63.75</v>
      </c>
      <c r="I872" s="10">
        <v>1.64</v>
      </c>
      <c r="J872" s="8"/>
      <c r="K872" s="10">
        <v>33.299999999999997</v>
      </c>
      <c r="L872" s="10">
        <v>6.35</v>
      </c>
      <c r="M872" s="10">
        <v>2.7</v>
      </c>
      <c r="N872" s="10">
        <v>0</v>
      </c>
      <c r="O872" s="10">
        <v>8.01</v>
      </c>
      <c r="P872" s="8"/>
      <c r="Q872" s="8"/>
    </row>
    <row r="873" spans="1:17" ht="15.75" thickBot="1" x14ac:dyDescent="0.3">
      <c r="A873" s="6" t="s">
        <v>22</v>
      </c>
      <c r="B873" s="6" t="s">
        <v>22</v>
      </c>
      <c r="C873" s="6" t="s">
        <v>111</v>
      </c>
      <c r="D873" s="6" t="s">
        <v>112</v>
      </c>
      <c r="E873" s="7">
        <v>42204</v>
      </c>
      <c r="F873" s="9"/>
      <c r="G873" s="9"/>
      <c r="H873" s="11">
        <v>55.92</v>
      </c>
      <c r="I873" s="11">
        <v>1.44</v>
      </c>
      <c r="J873" s="9"/>
      <c r="K873" s="11">
        <v>29.18</v>
      </c>
      <c r="L873" s="11">
        <v>3.81</v>
      </c>
      <c r="M873" s="11">
        <v>0.62</v>
      </c>
      <c r="N873" s="11">
        <v>0</v>
      </c>
      <c r="O873" s="11">
        <v>7.45</v>
      </c>
      <c r="P873" s="9"/>
      <c r="Q873" s="9"/>
    </row>
    <row r="874" spans="1:17" ht="15.75" thickBot="1" x14ac:dyDescent="0.3">
      <c r="A874" s="6" t="s">
        <v>22</v>
      </c>
      <c r="B874" s="6" t="s">
        <v>22</v>
      </c>
      <c r="C874" s="6" t="s">
        <v>111</v>
      </c>
      <c r="D874" s="6" t="s">
        <v>112</v>
      </c>
      <c r="E874" s="7">
        <v>42235</v>
      </c>
      <c r="F874" s="8"/>
      <c r="G874" s="8"/>
      <c r="H874" s="10">
        <v>62.62</v>
      </c>
      <c r="I874" s="10">
        <v>1.61</v>
      </c>
      <c r="J874" s="8"/>
      <c r="K874" s="10">
        <v>32.67</v>
      </c>
      <c r="L874" s="10">
        <v>4.2699999999999996</v>
      </c>
      <c r="M874" s="10">
        <v>-0.77</v>
      </c>
      <c r="N874" s="10">
        <v>0</v>
      </c>
      <c r="O874" s="10">
        <v>8.2200000000000006</v>
      </c>
      <c r="P874" s="8"/>
      <c r="Q874" s="8"/>
    </row>
    <row r="875" spans="1:17" ht="15.75" thickBot="1" x14ac:dyDescent="0.3">
      <c r="A875" s="6" t="s">
        <v>22</v>
      </c>
      <c r="B875" s="6" t="s">
        <v>22</v>
      </c>
      <c r="C875" s="6" t="s">
        <v>111</v>
      </c>
      <c r="D875" s="6" t="s">
        <v>112</v>
      </c>
      <c r="E875" s="7">
        <v>42266</v>
      </c>
      <c r="F875" s="9"/>
      <c r="G875" s="9"/>
      <c r="H875" s="11">
        <v>58.13</v>
      </c>
      <c r="I875" s="11">
        <v>1.49</v>
      </c>
      <c r="J875" s="9"/>
      <c r="K875" s="11">
        <v>30.33</v>
      </c>
      <c r="L875" s="11">
        <v>3.96</v>
      </c>
      <c r="M875" s="11">
        <v>-0.18</v>
      </c>
      <c r="N875" s="11">
        <v>-0.04</v>
      </c>
      <c r="O875" s="11">
        <v>8.51</v>
      </c>
      <c r="P875" s="9"/>
      <c r="Q875" s="9"/>
    </row>
    <row r="876" spans="1:17" ht="15.75" thickBot="1" x14ac:dyDescent="0.3">
      <c r="A876" s="6" t="s">
        <v>22</v>
      </c>
      <c r="B876" s="6" t="s">
        <v>22</v>
      </c>
      <c r="C876" s="6" t="s">
        <v>111</v>
      </c>
      <c r="D876" s="6" t="s">
        <v>112</v>
      </c>
      <c r="E876" s="7">
        <v>42296</v>
      </c>
      <c r="F876" s="8"/>
      <c r="G876" s="8"/>
      <c r="H876" s="10">
        <v>52.48</v>
      </c>
      <c r="I876" s="10">
        <v>1.35</v>
      </c>
      <c r="J876" s="8"/>
      <c r="K876" s="10">
        <v>27.39</v>
      </c>
      <c r="L876" s="10">
        <v>3.58</v>
      </c>
      <c r="M876" s="10">
        <v>-0.09</v>
      </c>
      <c r="N876" s="10">
        <v>-0.03</v>
      </c>
      <c r="O876" s="10">
        <v>7.69</v>
      </c>
      <c r="P876" s="8"/>
      <c r="Q876" s="8"/>
    </row>
    <row r="877" spans="1:17" ht="15.75" thickBot="1" x14ac:dyDescent="0.3">
      <c r="A877" s="6" t="s">
        <v>22</v>
      </c>
      <c r="B877" s="6" t="s">
        <v>22</v>
      </c>
      <c r="C877" s="6" t="s">
        <v>111</v>
      </c>
      <c r="D877" s="6" t="s">
        <v>112</v>
      </c>
      <c r="E877" s="7">
        <v>42327</v>
      </c>
      <c r="F877" s="9"/>
      <c r="G877" s="9"/>
      <c r="H877" s="11">
        <v>65.599999999999994</v>
      </c>
      <c r="I877" s="11">
        <v>1.68</v>
      </c>
      <c r="J877" s="9"/>
      <c r="K877" s="11">
        <v>34.229999999999997</v>
      </c>
      <c r="L877" s="11">
        <v>4.47</v>
      </c>
      <c r="M877" s="11">
        <v>-0.19</v>
      </c>
      <c r="N877" s="11">
        <v>-0.09</v>
      </c>
      <c r="O877" s="11">
        <v>10.01</v>
      </c>
      <c r="P877" s="9"/>
      <c r="Q877" s="9"/>
    </row>
    <row r="878" spans="1:17" ht="15.75" thickBot="1" x14ac:dyDescent="0.3">
      <c r="A878" s="6" t="s">
        <v>22</v>
      </c>
      <c r="B878" s="6" t="s">
        <v>22</v>
      </c>
      <c r="C878" s="6" t="s">
        <v>111</v>
      </c>
      <c r="D878" s="6" t="s">
        <v>112</v>
      </c>
      <c r="E878" s="7">
        <v>42357</v>
      </c>
      <c r="F878" s="8"/>
      <c r="G878" s="8"/>
      <c r="H878" s="10">
        <v>69.16</v>
      </c>
      <c r="I878" s="10">
        <v>1.77</v>
      </c>
      <c r="J878" s="8"/>
      <c r="K878" s="10">
        <v>36.08</v>
      </c>
      <c r="L878" s="10">
        <v>4.71</v>
      </c>
      <c r="M878" s="10">
        <v>-2.61</v>
      </c>
      <c r="N878" s="10">
        <v>-0.13</v>
      </c>
      <c r="O878" s="10">
        <v>10.48</v>
      </c>
      <c r="P878" s="8"/>
      <c r="Q878" s="8"/>
    </row>
    <row r="879" spans="1:17" ht="15.75" thickBot="1" x14ac:dyDescent="0.3">
      <c r="A879" s="6" t="s">
        <v>22</v>
      </c>
      <c r="B879" s="6" t="s">
        <v>22</v>
      </c>
      <c r="C879" s="6" t="s">
        <v>111</v>
      </c>
      <c r="D879" s="6" t="s">
        <v>112</v>
      </c>
      <c r="E879" s="7">
        <v>42388</v>
      </c>
      <c r="F879" s="9"/>
      <c r="G879" s="9"/>
      <c r="H879" s="11">
        <v>103.41</v>
      </c>
      <c r="I879" s="11">
        <v>2.65</v>
      </c>
      <c r="J879" s="9"/>
      <c r="K879" s="11">
        <v>53.96</v>
      </c>
      <c r="L879" s="11">
        <v>7.86</v>
      </c>
      <c r="M879" s="11">
        <v>-5.19</v>
      </c>
      <c r="N879" s="11">
        <v>-0.18</v>
      </c>
      <c r="O879" s="11">
        <v>15.81</v>
      </c>
      <c r="P879" s="9"/>
      <c r="Q879" s="9"/>
    </row>
    <row r="880" spans="1:17" ht="15.75" thickBot="1" x14ac:dyDescent="0.3">
      <c r="A880" s="6" t="s">
        <v>22</v>
      </c>
      <c r="B880" s="6" t="s">
        <v>22</v>
      </c>
      <c r="C880" s="6" t="s">
        <v>111</v>
      </c>
      <c r="D880" s="6" t="s">
        <v>112</v>
      </c>
      <c r="E880" s="7">
        <v>42419</v>
      </c>
      <c r="F880" s="8"/>
      <c r="G880" s="8"/>
      <c r="H880" s="10">
        <v>82.83</v>
      </c>
      <c r="I880" s="10">
        <v>10.96</v>
      </c>
      <c r="J880" s="8"/>
      <c r="K880" s="10">
        <v>43.22</v>
      </c>
      <c r="L880" s="10">
        <v>6.3</v>
      </c>
      <c r="M880" s="10">
        <v>-2.38</v>
      </c>
      <c r="N880" s="10">
        <v>-0.05</v>
      </c>
      <c r="O880" s="10">
        <v>14.89</v>
      </c>
      <c r="P880" s="8"/>
      <c r="Q880" s="8"/>
    </row>
    <row r="881" spans="1:17" ht="15.75" thickBot="1" x14ac:dyDescent="0.3">
      <c r="A881" s="6" t="s">
        <v>22</v>
      </c>
      <c r="B881" s="6" t="s">
        <v>22</v>
      </c>
      <c r="C881" s="6" t="s">
        <v>111</v>
      </c>
      <c r="D881" s="6" t="s">
        <v>112</v>
      </c>
      <c r="E881" s="7">
        <v>42448</v>
      </c>
      <c r="F881" s="9"/>
      <c r="G881" s="9"/>
      <c r="H881" s="11">
        <v>63</v>
      </c>
      <c r="I881" s="11">
        <v>8.33</v>
      </c>
      <c r="J881" s="9"/>
      <c r="K881" s="11">
        <v>32.86</v>
      </c>
      <c r="L881" s="11">
        <v>4.79</v>
      </c>
      <c r="M881" s="11">
        <v>-0.08</v>
      </c>
      <c r="N881" s="11">
        <v>-0.19</v>
      </c>
      <c r="O881" s="11">
        <v>11.11</v>
      </c>
      <c r="P881" s="9"/>
      <c r="Q881" s="9"/>
    </row>
    <row r="882" spans="1:17" ht="15.75" thickBot="1" x14ac:dyDescent="0.3">
      <c r="A882" s="6" t="s">
        <v>22</v>
      </c>
      <c r="B882" s="6" t="s">
        <v>22</v>
      </c>
      <c r="C882" s="6" t="s">
        <v>111</v>
      </c>
      <c r="D882" s="6" t="s">
        <v>112</v>
      </c>
      <c r="E882" s="7">
        <v>42479</v>
      </c>
      <c r="F882" s="8"/>
      <c r="G882" s="8"/>
      <c r="H882" s="10">
        <v>61.27</v>
      </c>
      <c r="I882" s="10">
        <v>8.11</v>
      </c>
      <c r="J882" s="8"/>
      <c r="K882" s="10">
        <v>31.96</v>
      </c>
      <c r="L882" s="10">
        <v>4.0599999999999996</v>
      </c>
      <c r="M882" s="10">
        <v>-0.7</v>
      </c>
      <c r="N882" s="10">
        <v>-0.05</v>
      </c>
      <c r="O882" s="10">
        <v>6.13</v>
      </c>
      <c r="P882" s="8"/>
      <c r="Q882" s="8"/>
    </row>
    <row r="883" spans="1:17" ht="15.75" thickBot="1" x14ac:dyDescent="0.3">
      <c r="A883" s="6" t="s">
        <v>22</v>
      </c>
      <c r="B883" s="6" t="s">
        <v>22</v>
      </c>
      <c r="C883" s="6" t="s">
        <v>111</v>
      </c>
      <c r="D883" s="6" t="s">
        <v>112</v>
      </c>
      <c r="E883" s="7">
        <v>42509</v>
      </c>
      <c r="F883" s="9"/>
      <c r="G883" s="9"/>
      <c r="H883" s="11">
        <v>57.14</v>
      </c>
      <c r="I883" s="11">
        <v>7.56</v>
      </c>
      <c r="J883" s="9"/>
      <c r="K883" s="11">
        <v>29.81</v>
      </c>
      <c r="L883" s="11">
        <v>3.79</v>
      </c>
      <c r="M883" s="11">
        <v>-2.77</v>
      </c>
      <c r="N883" s="11">
        <v>-0.04</v>
      </c>
      <c r="O883" s="11">
        <v>4.1900000000000004</v>
      </c>
      <c r="P883" s="9"/>
      <c r="Q883" s="9"/>
    </row>
    <row r="884" spans="1:17" ht="15.75" thickBot="1" x14ac:dyDescent="0.3">
      <c r="A884" s="6" t="s">
        <v>22</v>
      </c>
      <c r="B884" s="6" t="s">
        <v>22</v>
      </c>
      <c r="C884" s="6" t="s">
        <v>111</v>
      </c>
      <c r="D884" s="6" t="s">
        <v>112</v>
      </c>
      <c r="E884" s="7">
        <v>42540</v>
      </c>
      <c r="F884" s="8"/>
      <c r="G884" s="8"/>
      <c r="H884" s="10">
        <v>57.87</v>
      </c>
      <c r="I884" s="10">
        <v>7.66</v>
      </c>
      <c r="J884" s="8"/>
      <c r="K884" s="10">
        <v>30.19</v>
      </c>
      <c r="L884" s="10">
        <v>3.83</v>
      </c>
      <c r="M884" s="10">
        <v>-3.29</v>
      </c>
      <c r="N884" s="10">
        <v>-0.13</v>
      </c>
      <c r="O884" s="10">
        <v>4.26</v>
      </c>
      <c r="P884" s="8"/>
      <c r="Q884" s="8"/>
    </row>
    <row r="885" spans="1:17" ht="15.75" thickBot="1" x14ac:dyDescent="0.3">
      <c r="A885" s="6" t="s">
        <v>22</v>
      </c>
      <c r="B885" s="6" t="s">
        <v>22</v>
      </c>
      <c r="C885" s="6" t="s">
        <v>111</v>
      </c>
      <c r="D885" s="6" t="s">
        <v>112</v>
      </c>
      <c r="E885" s="7">
        <v>42570</v>
      </c>
      <c r="F885" s="9"/>
      <c r="G885" s="9"/>
      <c r="H885" s="11">
        <v>65.8</v>
      </c>
      <c r="I885" s="11">
        <v>8.7100000000000009</v>
      </c>
      <c r="J885" s="9"/>
      <c r="K885" s="11">
        <v>34.340000000000003</v>
      </c>
      <c r="L885" s="11">
        <v>4.3600000000000003</v>
      </c>
      <c r="M885" s="11">
        <v>-3.38</v>
      </c>
      <c r="N885" s="11">
        <v>-0.01</v>
      </c>
      <c r="O885" s="11">
        <v>5.58</v>
      </c>
      <c r="P885" s="9"/>
      <c r="Q885" s="9"/>
    </row>
    <row r="886" spans="1:17" ht="15.75" thickBot="1" x14ac:dyDescent="0.3">
      <c r="A886" s="6" t="s">
        <v>22</v>
      </c>
      <c r="B886" s="6" t="s">
        <v>22</v>
      </c>
      <c r="C886" s="6" t="s">
        <v>111</v>
      </c>
      <c r="D886" s="6" t="s">
        <v>112</v>
      </c>
      <c r="E886" s="7">
        <v>42601</v>
      </c>
      <c r="F886" s="8"/>
      <c r="G886" s="8"/>
      <c r="H886" s="10">
        <v>61.63</v>
      </c>
      <c r="I886" s="10">
        <v>8.15</v>
      </c>
      <c r="J886" s="8"/>
      <c r="K886" s="10">
        <v>32.159999999999997</v>
      </c>
      <c r="L886" s="10">
        <v>4.08</v>
      </c>
      <c r="M886" s="10">
        <v>-2.0499999999999998</v>
      </c>
      <c r="N886" s="10">
        <v>0.02</v>
      </c>
      <c r="O886" s="10">
        <v>5.14</v>
      </c>
      <c r="P886" s="8"/>
      <c r="Q886" s="8"/>
    </row>
    <row r="887" spans="1:17" ht="15.75" thickBot="1" x14ac:dyDescent="0.3">
      <c r="A887" s="6" t="s">
        <v>22</v>
      </c>
      <c r="B887" s="6" t="s">
        <v>22</v>
      </c>
      <c r="C887" s="6" t="s">
        <v>111</v>
      </c>
      <c r="D887" s="6" t="s">
        <v>112</v>
      </c>
      <c r="E887" s="7">
        <v>42632</v>
      </c>
      <c r="F887" s="9"/>
      <c r="G887" s="9"/>
      <c r="H887" s="11">
        <v>59.97</v>
      </c>
      <c r="I887" s="11">
        <v>7.93</v>
      </c>
      <c r="J887" s="9"/>
      <c r="K887" s="11">
        <v>31.28</v>
      </c>
      <c r="L887" s="11">
        <v>3.97</v>
      </c>
      <c r="M887" s="11">
        <v>-1.45</v>
      </c>
      <c r="N887" s="11">
        <v>-7.0000000000000007E-2</v>
      </c>
      <c r="O887" s="11">
        <v>4.08</v>
      </c>
      <c r="P887" s="9"/>
      <c r="Q887" s="9"/>
    </row>
    <row r="888" spans="1:17" ht="15.75" thickBot="1" x14ac:dyDescent="0.3">
      <c r="A888" s="6" t="s">
        <v>22</v>
      </c>
      <c r="B888" s="6" t="s">
        <v>22</v>
      </c>
      <c r="C888" s="6" t="s">
        <v>111</v>
      </c>
      <c r="D888" s="6" t="s">
        <v>112</v>
      </c>
      <c r="E888" s="7">
        <v>42662</v>
      </c>
      <c r="F888" s="8"/>
      <c r="G888" s="8"/>
      <c r="H888" s="10">
        <v>56.05</v>
      </c>
      <c r="I888" s="10">
        <v>7.41</v>
      </c>
      <c r="J888" s="8"/>
      <c r="K888" s="10">
        <v>29.24</v>
      </c>
      <c r="L888" s="10">
        <v>3.71</v>
      </c>
      <c r="M888" s="10">
        <v>-1.77</v>
      </c>
      <c r="N888" s="10">
        <v>-0.02</v>
      </c>
      <c r="O888" s="10">
        <v>3.75</v>
      </c>
      <c r="P888" s="8"/>
      <c r="Q888" s="8"/>
    </row>
    <row r="889" spans="1:17" ht="15.75" thickBot="1" x14ac:dyDescent="0.3">
      <c r="A889" s="6" t="s">
        <v>22</v>
      </c>
      <c r="B889" s="6" t="s">
        <v>22</v>
      </c>
      <c r="C889" s="6" t="s">
        <v>111</v>
      </c>
      <c r="D889" s="6" t="s">
        <v>112</v>
      </c>
      <c r="E889" s="7">
        <v>42693</v>
      </c>
      <c r="F889" s="9"/>
      <c r="G889" s="9"/>
      <c r="H889" s="11">
        <v>59.81</v>
      </c>
      <c r="I889" s="11">
        <v>7.91</v>
      </c>
      <c r="J889" s="9"/>
      <c r="K889" s="11">
        <v>31.2</v>
      </c>
      <c r="L889" s="11">
        <v>3.96</v>
      </c>
      <c r="M889" s="11">
        <v>-1.29</v>
      </c>
      <c r="N889" s="11">
        <v>-7.0000000000000007E-2</v>
      </c>
      <c r="O889" s="11">
        <v>3.85</v>
      </c>
      <c r="P889" s="9"/>
      <c r="Q889" s="9"/>
    </row>
    <row r="890" spans="1:17" ht="15.75" thickBot="1" x14ac:dyDescent="0.3">
      <c r="A890" s="6" t="s">
        <v>22</v>
      </c>
      <c r="B890" s="6" t="s">
        <v>22</v>
      </c>
      <c r="C890" s="6" t="s">
        <v>111</v>
      </c>
      <c r="D890" s="6" t="s">
        <v>112</v>
      </c>
      <c r="E890" s="7">
        <v>42723</v>
      </c>
      <c r="F890" s="8"/>
      <c r="G890" s="8"/>
      <c r="H890" s="10">
        <v>88.06</v>
      </c>
      <c r="I890" s="10">
        <v>11.65</v>
      </c>
      <c r="J890" s="8"/>
      <c r="K890" s="10">
        <v>45.94</v>
      </c>
      <c r="L890" s="10">
        <v>5.83</v>
      </c>
      <c r="M890" s="10">
        <v>-4.4000000000000004</v>
      </c>
      <c r="N890" s="10">
        <v>-0.15</v>
      </c>
      <c r="O890" s="10">
        <v>10.039999999999999</v>
      </c>
      <c r="P890" s="8"/>
      <c r="Q890" s="8"/>
    </row>
    <row r="891" spans="1:17" ht="15.75" thickBot="1" x14ac:dyDescent="0.3">
      <c r="A891" s="6" t="s">
        <v>22</v>
      </c>
      <c r="B891" s="6" t="s">
        <v>22</v>
      </c>
      <c r="C891" s="6" t="s">
        <v>111</v>
      </c>
      <c r="D891" s="6" t="s">
        <v>112</v>
      </c>
      <c r="E891" s="7">
        <v>42740</v>
      </c>
      <c r="F891" s="9"/>
      <c r="G891" s="9"/>
      <c r="H891" s="11">
        <v>0</v>
      </c>
      <c r="I891" s="11">
        <v>0</v>
      </c>
      <c r="J891" s="9"/>
      <c r="K891" s="11">
        <v>0</v>
      </c>
      <c r="L891" s="11">
        <v>-0.01</v>
      </c>
      <c r="M891" s="11">
        <v>0</v>
      </c>
      <c r="N891" s="11">
        <v>0</v>
      </c>
      <c r="O891" s="11">
        <v>0</v>
      </c>
      <c r="P891" s="9"/>
      <c r="Q891" s="9"/>
    </row>
    <row r="892" spans="1:17" ht="15.75" thickBot="1" x14ac:dyDescent="0.3">
      <c r="A892" s="6" t="s">
        <v>22</v>
      </c>
      <c r="B892" s="6" t="s">
        <v>22</v>
      </c>
      <c r="C892" s="6" t="s">
        <v>111</v>
      </c>
      <c r="D892" s="6" t="s">
        <v>112</v>
      </c>
      <c r="E892" s="7">
        <v>42754</v>
      </c>
      <c r="F892" s="8"/>
      <c r="G892" s="8"/>
      <c r="H892" s="10">
        <v>91.56</v>
      </c>
      <c r="I892" s="10">
        <v>12.11</v>
      </c>
      <c r="J892" s="8"/>
      <c r="K892" s="10">
        <v>47.77</v>
      </c>
      <c r="L892" s="10">
        <v>7.06</v>
      </c>
      <c r="M892" s="10">
        <v>-5.68</v>
      </c>
      <c r="N892" s="10">
        <v>-0.16</v>
      </c>
      <c r="O892" s="10">
        <v>11.01</v>
      </c>
      <c r="P892" s="8"/>
      <c r="Q892" s="8"/>
    </row>
    <row r="893" spans="1:17" ht="15.75" thickBot="1" x14ac:dyDescent="0.3">
      <c r="A893" s="6" t="s">
        <v>22</v>
      </c>
      <c r="B893" s="6" t="s">
        <v>22</v>
      </c>
      <c r="C893" s="6" t="s">
        <v>111</v>
      </c>
      <c r="D893" s="6" t="s">
        <v>112</v>
      </c>
      <c r="E893" s="7">
        <v>42756</v>
      </c>
      <c r="F893" s="9"/>
      <c r="G893" s="9"/>
      <c r="H893" s="11">
        <v>0.26</v>
      </c>
      <c r="I893" s="11">
        <v>0.03</v>
      </c>
      <c r="J893" s="9"/>
      <c r="K893" s="11">
        <v>0.14000000000000001</v>
      </c>
      <c r="L893" s="11">
        <v>0.02</v>
      </c>
      <c r="M893" s="11">
        <v>-0.02</v>
      </c>
      <c r="N893" s="11">
        <v>0</v>
      </c>
      <c r="O893" s="11">
        <v>0.03</v>
      </c>
      <c r="P893" s="9"/>
      <c r="Q893" s="9"/>
    </row>
    <row r="894" spans="1:17" ht="15.75" thickBot="1" x14ac:dyDescent="0.3">
      <c r="A894" s="6" t="s">
        <v>22</v>
      </c>
      <c r="B894" s="6" t="s">
        <v>22</v>
      </c>
      <c r="C894" s="6" t="s">
        <v>111</v>
      </c>
      <c r="D894" s="6" t="s">
        <v>112</v>
      </c>
      <c r="E894" s="7">
        <v>42771</v>
      </c>
      <c r="F894" s="8"/>
      <c r="G894" s="8"/>
      <c r="H894" s="10">
        <v>0</v>
      </c>
      <c r="I894" s="10">
        <v>0</v>
      </c>
      <c r="J894" s="8"/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8"/>
      <c r="Q894" s="8"/>
    </row>
    <row r="895" spans="1:17" ht="15.75" thickBot="1" x14ac:dyDescent="0.3">
      <c r="A895" s="6" t="s">
        <v>22</v>
      </c>
      <c r="B895" s="6" t="s">
        <v>22</v>
      </c>
      <c r="C895" s="6" t="s">
        <v>111</v>
      </c>
      <c r="D895" s="6" t="s">
        <v>112</v>
      </c>
      <c r="E895" s="7">
        <v>42774</v>
      </c>
      <c r="F895" s="9"/>
      <c r="G895" s="9"/>
      <c r="H895" s="11">
        <v>0</v>
      </c>
      <c r="I895" s="11">
        <v>0</v>
      </c>
      <c r="J895" s="9"/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9"/>
      <c r="Q895" s="9"/>
    </row>
    <row r="896" spans="1:17" ht="15.75" thickBot="1" x14ac:dyDescent="0.3">
      <c r="A896" s="6" t="s">
        <v>22</v>
      </c>
      <c r="B896" s="6" t="s">
        <v>22</v>
      </c>
      <c r="C896" s="6" t="s">
        <v>111</v>
      </c>
      <c r="D896" s="6" t="s">
        <v>112</v>
      </c>
      <c r="E896" s="7">
        <v>42780</v>
      </c>
      <c r="F896" s="8"/>
      <c r="G896" s="8"/>
      <c r="H896" s="10">
        <v>0.99</v>
      </c>
      <c r="I896" s="10">
        <v>0.13</v>
      </c>
      <c r="J896" s="8"/>
      <c r="K896" s="10">
        <v>0.52</v>
      </c>
      <c r="L896" s="10">
        <v>0.08</v>
      </c>
      <c r="M896" s="10">
        <v>-0.03</v>
      </c>
      <c r="N896" s="10">
        <v>-0.01</v>
      </c>
      <c r="O896" s="10">
        <v>0.1</v>
      </c>
      <c r="P896" s="8"/>
      <c r="Q896" s="8"/>
    </row>
    <row r="897" spans="1:17" ht="15.75" thickBot="1" x14ac:dyDescent="0.3">
      <c r="A897" s="6" t="s">
        <v>22</v>
      </c>
      <c r="B897" s="6" t="s">
        <v>22</v>
      </c>
      <c r="C897" s="6" t="s">
        <v>111</v>
      </c>
      <c r="D897" s="6" t="s">
        <v>112</v>
      </c>
      <c r="E897" s="7">
        <v>42782</v>
      </c>
      <c r="F897" s="9"/>
      <c r="G897" s="9"/>
      <c r="H897" s="11">
        <v>-13.89</v>
      </c>
      <c r="I897" s="11">
        <v>-1.84</v>
      </c>
      <c r="J897" s="9"/>
      <c r="K897" s="11">
        <v>-7.25</v>
      </c>
      <c r="L897" s="11">
        <v>-1.1100000000000001</v>
      </c>
      <c r="M897" s="11">
        <v>0.34</v>
      </c>
      <c r="N897" s="11">
        <v>0.19</v>
      </c>
      <c r="O897" s="11">
        <v>-1.43</v>
      </c>
      <c r="P897" s="9"/>
      <c r="Q897" s="9"/>
    </row>
    <row r="898" spans="1:17" ht="15.75" thickBot="1" x14ac:dyDescent="0.3">
      <c r="A898" s="6" t="s">
        <v>22</v>
      </c>
      <c r="B898" s="6" t="s">
        <v>22</v>
      </c>
      <c r="C898" s="6" t="s">
        <v>111</v>
      </c>
      <c r="D898" s="6" t="s">
        <v>112</v>
      </c>
      <c r="E898" s="7">
        <v>42785</v>
      </c>
      <c r="F898" s="8"/>
      <c r="G898" s="8"/>
      <c r="H898" s="10">
        <v>73.58</v>
      </c>
      <c r="I898" s="10">
        <v>9.74</v>
      </c>
      <c r="J898" s="8"/>
      <c r="K898" s="10">
        <v>38.4</v>
      </c>
      <c r="L898" s="10">
        <v>5.86</v>
      </c>
      <c r="M898" s="10">
        <v>-1.82</v>
      </c>
      <c r="N898" s="10">
        <v>-1</v>
      </c>
      <c r="O898" s="10">
        <v>7.56</v>
      </c>
      <c r="P898" s="8"/>
      <c r="Q898" s="8"/>
    </row>
    <row r="899" spans="1:17" ht="15.75" thickBot="1" x14ac:dyDescent="0.3">
      <c r="A899" s="6" t="s">
        <v>22</v>
      </c>
      <c r="B899" s="6" t="s">
        <v>22</v>
      </c>
      <c r="C899" s="6" t="s">
        <v>111</v>
      </c>
      <c r="D899" s="6" t="s">
        <v>112</v>
      </c>
      <c r="E899" s="7">
        <v>42790</v>
      </c>
      <c r="F899" s="9"/>
      <c r="G899" s="9"/>
      <c r="H899" s="11">
        <v>0</v>
      </c>
      <c r="I899" s="11">
        <v>0</v>
      </c>
      <c r="J899" s="9"/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9"/>
      <c r="Q899" s="9"/>
    </row>
    <row r="900" spans="1:17" ht="15.75" thickBot="1" x14ac:dyDescent="0.3">
      <c r="A900" s="6" t="s">
        <v>22</v>
      </c>
      <c r="B900" s="6" t="s">
        <v>22</v>
      </c>
      <c r="C900" s="6" t="s">
        <v>111</v>
      </c>
      <c r="D900" s="6" t="s">
        <v>112</v>
      </c>
      <c r="E900" s="7">
        <v>42799</v>
      </c>
      <c r="F900" s="8"/>
      <c r="G900" s="8"/>
      <c r="H900" s="10">
        <v>0</v>
      </c>
      <c r="I900" s="10">
        <v>0</v>
      </c>
      <c r="J900" s="8"/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8"/>
      <c r="Q900" s="8"/>
    </row>
    <row r="901" spans="1:17" ht="15.75" thickBot="1" x14ac:dyDescent="0.3">
      <c r="A901" s="6" t="s">
        <v>22</v>
      </c>
      <c r="B901" s="6" t="s">
        <v>22</v>
      </c>
      <c r="C901" s="6" t="s">
        <v>111</v>
      </c>
      <c r="D901" s="6" t="s">
        <v>112</v>
      </c>
      <c r="E901" s="7">
        <v>42802</v>
      </c>
      <c r="F901" s="9"/>
      <c r="G901" s="9"/>
      <c r="H901" s="11">
        <v>0</v>
      </c>
      <c r="I901" s="11">
        <v>0</v>
      </c>
      <c r="J901" s="9"/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9"/>
      <c r="Q901" s="9"/>
    </row>
    <row r="902" spans="1:17" ht="15.75" thickBot="1" x14ac:dyDescent="0.3">
      <c r="A902" s="6" t="s">
        <v>22</v>
      </c>
      <c r="B902" s="6" t="s">
        <v>22</v>
      </c>
      <c r="C902" s="6" t="s">
        <v>111</v>
      </c>
      <c r="D902" s="6" t="s">
        <v>112</v>
      </c>
      <c r="E902" s="7">
        <v>42804</v>
      </c>
      <c r="F902" s="8"/>
      <c r="G902" s="8"/>
      <c r="H902" s="10">
        <v>-5.21</v>
      </c>
      <c r="I902" s="10">
        <v>-0.69</v>
      </c>
      <c r="J902" s="8"/>
      <c r="K902" s="10">
        <v>-2.73</v>
      </c>
      <c r="L902" s="10">
        <v>-0.41</v>
      </c>
      <c r="M902" s="10">
        <v>-0.02</v>
      </c>
      <c r="N902" s="10">
        <v>0.04</v>
      </c>
      <c r="O902" s="10">
        <v>-0.49</v>
      </c>
      <c r="P902" s="8"/>
      <c r="Q902" s="8"/>
    </row>
    <row r="903" spans="1:17" ht="15.75" thickBot="1" x14ac:dyDescent="0.3">
      <c r="A903" s="6" t="s">
        <v>22</v>
      </c>
      <c r="B903" s="6" t="s">
        <v>22</v>
      </c>
      <c r="C903" s="6" t="s">
        <v>111</v>
      </c>
      <c r="D903" s="6" t="s">
        <v>112</v>
      </c>
      <c r="E903" s="7">
        <v>42806</v>
      </c>
      <c r="F903" s="9"/>
      <c r="G903" s="9"/>
      <c r="H903" s="11">
        <v>-37.29</v>
      </c>
      <c r="I903" s="11">
        <v>-4.93</v>
      </c>
      <c r="J903" s="9"/>
      <c r="K903" s="11">
        <v>-19.46</v>
      </c>
      <c r="L903" s="11">
        <v>-2.97</v>
      </c>
      <c r="M903" s="11">
        <v>-0.17</v>
      </c>
      <c r="N903" s="11">
        <v>0.33</v>
      </c>
      <c r="O903" s="11">
        <v>-3.51</v>
      </c>
      <c r="P903" s="9"/>
      <c r="Q903" s="9"/>
    </row>
    <row r="904" spans="1:17" ht="15.75" thickBot="1" x14ac:dyDescent="0.3">
      <c r="A904" s="6" t="s">
        <v>22</v>
      </c>
      <c r="B904" s="6" t="s">
        <v>22</v>
      </c>
      <c r="C904" s="6" t="s">
        <v>111</v>
      </c>
      <c r="D904" s="6" t="s">
        <v>112</v>
      </c>
      <c r="E904" s="7">
        <v>42808</v>
      </c>
      <c r="F904" s="8"/>
      <c r="G904" s="8"/>
      <c r="H904" s="10">
        <v>-0.48</v>
      </c>
      <c r="I904" s="10">
        <v>-0.06</v>
      </c>
      <c r="J904" s="8"/>
      <c r="K904" s="10">
        <v>-0.24</v>
      </c>
      <c r="L904" s="10">
        <v>-0.04</v>
      </c>
      <c r="M904" s="10">
        <v>-0.01</v>
      </c>
      <c r="N904" s="10">
        <v>0.01</v>
      </c>
      <c r="O904" s="10">
        <v>-0.05</v>
      </c>
      <c r="P904" s="8"/>
      <c r="Q904" s="8"/>
    </row>
    <row r="905" spans="1:17" ht="15.75" thickBot="1" x14ac:dyDescent="0.3">
      <c r="A905" s="6" t="s">
        <v>22</v>
      </c>
      <c r="B905" s="6" t="s">
        <v>22</v>
      </c>
      <c r="C905" s="6" t="s">
        <v>111</v>
      </c>
      <c r="D905" s="6" t="s">
        <v>112</v>
      </c>
      <c r="E905" s="7">
        <v>42809</v>
      </c>
      <c r="F905" s="9"/>
      <c r="G905" s="9"/>
      <c r="H905" s="11">
        <v>-15.87</v>
      </c>
      <c r="I905" s="11">
        <v>-2.1</v>
      </c>
      <c r="J905" s="9"/>
      <c r="K905" s="11">
        <v>-8.2899999999999991</v>
      </c>
      <c r="L905" s="11">
        <v>-1.27</v>
      </c>
      <c r="M905" s="11">
        <v>-7.0000000000000007E-2</v>
      </c>
      <c r="N905" s="11">
        <v>0.14000000000000001</v>
      </c>
      <c r="O905" s="11">
        <v>-1.5</v>
      </c>
      <c r="P905" s="9"/>
      <c r="Q905" s="9"/>
    </row>
    <row r="906" spans="1:17" ht="15.75" thickBot="1" x14ac:dyDescent="0.3">
      <c r="A906" s="6" t="s">
        <v>22</v>
      </c>
      <c r="B906" s="6" t="s">
        <v>22</v>
      </c>
      <c r="C906" s="6" t="s">
        <v>111</v>
      </c>
      <c r="D906" s="6" t="s">
        <v>112</v>
      </c>
      <c r="E906" s="7">
        <v>42810</v>
      </c>
      <c r="F906" s="8"/>
      <c r="G906" s="8"/>
      <c r="H906" s="10">
        <v>-26.9</v>
      </c>
      <c r="I906" s="10">
        <v>-3.55</v>
      </c>
      <c r="J906" s="8"/>
      <c r="K906" s="10">
        <v>-14.04</v>
      </c>
      <c r="L906" s="10">
        <v>-2.14</v>
      </c>
      <c r="M906" s="10">
        <v>-0.13</v>
      </c>
      <c r="N906" s="10">
        <v>0.24</v>
      </c>
      <c r="O906" s="10">
        <v>-2.54</v>
      </c>
      <c r="P906" s="8"/>
      <c r="Q906" s="8"/>
    </row>
    <row r="907" spans="1:17" ht="15.75" thickBot="1" x14ac:dyDescent="0.3">
      <c r="A907" s="6" t="s">
        <v>22</v>
      </c>
      <c r="B907" s="6" t="s">
        <v>22</v>
      </c>
      <c r="C907" s="6" t="s">
        <v>111</v>
      </c>
      <c r="D907" s="6" t="s">
        <v>112</v>
      </c>
      <c r="E907" s="7">
        <v>42813</v>
      </c>
      <c r="F907" s="9"/>
      <c r="G907" s="9"/>
      <c r="H907" s="11">
        <v>-52.23</v>
      </c>
      <c r="I907" s="11">
        <v>-6.91</v>
      </c>
      <c r="J907" s="9"/>
      <c r="K907" s="11">
        <v>-27.25</v>
      </c>
      <c r="L907" s="11">
        <v>-4.16</v>
      </c>
      <c r="M907" s="11">
        <v>-0.23</v>
      </c>
      <c r="N907" s="11">
        <v>0.46</v>
      </c>
      <c r="O907" s="11">
        <v>-4.91</v>
      </c>
      <c r="P907" s="9"/>
      <c r="Q907" s="9"/>
    </row>
    <row r="908" spans="1:17" ht="15.75" thickBot="1" x14ac:dyDescent="0.3">
      <c r="A908" s="6" t="s">
        <v>22</v>
      </c>
      <c r="B908" s="6" t="s">
        <v>22</v>
      </c>
      <c r="C908" s="6" t="s">
        <v>111</v>
      </c>
      <c r="D908" s="6" t="s">
        <v>112</v>
      </c>
      <c r="E908" s="7">
        <v>42814</v>
      </c>
      <c r="F908" s="8"/>
      <c r="G908" s="8"/>
      <c r="H908" s="10">
        <v>0</v>
      </c>
      <c r="I908" s="10">
        <v>0</v>
      </c>
      <c r="J908" s="8"/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8"/>
      <c r="Q908" s="8"/>
    </row>
    <row r="909" spans="1:17" ht="15.75" thickBot="1" x14ac:dyDescent="0.3">
      <c r="A909" s="6" t="s">
        <v>22</v>
      </c>
      <c r="B909" s="6" t="s">
        <v>22</v>
      </c>
      <c r="C909" s="6" t="s">
        <v>111</v>
      </c>
      <c r="D909" s="6" t="s">
        <v>112</v>
      </c>
      <c r="E909" s="7">
        <v>42815</v>
      </c>
      <c r="F909" s="9"/>
      <c r="G909" s="9"/>
      <c r="H909" s="11">
        <v>0</v>
      </c>
      <c r="I909" s="11">
        <v>0</v>
      </c>
      <c r="J909" s="9"/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9"/>
      <c r="Q909" s="9"/>
    </row>
    <row r="910" spans="1:17" ht="15.75" thickBot="1" x14ac:dyDescent="0.3">
      <c r="A910" s="6" t="s">
        <v>22</v>
      </c>
      <c r="B910" s="6" t="s">
        <v>22</v>
      </c>
      <c r="C910" s="6" t="s">
        <v>111</v>
      </c>
      <c r="D910" s="6" t="s">
        <v>112</v>
      </c>
      <c r="E910" s="7">
        <v>42816</v>
      </c>
      <c r="F910" s="8"/>
      <c r="G910" s="8"/>
      <c r="H910" s="10">
        <v>0</v>
      </c>
      <c r="I910" s="10">
        <v>0</v>
      </c>
      <c r="J910" s="8"/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8"/>
      <c r="Q910" s="8"/>
    </row>
    <row r="911" spans="1:17" ht="15.75" thickBot="1" x14ac:dyDescent="0.3">
      <c r="A911" s="6" t="s">
        <v>22</v>
      </c>
      <c r="B911" s="6" t="s">
        <v>22</v>
      </c>
      <c r="C911" s="6" t="s">
        <v>111</v>
      </c>
      <c r="D911" s="6" t="s">
        <v>112</v>
      </c>
      <c r="E911" s="7">
        <v>42818</v>
      </c>
      <c r="F911" s="9"/>
      <c r="G911" s="9"/>
      <c r="H911" s="11">
        <v>0</v>
      </c>
      <c r="I911" s="11">
        <v>0</v>
      </c>
      <c r="J911" s="9"/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9"/>
      <c r="Q911" s="9"/>
    </row>
    <row r="912" spans="1:17" ht="15.75" thickBot="1" x14ac:dyDescent="0.3">
      <c r="A912" s="6" t="s">
        <v>22</v>
      </c>
      <c r="B912" s="6" t="s">
        <v>22</v>
      </c>
      <c r="C912" s="6" t="s">
        <v>111</v>
      </c>
      <c r="D912" s="6" t="s">
        <v>112</v>
      </c>
      <c r="E912" s="7">
        <v>42824</v>
      </c>
      <c r="F912" s="8"/>
      <c r="G912" s="8"/>
      <c r="H912" s="10">
        <v>0</v>
      </c>
      <c r="I912" s="10">
        <v>0</v>
      </c>
      <c r="J912" s="8"/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8"/>
      <c r="Q912" s="8"/>
    </row>
    <row r="913" spans="1:17" ht="15.75" thickBot="1" x14ac:dyDescent="0.3">
      <c r="A913" s="6" t="s">
        <v>22</v>
      </c>
      <c r="B913" s="6" t="s">
        <v>22</v>
      </c>
      <c r="C913" s="6" t="s">
        <v>111</v>
      </c>
      <c r="D913" s="6" t="s">
        <v>112</v>
      </c>
      <c r="E913" s="7">
        <v>42825</v>
      </c>
      <c r="F913" s="9"/>
      <c r="G913" s="9"/>
      <c r="H913" s="11">
        <v>0</v>
      </c>
      <c r="I913" s="11">
        <v>0</v>
      </c>
      <c r="J913" s="9"/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9"/>
      <c r="Q913" s="9"/>
    </row>
    <row r="914" spans="1:17" ht="15.75" thickBot="1" x14ac:dyDescent="0.3">
      <c r="A914" s="6" t="s">
        <v>22</v>
      </c>
      <c r="B914" s="6" t="s">
        <v>22</v>
      </c>
      <c r="C914" s="6" t="s">
        <v>111</v>
      </c>
      <c r="D914" s="6" t="s">
        <v>112</v>
      </c>
      <c r="E914" s="7">
        <v>42828</v>
      </c>
      <c r="F914" s="8"/>
      <c r="G914" s="8"/>
      <c r="H914" s="10">
        <v>1043.58</v>
      </c>
      <c r="I914" s="10">
        <v>138.11000000000001</v>
      </c>
      <c r="J914" s="8"/>
      <c r="K914" s="10">
        <v>544.48</v>
      </c>
      <c r="L914" s="10">
        <v>83.2</v>
      </c>
      <c r="M914" s="10">
        <v>-41.35</v>
      </c>
      <c r="N914" s="10">
        <v>-3.21</v>
      </c>
      <c r="O914" s="10">
        <v>116.99</v>
      </c>
      <c r="P914" s="8"/>
      <c r="Q914" s="8"/>
    </row>
    <row r="915" spans="1:17" ht="15.75" thickBot="1" x14ac:dyDescent="0.3">
      <c r="A915" s="6" t="s">
        <v>22</v>
      </c>
      <c r="B915" s="6" t="s">
        <v>22</v>
      </c>
      <c r="C915" s="6" t="s">
        <v>111</v>
      </c>
      <c r="D915" s="6" t="s">
        <v>112</v>
      </c>
      <c r="E915" s="7">
        <v>42829</v>
      </c>
      <c r="F915" s="9"/>
      <c r="G915" s="9"/>
      <c r="H915" s="11">
        <v>748.77</v>
      </c>
      <c r="I915" s="11">
        <v>99.06</v>
      </c>
      <c r="J915" s="9"/>
      <c r="K915" s="11">
        <v>390.71</v>
      </c>
      <c r="L915" s="11">
        <v>59.81</v>
      </c>
      <c r="M915" s="11">
        <v>-29.64</v>
      </c>
      <c r="N915" s="11">
        <v>-2.2999999999999998</v>
      </c>
      <c r="O915" s="11">
        <v>83.95</v>
      </c>
      <c r="P915" s="9"/>
      <c r="Q915" s="9"/>
    </row>
    <row r="916" spans="1:17" ht="15.75" thickBot="1" x14ac:dyDescent="0.3">
      <c r="A916" s="6" t="s">
        <v>22</v>
      </c>
      <c r="B916" s="6" t="s">
        <v>22</v>
      </c>
      <c r="C916" s="6" t="s">
        <v>111</v>
      </c>
      <c r="D916" s="6" t="s">
        <v>112</v>
      </c>
      <c r="E916" s="7">
        <v>42830</v>
      </c>
      <c r="F916" s="8"/>
      <c r="G916" s="8"/>
      <c r="H916" s="10">
        <v>2650.75</v>
      </c>
      <c r="I916" s="10">
        <v>350.74</v>
      </c>
      <c r="J916" s="8"/>
      <c r="K916" s="10">
        <v>1383.16</v>
      </c>
      <c r="L916" s="10">
        <v>212.02</v>
      </c>
      <c r="M916" s="10">
        <v>-105</v>
      </c>
      <c r="N916" s="10">
        <v>-8.1199999999999992</v>
      </c>
      <c r="O916" s="10">
        <v>297.27999999999997</v>
      </c>
      <c r="P916" s="8"/>
      <c r="Q916" s="8"/>
    </row>
    <row r="917" spans="1:17" ht="15.75" thickBot="1" x14ac:dyDescent="0.3">
      <c r="A917" s="6" t="s">
        <v>22</v>
      </c>
      <c r="B917" s="6" t="s">
        <v>22</v>
      </c>
      <c r="C917" s="6" t="s">
        <v>111</v>
      </c>
      <c r="D917" s="6" t="s">
        <v>112</v>
      </c>
      <c r="E917" s="7">
        <v>42831</v>
      </c>
      <c r="F917" s="9"/>
      <c r="G917" s="9"/>
      <c r="H917" s="11">
        <v>3249.38</v>
      </c>
      <c r="I917" s="11">
        <v>429.88</v>
      </c>
      <c r="J917" s="9"/>
      <c r="K917" s="11">
        <v>1695.31</v>
      </c>
      <c r="L917" s="11">
        <v>260.14</v>
      </c>
      <c r="M917" s="11">
        <v>-128.69999999999999</v>
      </c>
      <c r="N917" s="11">
        <v>-9.98</v>
      </c>
      <c r="O917" s="11">
        <v>364.46</v>
      </c>
      <c r="P917" s="9"/>
      <c r="Q917" s="9"/>
    </row>
    <row r="918" spans="1:17" ht="15.75" thickBot="1" x14ac:dyDescent="0.3">
      <c r="A918" s="6" t="s">
        <v>22</v>
      </c>
      <c r="B918" s="6" t="s">
        <v>22</v>
      </c>
      <c r="C918" s="6" t="s">
        <v>111</v>
      </c>
      <c r="D918" s="6" t="s">
        <v>112</v>
      </c>
      <c r="E918" s="7">
        <v>42832</v>
      </c>
      <c r="F918" s="8"/>
      <c r="G918" s="8"/>
      <c r="H918" s="10">
        <v>2051.39</v>
      </c>
      <c r="I918" s="10">
        <v>271.38</v>
      </c>
      <c r="J918" s="8"/>
      <c r="K918" s="10">
        <v>1070.31</v>
      </c>
      <c r="L918" s="10">
        <v>164.33</v>
      </c>
      <c r="M918" s="10">
        <v>-81.28</v>
      </c>
      <c r="N918" s="10">
        <v>-6.29</v>
      </c>
      <c r="O918" s="10">
        <v>230.05</v>
      </c>
      <c r="P918" s="8"/>
      <c r="Q918" s="8"/>
    </row>
    <row r="919" spans="1:17" ht="15.75" thickBot="1" x14ac:dyDescent="0.3">
      <c r="A919" s="6" t="s">
        <v>22</v>
      </c>
      <c r="B919" s="6" t="s">
        <v>22</v>
      </c>
      <c r="C919" s="6" t="s">
        <v>111</v>
      </c>
      <c r="D919" s="6" t="s">
        <v>112</v>
      </c>
      <c r="E919" s="7">
        <v>42833</v>
      </c>
      <c r="F919" s="9"/>
      <c r="G919" s="9"/>
      <c r="H919" s="11">
        <v>2181.4899999999998</v>
      </c>
      <c r="I919" s="11">
        <v>288.52999999999997</v>
      </c>
      <c r="J919" s="9"/>
      <c r="K919" s="11">
        <v>1138.0999999999999</v>
      </c>
      <c r="L919" s="11">
        <v>174.93</v>
      </c>
      <c r="M919" s="11">
        <v>-86.48</v>
      </c>
      <c r="N919" s="11">
        <v>-6.69</v>
      </c>
      <c r="O919" s="11">
        <v>244.69</v>
      </c>
      <c r="P919" s="9"/>
      <c r="Q919" s="9"/>
    </row>
    <row r="920" spans="1:17" ht="15.75" thickBot="1" x14ac:dyDescent="0.3">
      <c r="A920" s="6" t="s">
        <v>22</v>
      </c>
      <c r="B920" s="6" t="s">
        <v>22</v>
      </c>
      <c r="C920" s="6" t="s">
        <v>111</v>
      </c>
      <c r="D920" s="6" t="s">
        <v>112</v>
      </c>
      <c r="E920" s="7">
        <v>42834</v>
      </c>
      <c r="F920" s="8"/>
      <c r="G920" s="8"/>
      <c r="H920" s="10">
        <v>1010.35</v>
      </c>
      <c r="I920" s="10">
        <v>133.65</v>
      </c>
      <c r="J920" s="8"/>
      <c r="K920" s="10">
        <v>527.14</v>
      </c>
      <c r="L920" s="10">
        <v>81.14</v>
      </c>
      <c r="M920" s="10">
        <v>-39.979999999999997</v>
      </c>
      <c r="N920" s="10">
        <v>-3.12</v>
      </c>
      <c r="O920" s="10">
        <v>113.3</v>
      </c>
      <c r="P920" s="8"/>
      <c r="Q920" s="8"/>
    </row>
    <row r="921" spans="1:17" ht="15.75" thickBot="1" x14ac:dyDescent="0.3">
      <c r="A921" s="6" t="s">
        <v>22</v>
      </c>
      <c r="B921" s="6" t="s">
        <v>22</v>
      </c>
      <c r="C921" s="6" t="s">
        <v>111</v>
      </c>
      <c r="D921" s="6" t="s">
        <v>112</v>
      </c>
      <c r="E921" s="7">
        <v>42835</v>
      </c>
      <c r="F921" s="9"/>
      <c r="G921" s="9"/>
      <c r="H921" s="11">
        <v>2602.4499999999998</v>
      </c>
      <c r="I921" s="11">
        <v>344.32</v>
      </c>
      <c r="J921" s="9"/>
      <c r="K921" s="11">
        <v>1357.86</v>
      </c>
      <c r="L921" s="11">
        <v>209.14</v>
      </c>
      <c r="M921" s="11">
        <v>-103.06</v>
      </c>
      <c r="N921" s="11">
        <v>-8.06</v>
      </c>
      <c r="O921" s="11">
        <v>291.89999999999998</v>
      </c>
      <c r="P921" s="9"/>
      <c r="Q921" s="9"/>
    </row>
    <row r="922" spans="1:17" ht="15.75" thickBot="1" x14ac:dyDescent="0.3">
      <c r="A922" s="6" t="s">
        <v>22</v>
      </c>
      <c r="B922" s="6" t="s">
        <v>22</v>
      </c>
      <c r="C922" s="6" t="s">
        <v>111</v>
      </c>
      <c r="D922" s="6" t="s">
        <v>112</v>
      </c>
      <c r="E922" s="7">
        <v>42836</v>
      </c>
      <c r="F922" s="8"/>
      <c r="G922" s="8"/>
      <c r="H922" s="10">
        <v>1189.97</v>
      </c>
      <c r="I922" s="10">
        <v>157.49</v>
      </c>
      <c r="J922" s="8"/>
      <c r="K922" s="10">
        <v>620.89</v>
      </c>
      <c r="L922" s="10">
        <v>95.83</v>
      </c>
      <c r="M922" s="10">
        <v>-47.21</v>
      </c>
      <c r="N922" s="10">
        <v>-3.65</v>
      </c>
      <c r="O922" s="10">
        <v>133.55000000000001</v>
      </c>
      <c r="P922" s="8"/>
      <c r="Q922" s="8"/>
    </row>
    <row r="923" spans="1:17" ht="15.75" thickBot="1" x14ac:dyDescent="0.3">
      <c r="A923" s="6" t="s">
        <v>22</v>
      </c>
      <c r="B923" s="6" t="s">
        <v>22</v>
      </c>
      <c r="C923" s="6" t="s">
        <v>111</v>
      </c>
      <c r="D923" s="6" t="s">
        <v>112</v>
      </c>
      <c r="E923" s="7">
        <v>42837</v>
      </c>
      <c r="F923" s="9"/>
      <c r="G923" s="9"/>
      <c r="H923" s="11">
        <v>3036.95</v>
      </c>
      <c r="I923" s="11">
        <v>401.8</v>
      </c>
      <c r="J923" s="9"/>
      <c r="K923" s="11">
        <v>1584.52</v>
      </c>
      <c r="L923" s="11">
        <v>244.7</v>
      </c>
      <c r="M923" s="11">
        <v>-120.34</v>
      </c>
      <c r="N923" s="11">
        <v>-9.31</v>
      </c>
      <c r="O923" s="11">
        <v>340.71</v>
      </c>
      <c r="P923" s="9"/>
      <c r="Q923" s="9"/>
    </row>
    <row r="924" spans="1:17" ht="15.75" thickBot="1" x14ac:dyDescent="0.3">
      <c r="A924" s="6" t="s">
        <v>22</v>
      </c>
      <c r="B924" s="6" t="s">
        <v>22</v>
      </c>
      <c r="C924" s="6" t="s">
        <v>111</v>
      </c>
      <c r="D924" s="6" t="s">
        <v>112</v>
      </c>
      <c r="E924" s="7">
        <v>42838</v>
      </c>
      <c r="F924" s="8"/>
      <c r="G924" s="8"/>
      <c r="H924" s="10">
        <v>670.38</v>
      </c>
      <c r="I924" s="10">
        <v>88.67</v>
      </c>
      <c r="J924" s="8"/>
      <c r="K924" s="10">
        <v>349.77</v>
      </c>
      <c r="L924" s="10">
        <v>54.17</v>
      </c>
      <c r="M924" s="10">
        <v>-26.55</v>
      </c>
      <c r="N924" s="10">
        <v>-2.08</v>
      </c>
      <c r="O924" s="10">
        <v>75.25</v>
      </c>
      <c r="P924" s="8"/>
      <c r="Q924" s="8"/>
    </row>
    <row r="925" spans="1:17" ht="15.75" thickBot="1" x14ac:dyDescent="0.3">
      <c r="A925" s="6" t="s">
        <v>22</v>
      </c>
      <c r="B925" s="6" t="s">
        <v>22</v>
      </c>
      <c r="C925" s="6" t="s">
        <v>111</v>
      </c>
      <c r="D925" s="6" t="s">
        <v>112</v>
      </c>
      <c r="E925" s="7">
        <v>42839</v>
      </c>
      <c r="F925" s="9"/>
      <c r="G925" s="9"/>
      <c r="H925" s="11">
        <v>2278.6999999999998</v>
      </c>
      <c r="I925" s="11">
        <v>301.48</v>
      </c>
      <c r="J925" s="9"/>
      <c r="K925" s="11">
        <v>1188.95</v>
      </c>
      <c r="L925" s="11">
        <v>184.05</v>
      </c>
      <c r="M925" s="11">
        <v>-90.33</v>
      </c>
      <c r="N925" s="11">
        <v>-6.89</v>
      </c>
      <c r="O925" s="11">
        <v>255.63</v>
      </c>
      <c r="P925" s="9"/>
      <c r="Q925" s="9"/>
    </row>
    <row r="926" spans="1:17" ht="15.75" thickBot="1" x14ac:dyDescent="0.3">
      <c r="A926" s="6" t="s">
        <v>22</v>
      </c>
      <c r="B926" s="6" t="s">
        <v>22</v>
      </c>
      <c r="C926" s="6" t="s">
        <v>111</v>
      </c>
      <c r="D926" s="6" t="s">
        <v>112</v>
      </c>
      <c r="E926" s="7">
        <v>42840</v>
      </c>
      <c r="F926" s="8"/>
      <c r="G926" s="8"/>
      <c r="H926" s="10">
        <v>1217.46</v>
      </c>
      <c r="I926" s="10">
        <v>161.08000000000001</v>
      </c>
      <c r="J926" s="8"/>
      <c r="K926" s="10">
        <v>635.29</v>
      </c>
      <c r="L926" s="10">
        <v>98.45</v>
      </c>
      <c r="M926" s="10">
        <v>-48.26</v>
      </c>
      <c r="N926" s="10">
        <v>-3.73</v>
      </c>
      <c r="O926" s="10">
        <v>136.62</v>
      </c>
      <c r="P926" s="8"/>
      <c r="Q926" s="8"/>
    </row>
    <row r="927" spans="1:17" ht="15.75" thickBot="1" x14ac:dyDescent="0.3">
      <c r="A927" s="6" t="s">
        <v>22</v>
      </c>
      <c r="B927" s="6" t="s">
        <v>22</v>
      </c>
      <c r="C927" s="6" t="s">
        <v>111</v>
      </c>
      <c r="D927" s="6" t="s">
        <v>112</v>
      </c>
      <c r="E927" s="7">
        <v>42841</v>
      </c>
      <c r="F927" s="9"/>
      <c r="G927" s="9"/>
      <c r="H927" s="11">
        <v>2462.89</v>
      </c>
      <c r="I927" s="11">
        <v>325.89</v>
      </c>
      <c r="J927" s="9"/>
      <c r="K927" s="11">
        <v>1285.08</v>
      </c>
      <c r="L927" s="11">
        <v>199.49</v>
      </c>
      <c r="M927" s="11">
        <v>-97.65</v>
      </c>
      <c r="N927" s="11">
        <v>-7.51</v>
      </c>
      <c r="O927" s="11">
        <v>276.41000000000003</v>
      </c>
      <c r="P927" s="9"/>
      <c r="Q927" s="9"/>
    </row>
    <row r="928" spans="1:17" ht="15.75" thickBot="1" x14ac:dyDescent="0.3">
      <c r="A928" s="6" t="s">
        <v>22</v>
      </c>
      <c r="B928" s="6" t="s">
        <v>22</v>
      </c>
      <c r="C928" s="6" t="s">
        <v>111</v>
      </c>
      <c r="D928" s="6" t="s">
        <v>112</v>
      </c>
      <c r="E928" s="7">
        <v>42842</v>
      </c>
      <c r="F928" s="8"/>
      <c r="G928" s="8"/>
      <c r="H928" s="10">
        <v>2385.23</v>
      </c>
      <c r="I928" s="10">
        <v>315.57</v>
      </c>
      <c r="J928" s="8"/>
      <c r="K928" s="10">
        <v>1244.5</v>
      </c>
      <c r="L928" s="10">
        <v>193.48</v>
      </c>
      <c r="M928" s="10">
        <v>-94.42</v>
      </c>
      <c r="N928" s="10">
        <v>-7.36</v>
      </c>
      <c r="O928" s="10">
        <v>267.57</v>
      </c>
      <c r="P928" s="8"/>
      <c r="Q928" s="8"/>
    </row>
    <row r="929" spans="1:17" ht="15.75" thickBot="1" x14ac:dyDescent="0.3">
      <c r="A929" s="6" t="s">
        <v>22</v>
      </c>
      <c r="B929" s="6" t="s">
        <v>22</v>
      </c>
      <c r="C929" s="6" t="s">
        <v>111</v>
      </c>
      <c r="D929" s="6" t="s">
        <v>112</v>
      </c>
      <c r="E929" s="7">
        <v>42843</v>
      </c>
      <c r="F929" s="9"/>
      <c r="G929" s="9"/>
      <c r="H929" s="11">
        <v>1659.69</v>
      </c>
      <c r="I929" s="11">
        <v>219.63</v>
      </c>
      <c r="J929" s="9"/>
      <c r="K929" s="11">
        <v>865.97</v>
      </c>
      <c r="L929" s="11">
        <v>134.62</v>
      </c>
      <c r="M929" s="11">
        <v>-65.81</v>
      </c>
      <c r="N929" s="11">
        <v>-5.0999999999999996</v>
      </c>
      <c r="O929" s="11">
        <v>186.23</v>
      </c>
      <c r="P929" s="9"/>
      <c r="Q929" s="9"/>
    </row>
    <row r="930" spans="1:17" ht="15.75" thickBot="1" x14ac:dyDescent="0.3">
      <c r="A930" s="6" t="s">
        <v>22</v>
      </c>
      <c r="B930" s="6" t="s">
        <v>22</v>
      </c>
      <c r="C930" s="6" t="s">
        <v>111</v>
      </c>
      <c r="D930" s="6" t="s">
        <v>112</v>
      </c>
      <c r="E930" s="7">
        <v>42844</v>
      </c>
      <c r="F930" s="8"/>
      <c r="G930" s="8"/>
      <c r="H930" s="10">
        <v>702.71</v>
      </c>
      <c r="I930" s="10">
        <v>93</v>
      </c>
      <c r="J930" s="8"/>
      <c r="K930" s="10">
        <v>366.65</v>
      </c>
      <c r="L930" s="10">
        <v>57.07</v>
      </c>
      <c r="M930" s="10">
        <v>-27.9</v>
      </c>
      <c r="N930" s="10">
        <v>-2.15</v>
      </c>
      <c r="O930" s="10">
        <v>78.87</v>
      </c>
      <c r="P930" s="8"/>
      <c r="Q930" s="8"/>
    </row>
    <row r="931" spans="1:17" ht="15.75" thickBot="1" x14ac:dyDescent="0.3">
      <c r="A931" s="6" t="s">
        <v>22</v>
      </c>
      <c r="B931" s="6" t="s">
        <v>22</v>
      </c>
      <c r="C931" s="6" t="s">
        <v>111</v>
      </c>
      <c r="D931" s="6" t="s">
        <v>112</v>
      </c>
      <c r="E931" s="7">
        <v>42845</v>
      </c>
      <c r="F931" s="9"/>
      <c r="G931" s="9"/>
      <c r="H931" s="11">
        <v>2685.77</v>
      </c>
      <c r="I931" s="11">
        <v>355.38</v>
      </c>
      <c r="J931" s="9"/>
      <c r="K931" s="11">
        <v>1401.34</v>
      </c>
      <c r="L931" s="11">
        <v>218.52</v>
      </c>
      <c r="M931" s="11">
        <v>-106.45</v>
      </c>
      <c r="N931" s="11">
        <v>-8.3000000000000007</v>
      </c>
      <c r="O931" s="11">
        <v>301.42</v>
      </c>
      <c r="P931" s="9"/>
      <c r="Q931" s="9"/>
    </row>
    <row r="932" spans="1:17" ht="15.75" thickBot="1" x14ac:dyDescent="0.3">
      <c r="A932" s="6" t="s">
        <v>22</v>
      </c>
      <c r="B932" s="6" t="s">
        <v>22</v>
      </c>
      <c r="C932" s="6" t="s">
        <v>111</v>
      </c>
      <c r="D932" s="6" t="s">
        <v>112</v>
      </c>
      <c r="E932" s="7">
        <v>42846</v>
      </c>
      <c r="F932" s="8"/>
      <c r="G932" s="8"/>
      <c r="H932" s="10">
        <v>6.27</v>
      </c>
      <c r="I932" s="10">
        <v>0.83</v>
      </c>
      <c r="J932" s="8"/>
      <c r="K932" s="10">
        <v>3.27</v>
      </c>
      <c r="L932" s="10">
        <v>0.51</v>
      </c>
      <c r="M932" s="10">
        <v>-0.25</v>
      </c>
      <c r="N932" s="10">
        <v>-0.02</v>
      </c>
      <c r="O932" s="10">
        <v>0.7</v>
      </c>
      <c r="P932" s="8"/>
      <c r="Q932" s="8"/>
    </row>
    <row r="933" spans="1:17" ht="15.75" thickBot="1" x14ac:dyDescent="0.3">
      <c r="A933" s="6" t="s">
        <v>22</v>
      </c>
      <c r="B933" s="6" t="s">
        <v>22</v>
      </c>
      <c r="C933" s="6" t="s">
        <v>111</v>
      </c>
      <c r="D933" s="6" t="s">
        <v>112</v>
      </c>
      <c r="E933" s="7">
        <v>42848</v>
      </c>
      <c r="F933" s="9"/>
      <c r="G933" s="9"/>
      <c r="H933" s="11">
        <v>3.66</v>
      </c>
      <c r="I933" s="11">
        <v>0.48</v>
      </c>
      <c r="J933" s="9"/>
      <c r="K933" s="11">
        <v>1.91</v>
      </c>
      <c r="L933" s="11">
        <v>0.3</v>
      </c>
      <c r="M933" s="11">
        <v>-0.15</v>
      </c>
      <c r="N933" s="11">
        <v>-0.01</v>
      </c>
      <c r="O933" s="11">
        <v>0.41</v>
      </c>
      <c r="P933" s="9"/>
      <c r="Q933" s="9"/>
    </row>
    <row r="934" spans="1:17" ht="15.75" thickBot="1" x14ac:dyDescent="0.3">
      <c r="A934" s="6" t="s">
        <v>22</v>
      </c>
      <c r="B934" s="6" t="s">
        <v>22</v>
      </c>
      <c r="C934" s="6" t="s">
        <v>111</v>
      </c>
      <c r="D934" s="6" t="s">
        <v>112</v>
      </c>
      <c r="E934" s="7">
        <v>42849</v>
      </c>
      <c r="F934" s="8"/>
      <c r="G934" s="8"/>
      <c r="H934" s="10">
        <v>2.2400000000000002</v>
      </c>
      <c r="I934" s="10">
        <v>0.3</v>
      </c>
      <c r="J934" s="8"/>
      <c r="K934" s="10">
        <v>1.17</v>
      </c>
      <c r="L934" s="10">
        <v>0.18</v>
      </c>
      <c r="M934" s="10">
        <v>-0.09</v>
      </c>
      <c r="N934" s="10">
        <v>-0.01</v>
      </c>
      <c r="O934" s="10">
        <v>0.25</v>
      </c>
      <c r="P934" s="8"/>
      <c r="Q934" s="8"/>
    </row>
    <row r="935" spans="1:17" ht="15.75" thickBot="1" x14ac:dyDescent="0.3">
      <c r="A935" s="6" t="s">
        <v>22</v>
      </c>
      <c r="B935" s="6" t="s">
        <v>22</v>
      </c>
      <c r="C935" s="6" t="s">
        <v>111</v>
      </c>
      <c r="D935" s="6" t="s">
        <v>112</v>
      </c>
      <c r="E935" s="7">
        <v>42850</v>
      </c>
      <c r="F935" s="9"/>
      <c r="G935" s="9"/>
      <c r="H935" s="11">
        <v>2.5499999999999998</v>
      </c>
      <c r="I935" s="11">
        <v>0.34</v>
      </c>
      <c r="J935" s="9"/>
      <c r="K935" s="11">
        <v>1.34</v>
      </c>
      <c r="L935" s="11">
        <v>0.21</v>
      </c>
      <c r="M935" s="11">
        <v>-0.1</v>
      </c>
      <c r="N935" s="11">
        <v>-0.01</v>
      </c>
      <c r="O935" s="11">
        <v>0.28999999999999998</v>
      </c>
      <c r="P935" s="9"/>
      <c r="Q935" s="9"/>
    </row>
    <row r="936" spans="1:17" ht="15.75" thickBot="1" x14ac:dyDescent="0.3">
      <c r="A936" s="6" t="s">
        <v>22</v>
      </c>
      <c r="B936" s="6" t="s">
        <v>22</v>
      </c>
      <c r="C936" s="6" t="s">
        <v>111</v>
      </c>
      <c r="D936" s="6" t="s">
        <v>112</v>
      </c>
      <c r="E936" s="7">
        <v>42851</v>
      </c>
      <c r="F936" s="8"/>
      <c r="G936" s="8"/>
      <c r="H936" s="10">
        <v>14.93</v>
      </c>
      <c r="I936" s="10">
        <v>1.98</v>
      </c>
      <c r="J936" s="8"/>
      <c r="K936" s="10">
        <v>7.8</v>
      </c>
      <c r="L936" s="10">
        <v>1.22</v>
      </c>
      <c r="M936" s="10">
        <v>-0.59</v>
      </c>
      <c r="N936" s="10">
        <v>-0.04</v>
      </c>
      <c r="O936" s="10">
        <v>1.68</v>
      </c>
      <c r="P936" s="8"/>
      <c r="Q936" s="8"/>
    </row>
    <row r="937" spans="1:17" ht="15.75" thickBot="1" x14ac:dyDescent="0.3">
      <c r="A937" s="6" t="s">
        <v>22</v>
      </c>
      <c r="B937" s="6" t="s">
        <v>22</v>
      </c>
      <c r="C937" s="6" t="s">
        <v>111</v>
      </c>
      <c r="D937" s="6" t="s">
        <v>112</v>
      </c>
      <c r="E937" s="7">
        <v>42852</v>
      </c>
      <c r="F937" s="9"/>
      <c r="G937" s="9"/>
      <c r="H937" s="11">
        <v>3.03</v>
      </c>
      <c r="I937" s="11">
        <v>0.4</v>
      </c>
      <c r="J937" s="9"/>
      <c r="K937" s="11">
        <v>1.58</v>
      </c>
      <c r="L937" s="11">
        <v>0.25</v>
      </c>
      <c r="M937" s="11">
        <v>-0.12</v>
      </c>
      <c r="N937" s="11">
        <v>-0.01</v>
      </c>
      <c r="O937" s="11">
        <v>0.34</v>
      </c>
      <c r="P937" s="9"/>
      <c r="Q937" s="9"/>
    </row>
    <row r="938" spans="1:17" ht="15.75" thickBot="1" x14ac:dyDescent="0.3">
      <c r="A938" s="6" t="s">
        <v>22</v>
      </c>
      <c r="B938" s="6" t="s">
        <v>22</v>
      </c>
      <c r="C938" s="6" t="s">
        <v>111</v>
      </c>
      <c r="D938" s="6" t="s">
        <v>112</v>
      </c>
      <c r="E938" s="7">
        <v>42854</v>
      </c>
      <c r="F938" s="8"/>
      <c r="G938" s="8"/>
      <c r="H938" s="10">
        <v>1397.92</v>
      </c>
      <c r="I938" s="10">
        <v>184.99</v>
      </c>
      <c r="J938" s="8"/>
      <c r="K938" s="10">
        <v>729.5</v>
      </c>
      <c r="L938" s="10">
        <v>113.85</v>
      </c>
      <c r="M938" s="10">
        <v>-55.36</v>
      </c>
      <c r="N938" s="10">
        <v>-4.3</v>
      </c>
      <c r="O938" s="10">
        <v>156.87</v>
      </c>
      <c r="P938" s="8"/>
      <c r="Q938" s="8"/>
    </row>
    <row r="939" spans="1:17" ht="15.75" thickBot="1" x14ac:dyDescent="0.3">
      <c r="A939" s="6" t="s">
        <v>22</v>
      </c>
      <c r="B939" s="6" t="s">
        <v>22</v>
      </c>
      <c r="C939" s="6" t="s">
        <v>111</v>
      </c>
      <c r="D939" s="6" t="s">
        <v>112</v>
      </c>
      <c r="E939" s="7">
        <v>42855</v>
      </c>
      <c r="F939" s="9"/>
      <c r="G939" s="9"/>
      <c r="H939" s="11">
        <v>1682.62</v>
      </c>
      <c r="I939" s="11">
        <v>222.57</v>
      </c>
      <c r="J939" s="9"/>
      <c r="K939" s="11">
        <v>877.85</v>
      </c>
      <c r="L939" s="11">
        <v>137.22</v>
      </c>
      <c r="M939" s="11">
        <v>-66.760000000000005</v>
      </c>
      <c r="N939" s="11">
        <v>-5.1100000000000003</v>
      </c>
      <c r="O939" s="11">
        <v>188.82</v>
      </c>
      <c r="P939" s="9"/>
      <c r="Q939" s="9"/>
    </row>
    <row r="940" spans="1:17" ht="15.75" thickBot="1" x14ac:dyDescent="0.3">
      <c r="A940" s="6" t="s">
        <v>22</v>
      </c>
      <c r="B940" s="6" t="s">
        <v>22</v>
      </c>
      <c r="C940" s="6" t="s">
        <v>113</v>
      </c>
      <c r="D940" s="6" t="s">
        <v>114</v>
      </c>
      <c r="E940" s="7">
        <v>42448</v>
      </c>
      <c r="F940" s="10">
        <v>0</v>
      </c>
      <c r="G940" s="8"/>
      <c r="H940" s="10">
        <v>0</v>
      </c>
      <c r="I940" s="10">
        <v>0</v>
      </c>
      <c r="J940" s="8"/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8"/>
      <c r="Q940" s="8"/>
    </row>
    <row r="941" spans="1:17" ht="15.75" thickBot="1" x14ac:dyDescent="0.3">
      <c r="A941" s="6" t="s">
        <v>22</v>
      </c>
      <c r="B941" s="6" t="s">
        <v>22</v>
      </c>
      <c r="C941" s="6" t="s">
        <v>113</v>
      </c>
      <c r="D941" s="6" t="s">
        <v>114</v>
      </c>
      <c r="E941" s="7">
        <v>42479</v>
      </c>
      <c r="F941" s="11">
        <v>0</v>
      </c>
      <c r="G941" s="9"/>
      <c r="H941" s="11">
        <v>0</v>
      </c>
      <c r="I941" s="11">
        <v>0</v>
      </c>
      <c r="J941" s="9"/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9"/>
      <c r="Q941" s="9"/>
    </row>
    <row r="942" spans="1:17" ht="15.75" thickBot="1" x14ac:dyDescent="0.3">
      <c r="A942" s="6" t="s">
        <v>22</v>
      </c>
      <c r="B942" s="6" t="s">
        <v>22</v>
      </c>
      <c r="C942" s="6" t="s">
        <v>113</v>
      </c>
      <c r="D942" s="6" t="s">
        <v>114</v>
      </c>
      <c r="E942" s="7">
        <v>42501</v>
      </c>
      <c r="F942" s="10">
        <v>0</v>
      </c>
      <c r="G942" s="8"/>
      <c r="H942" s="10">
        <v>0</v>
      </c>
      <c r="I942" s="10">
        <v>0</v>
      </c>
      <c r="J942" s="8"/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8"/>
      <c r="Q942" s="8"/>
    </row>
    <row r="943" spans="1:17" ht="15.75" thickBot="1" x14ac:dyDescent="0.3">
      <c r="A943" s="6" t="s">
        <v>22</v>
      </c>
      <c r="B943" s="6" t="s">
        <v>22</v>
      </c>
      <c r="C943" s="6" t="s">
        <v>113</v>
      </c>
      <c r="D943" s="6" t="s">
        <v>114</v>
      </c>
      <c r="E943" s="7">
        <v>42509</v>
      </c>
      <c r="F943" s="11">
        <v>0</v>
      </c>
      <c r="G943" s="9"/>
      <c r="H943" s="11">
        <v>0</v>
      </c>
      <c r="I943" s="11">
        <v>0</v>
      </c>
      <c r="J943" s="9"/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9"/>
      <c r="Q943" s="9"/>
    </row>
    <row r="944" spans="1:17" ht="15.75" thickBot="1" x14ac:dyDescent="0.3">
      <c r="A944" s="6" t="s">
        <v>22</v>
      </c>
      <c r="B944" s="6" t="s">
        <v>22</v>
      </c>
      <c r="C944" s="6" t="s">
        <v>113</v>
      </c>
      <c r="D944" s="6" t="s">
        <v>114</v>
      </c>
      <c r="E944" s="7">
        <v>42532</v>
      </c>
      <c r="F944" s="10">
        <v>0</v>
      </c>
      <c r="G944" s="8"/>
      <c r="H944" s="10">
        <v>0</v>
      </c>
      <c r="I944" s="10">
        <v>0</v>
      </c>
      <c r="J944" s="8"/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8"/>
      <c r="Q944" s="8"/>
    </row>
    <row r="945" spans="1:17" ht="15.75" thickBot="1" x14ac:dyDescent="0.3">
      <c r="A945" s="6" t="s">
        <v>22</v>
      </c>
      <c r="B945" s="6" t="s">
        <v>22</v>
      </c>
      <c r="C945" s="6" t="s">
        <v>113</v>
      </c>
      <c r="D945" s="6" t="s">
        <v>114</v>
      </c>
      <c r="E945" s="7">
        <v>42540</v>
      </c>
      <c r="F945" s="11">
        <v>0</v>
      </c>
      <c r="G945" s="9"/>
      <c r="H945" s="11">
        <v>0</v>
      </c>
      <c r="I945" s="11">
        <v>0</v>
      </c>
      <c r="J945" s="9"/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9"/>
      <c r="Q945" s="9"/>
    </row>
    <row r="946" spans="1:17" ht="15.75" thickBot="1" x14ac:dyDescent="0.3">
      <c r="A946" s="6" t="s">
        <v>22</v>
      </c>
      <c r="B946" s="6" t="s">
        <v>22</v>
      </c>
      <c r="C946" s="6" t="s">
        <v>113</v>
      </c>
      <c r="D946" s="6" t="s">
        <v>114</v>
      </c>
      <c r="E946" s="7">
        <v>42556</v>
      </c>
      <c r="F946" s="10">
        <v>0</v>
      </c>
      <c r="G946" s="8"/>
      <c r="H946" s="10">
        <v>-1.29</v>
      </c>
      <c r="I946" s="10">
        <v>-0.18</v>
      </c>
      <c r="J946" s="8"/>
      <c r="K946" s="10">
        <v>-0.68</v>
      </c>
      <c r="L946" s="10">
        <v>-0.09</v>
      </c>
      <c r="M946" s="10">
        <v>0.06</v>
      </c>
      <c r="N946" s="10">
        <v>0</v>
      </c>
      <c r="O946" s="10">
        <v>-0.11</v>
      </c>
      <c r="P946" s="8"/>
      <c r="Q946" s="8"/>
    </row>
    <row r="947" spans="1:17" ht="15.75" thickBot="1" x14ac:dyDescent="0.3">
      <c r="A947" s="6" t="s">
        <v>22</v>
      </c>
      <c r="B947" s="6" t="s">
        <v>22</v>
      </c>
      <c r="C947" s="6" t="s">
        <v>113</v>
      </c>
      <c r="D947" s="6" t="s">
        <v>114</v>
      </c>
      <c r="E947" s="7">
        <v>42562</v>
      </c>
      <c r="F947" s="11">
        <v>0</v>
      </c>
      <c r="G947" s="9"/>
      <c r="H947" s="11">
        <v>0</v>
      </c>
      <c r="I947" s="11">
        <v>0</v>
      </c>
      <c r="J947" s="9"/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9"/>
      <c r="Q947" s="9"/>
    </row>
    <row r="948" spans="1:17" ht="15.75" thickBot="1" x14ac:dyDescent="0.3">
      <c r="A948" s="6" t="s">
        <v>22</v>
      </c>
      <c r="B948" s="6" t="s">
        <v>22</v>
      </c>
      <c r="C948" s="6" t="s">
        <v>113</v>
      </c>
      <c r="D948" s="6" t="s">
        <v>114</v>
      </c>
      <c r="E948" s="7">
        <v>42570</v>
      </c>
      <c r="F948" s="10">
        <v>0</v>
      </c>
      <c r="G948" s="8"/>
      <c r="H948" s="10">
        <v>0</v>
      </c>
      <c r="I948" s="10">
        <v>0</v>
      </c>
      <c r="J948" s="8"/>
      <c r="K948" s="10">
        <v>0</v>
      </c>
      <c r="L948" s="10">
        <v>0.01</v>
      </c>
      <c r="M948" s="10">
        <v>0</v>
      </c>
      <c r="N948" s="10">
        <v>0</v>
      </c>
      <c r="O948" s="10">
        <v>0</v>
      </c>
      <c r="P948" s="8"/>
      <c r="Q948" s="8"/>
    </row>
    <row r="949" spans="1:17" ht="15.75" thickBot="1" x14ac:dyDescent="0.3">
      <c r="A949" s="6" t="s">
        <v>22</v>
      </c>
      <c r="B949" s="6" t="s">
        <v>22</v>
      </c>
      <c r="C949" s="6" t="s">
        <v>113</v>
      </c>
      <c r="D949" s="6" t="s">
        <v>114</v>
      </c>
      <c r="E949" s="7">
        <v>42587</v>
      </c>
      <c r="F949" s="11">
        <v>0</v>
      </c>
      <c r="G949" s="9"/>
      <c r="H949" s="11">
        <v>-1.46</v>
      </c>
      <c r="I949" s="11">
        <v>-0.19</v>
      </c>
      <c r="J949" s="9"/>
      <c r="K949" s="11">
        <v>-0.76</v>
      </c>
      <c r="L949" s="11">
        <v>-0.1</v>
      </c>
      <c r="M949" s="11">
        <v>0.05</v>
      </c>
      <c r="N949" s="11">
        <v>0</v>
      </c>
      <c r="O949" s="11">
        <v>-0.12</v>
      </c>
      <c r="P949" s="9"/>
      <c r="Q949" s="9"/>
    </row>
    <row r="950" spans="1:17" ht="15.75" thickBot="1" x14ac:dyDescent="0.3">
      <c r="A950" s="6" t="s">
        <v>22</v>
      </c>
      <c r="B950" s="6" t="s">
        <v>22</v>
      </c>
      <c r="C950" s="6" t="s">
        <v>113</v>
      </c>
      <c r="D950" s="6" t="s">
        <v>114</v>
      </c>
      <c r="E950" s="7">
        <v>42593</v>
      </c>
      <c r="F950" s="10">
        <v>0</v>
      </c>
      <c r="G950" s="8"/>
      <c r="H950" s="10">
        <v>0</v>
      </c>
      <c r="I950" s="10">
        <v>0</v>
      </c>
      <c r="J950" s="8"/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8"/>
      <c r="Q950" s="8"/>
    </row>
    <row r="951" spans="1:17" ht="15.75" thickBot="1" x14ac:dyDescent="0.3">
      <c r="A951" s="6" t="s">
        <v>22</v>
      </c>
      <c r="B951" s="6" t="s">
        <v>22</v>
      </c>
      <c r="C951" s="6" t="s">
        <v>113</v>
      </c>
      <c r="D951" s="6" t="s">
        <v>114</v>
      </c>
      <c r="E951" s="7">
        <v>42601</v>
      </c>
      <c r="F951" s="11">
        <v>0</v>
      </c>
      <c r="G951" s="9"/>
      <c r="H951" s="11">
        <v>0</v>
      </c>
      <c r="I951" s="11">
        <v>0</v>
      </c>
      <c r="J951" s="9"/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9"/>
      <c r="Q951" s="9"/>
    </row>
    <row r="952" spans="1:17" ht="15.75" thickBot="1" x14ac:dyDescent="0.3">
      <c r="A952" s="6" t="s">
        <v>22</v>
      </c>
      <c r="B952" s="6" t="s">
        <v>22</v>
      </c>
      <c r="C952" s="6" t="s">
        <v>113</v>
      </c>
      <c r="D952" s="6" t="s">
        <v>114</v>
      </c>
      <c r="E952" s="7">
        <v>42602</v>
      </c>
      <c r="F952" s="10">
        <v>0</v>
      </c>
      <c r="G952" s="8"/>
      <c r="H952" s="10">
        <v>44.49</v>
      </c>
      <c r="I952" s="10">
        <v>5.89</v>
      </c>
      <c r="J952" s="8"/>
      <c r="K952" s="10">
        <v>23.22</v>
      </c>
      <c r="L952" s="10">
        <v>2.94</v>
      </c>
      <c r="M952" s="10">
        <v>-1.48</v>
      </c>
      <c r="N952" s="10">
        <v>0.02</v>
      </c>
      <c r="O952" s="10">
        <v>3.71</v>
      </c>
      <c r="P952" s="8"/>
      <c r="Q952" s="8"/>
    </row>
    <row r="953" spans="1:17" ht="15.75" thickBot="1" x14ac:dyDescent="0.3">
      <c r="A953" s="6" t="s">
        <v>22</v>
      </c>
      <c r="B953" s="6" t="s">
        <v>22</v>
      </c>
      <c r="C953" s="6" t="s">
        <v>113</v>
      </c>
      <c r="D953" s="6" t="s">
        <v>114</v>
      </c>
      <c r="E953" s="7">
        <v>42618</v>
      </c>
      <c r="F953" s="11">
        <v>0</v>
      </c>
      <c r="G953" s="9"/>
      <c r="H953" s="11">
        <v>-1.2</v>
      </c>
      <c r="I953" s="11">
        <v>-0.16</v>
      </c>
      <c r="J953" s="9"/>
      <c r="K953" s="11">
        <v>-0.63</v>
      </c>
      <c r="L953" s="11">
        <v>-0.08</v>
      </c>
      <c r="M953" s="11">
        <v>0.03</v>
      </c>
      <c r="N953" s="11">
        <v>0</v>
      </c>
      <c r="O953" s="11">
        <v>-0.08</v>
      </c>
      <c r="P953" s="9"/>
      <c r="Q953" s="9"/>
    </row>
    <row r="954" spans="1:17" ht="15.75" thickBot="1" x14ac:dyDescent="0.3">
      <c r="A954" s="6" t="s">
        <v>22</v>
      </c>
      <c r="B954" s="6" t="s">
        <v>22</v>
      </c>
      <c r="C954" s="6" t="s">
        <v>113</v>
      </c>
      <c r="D954" s="6" t="s">
        <v>114</v>
      </c>
      <c r="E954" s="7">
        <v>42624</v>
      </c>
      <c r="F954" s="10">
        <v>0</v>
      </c>
      <c r="G954" s="8"/>
      <c r="H954" s="10">
        <v>0</v>
      </c>
      <c r="I954" s="10">
        <v>0</v>
      </c>
      <c r="J954" s="8"/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8"/>
      <c r="Q954" s="8"/>
    </row>
    <row r="955" spans="1:17" ht="15.75" thickBot="1" x14ac:dyDescent="0.3">
      <c r="A955" s="6" t="s">
        <v>22</v>
      </c>
      <c r="B955" s="6" t="s">
        <v>22</v>
      </c>
      <c r="C955" s="6" t="s">
        <v>113</v>
      </c>
      <c r="D955" s="6" t="s">
        <v>114</v>
      </c>
      <c r="E955" s="7">
        <v>42627</v>
      </c>
      <c r="F955" s="11">
        <v>0</v>
      </c>
      <c r="G955" s="9"/>
      <c r="H955" s="11">
        <v>-41.78</v>
      </c>
      <c r="I955" s="11">
        <v>-5.53</v>
      </c>
      <c r="J955" s="9"/>
      <c r="K955" s="11">
        <v>-21.8</v>
      </c>
      <c r="L955" s="11">
        <v>-2.77</v>
      </c>
      <c r="M955" s="11">
        <v>1</v>
      </c>
      <c r="N955" s="11">
        <v>0.05</v>
      </c>
      <c r="O955" s="11">
        <v>-2.84</v>
      </c>
      <c r="P955" s="9"/>
      <c r="Q955" s="9"/>
    </row>
    <row r="956" spans="1:17" ht="15.75" thickBot="1" x14ac:dyDescent="0.3">
      <c r="A956" s="6" t="s">
        <v>22</v>
      </c>
      <c r="B956" s="6" t="s">
        <v>22</v>
      </c>
      <c r="C956" s="6" t="s">
        <v>113</v>
      </c>
      <c r="D956" s="6" t="s">
        <v>114</v>
      </c>
      <c r="E956" s="7">
        <v>42632</v>
      </c>
      <c r="F956" s="10">
        <v>0</v>
      </c>
      <c r="G956" s="8"/>
      <c r="H956" s="10">
        <v>0</v>
      </c>
      <c r="I956" s="10">
        <v>0</v>
      </c>
      <c r="J956" s="8"/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8"/>
      <c r="Q956" s="8"/>
    </row>
    <row r="957" spans="1:17" ht="15.75" thickBot="1" x14ac:dyDescent="0.3">
      <c r="A957" s="6" t="s">
        <v>22</v>
      </c>
      <c r="B957" s="6" t="s">
        <v>22</v>
      </c>
      <c r="C957" s="6" t="s">
        <v>113</v>
      </c>
      <c r="D957" s="6" t="s">
        <v>114</v>
      </c>
      <c r="E957" s="7">
        <v>42633</v>
      </c>
      <c r="F957" s="11">
        <v>0</v>
      </c>
      <c r="G957" s="9"/>
      <c r="H957" s="11">
        <v>35</v>
      </c>
      <c r="I957" s="11">
        <v>4.63</v>
      </c>
      <c r="J957" s="9"/>
      <c r="K957" s="11">
        <v>18.260000000000002</v>
      </c>
      <c r="L957" s="11">
        <v>2.3199999999999998</v>
      </c>
      <c r="M957" s="11">
        <v>-0.84</v>
      </c>
      <c r="N957" s="11">
        <v>-0.04</v>
      </c>
      <c r="O957" s="11">
        <v>2.37</v>
      </c>
      <c r="P957" s="9"/>
      <c r="Q957" s="9"/>
    </row>
    <row r="958" spans="1:17" ht="15.75" thickBot="1" x14ac:dyDescent="0.3">
      <c r="A958" s="6" t="s">
        <v>22</v>
      </c>
      <c r="B958" s="6" t="s">
        <v>22</v>
      </c>
      <c r="C958" s="6" t="s">
        <v>113</v>
      </c>
      <c r="D958" s="6" t="s">
        <v>114</v>
      </c>
      <c r="E958" s="7">
        <v>42648</v>
      </c>
      <c r="F958" s="10">
        <v>0</v>
      </c>
      <c r="G958" s="8"/>
      <c r="H958" s="10">
        <v>-0.93</v>
      </c>
      <c r="I958" s="10">
        <v>-0.13</v>
      </c>
      <c r="J958" s="8"/>
      <c r="K958" s="10">
        <v>-0.5</v>
      </c>
      <c r="L958" s="10">
        <v>-0.06</v>
      </c>
      <c r="M958" s="10">
        <v>0.03</v>
      </c>
      <c r="N958" s="10">
        <v>0</v>
      </c>
      <c r="O958" s="10">
        <v>-0.06</v>
      </c>
      <c r="P958" s="8"/>
      <c r="Q958" s="8"/>
    </row>
    <row r="959" spans="1:17" ht="15.75" thickBot="1" x14ac:dyDescent="0.3">
      <c r="A959" s="6" t="s">
        <v>22</v>
      </c>
      <c r="B959" s="6" t="s">
        <v>22</v>
      </c>
      <c r="C959" s="6" t="s">
        <v>113</v>
      </c>
      <c r="D959" s="6" t="s">
        <v>114</v>
      </c>
      <c r="E959" s="7">
        <v>42650</v>
      </c>
      <c r="F959" s="11">
        <v>-10.75</v>
      </c>
      <c r="G959" s="9"/>
      <c r="H959" s="11">
        <v>-53.79</v>
      </c>
      <c r="I959" s="11">
        <v>-7.12</v>
      </c>
      <c r="J959" s="9"/>
      <c r="K959" s="11">
        <v>-28.07</v>
      </c>
      <c r="L959" s="11">
        <v>-3.56</v>
      </c>
      <c r="M959" s="11">
        <v>1.7</v>
      </c>
      <c r="N959" s="11">
        <v>0.02</v>
      </c>
      <c r="O959" s="11">
        <v>-4.0199999999999996</v>
      </c>
      <c r="P959" s="9"/>
      <c r="Q959" s="9"/>
    </row>
    <row r="960" spans="1:17" ht="15.75" thickBot="1" x14ac:dyDescent="0.3">
      <c r="A960" s="6" t="s">
        <v>22</v>
      </c>
      <c r="B960" s="6" t="s">
        <v>22</v>
      </c>
      <c r="C960" s="6" t="s">
        <v>113</v>
      </c>
      <c r="D960" s="6" t="s">
        <v>114</v>
      </c>
      <c r="E960" s="7">
        <v>42652</v>
      </c>
      <c r="F960" s="10">
        <v>10.75</v>
      </c>
      <c r="G960" s="8"/>
      <c r="H960" s="10">
        <v>41.89</v>
      </c>
      <c r="I960" s="10">
        <v>5.54</v>
      </c>
      <c r="J960" s="8"/>
      <c r="K960" s="10">
        <v>21.85</v>
      </c>
      <c r="L960" s="10">
        <v>2.77</v>
      </c>
      <c r="M960" s="10">
        <v>-1.32</v>
      </c>
      <c r="N960" s="10">
        <v>-0.02</v>
      </c>
      <c r="O960" s="10">
        <v>3.23</v>
      </c>
      <c r="P960" s="8"/>
      <c r="Q960" s="8"/>
    </row>
    <row r="961" spans="1:17" ht="15.75" thickBot="1" x14ac:dyDescent="0.3">
      <c r="A961" s="6" t="s">
        <v>22</v>
      </c>
      <c r="B961" s="6" t="s">
        <v>22</v>
      </c>
      <c r="C961" s="6" t="s">
        <v>113</v>
      </c>
      <c r="D961" s="6" t="s">
        <v>114</v>
      </c>
      <c r="E961" s="7">
        <v>42654</v>
      </c>
      <c r="F961" s="11">
        <v>0</v>
      </c>
      <c r="G961" s="9"/>
      <c r="H961" s="11">
        <v>0</v>
      </c>
      <c r="I961" s="11">
        <v>0</v>
      </c>
      <c r="J961" s="9"/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9"/>
      <c r="Q961" s="9"/>
    </row>
    <row r="962" spans="1:17" ht="15.75" thickBot="1" x14ac:dyDescent="0.3">
      <c r="A962" s="6" t="s">
        <v>22</v>
      </c>
      <c r="B962" s="6" t="s">
        <v>22</v>
      </c>
      <c r="C962" s="6" t="s">
        <v>113</v>
      </c>
      <c r="D962" s="6" t="s">
        <v>114</v>
      </c>
      <c r="E962" s="7">
        <v>42656</v>
      </c>
      <c r="F962" s="10">
        <v>0</v>
      </c>
      <c r="G962" s="8"/>
      <c r="H962" s="10">
        <v>13.79</v>
      </c>
      <c r="I962" s="10">
        <v>1.82</v>
      </c>
      <c r="J962" s="8"/>
      <c r="K962" s="10">
        <v>7.2</v>
      </c>
      <c r="L962" s="10">
        <v>0.92</v>
      </c>
      <c r="M962" s="10">
        <v>-0.43</v>
      </c>
      <c r="N962" s="10">
        <v>-0.01</v>
      </c>
      <c r="O962" s="10">
        <v>0.92</v>
      </c>
      <c r="P962" s="8"/>
      <c r="Q962" s="8"/>
    </row>
    <row r="963" spans="1:17" ht="15.75" thickBot="1" x14ac:dyDescent="0.3">
      <c r="A963" s="6" t="s">
        <v>22</v>
      </c>
      <c r="B963" s="6" t="s">
        <v>22</v>
      </c>
      <c r="C963" s="6" t="s">
        <v>113</v>
      </c>
      <c r="D963" s="6" t="s">
        <v>114</v>
      </c>
      <c r="E963" s="7">
        <v>42657</v>
      </c>
      <c r="F963" s="11">
        <v>0</v>
      </c>
      <c r="G963" s="9"/>
      <c r="H963" s="11">
        <v>-41.78</v>
      </c>
      <c r="I963" s="11">
        <v>-5.53</v>
      </c>
      <c r="J963" s="9"/>
      <c r="K963" s="11">
        <v>-21.8</v>
      </c>
      <c r="L963" s="11">
        <v>-2.76</v>
      </c>
      <c r="M963" s="11">
        <v>1.32</v>
      </c>
      <c r="N963" s="11">
        <v>0.02</v>
      </c>
      <c r="O963" s="11">
        <v>-2.79</v>
      </c>
      <c r="P963" s="9"/>
      <c r="Q963" s="9"/>
    </row>
    <row r="964" spans="1:17" ht="15.75" thickBot="1" x14ac:dyDescent="0.3">
      <c r="A964" s="6" t="s">
        <v>22</v>
      </c>
      <c r="B964" s="6" t="s">
        <v>22</v>
      </c>
      <c r="C964" s="6" t="s">
        <v>113</v>
      </c>
      <c r="D964" s="6" t="s">
        <v>114</v>
      </c>
      <c r="E964" s="7">
        <v>42662</v>
      </c>
      <c r="F964" s="10">
        <v>0</v>
      </c>
      <c r="G964" s="8"/>
      <c r="H964" s="10">
        <v>0</v>
      </c>
      <c r="I964" s="10">
        <v>0</v>
      </c>
      <c r="J964" s="8"/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8"/>
      <c r="Q964" s="8"/>
    </row>
    <row r="965" spans="1:17" ht="15.75" thickBot="1" x14ac:dyDescent="0.3">
      <c r="A965" s="6" t="s">
        <v>22</v>
      </c>
      <c r="B965" s="6" t="s">
        <v>22</v>
      </c>
      <c r="C965" s="6" t="s">
        <v>113</v>
      </c>
      <c r="D965" s="6" t="s">
        <v>114</v>
      </c>
      <c r="E965" s="7">
        <v>42663</v>
      </c>
      <c r="F965" s="11">
        <v>0</v>
      </c>
      <c r="G965" s="9"/>
      <c r="H965" s="11">
        <v>21.16</v>
      </c>
      <c r="I965" s="11">
        <v>2.8</v>
      </c>
      <c r="J965" s="9"/>
      <c r="K965" s="11">
        <v>11.03</v>
      </c>
      <c r="L965" s="11">
        <v>1.4</v>
      </c>
      <c r="M965" s="11">
        <v>-0.67</v>
      </c>
      <c r="N965" s="11">
        <v>-0.01</v>
      </c>
      <c r="O965" s="11">
        <v>1.42</v>
      </c>
      <c r="P965" s="9"/>
      <c r="Q965" s="9"/>
    </row>
    <row r="966" spans="1:17" ht="15.75" thickBot="1" x14ac:dyDescent="0.3">
      <c r="A966" s="6" t="s">
        <v>22</v>
      </c>
      <c r="B966" s="6" t="s">
        <v>22</v>
      </c>
      <c r="C966" s="6" t="s">
        <v>113</v>
      </c>
      <c r="D966" s="6" t="s">
        <v>114</v>
      </c>
      <c r="E966" s="7">
        <v>42673</v>
      </c>
      <c r="F966" s="10">
        <v>0</v>
      </c>
      <c r="G966" s="8"/>
      <c r="H966" s="10">
        <v>27.37</v>
      </c>
      <c r="I966" s="10">
        <v>3.62</v>
      </c>
      <c r="J966" s="8"/>
      <c r="K966" s="10">
        <v>14.28</v>
      </c>
      <c r="L966" s="10">
        <v>1.81</v>
      </c>
      <c r="M966" s="10">
        <v>-0.87</v>
      </c>
      <c r="N966" s="10">
        <v>-0.01</v>
      </c>
      <c r="O966" s="10">
        <v>1.83</v>
      </c>
      <c r="P966" s="8"/>
      <c r="Q966" s="8"/>
    </row>
    <row r="967" spans="1:17" ht="15.75" thickBot="1" x14ac:dyDescent="0.3">
      <c r="A967" s="6" t="s">
        <v>22</v>
      </c>
      <c r="B967" s="6" t="s">
        <v>22</v>
      </c>
      <c r="C967" s="6" t="s">
        <v>113</v>
      </c>
      <c r="D967" s="6" t="s">
        <v>114</v>
      </c>
      <c r="E967" s="7">
        <v>42677</v>
      </c>
      <c r="F967" s="11">
        <v>-10.75</v>
      </c>
      <c r="G967" s="9"/>
      <c r="H967" s="11">
        <v>-554.26</v>
      </c>
      <c r="I967" s="11">
        <v>-73.33</v>
      </c>
      <c r="J967" s="9"/>
      <c r="K967" s="11">
        <v>-289.18</v>
      </c>
      <c r="L967" s="11">
        <v>-36.72</v>
      </c>
      <c r="M967" s="11">
        <v>11.99</v>
      </c>
      <c r="N967" s="11">
        <v>0.64</v>
      </c>
      <c r="O967" s="11">
        <v>-36.07</v>
      </c>
      <c r="P967" s="9"/>
      <c r="Q967" s="9"/>
    </row>
    <row r="968" spans="1:17" ht="15.75" thickBot="1" x14ac:dyDescent="0.3">
      <c r="A968" s="6" t="s">
        <v>22</v>
      </c>
      <c r="B968" s="6" t="s">
        <v>22</v>
      </c>
      <c r="C968" s="6" t="s">
        <v>113</v>
      </c>
      <c r="D968" s="6" t="s">
        <v>114</v>
      </c>
      <c r="E968" s="7">
        <v>42679</v>
      </c>
      <c r="F968" s="10">
        <v>0</v>
      </c>
      <c r="G968" s="8"/>
      <c r="H968" s="10">
        <v>1.51</v>
      </c>
      <c r="I968" s="10">
        <v>0.2</v>
      </c>
      <c r="J968" s="8"/>
      <c r="K968" s="10">
        <v>0.8</v>
      </c>
      <c r="L968" s="10">
        <v>0.1</v>
      </c>
      <c r="M968" s="10">
        <v>-0.04</v>
      </c>
      <c r="N968" s="10">
        <v>0.01</v>
      </c>
      <c r="O968" s="10">
        <v>0.1</v>
      </c>
      <c r="P968" s="8"/>
      <c r="Q968" s="8"/>
    </row>
    <row r="969" spans="1:17" ht="15.75" thickBot="1" x14ac:dyDescent="0.3">
      <c r="A969" s="6" t="s">
        <v>22</v>
      </c>
      <c r="B969" s="6" t="s">
        <v>22</v>
      </c>
      <c r="C969" s="6" t="s">
        <v>113</v>
      </c>
      <c r="D969" s="6" t="s">
        <v>114</v>
      </c>
      <c r="E969" s="7">
        <v>42681</v>
      </c>
      <c r="F969" s="11">
        <v>-0.36</v>
      </c>
      <c r="G969" s="9"/>
      <c r="H969" s="11">
        <v>3.4</v>
      </c>
      <c r="I969" s="11">
        <v>0.45</v>
      </c>
      <c r="J969" s="9"/>
      <c r="K969" s="11">
        <v>1.77</v>
      </c>
      <c r="L969" s="11">
        <v>0.22</v>
      </c>
      <c r="M969" s="11">
        <v>-0.08</v>
      </c>
      <c r="N969" s="11">
        <v>0</v>
      </c>
      <c r="O969" s="11">
        <v>0.21</v>
      </c>
      <c r="P969" s="9"/>
      <c r="Q969" s="9"/>
    </row>
    <row r="970" spans="1:17" ht="15.75" thickBot="1" x14ac:dyDescent="0.3">
      <c r="A970" s="6" t="s">
        <v>22</v>
      </c>
      <c r="B970" s="6" t="s">
        <v>22</v>
      </c>
      <c r="C970" s="6" t="s">
        <v>113</v>
      </c>
      <c r="D970" s="6" t="s">
        <v>114</v>
      </c>
      <c r="E970" s="7">
        <v>42682</v>
      </c>
      <c r="F970" s="10">
        <v>0</v>
      </c>
      <c r="G970" s="8"/>
      <c r="H970" s="10">
        <v>23.29</v>
      </c>
      <c r="I970" s="10">
        <v>3.09</v>
      </c>
      <c r="J970" s="8"/>
      <c r="K970" s="10">
        <v>12.15</v>
      </c>
      <c r="L970" s="10">
        <v>1.54</v>
      </c>
      <c r="M970" s="10">
        <v>-0.5</v>
      </c>
      <c r="N970" s="10">
        <v>-0.03</v>
      </c>
      <c r="O970" s="10">
        <v>1.5</v>
      </c>
      <c r="P970" s="8"/>
      <c r="Q970" s="8"/>
    </row>
    <row r="971" spans="1:17" ht="15.75" thickBot="1" x14ac:dyDescent="0.3">
      <c r="A971" s="6" t="s">
        <v>22</v>
      </c>
      <c r="B971" s="6" t="s">
        <v>22</v>
      </c>
      <c r="C971" s="6" t="s">
        <v>113</v>
      </c>
      <c r="D971" s="6" t="s">
        <v>114</v>
      </c>
      <c r="E971" s="7">
        <v>42683</v>
      </c>
      <c r="F971" s="11">
        <v>10.75</v>
      </c>
      <c r="G971" s="9"/>
      <c r="H971" s="11">
        <v>54.64</v>
      </c>
      <c r="I971" s="11">
        <v>7.23</v>
      </c>
      <c r="J971" s="9"/>
      <c r="K971" s="11">
        <v>28.5</v>
      </c>
      <c r="L971" s="11">
        <v>3.62</v>
      </c>
      <c r="M971" s="11">
        <v>-1.17</v>
      </c>
      <c r="N971" s="11">
        <v>-7.0000000000000007E-2</v>
      </c>
      <c r="O971" s="11">
        <v>3.92</v>
      </c>
      <c r="P971" s="9"/>
      <c r="Q971" s="9"/>
    </row>
    <row r="972" spans="1:17" ht="15.75" thickBot="1" x14ac:dyDescent="0.3">
      <c r="A972" s="6" t="s">
        <v>22</v>
      </c>
      <c r="B972" s="6" t="s">
        <v>22</v>
      </c>
      <c r="C972" s="6" t="s">
        <v>113</v>
      </c>
      <c r="D972" s="6" t="s">
        <v>114</v>
      </c>
      <c r="E972" s="7">
        <v>42685</v>
      </c>
      <c r="F972" s="10">
        <v>0</v>
      </c>
      <c r="G972" s="8"/>
      <c r="H972" s="10">
        <v>0</v>
      </c>
      <c r="I972" s="10">
        <v>0</v>
      </c>
      <c r="J972" s="8"/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8"/>
      <c r="Q972" s="8"/>
    </row>
    <row r="973" spans="1:17" ht="15.75" thickBot="1" x14ac:dyDescent="0.3">
      <c r="A973" s="6" t="s">
        <v>22</v>
      </c>
      <c r="B973" s="6" t="s">
        <v>22</v>
      </c>
      <c r="C973" s="6" t="s">
        <v>113</v>
      </c>
      <c r="D973" s="6" t="s">
        <v>114</v>
      </c>
      <c r="E973" s="7">
        <v>42687</v>
      </c>
      <c r="F973" s="11">
        <v>0</v>
      </c>
      <c r="G973" s="9"/>
      <c r="H973" s="11">
        <v>16.97</v>
      </c>
      <c r="I973" s="11">
        <v>2.25</v>
      </c>
      <c r="J973" s="9"/>
      <c r="K973" s="11">
        <v>8.86</v>
      </c>
      <c r="L973" s="11">
        <v>1.1200000000000001</v>
      </c>
      <c r="M973" s="11">
        <v>-0.37</v>
      </c>
      <c r="N973" s="11">
        <v>-0.02</v>
      </c>
      <c r="O973" s="11">
        <v>1.0900000000000001</v>
      </c>
      <c r="P973" s="9"/>
      <c r="Q973" s="9"/>
    </row>
    <row r="974" spans="1:17" ht="15.75" thickBot="1" x14ac:dyDescent="0.3">
      <c r="A974" s="6" t="s">
        <v>22</v>
      </c>
      <c r="B974" s="6" t="s">
        <v>22</v>
      </c>
      <c r="C974" s="6" t="s">
        <v>113</v>
      </c>
      <c r="D974" s="6" t="s">
        <v>114</v>
      </c>
      <c r="E974" s="7">
        <v>42688</v>
      </c>
      <c r="F974" s="10">
        <v>0</v>
      </c>
      <c r="G974" s="8"/>
      <c r="H974" s="10">
        <v>-5.22</v>
      </c>
      <c r="I974" s="10">
        <v>-0.69</v>
      </c>
      <c r="J974" s="8"/>
      <c r="K974" s="10">
        <v>-2.73</v>
      </c>
      <c r="L974" s="10">
        <v>-0.35</v>
      </c>
      <c r="M974" s="10">
        <v>0.11</v>
      </c>
      <c r="N974" s="10">
        <v>0.01</v>
      </c>
      <c r="O974" s="10">
        <v>-0.34</v>
      </c>
      <c r="P974" s="8"/>
      <c r="Q974" s="8"/>
    </row>
    <row r="975" spans="1:17" ht="15.75" thickBot="1" x14ac:dyDescent="0.3">
      <c r="A975" s="6" t="s">
        <v>22</v>
      </c>
      <c r="B975" s="6" t="s">
        <v>22</v>
      </c>
      <c r="C975" s="6" t="s">
        <v>113</v>
      </c>
      <c r="D975" s="6" t="s">
        <v>114</v>
      </c>
      <c r="E975" s="7">
        <v>42692</v>
      </c>
      <c r="F975" s="11">
        <v>0</v>
      </c>
      <c r="G975" s="9"/>
      <c r="H975" s="11">
        <v>0</v>
      </c>
      <c r="I975" s="11">
        <v>0</v>
      </c>
      <c r="J975" s="9"/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9"/>
      <c r="Q975" s="9"/>
    </row>
    <row r="976" spans="1:17" ht="15.75" thickBot="1" x14ac:dyDescent="0.3">
      <c r="A976" s="6" t="s">
        <v>22</v>
      </c>
      <c r="B976" s="6" t="s">
        <v>22</v>
      </c>
      <c r="C976" s="6" t="s">
        <v>113</v>
      </c>
      <c r="D976" s="6" t="s">
        <v>114</v>
      </c>
      <c r="E976" s="7">
        <v>42693</v>
      </c>
      <c r="F976" s="10">
        <v>0</v>
      </c>
      <c r="G976" s="8"/>
      <c r="H976" s="10">
        <v>-52.23</v>
      </c>
      <c r="I976" s="10">
        <v>-6.91</v>
      </c>
      <c r="J976" s="8"/>
      <c r="K976" s="10">
        <v>-27.25</v>
      </c>
      <c r="L976" s="10">
        <v>-3.46</v>
      </c>
      <c r="M976" s="10">
        <v>1.1299999999999999</v>
      </c>
      <c r="N976" s="10">
        <v>0.06</v>
      </c>
      <c r="O976" s="10">
        <v>-3.36</v>
      </c>
      <c r="P976" s="8"/>
      <c r="Q976" s="8"/>
    </row>
    <row r="977" spans="1:17" ht="15.75" thickBot="1" x14ac:dyDescent="0.3">
      <c r="A977" s="6" t="s">
        <v>22</v>
      </c>
      <c r="B977" s="6" t="s">
        <v>22</v>
      </c>
      <c r="C977" s="6" t="s">
        <v>113</v>
      </c>
      <c r="D977" s="6" t="s">
        <v>114</v>
      </c>
      <c r="E977" s="7">
        <v>42694</v>
      </c>
      <c r="F977" s="11">
        <v>0</v>
      </c>
      <c r="G977" s="9"/>
      <c r="H977" s="11">
        <v>18.75</v>
      </c>
      <c r="I977" s="11">
        <v>2.48</v>
      </c>
      <c r="J977" s="9"/>
      <c r="K977" s="11">
        <v>9.7799999999999994</v>
      </c>
      <c r="L977" s="11">
        <v>1.24</v>
      </c>
      <c r="M977" s="11">
        <v>-0.4</v>
      </c>
      <c r="N977" s="11">
        <v>-0.03</v>
      </c>
      <c r="O977" s="11">
        <v>1.21</v>
      </c>
      <c r="P977" s="9"/>
      <c r="Q977" s="9"/>
    </row>
    <row r="978" spans="1:17" ht="15.75" thickBot="1" x14ac:dyDescent="0.3">
      <c r="A978" s="6" t="s">
        <v>22</v>
      </c>
      <c r="B978" s="6" t="s">
        <v>22</v>
      </c>
      <c r="C978" s="6" t="s">
        <v>113</v>
      </c>
      <c r="D978" s="6" t="s">
        <v>114</v>
      </c>
      <c r="E978" s="7">
        <v>42703</v>
      </c>
      <c r="F978" s="10">
        <v>0</v>
      </c>
      <c r="G978" s="8"/>
      <c r="H978" s="10">
        <v>32.28</v>
      </c>
      <c r="I978" s="10">
        <v>4.2699999999999996</v>
      </c>
      <c r="J978" s="8"/>
      <c r="K978" s="10">
        <v>16.84</v>
      </c>
      <c r="L978" s="10">
        <v>2.14</v>
      </c>
      <c r="M978" s="10">
        <v>-0.7</v>
      </c>
      <c r="N978" s="10">
        <v>-0.04</v>
      </c>
      <c r="O978" s="10">
        <v>2.0699999999999998</v>
      </c>
      <c r="P978" s="8"/>
      <c r="Q978" s="8"/>
    </row>
    <row r="979" spans="1:17" ht="15.75" thickBot="1" x14ac:dyDescent="0.3">
      <c r="A979" s="6" t="s">
        <v>22</v>
      </c>
      <c r="B979" s="6" t="s">
        <v>22</v>
      </c>
      <c r="C979" s="6" t="s">
        <v>113</v>
      </c>
      <c r="D979" s="6" t="s">
        <v>114</v>
      </c>
      <c r="E979" s="7">
        <v>42707</v>
      </c>
      <c r="F979" s="11">
        <v>-10.75</v>
      </c>
      <c r="G979" s="9"/>
      <c r="H979" s="11">
        <v>-21.15</v>
      </c>
      <c r="I979" s="11">
        <v>-2.8</v>
      </c>
      <c r="J979" s="9"/>
      <c r="K979" s="11">
        <v>-11.04</v>
      </c>
      <c r="L979" s="11">
        <v>-1.4</v>
      </c>
      <c r="M979" s="11">
        <v>1.05</v>
      </c>
      <c r="N979" s="11">
        <v>0.04</v>
      </c>
      <c r="O979" s="11">
        <v>-3.15</v>
      </c>
      <c r="P979" s="9"/>
      <c r="Q979" s="9"/>
    </row>
    <row r="980" spans="1:17" ht="15.75" thickBot="1" x14ac:dyDescent="0.3">
      <c r="A980" s="6" t="s">
        <v>22</v>
      </c>
      <c r="B980" s="6" t="s">
        <v>22</v>
      </c>
      <c r="C980" s="6" t="s">
        <v>113</v>
      </c>
      <c r="D980" s="6" t="s">
        <v>114</v>
      </c>
      <c r="E980" s="7">
        <v>42709</v>
      </c>
      <c r="F980" s="10">
        <v>0</v>
      </c>
      <c r="G980" s="8"/>
      <c r="H980" s="10">
        <v>-0.12</v>
      </c>
      <c r="I980" s="10">
        <v>0</v>
      </c>
      <c r="J980" s="8"/>
      <c r="K980" s="10">
        <v>-0.05</v>
      </c>
      <c r="L980" s="10">
        <v>0</v>
      </c>
      <c r="M980" s="10">
        <v>0.01</v>
      </c>
      <c r="N980" s="10">
        <v>0</v>
      </c>
      <c r="O980" s="10">
        <v>-0.01</v>
      </c>
      <c r="P980" s="8"/>
      <c r="Q980" s="8"/>
    </row>
    <row r="981" spans="1:17" ht="15.75" thickBot="1" x14ac:dyDescent="0.3">
      <c r="A981" s="6" t="s">
        <v>22</v>
      </c>
      <c r="B981" s="6" t="s">
        <v>22</v>
      </c>
      <c r="C981" s="6" t="s">
        <v>113</v>
      </c>
      <c r="D981" s="6" t="s">
        <v>114</v>
      </c>
      <c r="E981" s="7">
        <v>42710</v>
      </c>
      <c r="F981" s="11">
        <v>0</v>
      </c>
      <c r="G981" s="9"/>
      <c r="H981" s="11">
        <v>129.47999999999999</v>
      </c>
      <c r="I981" s="11">
        <v>17.13</v>
      </c>
      <c r="J981" s="9"/>
      <c r="K981" s="11">
        <v>67.55</v>
      </c>
      <c r="L981" s="11">
        <v>8.58</v>
      </c>
      <c r="M981" s="11">
        <v>-6.47</v>
      </c>
      <c r="N981" s="11">
        <v>-0.22</v>
      </c>
      <c r="O981" s="11">
        <v>14.77</v>
      </c>
      <c r="P981" s="9"/>
      <c r="Q981" s="9"/>
    </row>
    <row r="982" spans="1:17" ht="15.75" thickBot="1" x14ac:dyDescent="0.3">
      <c r="A982" s="6" t="s">
        <v>22</v>
      </c>
      <c r="B982" s="6" t="s">
        <v>22</v>
      </c>
      <c r="C982" s="6" t="s">
        <v>113</v>
      </c>
      <c r="D982" s="6" t="s">
        <v>114</v>
      </c>
      <c r="E982" s="7">
        <v>42711</v>
      </c>
      <c r="F982" s="10">
        <v>0</v>
      </c>
      <c r="G982" s="8"/>
      <c r="H982" s="10">
        <v>5.74</v>
      </c>
      <c r="I982" s="10">
        <v>0.76</v>
      </c>
      <c r="J982" s="8"/>
      <c r="K982" s="10">
        <v>3</v>
      </c>
      <c r="L982" s="10">
        <v>0.38</v>
      </c>
      <c r="M982" s="10">
        <v>-0.28999999999999998</v>
      </c>
      <c r="N982" s="10">
        <v>-0.01</v>
      </c>
      <c r="O982" s="10">
        <v>0.66</v>
      </c>
      <c r="P982" s="8"/>
      <c r="Q982" s="8"/>
    </row>
    <row r="983" spans="1:17" ht="15.75" thickBot="1" x14ac:dyDescent="0.3">
      <c r="A983" s="6" t="s">
        <v>22</v>
      </c>
      <c r="B983" s="6" t="s">
        <v>22</v>
      </c>
      <c r="C983" s="6" t="s">
        <v>113</v>
      </c>
      <c r="D983" s="6" t="s">
        <v>114</v>
      </c>
      <c r="E983" s="7">
        <v>42712</v>
      </c>
      <c r="F983" s="11">
        <v>0</v>
      </c>
      <c r="G983" s="9"/>
      <c r="H983" s="11">
        <v>-21.97</v>
      </c>
      <c r="I983" s="11">
        <v>-2.92</v>
      </c>
      <c r="J983" s="9"/>
      <c r="K983" s="11">
        <v>-11.48</v>
      </c>
      <c r="L983" s="11">
        <v>-1.46</v>
      </c>
      <c r="M983" s="11">
        <v>1.1000000000000001</v>
      </c>
      <c r="N983" s="11">
        <v>0.04</v>
      </c>
      <c r="O983" s="11">
        <v>-2.5099999999999998</v>
      </c>
      <c r="P983" s="9"/>
      <c r="Q983" s="9"/>
    </row>
    <row r="984" spans="1:17" ht="15.75" thickBot="1" x14ac:dyDescent="0.3">
      <c r="A984" s="6" t="s">
        <v>22</v>
      </c>
      <c r="B984" s="6" t="s">
        <v>22</v>
      </c>
      <c r="C984" s="6" t="s">
        <v>113</v>
      </c>
      <c r="D984" s="6" t="s">
        <v>114</v>
      </c>
      <c r="E984" s="7">
        <v>42713</v>
      </c>
      <c r="F984" s="10">
        <v>10.75</v>
      </c>
      <c r="G984" s="8"/>
      <c r="H984" s="10">
        <v>47.06</v>
      </c>
      <c r="I984" s="10">
        <v>6.23</v>
      </c>
      <c r="J984" s="8"/>
      <c r="K984" s="10">
        <v>24.55</v>
      </c>
      <c r="L984" s="10">
        <v>3.12</v>
      </c>
      <c r="M984" s="10">
        <v>-2.35</v>
      </c>
      <c r="N984" s="10">
        <v>-0.08</v>
      </c>
      <c r="O984" s="10">
        <v>6.1</v>
      </c>
      <c r="P984" s="8"/>
      <c r="Q984" s="8"/>
    </row>
    <row r="985" spans="1:17" ht="15.75" thickBot="1" x14ac:dyDescent="0.3">
      <c r="A985" s="6" t="s">
        <v>22</v>
      </c>
      <c r="B985" s="6" t="s">
        <v>22</v>
      </c>
      <c r="C985" s="6" t="s">
        <v>113</v>
      </c>
      <c r="D985" s="6" t="s">
        <v>114</v>
      </c>
      <c r="E985" s="7">
        <v>42714</v>
      </c>
      <c r="F985" s="11">
        <v>0</v>
      </c>
      <c r="G985" s="9"/>
      <c r="H985" s="11">
        <v>0</v>
      </c>
      <c r="I985" s="11">
        <v>0</v>
      </c>
      <c r="J985" s="9"/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9"/>
      <c r="Q985" s="9"/>
    </row>
    <row r="986" spans="1:17" ht="15.75" thickBot="1" x14ac:dyDescent="0.3">
      <c r="A986" s="6" t="s">
        <v>22</v>
      </c>
      <c r="B986" s="6" t="s">
        <v>22</v>
      </c>
      <c r="C986" s="6" t="s">
        <v>113</v>
      </c>
      <c r="D986" s="6" t="s">
        <v>114</v>
      </c>
      <c r="E986" s="7">
        <v>42715</v>
      </c>
      <c r="F986" s="10">
        <v>10.75</v>
      </c>
      <c r="G986" s="8"/>
      <c r="H986" s="10">
        <v>44.08</v>
      </c>
      <c r="I986" s="10">
        <v>5.83</v>
      </c>
      <c r="J986" s="8"/>
      <c r="K986" s="10">
        <v>23</v>
      </c>
      <c r="L986" s="10">
        <v>2.92</v>
      </c>
      <c r="M986" s="10">
        <v>-2.2000000000000002</v>
      </c>
      <c r="N986" s="10">
        <v>-0.08</v>
      </c>
      <c r="O986" s="10">
        <v>5.76</v>
      </c>
      <c r="P986" s="8"/>
      <c r="Q986" s="8"/>
    </row>
    <row r="987" spans="1:17" ht="15.75" thickBot="1" x14ac:dyDescent="0.3">
      <c r="A987" s="6" t="s">
        <v>22</v>
      </c>
      <c r="B987" s="6" t="s">
        <v>22</v>
      </c>
      <c r="C987" s="6" t="s">
        <v>113</v>
      </c>
      <c r="D987" s="6" t="s">
        <v>114</v>
      </c>
      <c r="E987" s="7">
        <v>42716</v>
      </c>
      <c r="F987" s="11">
        <v>-10.75</v>
      </c>
      <c r="G987" s="9"/>
      <c r="H987" s="11">
        <v>-44.08</v>
      </c>
      <c r="I987" s="11">
        <v>-5.83</v>
      </c>
      <c r="J987" s="9"/>
      <c r="K987" s="11">
        <v>-23</v>
      </c>
      <c r="L987" s="11">
        <v>-2.92</v>
      </c>
      <c r="M987" s="11">
        <v>2.2000000000000002</v>
      </c>
      <c r="N987" s="11">
        <v>0.08</v>
      </c>
      <c r="O987" s="11">
        <v>-5.76</v>
      </c>
      <c r="P987" s="9"/>
      <c r="Q987" s="9"/>
    </row>
    <row r="988" spans="1:17" ht="15.75" thickBot="1" x14ac:dyDescent="0.3">
      <c r="A988" s="6" t="s">
        <v>22</v>
      </c>
      <c r="B988" s="6" t="s">
        <v>22</v>
      </c>
      <c r="C988" s="6" t="s">
        <v>113</v>
      </c>
      <c r="D988" s="6" t="s">
        <v>114</v>
      </c>
      <c r="E988" s="7">
        <v>42717</v>
      </c>
      <c r="F988" s="10">
        <v>0</v>
      </c>
      <c r="G988" s="8"/>
      <c r="H988" s="10">
        <v>97.41</v>
      </c>
      <c r="I988" s="10">
        <v>12.89</v>
      </c>
      <c r="J988" s="8"/>
      <c r="K988" s="10">
        <v>50.82</v>
      </c>
      <c r="L988" s="10">
        <v>6.45</v>
      </c>
      <c r="M988" s="10">
        <v>-4.87</v>
      </c>
      <c r="N988" s="10">
        <v>-0.17</v>
      </c>
      <c r="O988" s="10">
        <v>11.11</v>
      </c>
      <c r="P988" s="8"/>
      <c r="Q988" s="8"/>
    </row>
    <row r="989" spans="1:17" ht="15.75" thickBot="1" x14ac:dyDescent="0.3">
      <c r="A989" s="6" t="s">
        <v>22</v>
      </c>
      <c r="B989" s="6" t="s">
        <v>22</v>
      </c>
      <c r="C989" s="6" t="s">
        <v>113</v>
      </c>
      <c r="D989" s="6" t="s">
        <v>114</v>
      </c>
      <c r="E989" s="7">
        <v>42718</v>
      </c>
      <c r="F989" s="11">
        <v>0</v>
      </c>
      <c r="G989" s="9"/>
      <c r="H989" s="11">
        <v>0</v>
      </c>
      <c r="I989" s="11">
        <v>0</v>
      </c>
      <c r="J989" s="9"/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9"/>
      <c r="Q989" s="9"/>
    </row>
    <row r="990" spans="1:17" ht="15.75" thickBot="1" x14ac:dyDescent="0.3">
      <c r="A990" s="6" t="s">
        <v>22</v>
      </c>
      <c r="B990" s="6" t="s">
        <v>22</v>
      </c>
      <c r="C990" s="6" t="s">
        <v>113</v>
      </c>
      <c r="D990" s="6" t="s">
        <v>114</v>
      </c>
      <c r="E990" s="7">
        <v>42719</v>
      </c>
      <c r="F990" s="10">
        <v>0</v>
      </c>
      <c r="G990" s="8"/>
      <c r="H990" s="10">
        <v>1.82</v>
      </c>
      <c r="I990" s="10">
        <v>0.24</v>
      </c>
      <c r="J990" s="8"/>
      <c r="K990" s="10">
        <v>0.96</v>
      </c>
      <c r="L990" s="10">
        <v>0.12</v>
      </c>
      <c r="M990" s="10">
        <v>-0.08</v>
      </c>
      <c r="N990" s="10">
        <v>-0.01</v>
      </c>
      <c r="O990" s="10">
        <v>0.21</v>
      </c>
      <c r="P990" s="8"/>
      <c r="Q990" s="8"/>
    </row>
    <row r="991" spans="1:17" ht="15.75" thickBot="1" x14ac:dyDescent="0.3">
      <c r="A991" s="6" t="s">
        <v>22</v>
      </c>
      <c r="B991" s="6" t="s">
        <v>22</v>
      </c>
      <c r="C991" s="6" t="s">
        <v>113</v>
      </c>
      <c r="D991" s="6" t="s">
        <v>114</v>
      </c>
      <c r="E991" s="7">
        <v>42720</v>
      </c>
      <c r="F991" s="11">
        <v>4.66</v>
      </c>
      <c r="G991" s="9"/>
      <c r="H991" s="11">
        <v>2.04</v>
      </c>
      <c r="I991" s="11">
        <v>0.27</v>
      </c>
      <c r="J991" s="9"/>
      <c r="K991" s="11">
        <v>1.06</v>
      </c>
      <c r="L991" s="11">
        <v>0.13</v>
      </c>
      <c r="M991" s="11">
        <v>-0.11</v>
      </c>
      <c r="N991" s="11">
        <v>0</v>
      </c>
      <c r="O991" s="11">
        <v>0.55000000000000004</v>
      </c>
      <c r="P991" s="9"/>
      <c r="Q991" s="9"/>
    </row>
    <row r="992" spans="1:17" ht="15.75" thickBot="1" x14ac:dyDescent="0.3">
      <c r="A992" s="6" t="s">
        <v>22</v>
      </c>
      <c r="B992" s="6" t="s">
        <v>22</v>
      </c>
      <c r="C992" s="6" t="s">
        <v>113</v>
      </c>
      <c r="D992" s="6" t="s">
        <v>114</v>
      </c>
      <c r="E992" s="7">
        <v>42722</v>
      </c>
      <c r="F992" s="10">
        <v>10.75</v>
      </c>
      <c r="G992" s="8"/>
      <c r="H992" s="10">
        <v>25.43</v>
      </c>
      <c r="I992" s="10">
        <v>3.37</v>
      </c>
      <c r="J992" s="8"/>
      <c r="K992" s="10">
        <v>13.27</v>
      </c>
      <c r="L992" s="10">
        <v>1.69</v>
      </c>
      <c r="M992" s="10">
        <v>-1.27</v>
      </c>
      <c r="N992" s="10">
        <v>-0.04</v>
      </c>
      <c r="O992" s="10">
        <v>3.63</v>
      </c>
      <c r="P992" s="8"/>
      <c r="Q992" s="8"/>
    </row>
    <row r="993" spans="1:17" ht="15.75" thickBot="1" x14ac:dyDescent="0.3">
      <c r="A993" s="6" t="s">
        <v>22</v>
      </c>
      <c r="B993" s="6" t="s">
        <v>22</v>
      </c>
      <c r="C993" s="6" t="s">
        <v>113</v>
      </c>
      <c r="D993" s="6" t="s">
        <v>114</v>
      </c>
      <c r="E993" s="7">
        <v>42723</v>
      </c>
      <c r="F993" s="11">
        <v>0</v>
      </c>
      <c r="G993" s="9"/>
      <c r="H993" s="11">
        <v>0</v>
      </c>
      <c r="I993" s="11">
        <v>0</v>
      </c>
      <c r="J993" s="9"/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9"/>
      <c r="Q993" s="9"/>
    </row>
    <row r="994" spans="1:17" ht="15.75" thickBot="1" x14ac:dyDescent="0.3">
      <c r="A994" s="6" t="s">
        <v>22</v>
      </c>
      <c r="B994" s="6" t="s">
        <v>22</v>
      </c>
      <c r="C994" s="6" t="s">
        <v>113</v>
      </c>
      <c r="D994" s="6" t="s">
        <v>114</v>
      </c>
      <c r="E994" s="7">
        <v>42724</v>
      </c>
      <c r="F994" s="10">
        <v>0</v>
      </c>
      <c r="G994" s="8"/>
      <c r="H994" s="10">
        <v>15.24</v>
      </c>
      <c r="I994" s="10">
        <v>2.02</v>
      </c>
      <c r="J994" s="8"/>
      <c r="K994" s="10">
        <v>7.96</v>
      </c>
      <c r="L994" s="10">
        <v>1.01</v>
      </c>
      <c r="M994" s="10">
        <v>-0.77</v>
      </c>
      <c r="N994" s="10">
        <v>-0.02</v>
      </c>
      <c r="O994" s="10">
        <v>1.73</v>
      </c>
      <c r="P994" s="8"/>
      <c r="Q994" s="8"/>
    </row>
    <row r="995" spans="1:17" ht="15.75" thickBot="1" x14ac:dyDescent="0.3">
      <c r="A995" s="6" t="s">
        <v>22</v>
      </c>
      <c r="B995" s="6" t="s">
        <v>22</v>
      </c>
      <c r="C995" s="6" t="s">
        <v>113</v>
      </c>
      <c r="D995" s="6" t="s">
        <v>114</v>
      </c>
      <c r="E995" s="7">
        <v>42726</v>
      </c>
      <c r="F995" s="11">
        <v>-6.45</v>
      </c>
      <c r="G995" s="9"/>
      <c r="H995" s="11">
        <v>-13.26</v>
      </c>
      <c r="I995" s="11">
        <v>-1.76</v>
      </c>
      <c r="J995" s="9"/>
      <c r="K995" s="11">
        <v>-6.92</v>
      </c>
      <c r="L995" s="11">
        <v>-0.88</v>
      </c>
      <c r="M995" s="11">
        <v>0.66</v>
      </c>
      <c r="N995" s="11">
        <v>0.02</v>
      </c>
      <c r="O995" s="11">
        <v>-1.95</v>
      </c>
      <c r="P995" s="9"/>
      <c r="Q995" s="9"/>
    </row>
    <row r="996" spans="1:17" ht="15.75" thickBot="1" x14ac:dyDescent="0.3">
      <c r="A996" s="6" t="s">
        <v>22</v>
      </c>
      <c r="B996" s="6" t="s">
        <v>22</v>
      </c>
      <c r="C996" s="6" t="s">
        <v>113</v>
      </c>
      <c r="D996" s="6" t="s">
        <v>114</v>
      </c>
      <c r="E996" s="7">
        <v>42730</v>
      </c>
      <c r="F996" s="10">
        <v>0</v>
      </c>
      <c r="G996" s="8"/>
      <c r="H996" s="10">
        <v>-11.02</v>
      </c>
      <c r="I996" s="10">
        <v>-1.45</v>
      </c>
      <c r="J996" s="8"/>
      <c r="K996" s="10">
        <v>-5.75</v>
      </c>
      <c r="L996" s="10">
        <v>-0.73</v>
      </c>
      <c r="M996" s="10">
        <v>0.55000000000000004</v>
      </c>
      <c r="N996" s="10">
        <v>0.02</v>
      </c>
      <c r="O996" s="10">
        <v>-1.25</v>
      </c>
      <c r="P996" s="8"/>
      <c r="Q996" s="8"/>
    </row>
    <row r="997" spans="1:17" ht="15.75" thickBot="1" x14ac:dyDescent="0.3">
      <c r="A997" s="6" t="s">
        <v>22</v>
      </c>
      <c r="B997" s="6" t="s">
        <v>22</v>
      </c>
      <c r="C997" s="6" t="s">
        <v>113</v>
      </c>
      <c r="D997" s="6" t="s">
        <v>114</v>
      </c>
      <c r="E997" s="7">
        <v>42733</v>
      </c>
      <c r="F997" s="11">
        <v>10.75</v>
      </c>
      <c r="G997" s="9"/>
      <c r="H997" s="11">
        <v>45.18</v>
      </c>
      <c r="I997" s="11">
        <v>5.98</v>
      </c>
      <c r="J997" s="9"/>
      <c r="K997" s="11">
        <v>23.57</v>
      </c>
      <c r="L997" s="11">
        <v>2.99</v>
      </c>
      <c r="M997" s="11">
        <v>-2.2599999999999998</v>
      </c>
      <c r="N997" s="11">
        <v>-0.08</v>
      </c>
      <c r="O997" s="11">
        <v>5.88</v>
      </c>
      <c r="P997" s="9"/>
      <c r="Q997" s="9"/>
    </row>
    <row r="998" spans="1:17" ht="15.75" thickBot="1" x14ac:dyDescent="0.3">
      <c r="A998" s="6" t="s">
        <v>22</v>
      </c>
      <c r="B998" s="6" t="s">
        <v>22</v>
      </c>
      <c r="C998" s="6" t="s">
        <v>113</v>
      </c>
      <c r="D998" s="6" t="s">
        <v>114</v>
      </c>
      <c r="E998" s="7">
        <v>42734</v>
      </c>
      <c r="F998" s="10">
        <v>0</v>
      </c>
      <c r="G998" s="8"/>
      <c r="H998" s="10">
        <v>102.43</v>
      </c>
      <c r="I998" s="10">
        <v>13.55</v>
      </c>
      <c r="J998" s="8"/>
      <c r="K998" s="10">
        <v>53.43</v>
      </c>
      <c r="L998" s="10">
        <v>6.82</v>
      </c>
      <c r="M998" s="10">
        <v>-5.12</v>
      </c>
      <c r="N998" s="10">
        <v>-0.18</v>
      </c>
      <c r="O998" s="10">
        <v>11.68</v>
      </c>
      <c r="P998" s="8"/>
      <c r="Q998" s="8"/>
    </row>
    <row r="999" spans="1:17" ht="15.75" thickBot="1" x14ac:dyDescent="0.3">
      <c r="A999" s="6" t="s">
        <v>22</v>
      </c>
      <c r="B999" s="6" t="s">
        <v>22</v>
      </c>
      <c r="C999" s="6" t="s">
        <v>113</v>
      </c>
      <c r="D999" s="6" t="s">
        <v>114</v>
      </c>
      <c r="E999" s="7">
        <v>42735</v>
      </c>
      <c r="F999" s="11">
        <v>-19.71</v>
      </c>
      <c r="G999" s="9"/>
      <c r="H999" s="11">
        <v>-57.97</v>
      </c>
      <c r="I999" s="11">
        <v>-7.67</v>
      </c>
      <c r="J999" s="9"/>
      <c r="K999" s="11">
        <v>-30.25</v>
      </c>
      <c r="L999" s="11">
        <v>-3.85</v>
      </c>
      <c r="M999" s="11">
        <v>2.91</v>
      </c>
      <c r="N999" s="11">
        <v>0.09</v>
      </c>
      <c r="O999" s="11">
        <v>-7.95</v>
      </c>
      <c r="P999" s="9"/>
      <c r="Q999" s="9"/>
    </row>
    <row r="1000" spans="1:17" ht="15.75" thickBot="1" x14ac:dyDescent="0.3">
      <c r="A1000" s="6" t="s">
        <v>22</v>
      </c>
      <c r="B1000" s="6" t="s">
        <v>22</v>
      </c>
      <c r="C1000" s="6" t="s">
        <v>113</v>
      </c>
      <c r="D1000" s="6" t="s">
        <v>114</v>
      </c>
      <c r="E1000" s="7">
        <v>42738</v>
      </c>
      <c r="F1000" s="10">
        <v>-10.75</v>
      </c>
      <c r="G1000" s="8"/>
      <c r="H1000" s="10">
        <v>-73.099999999999994</v>
      </c>
      <c r="I1000" s="10">
        <v>-9.68</v>
      </c>
      <c r="J1000" s="8"/>
      <c r="K1000" s="10">
        <v>-38.159999999999997</v>
      </c>
      <c r="L1000" s="10">
        <v>-4.99</v>
      </c>
      <c r="M1000" s="10">
        <v>4.53</v>
      </c>
      <c r="N1000" s="10">
        <v>0.13</v>
      </c>
      <c r="O1000" s="10">
        <v>-9.52</v>
      </c>
      <c r="P1000" s="8"/>
      <c r="Q1000" s="8"/>
    </row>
    <row r="1001" spans="1:17" ht="15.75" thickBot="1" x14ac:dyDescent="0.3">
      <c r="A1001" s="6" t="s">
        <v>22</v>
      </c>
      <c r="B1001" s="6" t="s">
        <v>22</v>
      </c>
      <c r="C1001" s="6" t="s">
        <v>113</v>
      </c>
      <c r="D1001" s="6" t="s">
        <v>114</v>
      </c>
      <c r="E1001" s="7">
        <v>42739</v>
      </c>
      <c r="F1001" s="11">
        <v>0</v>
      </c>
      <c r="G1001" s="9"/>
      <c r="H1001" s="11">
        <v>-0.56999999999999995</v>
      </c>
      <c r="I1001" s="11">
        <v>-0.08</v>
      </c>
      <c r="J1001" s="9"/>
      <c r="K1001" s="11">
        <v>-0.3</v>
      </c>
      <c r="L1001" s="11">
        <v>-0.04</v>
      </c>
      <c r="M1001" s="11">
        <v>0.04</v>
      </c>
      <c r="N1001" s="11">
        <v>0</v>
      </c>
      <c r="O1001" s="11">
        <v>-0.06</v>
      </c>
      <c r="P1001" s="9"/>
      <c r="Q1001" s="9"/>
    </row>
    <row r="1002" spans="1:17" ht="15.75" thickBot="1" x14ac:dyDescent="0.3">
      <c r="A1002" s="6" t="s">
        <v>22</v>
      </c>
      <c r="B1002" s="6" t="s">
        <v>22</v>
      </c>
      <c r="C1002" s="6" t="s">
        <v>113</v>
      </c>
      <c r="D1002" s="6" t="s">
        <v>114</v>
      </c>
      <c r="E1002" s="7">
        <v>42740</v>
      </c>
      <c r="F1002" s="10">
        <v>0</v>
      </c>
      <c r="G1002" s="8"/>
      <c r="H1002" s="10">
        <v>7.94</v>
      </c>
      <c r="I1002" s="10">
        <v>1.05</v>
      </c>
      <c r="J1002" s="8"/>
      <c r="K1002" s="10">
        <v>4.1399999999999997</v>
      </c>
      <c r="L1002" s="10">
        <v>0.55000000000000004</v>
      </c>
      <c r="M1002" s="10">
        <v>-0.49</v>
      </c>
      <c r="N1002" s="10">
        <v>-0.01</v>
      </c>
      <c r="O1002" s="10">
        <v>0.95</v>
      </c>
      <c r="P1002" s="8"/>
      <c r="Q1002" s="8"/>
    </row>
    <row r="1003" spans="1:17" ht="15.75" thickBot="1" x14ac:dyDescent="0.3">
      <c r="A1003" s="6" t="s">
        <v>22</v>
      </c>
      <c r="B1003" s="6" t="s">
        <v>22</v>
      </c>
      <c r="C1003" s="6" t="s">
        <v>113</v>
      </c>
      <c r="D1003" s="6" t="s">
        <v>114</v>
      </c>
      <c r="E1003" s="7">
        <v>42741</v>
      </c>
      <c r="F1003" s="11">
        <v>0</v>
      </c>
      <c r="G1003" s="9"/>
      <c r="H1003" s="11">
        <v>260.06</v>
      </c>
      <c r="I1003" s="11">
        <v>34.409999999999997</v>
      </c>
      <c r="J1003" s="9"/>
      <c r="K1003" s="11">
        <v>135.66999999999999</v>
      </c>
      <c r="L1003" s="11">
        <v>18.41</v>
      </c>
      <c r="M1003" s="11">
        <v>-16.14</v>
      </c>
      <c r="N1003" s="11">
        <v>-0.44</v>
      </c>
      <c r="O1003" s="11">
        <v>31.13</v>
      </c>
      <c r="P1003" s="9"/>
      <c r="Q1003" s="9"/>
    </row>
    <row r="1004" spans="1:17" ht="15.75" thickBot="1" x14ac:dyDescent="0.3">
      <c r="A1004" s="6" t="s">
        <v>22</v>
      </c>
      <c r="B1004" s="6" t="s">
        <v>22</v>
      </c>
      <c r="C1004" s="6" t="s">
        <v>113</v>
      </c>
      <c r="D1004" s="6" t="s">
        <v>114</v>
      </c>
      <c r="E1004" s="7">
        <v>42742</v>
      </c>
      <c r="F1004" s="10">
        <v>0</v>
      </c>
      <c r="G1004" s="8"/>
      <c r="H1004" s="10">
        <v>0</v>
      </c>
      <c r="I1004" s="10">
        <v>0</v>
      </c>
      <c r="J1004" s="8"/>
      <c r="K1004" s="10">
        <v>0</v>
      </c>
      <c r="L1004" s="10">
        <v>-0.05</v>
      </c>
      <c r="M1004" s="10">
        <v>0</v>
      </c>
      <c r="N1004" s="10">
        <v>0</v>
      </c>
      <c r="O1004" s="10">
        <v>0</v>
      </c>
      <c r="P1004" s="8"/>
      <c r="Q1004" s="8"/>
    </row>
    <row r="1005" spans="1:17" ht="15.75" thickBot="1" x14ac:dyDescent="0.3">
      <c r="A1005" s="6" t="s">
        <v>22</v>
      </c>
      <c r="B1005" s="6" t="s">
        <v>22</v>
      </c>
      <c r="C1005" s="6" t="s">
        <v>113</v>
      </c>
      <c r="D1005" s="6" t="s">
        <v>114</v>
      </c>
      <c r="E1005" s="7">
        <v>42743</v>
      </c>
      <c r="F1005" s="11">
        <v>0</v>
      </c>
      <c r="G1005" s="9"/>
      <c r="H1005" s="11">
        <v>-96.87</v>
      </c>
      <c r="I1005" s="11">
        <v>-12.83</v>
      </c>
      <c r="J1005" s="9"/>
      <c r="K1005" s="11">
        <v>-50.55</v>
      </c>
      <c r="L1005" s="11">
        <v>-6.95</v>
      </c>
      <c r="M1005" s="11">
        <v>6.02</v>
      </c>
      <c r="N1005" s="11">
        <v>0.16</v>
      </c>
      <c r="O1005" s="11">
        <v>-11.61</v>
      </c>
      <c r="P1005" s="9"/>
      <c r="Q1005" s="9"/>
    </row>
    <row r="1006" spans="1:17" ht="15.75" thickBot="1" x14ac:dyDescent="0.3">
      <c r="A1006" s="6" t="s">
        <v>22</v>
      </c>
      <c r="B1006" s="6" t="s">
        <v>22</v>
      </c>
      <c r="C1006" s="6" t="s">
        <v>113</v>
      </c>
      <c r="D1006" s="6" t="s">
        <v>114</v>
      </c>
      <c r="E1006" s="7">
        <v>42744</v>
      </c>
      <c r="F1006" s="10">
        <v>0</v>
      </c>
      <c r="G1006" s="8"/>
      <c r="H1006" s="10">
        <v>-118.97</v>
      </c>
      <c r="I1006" s="10">
        <v>-15.75</v>
      </c>
      <c r="J1006" s="8"/>
      <c r="K1006" s="10">
        <v>-62.07</v>
      </c>
      <c r="L1006" s="10">
        <v>-9.5500000000000007</v>
      </c>
      <c r="M1006" s="10">
        <v>7.38</v>
      </c>
      <c r="N1006" s="10">
        <v>0.21</v>
      </c>
      <c r="O1006" s="10">
        <v>-14.33</v>
      </c>
      <c r="P1006" s="8"/>
      <c r="Q1006" s="8"/>
    </row>
    <row r="1007" spans="1:17" ht="15.75" thickBot="1" x14ac:dyDescent="0.3">
      <c r="A1007" s="6" t="s">
        <v>22</v>
      </c>
      <c r="B1007" s="6" t="s">
        <v>22</v>
      </c>
      <c r="C1007" s="6" t="s">
        <v>113</v>
      </c>
      <c r="D1007" s="6" t="s">
        <v>114</v>
      </c>
      <c r="E1007" s="7">
        <v>42745</v>
      </c>
      <c r="F1007" s="11">
        <v>0</v>
      </c>
      <c r="G1007" s="9"/>
      <c r="H1007" s="11">
        <v>11.01</v>
      </c>
      <c r="I1007" s="11">
        <v>1.47</v>
      </c>
      <c r="J1007" s="9"/>
      <c r="K1007" s="11">
        <v>5.75</v>
      </c>
      <c r="L1007" s="11">
        <v>0.74</v>
      </c>
      <c r="M1007" s="11">
        <v>-0.68</v>
      </c>
      <c r="N1007" s="11">
        <v>-0.03</v>
      </c>
      <c r="O1007" s="11">
        <v>1.31</v>
      </c>
      <c r="P1007" s="9"/>
      <c r="Q1007" s="9"/>
    </row>
    <row r="1008" spans="1:17" ht="15.75" thickBot="1" x14ac:dyDescent="0.3">
      <c r="A1008" s="6" t="s">
        <v>22</v>
      </c>
      <c r="B1008" s="6" t="s">
        <v>22</v>
      </c>
      <c r="C1008" s="6" t="s">
        <v>113</v>
      </c>
      <c r="D1008" s="6" t="s">
        <v>114</v>
      </c>
      <c r="E1008" s="7">
        <v>42746</v>
      </c>
      <c r="F1008" s="10">
        <v>0</v>
      </c>
      <c r="G1008" s="8"/>
      <c r="H1008" s="10">
        <v>-13.83</v>
      </c>
      <c r="I1008" s="10">
        <v>-1.84</v>
      </c>
      <c r="J1008" s="8"/>
      <c r="K1008" s="10">
        <v>-7.23</v>
      </c>
      <c r="L1008" s="10">
        <v>-0.78</v>
      </c>
      <c r="M1008" s="10">
        <v>0.86</v>
      </c>
      <c r="N1008" s="10">
        <v>0.02</v>
      </c>
      <c r="O1008" s="10">
        <v>-1.65</v>
      </c>
      <c r="P1008" s="8"/>
      <c r="Q1008" s="8"/>
    </row>
    <row r="1009" spans="1:17" ht="15.75" thickBot="1" x14ac:dyDescent="0.3">
      <c r="A1009" s="6" t="s">
        <v>22</v>
      </c>
      <c r="B1009" s="6" t="s">
        <v>22</v>
      </c>
      <c r="C1009" s="6" t="s">
        <v>113</v>
      </c>
      <c r="D1009" s="6" t="s">
        <v>114</v>
      </c>
      <c r="E1009" s="7">
        <v>42747</v>
      </c>
      <c r="F1009" s="11">
        <v>-10.75</v>
      </c>
      <c r="G1009" s="9"/>
      <c r="H1009" s="11">
        <v>-48.26</v>
      </c>
      <c r="I1009" s="11">
        <v>-6.38</v>
      </c>
      <c r="J1009" s="9"/>
      <c r="K1009" s="11">
        <v>-25.18</v>
      </c>
      <c r="L1009" s="11">
        <v>-3.67</v>
      </c>
      <c r="M1009" s="11">
        <v>3</v>
      </c>
      <c r="N1009" s="11">
        <v>0.08</v>
      </c>
      <c r="O1009" s="11">
        <v>-6.57</v>
      </c>
      <c r="P1009" s="9"/>
      <c r="Q1009" s="9"/>
    </row>
    <row r="1010" spans="1:17" ht="15.75" thickBot="1" x14ac:dyDescent="0.3">
      <c r="A1010" s="6" t="s">
        <v>22</v>
      </c>
      <c r="B1010" s="6" t="s">
        <v>22</v>
      </c>
      <c r="C1010" s="6" t="s">
        <v>113</v>
      </c>
      <c r="D1010" s="6" t="s">
        <v>114</v>
      </c>
      <c r="E1010" s="7">
        <v>42748</v>
      </c>
      <c r="F1010" s="10">
        <v>0</v>
      </c>
      <c r="G1010" s="8"/>
      <c r="H1010" s="10">
        <v>17.48</v>
      </c>
      <c r="I1010" s="10">
        <v>2.3199999999999998</v>
      </c>
      <c r="J1010" s="8"/>
      <c r="K1010" s="10">
        <v>9.1300000000000008</v>
      </c>
      <c r="L1010" s="10">
        <v>1.27</v>
      </c>
      <c r="M1010" s="10">
        <v>-1.08</v>
      </c>
      <c r="N1010" s="10">
        <v>-0.03</v>
      </c>
      <c r="O1010" s="10">
        <v>2.09</v>
      </c>
      <c r="P1010" s="8"/>
      <c r="Q1010" s="8"/>
    </row>
    <row r="1011" spans="1:17" ht="15.75" thickBot="1" x14ac:dyDescent="0.3">
      <c r="A1011" s="6" t="s">
        <v>22</v>
      </c>
      <c r="B1011" s="6" t="s">
        <v>22</v>
      </c>
      <c r="C1011" s="6" t="s">
        <v>113</v>
      </c>
      <c r="D1011" s="6" t="s">
        <v>114</v>
      </c>
      <c r="E1011" s="7">
        <v>42749</v>
      </c>
      <c r="F1011" s="11">
        <v>0</v>
      </c>
      <c r="G1011" s="9"/>
      <c r="H1011" s="11">
        <v>0</v>
      </c>
      <c r="I1011" s="11">
        <v>0</v>
      </c>
      <c r="J1011" s="9"/>
      <c r="K1011" s="11">
        <v>0</v>
      </c>
      <c r="L1011" s="11">
        <v>-0.01</v>
      </c>
      <c r="M1011" s="11">
        <v>0</v>
      </c>
      <c r="N1011" s="11">
        <v>0</v>
      </c>
      <c r="O1011" s="11">
        <v>0</v>
      </c>
      <c r="P1011" s="9"/>
      <c r="Q1011" s="9"/>
    </row>
    <row r="1012" spans="1:17" ht="15.75" thickBot="1" x14ac:dyDescent="0.3">
      <c r="A1012" s="6" t="s">
        <v>22</v>
      </c>
      <c r="B1012" s="6" t="s">
        <v>22</v>
      </c>
      <c r="C1012" s="6" t="s">
        <v>113</v>
      </c>
      <c r="D1012" s="6" t="s">
        <v>114</v>
      </c>
      <c r="E1012" s="7">
        <v>42750</v>
      </c>
      <c r="F1012" s="10">
        <v>0</v>
      </c>
      <c r="G1012" s="8"/>
      <c r="H1012" s="10">
        <v>14.31</v>
      </c>
      <c r="I1012" s="10">
        <v>1.89</v>
      </c>
      <c r="J1012" s="8"/>
      <c r="K1012" s="10">
        <v>7.47</v>
      </c>
      <c r="L1012" s="10">
        <v>1.0900000000000001</v>
      </c>
      <c r="M1012" s="10">
        <v>-0.89</v>
      </c>
      <c r="N1012" s="10">
        <v>-0.02</v>
      </c>
      <c r="O1012" s="10">
        <v>1.71</v>
      </c>
      <c r="P1012" s="8"/>
      <c r="Q1012" s="8"/>
    </row>
    <row r="1013" spans="1:17" ht="15.75" thickBot="1" x14ac:dyDescent="0.3">
      <c r="A1013" s="6" t="s">
        <v>22</v>
      </c>
      <c r="B1013" s="6" t="s">
        <v>22</v>
      </c>
      <c r="C1013" s="6" t="s">
        <v>113</v>
      </c>
      <c r="D1013" s="6" t="s">
        <v>114</v>
      </c>
      <c r="E1013" s="7">
        <v>42751</v>
      </c>
      <c r="F1013" s="11">
        <v>16.13</v>
      </c>
      <c r="G1013" s="9"/>
      <c r="H1013" s="11">
        <v>2.42</v>
      </c>
      <c r="I1013" s="11">
        <v>0.31</v>
      </c>
      <c r="J1013" s="9"/>
      <c r="K1013" s="11">
        <v>1.25</v>
      </c>
      <c r="L1013" s="11">
        <v>0.18</v>
      </c>
      <c r="M1013" s="11">
        <v>-0.15</v>
      </c>
      <c r="N1013" s="11">
        <v>0</v>
      </c>
      <c r="O1013" s="11">
        <v>1.45</v>
      </c>
      <c r="P1013" s="9"/>
      <c r="Q1013" s="9"/>
    </row>
    <row r="1014" spans="1:17" ht="15.75" thickBot="1" x14ac:dyDescent="0.3">
      <c r="A1014" s="6" t="s">
        <v>22</v>
      </c>
      <c r="B1014" s="6" t="s">
        <v>22</v>
      </c>
      <c r="C1014" s="6" t="s">
        <v>113</v>
      </c>
      <c r="D1014" s="6" t="s">
        <v>114</v>
      </c>
      <c r="E1014" s="7">
        <v>42752</v>
      </c>
      <c r="F1014" s="10">
        <v>0</v>
      </c>
      <c r="G1014" s="8"/>
      <c r="H1014" s="10">
        <v>-40.42</v>
      </c>
      <c r="I1014" s="10">
        <v>-5.35</v>
      </c>
      <c r="J1014" s="8"/>
      <c r="K1014" s="10">
        <v>-21.09</v>
      </c>
      <c r="L1014" s="10">
        <v>-3.11</v>
      </c>
      <c r="M1014" s="10">
        <v>2.5099999999999998</v>
      </c>
      <c r="N1014" s="10">
        <v>0.06</v>
      </c>
      <c r="O1014" s="10">
        <v>-4.8600000000000003</v>
      </c>
      <c r="P1014" s="8"/>
      <c r="Q1014" s="8"/>
    </row>
    <row r="1015" spans="1:17" ht="15.75" thickBot="1" x14ac:dyDescent="0.3">
      <c r="A1015" s="6" t="s">
        <v>22</v>
      </c>
      <c r="B1015" s="6" t="s">
        <v>22</v>
      </c>
      <c r="C1015" s="6" t="s">
        <v>113</v>
      </c>
      <c r="D1015" s="6" t="s">
        <v>114</v>
      </c>
      <c r="E1015" s="7">
        <v>42753</v>
      </c>
      <c r="F1015" s="11">
        <v>10.75</v>
      </c>
      <c r="G1015" s="9"/>
      <c r="H1015" s="11">
        <v>47.37</v>
      </c>
      <c r="I1015" s="11">
        <v>6.27</v>
      </c>
      <c r="J1015" s="9"/>
      <c r="K1015" s="11">
        <v>24.71</v>
      </c>
      <c r="L1015" s="11">
        <v>3.62</v>
      </c>
      <c r="M1015" s="11">
        <v>-2.94</v>
      </c>
      <c r="N1015" s="11">
        <v>-0.08</v>
      </c>
      <c r="O1015" s="11">
        <v>6.47</v>
      </c>
      <c r="P1015" s="9"/>
      <c r="Q1015" s="9"/>
    </row>
    <row r="1016" spans="1:17" ht="15.75" thickBot="1" x14ac:dyDescent="0.3">
      <c r="A1016" s="6" t="s">
        <v>22</v>
      </c>
      <c r="B1016" s="6" t="s">
        <v>22</v>
      </c>
      <c r="C1016" s="6" t="s">
        <v>113</v>
      </c>
      <c r="D1016" s="6" t="s">
        <v>114</v>
      </c>
      <c r="E1016" s="7">
        <v>42754</v>
      </c>
      <c r="F1016" s="10">
        <v>0</v>
      </c>
      <c r="G1016" s="8"/>
      <c r="H1016" s="10">
        <v>0</v>
      </c>
      <c r="I1016" s="10">
        <v>0</v>
      </c>
      <c r="J1016" s="8"/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8"/>
      <c r="Q1016" s="8"/>
    </row>
    <row r="1017" spans="1:17" ht="15.75" thickBot="1" x14ac:dyDescent="0.3">
      <c r="A1017" s="6" t="s">
        <v>22</v>
      </c>
      <c r="B1017" s="6" t="s">
        <v>22</v>
      </c>
      <c r="C1017" s="6" t="s">
        <v>113</v>
      </c>
      <c r="D1017" s="6" t="s">
        <v>114</v>
      </c>
      <c r="E1017" s="7">
        <v>42755</v>
      </c>
      <c r="F1017" s="11">
        <v>6.09</v>
      </c>
      <c r="G1017" s="9"/>
      <c r="H1017" s="11">
        <v>17.82</v>
      </c>
      <c r="I1017" s="11">
        <v>2.35</v>
      </c>
      <c r="J1017" s="9"/>
      <c r="K1017" s="11">
        <v>9.2899999999999991</v>
      </c>
      <c r="L1017" s="11">
        <v>1.41</v>
      </c>
      <c r="M1017" s="11">
        <v>-1.1000000000000001</v>
      </c>
      <c r="N1017" s="11">
        <v>-0.03</v>
      </c>
      <c r="O1017" s="11">
        <v>2.58</v>
      </c>
      <c r="P1017" s="9"/>
      <c r="Q1017" s="9"/>
    </row>
    <row r="1018" spans="1:17" ht="15.75" thickBot="1" x14ac:dyDescent="0.3">
      <c r="A1018" s="6" t="s">
        <v>22</v>
      </c>
      <c r="B1018" s="6" t="s">
        <v>22</v>
      </c>
      <c r="C1018" s="6" t="s">
        <v>113</v>
      </c>
      <c r="D1018" s="6" t="s">
        <v>114</v>
      </c>
      <c r="E1018" s="7">
        <v>42764</v>
      </c>
      <c r="F1018" s="10">
        <v>2.15</v>
      </c>
      <c r="G1018" s="8"/>
      <c r="H1018" s="10">
        <v>6.15</v>
      </c>
      <c r="I1018" s="10">
        <v>0.82</v>
      </c>
      <c r="J1018" s="8"/>
      <c r="K1018" s="10">
        <v>3.22</v>
      </c>
      <c r="L1018" s="10">
        <v>0.49</v>
      </c>
      <c r="M1018" s="10">
        <v>-0.38</v>
      </c>
      <c r="N1018" s="10">
        <v>-0.01</v>
      </c>
      <c r="O1018" s="10">
        <v>0.9</v>
      </c>
      <c r="P1018" s="8"/>
      <c r="Q1018" s="8"/>
    </row>
    <row r="1019" spans="1:17" ht="15.75" thickBot="1" x14ac:dyDescent="0.3">
      <c r="A1019" s="6" t="s">
        <v>22</v>
      </c>
      <c r="B1019" s="6" t="s">
        <v>22</v>
      </c>
      <c r="C1019" s="6" t="s">
        <v>113</v>
      </c>
      <c r="D1019" s="6" t="s">
        <v>114</v>
      </c>
      <c r="E1019" s="7">
        <v>42765</v>
      </c>
      <c r="F1019" s="11">
        <v>-6.09</v>
      </c>
      <c r="G1019" s="9"/>
      <c r="H1019" s="11">
        <v>108.17</v>
      </c>
      <c r="I1019" s="11">
        <v>14.31</v>
      </c>
      <c r="J1019" s="9"/>
      <c r="K1019" s="11">
        <v>56.44</v>
      </c>
      <c r="L1019" s="11">
        <v>8.6199999999999992</v>
      </c>
      <c r="M1019" s="11">
        <v>-6.7</v>
      </c>
      <c r="N1019" s="11">
        <v>-0.19</v>
      </c>
      <c r="O1019" s="11">
        <v>12.58</v>
      </c>
      <c r="P1019" s="9"/>
      <c r="Q1019" s="9"/>
    </row>
    <row r="1020" spans="1:17" ht="15.75" thickBot="1" x14ac:dyDescent="0.3">
      <c r="A1020" s="6" t="s">
        <v>22</v>
      </c>
      <c r="B1020" s="6" t="s">
        <v>22</v>
      </c>
      <c r="C1020" s="6" t="s">
        <v>113</v>
      </c>
      <c r="D1020" s="6" t="s">
        <v>114</v>
      </c>
      <c r="E1020" s="7">
        <v>42766</v>
      </c>
      <c r="F1020" s="10">
        <v>-10.75</v>
      </c>
      <c r="G1020" s="8"/>
      <c r="H1020" s="10">
        <v>-3.15</v>
      </c>
      <c r="I1020" s="10">
        <v>-0.41</v>
      </c>
      <c r="J1020" s="8"/>
      <c r="K1020" s="10">
        <v>-1.63</v>
      </c>
      <c r="L1020" s="10">
        <v>-0.25</v>
      </c>
      <c r="M1020" s="10">
        <v>0.2</v>
      </c>
      <c r="N1020" s="10">
        <v>0</v>
      </c>
      <c r="O1020" s="10">
        <v>-1.1599999999999999</v>
      </c>
      <c r="P1020" s="8"/>
      <c r="Q1020" s="8"/>
    </row>
    <row r="1021" spans="1:17" ht="15.75" thickBot="1" x14ac:dyDescent="0.3">
      <c r="A1021" s="6" t="s">
        <v>22</v>
      </c>
      <c r="B1021" s="6" t="s">
        <v>22</v>
      </c>
      <c r="C1021" s="6" t="s">
        <v>113</v>
      </c>
      <c r="D1021" s="6" t="s">
        <v>114</v>
      </c>
      <c r="E1021" s="7">
        <v>42767</v>
      </c>
      <c r="F1021" s="11">
        <v>0</v>
      </c>
      <c r="G1021" s="9"/>
      <c r="H1021" s="11">
        <v>-36.56</v>
      </c>
      <c r="I1021" s="11">
        <v>-4.84</v>
      </c>
      <c r="J1021" s="9"/>
      <c r="K1021" s="11">
        <v>-19.07</v>
      </c>
      <c r="L1021" s="11">
        <v>-2.92</v>
      </c>
      <c r="M1021" s="11">
        <v>0.9</v>
      </c>
      <c r="N1021" s="11">
        <v>0.5</v>
      </c>
      <c r="O1021" s="11">
        <v>-3.76</v>
      </c>
      <c r="P1021" s="9"/>
      <c r="Q1021" s="9"/>
    </row>
    <row r="1022" spans="1:17" ht="15.75" thickBot="1" x14ac:dyDescent="0.3">
      <c r="A1022" s="6" t="s">
        <v>22</v>
      </c>
      <c r="B1022" s="6" t="s">
        <v>22</v>
      </c>
      <c r="C1022" s="6" t="s">
        <v>113</v>
      </c>
      <c r="D1022" s="6" t="s">
        <v>114</v>
      </c>
      <c r="E1022" s="7">
        <v>42768</v>
      </c>
      <c r="F1022" s="10">
        <v>10.75</v>
      </c>
      <c r="G1022" s="8"/>
      <c r="H1022" s="10">
        <v>15.67</v>
      </c>
      <c r="I1022" s="10">
        <v>2.0699999999999998</v>
      </c>
      <c r="J1022" s="8"/>
      <c r="K1022" s="10">
        <v>8.18</v>
      </c>
      <c r="L1022" s="10">
        <v>1.25</v>
      </c>
      <c r="M1022" s="10">
        <v>-0.39</v>
      </c>
      <c r="N1022" s="10">
        <v>-0.21</v>
      </c>
      <c r="O1022" s="10">
        <v>2.2599999999999998</v>
      </c>
      <c r="P1022" s="8"/>
      <c r="Q1022" s="8"/>
    </row>
    <row r="1023" spans="1:17" ht="15.75" thickBot="1" x14ac:dyDescent="0.3">
      <c r="A1023" s="6" t="s">
        <v>22</v>
      </c>
      <c r="B1023" s="6" t="s">
        <v>22</v>
      </c>
      <c r="C1023" s="6" t="s">
        <v>113</v>
      </c>
      <c r="D1023" s="6" t="s">
        <v>114</v>
      </c>
      <c r="E1023" s="7">
        <v>42769</v>
      </c>
      <c r="F1023" s="11">
        <v>-10.75</v>
      </c>
      <c r="G1023" s="9"/>
      <c r="H1023" s="11">
        <v>-53.29</v>
      </c>
      <c r="I1023" s="11">
        <v>-7.05</v>
      </c>
      <c r="J1023" s="9"/>
      <c r="K1023" s="11">
        <v>-27.78</v>
      </c>
      <c r="L1023" s="11">
        <v>-4.24</v>
      </c>
      <c r="M1023" s="11">
        <v>1.31</v>
      </c>
      <c r="N1023" s="11">
        <v>0.72</v>
      </c>
      <c r="O1023" s="11">
        <v>-6.14</v>
      </c>
      <c r="P1023" s="9"/>
      <c r="Q1023" s="9"/>
    </row>
    <row r="1024" spans="1:17" ht="15.75" thickBot="1" x14ac:dyDescent="0.3">
      <c r="A1024" s="6" t="s">
        <v>22</v>
      </c>
      <c r="B1024" s="6" t="s">
        <v>22</v>
      </c>
      <c r="C1024" s="6" t="s">
        <v>113</v>
      </c>
      <c r="D1024" s="6" t="s">
        <v>114</v>
      </c>
      <c r="E1024" s="7">
        <v>42770</v>
      </c>
      <c r="F1024" s="10">
        <v>0</v>
      </c>
      <c r="G1024" s="8"/>
      <c r="H1024" s="10">
        <v>-167.51</v>
      </c>
      <c r="I1024" s="10">
        <v>-22.17</v>
      </c>
      <c r="J1024" s="8"/>
      <c r="K1024" s="10">
        <v>-87.38</v>
      </c>
      <c r="L1024" s="10">
        <v>-13.33</v>
      </c>
      <c r="M1024" s="10">
        <v>4.1500000000000004</v>
      </c>
      <c r="N1024" s="10">
        <v>2.2599999999999998</v>
      </c>
      <c r="O1024" s="10">
        <v>-17.21</v>
      </c>
      <c r="P1024" s="8"/>
      <c r="Q1024" s="8"/>
    </row>
    <row r="1025" spans="1:17" ht="15.75" thickBot="1" x14ac:dyDescent="0.3">
      <c r="A1025" s="6" t="s">
        <v>22</v>
      </c>
      <c r="B1025" s="6" t="s">
        <v>22</v>
      </c>
      <c r="C1025" s="6" t="s">
        <v>113</v>
      </c>
      <c r="D1025" s="6" t="s">
        <v>114</v>
      </c>
      <c r="E1025" s="7">
        <v>42771</v>
      </c>
      <c r="F1025" s="11">
        <v>0</v>
      </c>
      <c r="G1025" s="9"/>
      <c r="H1025" s="11">
        <v>39.58</v>
      </c>
      <c r="I1025" s="11">
        <v>5.24</v>
      </c>
      <c r="J1025" s="9"/>
      <c r="K1025" s="11">
        <v>20.66</v>
      </c>
      <c r="L1025" s="11">
        <v>3.14</v>
      </c>
      <c r="M1025" s="11">
        <v>-0.99</v>
      </c>
      <c r="N1025" s="11">
        <v>-0.53</v>
      </c>
      <c r="O1025" s="11">
        <v>4.0599999999999996</v>
      </c>
      <c r="P1025" s="9"/>
      <c r="Q1025" s="9"/>
    </row>
    <row r="1026" spans="1:17" ht="15.75" thickBot="1" x14ac:dyDescent="0.3">
      <c r="A1026" s="6" t="s">
        <v>22</v>
      </c>
      <c r="B1026" s="6" t="s">
        <v>22</v>
      </c>
      <c r="C1026" s="6" t="s">
        <v>113</v>
      </c>
      <c r="D1026" s="6" t="s">
        <v>114</v>
      </c>
      <c r="E1026" s="7">
        <v>42772</v>
      </c>
      <c r="F1026" s="10">
        <v>-9.32</v>
      </c>
      <c r="G1026" s="8"/>
      <c r="H1026" s="10">
        <v>170.07</v>
      </c>
      <c r="I1026" s="10">
        <v>22.49</v>
      </c>
      <c r="J1026" s="8"/>
      <c r="K1026" s="10">
        <v>88.72</v>
      </c>
      <c r="L1026" s="10">
        <v>13.55</v>
      </c>
      <c r="M1026" s="10">
        <v>-4.2</v>
      </c>
      <c r="N1026" s="10">
        <v>-2.31</v>
      </c>
      <c r="O1026" s="10">
        <v>16.91</v>
      </c>
      <c r="P1026" s="8"/>
      <c r="Q1026" s="8"/>
    </row>
    <row r="1027" spans="1:17" ht="15.75" thickBot="1" x14ac:dyDescent="0.3">
      <c r="A1027" s="6" t="s">
        <v>22</v>
      </c>
      <c r="B1027" s="6" t="s">
        <v>22</v>
      </c>
      <c r="C1027" s="6" t="s">
        <v>113</v>
      </c>
      <c r="D1027" s="6" t="s">
        <v>114</v>
      </c>
      <c r="E1027" s="7">
        <v>42773</v>
      </c>
      <c r="F1027" s="11">
        <v>10.75</v>
      </c>
      <c r="G1027" s="9"/>
      <c r="H1027" s="11">
        <v>-551.13</v>
      </c>
      <c r="I1027" s="11">
        <v>-72.92</v>
      </c>
      <c r="J1027" s="9"/>
      <c r="K1027" s="11">
        <v>-287.54000000000002</v>
      </c>
      <c r="L1027" s="11">
        <v>-43.9</v>
      </c>
      <c r="M1027" s="11">
        <v>13.62</v>
      </c>
      <c r="N1027" s="11">
        <v>7.49</v>
      </c>
      <c r="O1027" s="11">
        <v>-55.97</v>
      </c>
      <c r="P1027" s="9"/>
      <c r="Q1027" s="9"/>
    </row>
    <row r="1028" spans="1:17" ht="15.75" thickBot="1" x14ac:dyDescent="0.3">
      <c r="A1028" s="6" t="s">
        <v>22</v>
      </c>
      <c r="B1028" s="6" t="s">
        <v>22</v>
      </c>
      <c r="C1028" s="6" t="s">
        <v>113</v>
      </c>
      <c r="D1028" s="6" t="s">
        <v>114</v>
      </c>
      <c r="E1028" s="7">
        <v>42774</v>
      </c>
      <c r="F1028" s="10">
        <v>10.75</v>
      </c>
      <c r="G1028" s="8"/>
      <c r="H1028" s="10">
        <v>60.63</v>
      </c>
      <c r="I1028" s="10">
        <v>8.0399999999999991</v>
      </c>
      <c r="J1028" s="8"/>
      <c r="K1028" s="10">
        <v>31.63</v>
      </c>
      <c r="L1028" s="10">
        <v>4.83</v>
      </c>
      <c r="M1028" s="10">
        <v>-1.5</v>
      </c>
      <c r="N1028" s="10">
        <v>-0.83</v>
      </c>
      <c r="O1028" s="10">
        <v>6.89</v>
      </c>
      <c r="P1028" s="8"/>
      <c r="Q1028" s="8"/>
    </row>
    <row r="1029" spans="1:17" ht="15.75" thickBot="1" x14ac:dyDescent="0.3">
      <c r="A1029" s="6" t="s">
        <v>22</v>
      </c>
      <c r="B1029" s="6" t="s">
        <v>22</v>
      </c>
      <c r="C1029" s="6" t="s">
        <v>113</v>
      </c>
      <c r="D1029" s="6" t="s">
        <v>114</v>
      </c>
      <c r="E1029" s="7">
        <v>42775</v>
      </c>
      <c r="F1029" s="11">
        <v>-1.08</v>
      </c>
      <c r="G1029" s="9"/>
      <c r="H1029" s="11">
        <v>-92.53</v>
      </c>
      <c r="I1029" s="11">
        <v>-12.25</v>
      </c>
      <c r="J1029" s="9"/>
      <c r="K1029" s="11">
        <v>-48.29</v>
      </c>
      <c r="L1029" s="11">
        <v>-7.37</v>
      </c>
      <c r="M1029" s="11">
        <v>2.2999999999999998</v>
      </c>
      <c r="N1029" s="11">
        <v>1.25</v>
      </c>
      <c r="O1029" s="11">
        <v>-9.57</v>
      </c>
      <c r="P1029" s="9"/>
      <c r="Q1029" s="9"/>
    </row>
    <row r="1030" spans="1:17" ht="15.75" thickBot="1" x14ac:dyDescent="0.3">
      <c r="A1030" s="6" t="s">
        <v>22</v>
      </c>
      <c r="B1030" s="6" t="s">
        <v>22</v>
      </c>
      <c r="C1030" s="6" t="s">
        <v>113</v>
      </c>
      <c r="D1030" s="6" t="s">
        <v>114</v>
      </c>
      <c r="E1030" s="7">
        <v>42776</v>
      </c>
      <c r="F1030" s="10">
        <v>5.0199999999999996</v>
      </c>
      <c r="G1030" s="8"/>
      <c r="H1030" s="10">
        <v>-200.17</v>
      </c>
      <c r="I1030" s="10">
        <v>-26.5</v>
      </c>
      <c r="J1030" s="8"/>
      <c r="K1030" s="10">
        <v>-104.45</v>
      </c>
      <c r="L1030" s="10">
        <v>-15.93</v>
      </c>
      <c r="M1030" s="10">
        <v>4.96</v>
      </c>
      <c r="N1030" s="10">
        <v>2.71</v>
      </c>
      <c r="O1030" s="10">
        <v>-20.260000000000002</v>
      </c>
      <c r="P1030" s="8"/>
      <c r="Q1030" s="8"/>
    </row>
    <row r="1031" spans="1:17" ht="15.75" thickBot="1" x14ac:dyDescent="0.3">
      <c r="A1031" s="6" t="s">
        <v>22</v>
      </c>
      <c r="B1031" s="6" t="s">
        <v>22</v>
      </c>
      <c r="C1031" s="6" t="s">
        <v>113</v>
      </c>
      <c r="D1031" s="6" t="s">
        <v>114</v>
      </c>
      <c r="E1031" s="7">
        <v>42777</v>
      </c>
      <c r="F1031" s="11">
        <v>0</v>
      </c>
      <c r="G1031" s="9"/>
      <c r="H1031" s="11">
        <v>-15.36</v>
      </c>
      <c r="I1031" s="11">
        <v>-2.0299999999999998</v>
      </c>
      <c r="J1031" s="9"/>
      <c r="K1031" s="11">
        <v>-8.01</v>
      </c>
      <c r="L1031" s="11">
        <v>-1.23</v>
      </c>
      <c r="M1031" s="11">
        <v>0.38</v>
      </c>
      <c r="N1031" s="11">
        <v>0.21</v>
      </c>
      <c r="O1031" s="11">
        <v>-1.58</v>
      </c>
      <c r="P1031" s="9"/>
      <c r="Q1031" s="9"/>
    </row>
    <row r="1032" spans="1:17" ht="15.75" thickBot="1" x14ac:dyDescent="0.3">
      <c r="A1032" s="6" t="s">
        <v>22</v>
      </c>
      <c r="B1032" s="6" t="s">
        <v>22</v>
      </c>
      <c r="C1032" s="6" t="s">
        <v>113</v>
      </c>
      <c r="D1032" s="6" t="s">
        <v>114</v>
      </c>
      <c r="E1032" s="7">
        <v>42778</v>
      </c>
      <c r="F1032" s="10">
        <v>-10.75</v>
      </c>
      <c r="G1032" s="8"/>
      <c r="H1032" s="10">
        <v>-35.25</v>
      </c>
      <c r="I1032" s="10">
        <v>-4.66</v>
      </c>
      <c r="J1032" s="8"/>
      <c r="K1032" s="10">
        <v>-18.399999999999999</v>
      </c>
      <c r="L1032" s="10">
        <v>-2.81</v>
      </c>
      <c r="M1032" s="10">
        <v>0.87</v>
      </c>
      <c r="N1032" s="10">
        <v>0.48</v>
      </c>
      <c r="O1032" s="10">
        <v>-4.2699999999999996</v>
      </c>
      <c r="P1032" s="8"/>
      <c r="Q1032" s="8"/>
    </row>
    <row r="1033" spans="1:17" ht="15.75" thickBot="1" x14ac:dyDescent="0.3">
      <c r="A1033" s="6" t="s">
        <v>22</v>
      </c>
      <c r="B1033" s="6" t="s">
        <v>22</v>
      </c>
      <c r="C1033" s="6" t="s">
        <v>113</v>
      </c>
      <c r="D1033" s="6" t="s">
        <v>114</v>
      </c>
      <c r="E1033" s="7">
        <v>42779</v>
      </c>
      <c r="F1033" s="11">
        <v>10.75</v>
      </c>
      <c r="G1033" s="9"/>
      <c r="H1033" s="11">
        <v>-6.68</v>
      </c>
      <c r="I1033" s="11">
        <v>-0.89</v>
      </c>
      <c r="J1033" s="9"/>
      <c r="K1033" s="11">
        <v>-3.49</v>
      </c>
      <c r="L1033" s="11">
        <v>-0.53</v>
      </c>
      <c r="M1033" s="11">
        <v>0.17</v>
      </c>
      <c r="N1033" s="11">
        <v>0.09</v>
      </c>
      <c r="O1033" s="11">
        <v>-0.06</v>
      </c>
      <c r="P1033" s="9"/>
      <c r="Q1033" s="9"/>
    </row>
    <row r="1034" spans="1:17" ht="15.75" thickBot="1" x14ac:dyDescent="0.3">
      <c r="A1034" s="6" t="s">
        <v>22</v>
      </c>
      <c r="B1034" s="6" t="s">
        <v>22</v>
      </c>
      <c r="C1034" s="6" t="s">
        <v>113</v>
      </c>
      <c r="D1034" s="6" t="s">
        <v>114</v>
      </c>
      <c r="E1034" s="7">
        <v>42780</v>
      </c>
      <c r="F1034" s="10">
        <v>32.25</v>
      </c>
      <c r="G1034" s="8"/>
      <c r="H1034" s="10">
        <v>-86.9</v>
      </c>
      <c r="I1034" s="10">
        <v>-11.5</v>
      </c>
      <c r="J1034" s="8"/>
      <c r="K1034" s="10">
        <v>-45.34</v>
      </c>
      <c r="L1034" s="10">
        <v>-6.92</v>
      </c>
      <c r="M1034" s="10">
        <v>2.15</v>
      </c>
      <c r="N1034" s="10">
        <v>1.18</v>
      </c>
      <c r="O1034" s="10">
        <v>-6.97</v>
      </c>
      <c r="P1034" s="8"/>
      <c r="Q1034" s="8"/>
    </row>
    <row r="1035" spans="1:17" ht="15.75" thickBot="1" x14ac:dyDescent="0.3">
      <c r="A1035" s="6" t="s">
        <v>22</v>
      </c>
      <c r="B1035" s="6" t="s">
        <v>22</v>
      </c>
      <c r="C1035" s="6" t="s">
        <v>113</v>
      </c>
      <c r="D1035" s="6" t="s">
        <v>114</v>
      </c>
      <c r="E1035" s="7">
        <v>42781</v>
      </c>
      <c r="F1035" s="11">
        <v>24.73</v>
      </c>
      <c r="G1035" s="9"/>
      <c r="H1035" s="11">
        <v>-258.41000000000003</v>
      </c>
      <c r="I1035" s="11">
        <v>-34.18</v>
      </c>
      <c r="J1035" s="9"/>
      <c r="K1035" s="11">
        <v>-134.79</v>
      </c>
      <c r="L1035" s="11">
        <v>-20.59</v>
      </c>
      <c r="M1035" s="11">
        <v>6.4</v>
      </c>
      <c r="N1035" s="11">
        <v>3.5</v>
      </c>
      <c r="O1035" s="11">
        <v>-25.05</v>
      </c>
      <c r="P1035" s="9"/>
      <c r="Q1035" s="9"/>
    </row>
    <row r="1036" spans="1:17" ht="15.75" thickBot="1" x14ac:dyDescent="0.3">
      <c r="A1036" s="6" t="s">
        <v>22</v>
      </c>
      <c r="B1036" s="6" t="s">
        <v>22</v>
      </c>
      <c r="C1036" s="6" t="s">
        <v>113</v>
      </c>
      <c r="D1036" s="6" t="s">
        <v>114</v>
      </c>
      <c r="E1036" s="7">
        <v>42782</v>
      </c>
      <c r="F1036" s="10">
        <v>32.25</v>
      </c>
      <c r="G1036" s="8"/>
      <c r="H1036" s="10">
        <v>82.14</v>
      </c>
      <c r="I1036" s="10">
        <v>10.87</v>
      </c>
      <c r="J1036" s="8"/>
      <c r="K1036" s="10">
        <v>42.87</v>
      </c>
      <c r="L1036" s="10">
        <v>6.54</v>
      </c>
      <c r="M1036" s="10">
        <v>-2.02</v>
      </c>
      <c r="N1036" s="10">
        <v>-1.1200000000000001</v>
      </c>
      <c r="O1036" s="10">
        <v>10.38</v>
      </c>
      <c r="P1036" s="8"/>
      <c r="Q1036" s="8"/>
    </row>
    <row r="1037" spans="1:17" ht="15.75" thickBot="1" x14ac:dyDescent="0.3">
      <c r="A1037" s="6" t="s">
        <v>22</v>
      </c>
      <c r="B1037" s="6" t="s">
        <v>22</v>
      </c>
      <c r="C1037" s="6" t="s">
        <v>113</v>
      </c>
      <c r="D1037" s="6" t="s">
        <v>114</v>
      </c>
      <c r="E1037" s="7">
        <v>42783</v>
      </c>
      <c r="F1037" s="11">
        <v>-10.75</v>
      </c>
      <c r="G1037" s="9"/>
      <c r="H1037" s="11">
        <v>-110.63</v>
      </c>
      <c r="I1037" s="11">
        <v>-14.64</v>
      </c>
      <c r="J1037" s="9"/>
      <c r="K1037" s="11">
        <v>-57.72</v>
      </c>
      <c r="L1037" s="11">
        <v>-8.7899999999999991</v>
      </c>
      <c r="M1037" s="11">
        <v>2.73</v>
      </c>
      <c r="N1037" s="11">
        <v>1.5</v>
      </c>
      <c r="O1037" s="11">
        <v>-12.01</v>
      </c>
      <c r="P1037" s="9"/>
      <c r="Q1037" s="9"/>
    </row>
    <row r="1038" spans="1:17" ht="15.75" thickBot="1" x14ac:dyDescent="0.3">
      <c r="A1038" s="6" t="s">
        <v>22</v>
      </c>
      <c r="B1038" s="6" t="s">
        <v>22</v>
      </c>
      <c r="C1038" s="6" t="s">
        <v>113</v>
      </c>
      <c r="D1038" s="6" t="s">
        <v>114</v>
      </c>
      <c r="E1038" s="7">
        <v>42784</v>
      </c>
      <c r="F1038" s="10">
        <v>10.75</v>
      </c>
      <c r="G1038" s="8"/>
      <c r="H1038" s="10">
        <v>1.05</v>
      </c>
      <c r="I1038" s="10">
        <v>0.14000000000000001</v>
      </c>
      <c r="J1038" s="8"/>
      <c r="K1038" s="10">
        <v>0.54</v>
      </c>
      <c r="L1038" s="10">
        <v>0.09</v>
      </c>
      <c r="M1038" s="10">
        <v>-0.03</v>
      </c>
      <c r="N1038" s="10">
        <v>-0.01</v>
      </c>
      <c r="O1038" s="10">
        <v>0.76</v>
      </c>
      <c r="P1038" s="8"/>
      <c r="Q1038" s="8"/>
    </row>
    <row r="1039" spans="1:17" ht="15.75" thickBot="1" x14ac:dyDescent="0.3">
      <c r="A1039" s="6" t="s">
        <v>22</v>
      </c>
      <c r="B1039" s="6" t="s">
        <v>22</v>
      </c>
      <c r="C1039" s="6" t="s">
        <v>113</v>
      </c>
      <c r="D1039" s="6" t="s">
        <v>114</v>
      </c>
      <c r="E1039" s="7">
        <v>42785</v>
      </c>
      <c r="F1039" s="11">
        <v>0</v>
      </c>
      <c r="G1039" s="9"/>
      <c r="H1039" s="11">
        <v>-159.69999999999999</v>
      </c>
      <c r="I1039" s="11">
        <v>-21.14</v>
      </c>
      <c r="J1039" s="9"/>
      <c r="K1039" s="11">
        <v>-83.33</v>
      </c>
      <c r="L1039" s="11">
        <v>-12.72</v>
      </c>
      <c r="M1039" s="11">
        <v>3.93</v>
      </c>
      <c r="N1039" s="11">
        <v>2.1800000000000002</v>
      </c>
      <c r="O1039" s="11">
        <v>-16.41</v>
      </c>
      <c r="P1039" s="9"/>
      <c r="Q1039" s="9"/>
    </row>
    <row r="1040" spans="1:17" ht="15.75" thickBot="1" x14ac:dyDescent="0.3">
      <c r="A1040" s="6" t="s">
        <v>22</v>
      </c>
      <c r="B1040" s="6" t="s">
        <v>22</v>
      </c>
      <c r="C1040" s="6" t="s">
        <v>113</v>
      </c>
      <c r="D1040" s="6" t="s">
        <v>114</v>
      </c>
      <c r="E1040" s="7">
        <v>42786</v>
      </c>
      <c r="F1040" s="10">
        <v>5.38</v>
      </c>
      <c r="G1040" s="8"/>
      <c r="H1040" s="10">
        <v>-132.16999999999999</v>
      </c>
      <c r="I1040" s="10">
        <v>-17.489999999999998</v>
      </c>
      <c r="J1040" s="8"/>
      <c r="K1040" s="10">
        <v>-68.98</v>
      </c>
      <c r="L1040" s="10">
        <v>-10.53</v>
      </c>
      <c r="M1040" s="10">
        <v>3.29</v>
      </c>
      <c r="N1040" s="10">
        <v>1.79</v>
      </c>
      <c r="O1040" s="10">
        <v>-13.24</v>
      </c>
      <c r="P1040" s="8"/>
      <c r="Q1040" s="8"/>
    </row>
    <row r="1041" spans="1:17" ht="15.75" thickBot="1" x14ac:dyDescent="0.3">
      <c r="A1041" s="6" t="s">
        <v>22</v>
      </c>
      <c r="B1041" s="6" t="s">
        <v>22</v>
      </c>
      <c r="C1041" s="6" t="s">
        <v>113</v>
      </c>
      <c r="D1041" s="6" t="s">
        <v>114</v>
      </c>
      <c r="E1041" s="7">
        <v>42787</v>
      </c>
      <c r="F1041" s="11">
        <v>0</v>
      </c>
      <c r="G1041" s="9"/>
      <c r="H1041" s="11">
        <v>-52.23</v>
      </c>
      <c r="I1041" s="11">
        <v>-6.91</v>
      </c>
      <c r="J1041" s="9"/>
      <c r="K1041" s="11">
        <v>-27.25</v>
      </c>
      <c r="L1041" s="11">
        <v>-4.16</v>
      </c>
      <c r="M1041" s="11">
        <v>1.29</v>
      </c>
      <c r="N1041" s="11">
        <v>0.71</v>
      </c>
      <c r="O1041" s="11">
        <v>-5.36</v>
      </c>
      <c r="P1041" s="9"/>
      <c r="Q1041" s="9"/>
    </row>
    <row r="1042" spans="1:17" ht="15.75" thickBot="1" x14ac:dyDescent="0.3">
      <c r="A1042" s="6" t="s">
        <v>22</v>
      </c>
      <c r="B1042" s="6" t="s">
        <v>22</v>
      </c>
      <c r="C1042" s="6" t="s">
        <v>113</v>
      </c>
      <c r="D1042" s="6" t="s">
        <v>114</v>
      </c>
      <c r="E1042" s="7">
        <v>42788</v>
      </c>
      <c r="F1042" s="10">
        <v>-5.73</v>
      </c>
      <c r="G1042" s="8"/>
      <c r="H1042" s="10">
        <v>-9.09</v>
      </c>
      <c r="I1042" s="10">
        <v>-1.2</v>
      </c>
      <c r="J1042" s="8"/>
      <c r="K1042" s="10">
        <v>-4.74</v>
      </c>
      <c r="L1042" s="10">
        <v>-0.72</v>
      </c>
      <c r="M1042" s="10">
        <v>0.23</v>
      </c>
      <c r="N1042" s="10">
        <v>0.12</v>
      </c>
      <c r="O1042" s="10">
        <v>-1.28</v>
      </c>
      <c r="P1042" s="8"/>
      <c r="Q1042" s="8"/>
    </row>
    <row r="1043" spans="1:17" ht="15.75" thickBot="1" x14ac:dyDescent="0.3">
      <c r="A1043" s="6" t="s">
        <v>22</v>
      </c>
      <c r="B1043" s="6" t="s">
        <v>22</v>
      </c>
      <c r="C1043" s="6" t="s">
        <v>113</v>
      </c>
      <c r="D1043" s="6" t="s">
        <v>114</v>
      </c>
      <c r="E1043" s="7">
        <v>42789</v>
      </c>
      <c r="F1043" s="11">
        <v>0</v>
      </c>
      <c r="G1043" s="9"/>
      <c r="H1043" s="11">
        <v>0</v>
      </c>
      <c r="I1043" s="11">
        <v>0</v>
      </c>
      <c r="J1043" s="9"/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9"/>
      <c r="Q1043" s="9"/>
    </row>
    <row r="1044" spans="1:17" ht="15.75" thickBot="1" x14ac:dyDescent="0.3">
      <c r="A1044" s="6" t="s">
        <v>22</v>
      </c>
      <c r="B1044" s="6" t="s">
        <v>22</v>
      </c>
      <c r="C1044" s="6" t="s">
        <v>113</v>
      </c>
      <c r="D1044" s="6" t="s">
        <v>114</v>
      </c>
      <c r="E1044" s="7">
        <v>42790</v>
      </c>
      <c r="F1044" s="10">
        <v>5.38</v>
      </c>
      <c r="G1044" s="8"/>
      <c r="H1044" s="10">
        <v>2.61</v>
      </c>
      <c r="I1044" s="10">
        <v>0.35</v>
      </c>
      <c r="J1044" s="8"/>
      <c r="K1044" s="10">
        <v>1.36</v>
      </c>
      <c r="L1044" s="10">
        <v>0.21</v>
      </c>
      <c r="M1044" s="10">
        <v>-0.06</v>
      </c>
      <c r="N1044" s="10">
        <v>-0.04</v>
      </c>
      <c r="O1044" s="10">
        <v>0.59</v>
      </c>
      <c r="P1044" s="8"/>
      <c r="Q1044" s="8"/>
    </row>
    <row r="1045" spans="1:17" ht="15.75" thickBot="1" x14ac:dyDescent="0.3">
      <c r="A1045" s="6" t="s">
        <v>22</v>
      </c>
      <c r="B1045" s="6" t="s">
        <v>22</v>
      </c>
      <c r="C1045" s="6" t="s">
        <v>113</v>
      </c>
      <c r="D1045" s="6" t="s">
        <v>114</v>
      </c>
      <c r="E1045" s="7">
        <v>42793</v>
      </c>
      <c r="F1045" s="11">
        <v>-2.87</v>
      </c>
      <c r="G1045" s="9"/>
      <c r="H1045" s="11">
        <v>-46.82</v>
      </c>
      <c r="I1045" s="11">
        <v>-6.2</v>
      </c>
      <c r="J1045" s="9"/>
      <c r="K1045" s="11">
        <v>-24.46</v>
      </c>
      <c r="L1045" s="11">
        <v>-3.73</v>
      </c>
      <c r="M1045" s="11">
        <v>1.1499999999999999</v>
      </c>
      <c r="N1045" s="11">
        <v>0.65</v>
      </c>
      <c r="O1045" s="11">
        <v>-4.97</v>
      </c>
      <c r="P1045" s="9"/>
      <c r="Q1045" s="9"/>
    </row>
    <row r="1046" spans="1:17" ht="15.75" thickBot="1" x14ac:dyDescent="0.3">
      <c r="A1046" s="6" t="s">
        <v>22</v>
      </c>
      <c r="B1046" s="6" t="s">
        <v>22</v>
      </c>
      <c r="C1046" s="6" t="s">
        <v>113</v>
      </c>
      <c r="D1046" s="6" t="s">
        <v>114</v>
      </c>
      <c r="E1046" s="7">
        <v>42794</v>
      </c>
      <c r="F1046" s="10">
        <v>44.07</v>
      </c>
      <c r="G1046" s="8"/>
      <c r="H1046" s="10">
        <v>-44.86</v>
      </c>
      <c r="I1046" s="10">
        <v>-5.93</v>
      </c>
      <c r="J1046" s="8"/>
      <c r="K1046" s="10">
        <v>-23.42</v>
      </c>
      <c r="L1046" s="10">
        <v>-3.58</v>
      </c>
      <c r="M1046" s="10">
        <v>1.1000000000000001</v>
      </c>
      <c r="N1046" s="10">
        <v>0.61</v>
      </c>
      <c r="O1046" s="10">
        <v>-1.92</v>
      </c>
      <c r="P1046" s="8"/>
      <c r="Q1046" s="8"/>
    </row>
    <row r="1047" spans="1:17" ht="15.75" thickBot="1" x14ac:dyDescent="0.3">
      <c r="A1047" s="6" t="s">
        <v>22</v>
      </c>
      <c r="B1047" s="6" t="s">
        <v>22</v>
      </c>
      <c r="C1047" s="6" t="s">
        <v>113</v>
      </c>
      <c r="D1047" s="6" t="s">
        <v>114</v>
      </c>
      <c r="E1047" s="7">
        <v>42795</v>
      </c>
      <c r="F1047" s="11">
        <v>0</v>
      </c>
      <c r="G1047" s="9"/>
      <c r="H1047" s="11">
        <v>14.84</v>
      </c>
      <c r="I1047" s="11">
        <v>1.96</v>
      </c>
      <c r="J1047" s="9"/>
      <c r="K1047" s="11">
        <v>7.74</v>
      </c>
      <c r="L1047" s="11">
        <v>1.19</v>
      </c>
      <c r="M1047" s="11">
        <v>0.05</v>
      </c>
      <c r="N1047" s="11">
        <v>-0.12</v>
      </c>
      <c r="O1047" s="11">
        <v>1.39</v>
      </c>
      <c r="P1047" s="9"/>
      <c r="Q1047" s="9"/>
    </row>
    <row r="1048" spans="1:17" ht="15.75" thickBot="1" x14ac:dyDescent="0.3">
      <c r="A1048" s="6" t="s">
        <v>22</v>
      </c>
      <c r="B1048" s="6" t="s">
        <v>22</v>
      </c>
      <c r="C1048" s="6" t="s">
        <v>113</v>
      </c>
      <c r="D1048" s="6" t="s">
        <v>114</v>
      </c>
      <c r="E1048" s="7">
        <v>42796</v>
      </c>
      <c r="F1048" s="10">
        <v>-21.5</v>
      </c>
      <c r="G1048" s="8"/>
      <c r="H1048" s="10">
        <v>-286.11</v>
      </c>
      <c r="I1048" s="10">
        <v>-37.85</v>
      </c>
      <c r="J1048" s="8"/>
      <c r="K1048" s="10">
        <v>-149.28</v>
      </c>
      <c r="L1048" s="10">
        <v>-22.79</v>
      </c>
      <c r="M1048" s="10">
        <v>-1.26</v>
      </c>
      <c r="N1048" s="10">
        <v>2.52</v>
      </c>
      <c r="O1048" s="10">
        <v>-28.08</v>
      </c>
      <c r="P1048" s="8"/>
      <c r="Q1048" s="8"/>
    </row>
    <row r="1049" spans="1:17" ht="15.75" thickBot="1" x14ac:dyDescent="0.3">
      <c r="A1049" s="6" t="s">
        <v>22</v>
      </c>
      <c r="B1049" s="6" t="s">
        <v>22</v>
      </c>
      <c r="C1049" s="6" t="s">
        <v>113</v>
      </c>
      <c r="D1049" s="6" t="s">
        <v>114</v>
      </c>
      <c r="E1049" s="7">
        <v>42797</v>
      </c>
      <c r="F1049" s="11">
        <v>-13.61</v>
      </c>
      <c r="G1049" s="9"/>
      <c r="H1049" s="11">
        <v>-929.68</v>
      </c>
      <c r="I1049" s="11">
        <v>-123.02</v>
      </c>
      <c r="J1049" s="9"/>
      <c r="K1049" s="11">
        <v>-485.08</v>
      </c>
      <c r="L1049" s="11">
        <v>-74.05</v>
      </c>
      <c r="M1049" s="11">
        <v>-4.08</v>
      </c>
      <c r="N1049" s="11">
        <v>8.18</v>
      </c>
      <c r="O1049" s="11">
        <v>-88.18</v>
      </c>
      <c r="P1049" s="9"/>
      <c r="Q1049" s="9"/>
    </row>
    <row r="1050" spans="1:17" ht="15.75" thickBot="1" x14ac:dyDescent="0.3">
      <c r="A1050" s="6" t="s">
        <v>22</v>
      </c>
      <c r="B1050" s="6" t="s">
        <v>22</v>
      </c>
      <c r="C1050" s="6" t="s">
        <v>113</v>
      </c>
      <c r="D1050" s="6" t="s">
        <v>114</v>
      </c>
      <c r="E1050" s="7">
        <v>42798</v>
      </c>
      <c r="F1050" s="10">
        <v>2.5099999999999998</v>
      </c>
      <c r="G1050" s="8"/>
      <c r="H1050" s="10">
        <v>-609.86</v>
      </c>
      <c r="I1050" s="10">
        <v>-80.680000000000007</v>
      </c>
      <c r="J1050" s="8"/>
      <c r="K1050" s="10">
        <v>-318.16000000000003</v>
      </c>
      <c r="L1050" s="10">
        <v>-48.6</v>
      </c>
      <c r="M1050" s="10">
        <v>-2.72</v>
      </c>
      <c r="N1050" s="10">
        <v>5.37</v>
      </c>
      <c r="O1050" s="10">
        <v>-57.24</v>
      </c>
      <c r="P1050" s="8"/>
      <c r="Q1050" s="8"/>
    </row>
    <row r="1051" spans="1:17" ht="15.75" thickBot="1" x14ac:dyDescent="0.3">
      <c r="A1051" s="6" t="s">
        <v>22</v>
      </c>
      <c r="B1051" s="6" t="s">
        <v>22</v>
      </c>
      <c r="C1051" s="6" t="s">
        <v>113</v>
      </c>
      <c r="D1051" s="6" t="s">
        <v>114</v>
      </c>
      <c r="E1051" s="7">
        <v>42799</v>
      </c>
      <c r="F1051" s="11">
        <v>-7.17</v>
      </c>
      <c r="G1051" s="9"/>
      <c r="H1051" s="11">
        <v>-868.07</v>
      </c>
      <c r="I1051" s="11">
        <v>-114.85</v>
      </c>
      <c r="J1051" s="9"/>
      <c r="K1051" s="11">
        <v>-452.89</v>
      </c>
      <c r="L1051" s="11">
        <v>-69.12</v>
      </c>
      <c r="M1051" s="11">
        <v>-3.8</v>
      </c>
      <c r="N1051" s="11">
        <v>7.63</v>
      </c>
      <c r="O1051" s="11">
        <v>-82.05</v>
      </c>
      <c r="P1051" s="9"/>
      <c r="Q1051" s="9"/>
    </row>
    <row r="1052" spans="1:17" ht="15.75" thickBot="1" x14ac:dyDescent="0.3">
      <c r="A1052" s="6" t="s">
        <v>22</v>
      </c>
      <c r="B1052" s="6" t="s">
        <v>22</v>
      </c>
      <c r="C1052" s="6" t="s">
        <v>113</v>
      </c>
      <c r="D1052" s="6" t="s">
        <v>114</v>
      </c>
      <c r="E1052" s="7">
        <v>42800</v>
      </c>
      <c r="F1052" s="10">
        <v>48.02</v>
      </c>
      <c r="G1052" s="8"/>
      <c r="H1052" s="10">
        <v>-798.62</v>
      </c>
      <c r="I1052" s="10">
        <v>-105.67</v>
      </c>
      <c r="J1052" s="8"/>
      <c r="K1052" s="10">
        <v>-416.69</v>
      </c>
      <c r="L1052" s="10">
        <v>-63.61</v>
      </c>
      <c r="M1052" s="10">
        <v>-3.53</v>
      </c>
      <c r="N1052" s="10">
        <v>7.04</v>
      </c>
      <c r="O1052" s="10">
        <v>-72.53</v>
      </c>
      <c r="P1052" s="8"/>
      <c r="Q1052" s="8"/>
    </row>
    <row r="1053" spans="1:17" ht="15.75" thickBot="1" x14ac:dyDescent="0.3">
      <c r="A1053" s="6" t="s">
        <v>22</v>
      </c>
      <c r="B1053" s="6" t="s">
        <v>22</v>
      </c>
      <c r="C1053" s="6" t="s">
        <v>113</v>
      </c>
      <c r="D1053" s="6" t="s">
        <v>114</v>
      </c>
      <c r="E1053" s="7">
        <v>42801</v>
      </c>
      <c r="F1053" s="11">
        <v>64.14</v>
      </c>
      <c r="G1053" s="9"/>
      <c r="H1053" s="11">
        <v>-875.79</v>
      </c>
      <c r="I1053" s="11">
        <v>-115.85</v>
      </c>
      <c r="J1053" s="9"/>
      <c r="K1053" s="11">
        <v>-456.95</v>
      </c>
      <c r="L1053" s="11">
        <v>-69.75</v>
      </c>
      <c r="M1053" s="11">
        <v>-3.86</v>
      </c>
      <c r="N1053" s="11">
        <v>7.71</v>
      </c>
      <c r="O1053" s="11">
        <v>-78.95</v>
      </c>
      <c r="P1053" s="9"/>
      <c r="Q1053" s="9"/>
    </row>
    <row r="1054" spans="1:17" ht="15.75" thickBot="1" x14ac:dyDescent="0.3">
      <c r="A1054" s="6" t="s">
        <v>22</v>
      </c>
      <c r="B1054" s="6" t="s">
        <v>22</v>
      </c>
      <c r="C1054" s="6" t="s">
        <v>113</v>
      </c>
      <c r="D1054" s="6" t="s">
        <v>114</v>
      </c>
      <c r="E1054" s="7">
        <v>42802</v>
      </c>
      <c r="F1054" s="10">
        <v>84.22</v>
      </c>
      <c r="G1054" s="8"/>
      <c r="H1054" s="10">
        <v>-481.36</v>
      </c>
      <c r="I1054" s="10">
        <v>-63.69</v>
      </c>
      <c r="J1054" s="8"/>
      <c r="K1054" s="10">
        <v>-251.14</v>
      </c>
      <c r="L1054" s="10">
        <v>-38.36</v>
      </c>
      <c r="M1054" s="10">
        <v>-2.12</v>
      </c>
      <c r="N1054" s="10">
        <v>4.24</v>
      </c>
      <c r="O1054" s="10">
        <v>-40.69</v>
      </c>
      <c r="P1054" s="8"/>
      <c r="Q1054" s="8"/>
    </row>
    <row r="1055" spans="1:17" ht="15.75" thickBot="1" x14ac:dyDescent="0.3">
      <c r="A1055" s="6" t="s">
        <v>22</v>
      </c>
      <c r="B1055" s="6" t="s">
        <v>22</v>
      </c>
      <c r="C1055" s="6" t="s">
        <v>113</v>
      </c>
      <c r="D1055" s="6" t="s">
        <v>114</v>
      </c>
      <c r="E1055" s="7">
        <v>42803</v>
      </c>
      <c r="F1055" s="11">
        <v>119.34</v>
      </c>
      <c r="G1055" s="9"/>
      <c r="H1055" s="11">
        <v>-592.17999999999995</v>
      </c>
      <c r="I1055" s="11">
        <v>-78.349999999999994</v>
      </c>
      <c r="J1055" s="9"/>
      <c r="K1055" s="11">
        <v>-308.95999999999998</v>
      </c>
      <c r="L1055" s="11">
        <v>-47.15</v>
      </c>
      <c r="M1055" s="11">
        <v>-2.62</v>
      </c>
      <c r="N1055" s="11">
        <v>5.22</v>
      </c>
      <c r="O1055" s="11">
        <v>-49.18</v>
      </c>
      <c r="P1055" s="9"/>
      <c r="Q1055" s="9"/>
    </row>
    <row r="1056" spans="1:17" ht="15.75" thickBot="1" x14ac:dyDescent="0.3">
      <c r="A1056" s="6" t="s">
        <v>22</v>
      </c>
      <c r="B1056" s="6" t="s">
        <v>22</v>
      </c>
      <c r="C1056" s="6" t="s">
        <v>113</v>
      </c>
      <c r="D1056" s="6" t="s">
        <v>114</v>
      </c>
      <c r="E1056" s="7">
        <v>42804</v>
      </c>
      <c r="F1056" s="10">
        <v>24.72</v>
      </c>
      <c r="G1056" s="8"/>
      <c r="H1056" s="10">
        <v>-1942.92</v>
      </c>
      <c r="I1056" s="10">
        <v>-257.05</v>
      </c>
      <c r="J1056" s="8"/>
      <c r="K1056" s="10">
        <v>-1013.7</v>
      </c>
      <c r="L1056" s="10">
        <v>-154.75</v>
      </c>
      <c r="M1056" s="10">
        <v>-8.57</v>
      </c>
      <c r="N1056" s="10">
        <v>17.13</v>
      </c>
      <c r="O1056" s="10">
        <v>-181.45</v>
      </c>
      <c r="P1056" s="8"/>
      <c r="Q1056" s="8"/>
    </row>
    <row r="1057" spans="1:17" ht="15.75" thickBot="1" x14ac:dyDescent="0.3">
      <c r="A1057" s="6" t="s">
        <v>22</v>
      </c>
      <c r="B1057" s="6" t="s">
        <v>22</v>
      </c>
      <c r="C1057" s="6" t="s">
        <v>113</v>
      </c>
      <c r="D1057" s="6" t="s">
        <v>114</v>
      </c>
      <c r="E1057" s="7">
        <v>42805</v>
      </c>
      <c r="F1057" s="11">
        <v>34.04</v>
      </c>
      <c r="G1057" s="9"/>
      <c r="H1057" s="11">
        <v>-766.57</v>
      </c>
      <c r="I1057" s="11">
        <v>-101.41</v>
      </c>
      <c r="J1057" s="9"/>
      <c r="K1057" s="11">
        <v>-399.96</v>
      </c>
      <c r="L1057" s="11">
        <v>-61.07</v>
      </c>
      <c r="M1057" s="11">
        <v>-3.37</v>
      </c>
      <c r="N1057" s="11">
        <v>6.75</v>
      </c>
      <c r="O1057" s="11">
        <v>-70.239999999999995</v>
      </c>
      <c r="P1057" s="9"/>
      <c r="Q1057" s="9"/>
    </row>
    <row r="1058" spans="1:17" ht="15.75" thickBot="1" x14ac:dyDescent="0.3">
      <c r="A1058" s="6" t="s">
        <v>22</v>
      </c>
      <c r="B1058" s="6" t="s">
        <v>22</v>
      </c>
      <c r="C1058" s="6" t="s">
        <v>113</v>
      </c>
      <c r="D1058" s="6" t="s">
        <v>114</v>
      </c>
      <c r="E1058" s="7">
        <v>42806</v>
      </c>
      <c r="F1058" s="10">
        <v>10.75</v>
      </c>
      <c r="G1058" s="8"/>
      <c r="H1058" s="10">
        <v>-657.81</v>
      </c>
      <c r="I1058" s="10">
        <v>-87.02</v>
      </c>
      <c r="J1058" s="8"/>
      <c r="K1058" s="10">
        <v>-343.17</v>
      </c>
      <c r="L1058" s="10">
        <v>-52.39</v>
      </c>
      <c r="M1058" s="10">
        <v>-2.91</v>
      </c>
      <c r="N1058" s="10">
        <v>5.8</v>
      </c>
      <c r="O1058" s="10">
        <v>-61.29</v>
      </c>
      <c r="P1058" s="8"/>
      <c r="Q1058" s="8"/>
    </row>
    <row r="1059" spans="1:17" ht="15.75" thickBot="1" x14ac:dyDescent="0.3">
      <c r="A1059" s="6" t="s">
        <v>22</v>
      </c>
      <c r="B1059" s="6" t="s">
        <v>22</v>
      </c>
      <c r="C1059" s="6" t="s">
        <v>113</v>
      </c>
      <c r="D1059" s="6" t="s">
        <v>114</v>
      </c>
      <c r="E1059" s="7">
        <v>42807</v>
      </c>
      <c r="F1059" s="11">
        <v>106.78</v>
      </c>
      <c r="G1059" s="9"/>
      <c r="H1059" s="11">
        <v>-342.9</v>
      </c>
      <c r="I1059" s="11">
        <v>-45.35</v>
      </c>
      <c r="J1059" s="9"/>
      <c r="K1059" s="11">
        <v>-178.9</v>
      </c>
      <c r="L1059" s="11">
        <v>-27.3</v>
      </c>
      <c r="M1059" s="11">
        <v>-1.52</v>
      </c>
      <c r="N1059" s="11">
        <v>3.03</v>
      </c>
      <c r="O1059" s="11">
        <v>-26.45</v>
      </c>
      <c r="P1059" s="9"/>
      <c r="Q1059" s="9"/>
    </row>
    <row r="1060" spans="1:17" ht="15.75" thickBot="1" x14ac:dyDescent="0.3">
      <c r="A1060" s="6" t="s">
        <v>22</v>
      </c>
      <c r="B1060" s="6" t="s">
        <v>22</v>
      </c>
      <c r="C1060" s="6" t="s">
        <v>113</v>
      </c>
      <c r="D1060" s="6" t="s">
        <v>114</v>
      </c>
      <c r="E1060" s="7">
        <v>42808</v>
      </c>
      <c r="F1060" s="10">
        <v>-7.88</v>
      </c>
      <c r="G1060" s="8"/>
      <c r="H1060" s="10">
        <v>-2205.14</v>
      </c>
      <c r="I1060" s="10">
        <v>-291.74</v>
      </c>
      <c r="J1060" s="8"/>
      <c r="K1060" s="10">
        <v>-1150.48</v>
      </c>
      <c r="L1060" s="10">
        <v>-175.66</v>
      </c>
      <c r="M1060" s="10">
        <v>-9.65</v>
      </c>
      <c r="N1060" s="10">
        <v>19.41</v>
      </c>
      <c r="O1060" s="10">
        <v>-207.92</v>
      </c>
      <c r="P1060" s="8"/>
      <c r="Q1060" s="8"/>
    </row>
    <row r="1061" spans="1:17" ht="15.75" thickBot="1" x14ac:dyDescent="0.3">
      <c r="A1061" s="6" t="s">
        <v>22</v>
      </c>
      <c r="B1061" s="6" t="s">
        <v>22</v>
      </c>
      <c r="C1061" s="6" t="s">
        <v>113</v>
      </c>
      <c r="D1061" s="6" t="s">
        <v>114</v>
      </c>
      <c r="E1061" s="7">
        <v>42809</v>
      </c>
      <c r="F1061" s="11">
        <v>135.1</v>
      </c>
      <c r="G1061" s="9"/>
      <c r="H1061" s="11">
        <v>-384.55</v>
      </c>
      <c r="I1061" s="11">
        <v>-50.87</v>
      </c>
      <c r="J1061" s="9"/>
      <c r="K1061" s="11">
        <v>-200.68</v>
      </c>
      <c r="L1061" s="11">
        <v>-30.61</v>
      </c>
      <c r="M1061" s="11">
        <v>-1.72</v>
      </c>
      <c r="N1061" s="11">
        <v>3.4</v>
      </c>
      <c r="O1061" s="11">
        <v>-28.8</v>
      </c>
      <c r="P1061" s="9"/>
      <c r="Q1061" s="9"/>
    </row>
    <row r="1062" spans="1:17" ht="15.75" thickBot="1" x14ac:dyDescent="0.3">
      <c r="A1062" s="6" t="s">
        <v>22</v>
      </c>
      <c r="B1062" s="6" t="s">
        <v>22</v>
      </c>
      <c r="C1062" s="6" t="s">
        <v>113</v>
      </c>
      <c r="D1062" s="6" t="s">
        <v>114</v>
      </c>
      <c r="E1062" s="7">
        <v>42810</v>
      </c>
      <c r="F1062" s="10">
        <v>150.51</v>
      </c>
      <c r="G1062" s="8"/>
      <c r="H1062" s="10">
        <v>-1070.67</v>
      </c>
      <c r="I1062" s="10">
        <v>-141.66999999999999</v>
      </c>
      <c r="J1062" s="8"/>
      <c r="K1062" s="10">
        <v>-558.58000000000004</v>
      </c>
      <c r="L1062" s="10">
        <v>-85.3</v>
      </c>
      <c r="M1062" s="10">
        <v>-4.72</v>
      </c>
      <c r="N1062" s="10">
        <v>9.43</v>
      </c>
      <c r="O1062" s="10">
        <v>-92.59</v>
      </c>
      <c r="P1062" s="8"/>
      <c r="Q1062" s="8"/>
    </row>
    <row r="1063" spans="1:17" ht="15.75" thickBot="1" x14ac:dyDescent="0.3">
      <c r="A1063" s="6" t="s">
        <v>22</v>
      </c>
      <c r="B1063" s="6" t="s">
        <v>22</v>
      </c>
      <c r="C1063" s="6" t="s">
        <v>113</v>
      </c>
      <c r="D1063" s="6" t="s">
        <v>114</v>
      </c>
      <c r="E1063" s="7">
        <v>42811</v>
      </c>
      <c r="F1063" s="11">
        <v>72.739999999999995</v>
      </c>
      <c r="G1063" s="9"/>
      <c r="H1063" s="11">
        <v>-643.13</v>
      </c>
      <c r="I1063" s="11">
        <v>-85.08</v>
      </c>
      <c r="J1063" s="9"/>
      <c r="K1063" s="11">
        <v>-335.52</v>
      </c>
      <c r="L1063" s="11">
        <v>-51.18</v>
      </c>
      <c r="M1063" s="11">
        <v>-2.83</v>
      </c>
      <c r="N1063" s="11">
        <v>5.65</v>
      </c>
      <c r="O1063" s="11">
        <v>-56.55</v>
      </c>
      <c r="P1063" s="9"/>
      <c r="Q1063" s="9"/>
    </row>
    <row r="1064" spans="1:17" ht="15.75" thickBot="1" x14ac:dyDescent="0.3">
      <c r="A1064" s="6" t="s">
        <v>22</v>
      </c>
      <c r="B1064" s="6" t="s">
        <v>22</v>
      </c>
      <c r="C1064" s="6" t="s">
        <v>113</v>
      </c>
      <c r="D1064" s="6" t="s">
        <v>114</v>
      </c>
      <c r="E1064" s="7">
        <v>42812</v>
      </c>
      <c r="F1064" s="10">
        <v>39.42</v>
      </c>
      <c r="G1064" s="8"/>
      <c r="H1064" s="10">
        <v>-589.16</v>
      </c>
      <c r="I1064" s="10">
        <v>-77.930000000000007</v>
      </c>
      <c r="J1064" s="8"/>
      <c r="K1064" s="10">
        <v>-307.44</v>
      </c>
      <c r="L1064" s="10">
        <v>-46.94</v>
      </c>
      <c r="M1064" s="10">
        <v>-2.62</v>
      </c>
      <c r="N1064" s="10">
        <v>5.22</v>
      </c>
      <c r="O1064" s="10">
        <v>-53.28</v>
      </c>
      <c r="P1064" s="8"/>
      <c r="Q1064" s="8"/>
    </row>
    <row r="1065" spans="1:17" ht="15.75" thickBot="1" x14ac:dyDescent="0.3">
      <c r="A1065" s="6" t="s">
        <v>22</v>
      </c>
      <c r="B1065" s="6" t="s">
        <v>22</v>
      </c>
      <c r="C1065" s="6" t="s">
        <v>113</v>
      </c>
      <c r="D1065" s="6" t="s">
        <v>114</v>
      </c>
      <c r="E1065" s="7">
        <v>42813</v>
      </c>
      <c r="F1065" s="11">
        <v>164.83</v>
      </c>
      <c r="G1065" s="9"/>
      <c r="H1065" s="11">
        <v>-372.5</v>
      </c>
      <c r="I1065" s="11">
        <v>-49.27</v>
      </c>
      <c r="J1065" s="9"/>
      <c r="K1065" s="11">
        <v>-194.31</v>
      </c>
      <c r="L1065" s="11">
        <v>-29.65</v>
      </c>
      <c r="M1065" s="11">
        <v>-1.68</v>
      </c>
      <c r="N1065" s="11">
        <v>3.32</v>
      </c>
      <c r="O1065" s="11">
        <v>-26.09</v>
      </c>
      <c r="P1065" s="9"/>
      <c r="Q1065" s="9"/>
    </row>
    <row r="1066" spans="1:17" ht="15.75" thickBot="1" x14ac:dyDescent="0.3">
      <c r="A1066" s="6" t="s">
        <v>22</v>
      </c>
      <c r="B1066" s="6" t="s">
        <v>22</v>
      </c>
      <c r="C1066" s="6" t="s">
        <v>113</v>
      </c>
      <c r="D1066" s="6" t="s">
        <v>114</v>
      </c>
      <c r="E1066" s="7">
        <v>42814</v>
      </c>
      <c r="F1066" s="10">
        <v>379.85</v>
      </c>
      <c r="G1066" s="8"/>
      <c r="H1066" s="10">
        <v>-529.48</v>
      </c>
      <c r="I1066" s="10">
        <v>-70.06</v>
      </c>
      <c r="J1066" s="8"/>
      <c r="K1066" s="10">
        <v>-276.27999999999997</v>
      </c>
      <c r="L1066" s="10">
        <v>-42.17</v>
      </c>
      <c r="M1066" s="10">
        <v>-2.37</v>
      </c>
      <c r="N1066" s="10">
        <v>4.67</v>
      </c>
      <c r="O1066" s="10">
        <v>-29.18</v>
      </c>
      <c r="P1066" s="8"/>
      <c r="Q1066" s="8"/>
    </row>
    <row r="1067" spans="1:17" ht="15.75" thickBot="1" x14ac:dyDescent="0.3">
      <c r="A1067" s="6" t="s">
        <v>22</v>
      </c>
      <c r="B1067" s="6" t="s">
        <v>22</v>
      </c>
      <c r="C1067" s="6" t="s">
        <v>113</v>
      </c>
      <c r="D1067" s="6" t="s">
        <v>114</v>
      </c>
      <c r="E1067" s="7">
        <v>42815</v>
      </c>
      <c r="F1067" s="11">
        <v>56.63</v>
      </c>
      <c r="G1067" s="9"/>
      <c r="H1067" s="11">
        <v>254.03</v>
      </c>
      <c r="I1067" s="11">
        <v>33.630000000000003</v>
      </c>
      <c r="J1067" s="9"/>
      <c r="K1067" s="11">
        <v>132.56</v>
      </c>
      <c r="L1067" s="11">
        <v>20.23</v>
      </c>
      <c r="M1067" s="11">
        <v>1.1399999999999999</v>
      </c>
      <c r="N1067" s="11">
        <v>-2.2400000000000002</v>
      </c>
      <c r="O1067" s="11">
        <v>26.98</v>
      </c>
      <c r="P1067" s="9"/>
      <c r="Q1067" s="9"/>
    </row>
    <row r="1068" spans="1:17" ht="15.75" thickBot="1" x14ac:dyDescent="0.3">
      <c r="A1068" s="6" t="s">
        <v>22</v>
      </c>
      <c r="B1068" s="6" t="s">
        <v>22</v>
      </c>
      <c r="C1068" s="6" t="s">
        <v>113</v>
      </c>
      <c r="D1068" s="6" t="s">
        <v>114</v>
      </c>
      <c r="E1068" s="7">
        <v>42816</v>
      </c>
      <c r="F1068" s="10">
        <v>73.12</v>
      </c>
      <c r="G1068" s="8"/>
      <c r="H1068" s="10">
        <v>203.71</v>
      </c>
      <c r="I1068" s="10">
        <v>26.95</v>
      </c>
      <c r="J1068" s="8"/>
      <c r="K1068" s="10">
        <v>106.27</v>
      </c>
      <c r="L1068" s="10">
        <v>16.2</v>
      </c>
      <c r="M1068" s="10">
        <v>0.9</v>
      </c>
      <c r="N1068" s="10">
        <v>-1.79</v>
      </c>
      <c r="O1068" s="10">
        <v>23.12</v>
      </c>
      <c r="P1068" s="8"/>
      <c r="Q1068" s="8"/>
    </row>
    <row r="1069" spans="1:17" ht="15.75" thickBot="1" x14ac:dyDescent="0.3">
      <c r="A1069" s="6" t="s">
        <v>22</v>
      </c>
      <c r="B1069" s="6" t="s">
        <v>22</v>
      </c>
      <c r="C1069" s="6" t="s">
        <v>113</v>
      </c>
      <c r="D1069" s="6" t="s">
        <v>114</v>
      </c>
      <c r="E1069" s="7">
        <v>42817</v>
      </c>
      <c r="F1069" s="11">
        <v>30.13</v>
      </c>
      <c r="G1069" s="9"/>
      <c r="H1069" s="11">
        <v>-176.21</v>
      </c>
      <c r="I1069" s="11">
        <v>-23.32</v>
      </c>
      <c r="J1069" s="9"/>
      <c r="K1069" s="11">
        <v>-91.95</v>
      </c>
      <c r="L1069" s="11">
        <v>-14.03</v>
      </c>
      <c r="M1069" s="11">
        <v>-0.74</v>
      </c>
      <c r="N1069" s="11">
        <v>1.54</v>
      </c>
      <c r="O1069" s="11">
        <v>-14.93</v>
      </c>
      <c r="P1069" s="9"/>
      <c r="Q1069" s="9"/>
    </row>
    <row r="1070" spans="1:17" ht="15.75" thickBot="1" x14ac:dyDescent="0.3">
      <c r="A1070" s="6" t="s">
        <v>22</v>
      </c>
      <c r="B1070" s="6" t="s">
        <v>22</v>
      </c>
      <c r="C1070" s="6" t="s">
        <v>113</v>
      </c>
      <c r="D1070" s="6" t="s">
        <v>114</v>
      </c>
      <c r="E1070" s="7">
        <v>42818</v>
      </c>
      <c r="F1070" s="10">
        <v>34.39</v>
      </c>
      <c r="G1070" s="8"/>
      <c r="H1070" s="10">
        <v>-13.27</v>
      </c>
      <c r="I1070" s="10">
        <v>-1.75</v>
      </c>
      <c r="J1070" s="8"/>
      <c r="K1070" s="10">
        <v>-6.93</v>
      </c>
      <c r="L1070" s="10">
        <v>-1.06</v>
      </c>
      <c r="M1070" s="10">
        <v>-0.05</v>
      </c>
      <c r="N1070" s="10">
        <v>0.11</v>
      </c>
      <c r="O1070" s="10">
        <v>0.62</v>
      </c>
      <c r="P1070" s="8"/>
      <c r="Q1070" s="8"/>
    </row>
    <row r="1071" spans="1:17" ht="15.75" thickBot="1" x14ac:dyDescent="0.3">
      <c r="A1071" s="6" t="s">
        <v>22</v>
      </c>
      <c r="B1071" s="6" t="s">
        <v>22</v>
      </c>
      <c r="C1071" s="6" t="s">
        <v>113</v>
      </c>
      <c r="D1071" s="6" t="s">
        <v>114</v>
      </c>
      <c r="E1071" s="7">
        <v>42819</v>
      </c>
      <c r="F1071" s="11">
        <v>0.36</v>
      </c>
      <c r="G1071" s="9"/>
      <c r="H1071" s="11">
        <v>0</v>
      </c>
      <c r="I1071" s="11">
        <v>0</v>
      </c>
      <c r="J1071" s="9"/>
      <c r="K1071" s="11">
        <v>0</v>
      </c>
      <c r="L1071" s="11">
        <v>0</v>
      </c>
      <c r="M1071" s="11">
        <v>0</v>
      </c>
      <c r="N1071" s="11">
        <v>0</v>
      </c>
      <c r="O1071" s="11">
        <v>0.02</v>
      </c>
      <c r="P1071" s="9"/>
      <c r="Q1071" s="9"/>
    </row>
    <row r="1072" spans="1:17" ht="15.75" thickBot="1" x14ac:dyDescent="0.3">
      <c r="A1072" s="6" t="s">
        <v>22</v>
      </c>
      <c r="B1072" s="6" t="s">
        <v>22</v>
      </c>
      <c r="C1072" s="6" t="s">
        <v>113</v>
      </c>
      <c r="D1072" s="6" t="s">
        <v>114</v>
      </c>
      <c r="E1072" s="7">
        <v>42820</v>
      </c>
      <c r="F1072" s="10">
        <v>91.02</v>
      </c>
      <c r="G1072" s="8"/>
      <c r="H1072" s="10">
        <v>161.02000000000001</v>
      </c>
      <c r="I1072" s="10">
        <v>21.3</v>
      </c>
      <c r="J1072" s="8"/>
      <c r="K1072" s="10">
        <v>84.02</v>
      </c>
      <c r="L1072" s="10">
        <v>12.82</v>
      </c>
      <c r="M1072" s="10">
        <v>0.73</v>
      </c>
      <c r="N1072" s="10">
        <v>-1.43</v>
      </c>
      <c r="O1072" s="10">
        <v>20.09</v>
      </c>
      <c r="P1072" s="8"/>
      <c r="Q1072" s="8"/>
    </row>
    <row r="1073" spans="1:17" ht="15.75" thickBot="1" x14ac:dyDescent="0.3">
      <c r="A1073" s="6" t="s">
        <v>22</v>
      </c>
      <c r="B1073" s="6" t="s">
        <v>22</v>
      </c>
      <c r="C1073" s="6" t="s">
        <v>113</v>
      </c>
      <c r="D1073" s="6" t="s">
        <v>114</v>
      </c>
      <c r="E1073" s="7">
        <v>42821</v>
      </c>
      <c r="F1073" s="11">
        <v>127.57</v>
      </c>
      <c r="G1073" s="9"/>
      <c r="H1073" s="11">
        <v>174.11</v>
      </c>
      <c r="I1073" s="11">
        <v>23.05</v>
      </c>
      <c r="J1073" s="9"/>
      <c r="K1073" s="11">
        <v>90.87</v>
      </c>
      <c r="L1073" s="11">
        <v>13.89</v>
      </c>
      <c r="M1073" s="11">
        <v>0.79</v>
      </c>
      <c r="N1073" s="11">
        <v>-1.55</v>
      </c>
      <c r="O1073" s="11">
        <v>23.33</v>
      </c>
      <c r="P1073" s="9"/>
      <c r="Q1073" s="9"/>
    </row>
    <row r="1074" spans="1:17" ht="15.75" thickBot="1" x14ac:dyDescent="0.3">
      <c r="A1074" s="6" t="s">
        <v>22</v>
      </c>
      <c r="B1074" s="6" t="s">
        <v>22</v>
      </c>
      <c r="C1074" s="6" t="s">
        <v>113</v>
      </c>
      <c r="D1074" s="6" t="s">
        <v>114</v>
      </c>
      <c r="E1074" s="7">
        <v>42822</v>
      </c>
      <c r="F1074" s="10">
        <v>81.709999999999994</v>
      </c>
      <c r="G1074" s="8"/>
      <c r="H1074" s="10">
        <v>158.13</v>
      </c>
      <c r="I1074" s="10">
        <v>20.9</v>
      </c>
      <c r="J1074" s="8"/>
      <c r="K1074" s="10">
        <v>82.48</v>
      </c>
      <c r="L1074" s="10">
        <v>12.6</v>
      </c>
      <c r="M1074" s="10">
        <v>0.68</v>
      </c>
      <c r="N1074" s="10">
        <v>-1.39</v>
      </c>
      <c r="O1074" s="10">
        <v>19.329999999999998</v>
      </c>
      <c r="P1074" s="8"/>
      <c r="Q1074" s="8"/>
    </row>
    <row r="1075" spans="1:17" ht="15.75" thickBot="1" x14ac:dyDescent="0.3">
      <c r="A1075" s="6" t="s">
        <v>22</v>
      </c>
      <c r="B1075" s="6" t="s">
        <v>22</v>
      </c>
      <c r="C1075" s="6" t="s">
        <v>113</v>
      </c>
      <c r="D1075" s="6" t="s">
        <v>114</v>
      </c>
      <c r="E1075" s="7">
        <v>42823</v>
      </c>
      <c r="F1075" s="11">
        <v>63.07</v>
      </c>
      <c r="G1075" s="9"/>
      <c r="H1075" s="11">
        <v>160.21</v>
      </c>
      <c r="I1075" s="11">
        <v>21.18</v>
      </c>
      <c r="J1075" s="9"/>
      <c r="K1075" s="11">
        <v>83.56</v>
      </c>
      <c r="L1075" s="11">
        <v>12.76</v>
      </c>
      <c r="M1075" s="11">
        <v>0.69</v>
      </c>
      <c r="N1075" s="11">
        <v>-1.4</v>
      </c>
      <c r="O1075" s="11">
        <v>18.5</v>
      </c>
      <c r="P1075" s="9"/>
      <c r="Q1075" s="9"/>
    </row>
    <row r="1076" spans="1:17" ht="15.75" thickBot="1" x14ac:dyDescent="0.3">
      <c r="A1076" s="6" t="s">
        <v>22</v>
      </c>
      <c r="B1076" s="6" t="s">
        <v>22</v>
      </c>
      <c r="C1076" s="6" t="s">
        <v>113</v>
      </c>
      <c r="D1076" s="6" t="s">
        <v>114</v>
      </c>
      <c r="E1076" s="7">
        <v>42824</v>
      </c>
      <c r="F1076" s="10">
        <v>454.04</v>
      </c>
      <c r="G1076" s="8"/>
      <c r="H1076" s="10">
        <v>257.05</v>
      </c>
      <c r="I1076" s="10">
        <v>33.97</v>
      </c>
      <c r="J1076" s="8"/>
      <c r="K1076" s="10">
        <v>134.13999999999999</v>
      </c>
      <c r="L1076" s="10">
        <v>20.5</v>
      </c>
      <c r="M1076" s="10">
        <v>1.18</v>
      </c>
      <c r="N1076" s="10">
        <v>-2.2799999999999998</v>
      </c>
      <c r="O1076" s="10">
        <v>48.86</v>
      </c>
      <c r="P1076" s="8"/>
      <c r="Q1076" s="8"/>
    </row>
    <row r="1077" spans="1:17" ht="15.75" thickBot="1" x14ac:dyDescent="0.3">
      <c r="A1077" s="6" t="s">
        <v>22</v>
      </c>
      <c r="B1077" s="6" t="s">
        <v>22</v>
      </c>
      <c r="C1077" s="6" t="s">
        <v>113</v>
      </c>
      <c r="D1077" s="6" t="s">
        <v>114</v>
      </c>
      <c r="E1077" s="7">
        <v>42825</v>
      </c>
      <c r="F1077" s="11">
        <v>659.68</v>
      </c>
      <c r="G1077" s="9"/>
      <c r="H1077" s="11">
        <v>1291.26</v>
      </c>
      <c r="I1077" s="11">
        <v>170.77</v>
      </c>
      <c r="J1077" s="9"/>
      <c r="K1077" s="11">
        <v>673.56</v>
      </c>
      <c r="L1077" s="11">
        <v>102.9</v>
      </c>
      <c r="M1077" s="11">
        <v>5.74</v>
      </c>
      <c r="N1077" s="11">
        <v>-11.4</v>
      </c>
      <c r="O1077" s="11">
        <v>157.36000000000001</v>
      </c>
      <c r="P1077" s="9"/>
      <c r="Q1077" s="9"/>
    </row>
    <row r="1078" spans="1:17" ht="15.75" thickBot="1" x14ac:dyDescent="0.3">
      <c r="A1078" s="6" t="s">
        <v>22</v>
      </c>
      <c r="B1078" s="6" t="s">
        <v>22</v>
      </c>
      <c r="C1078" s="6" t="s">
        <v>113</v>
      </c>
      <c r="D1078" s="6" t="s">
        <v>114</v>
      </c>
      <c r="E1078" s="7">
        <v>42826</v>
      </c>
      <c r="F1078" s="10">
        <v>5.74</v>
      </c>
      <c r="G1078" s="8"/>
      <c r="H1078" s="10">
        <v>100.64</v>
      </c>
      <c r="I1078" s="10">
        <v>13.32</v>
      </c>
      <c r="J1078" s="8"/>
      <c r="K1078" s="10">
        <v>52.51</v>
      </c>
      <c r="L1078" s="10">
        <v>8.0399999999999991</v>
      </c>
      <c r="M1078" s="10">
        <v>-3.99</v>
      </c>
      <c r="N1078" s="10">
        <v>-0.31</v>
      </c>
      <c r="O1078" s="10">
        <v>11.66</v>
      </c>
      <c r="P1078" s="8"/>
      <c r="Q1078" s="8"/>
    </row>
    <row r="1079" spans="1:17" ht="15.75" thickBot="1" x14ac:dyDescent="0.3">
      <c r="A1079" s="6" t="s">
        <v>22</v>
      </c>
      <c r="B1079" s="6" t="s">
        <v>22</v>
      </c>
      <c r="C1079" s="6" t="s">
        <v>113</v>
      </c>
      <c r="D1079" s="6" t="s">
        <v>114</v>
      </c>
      <c r="E1079" s="7">
        <v>42827</v>
      </c>
      <c r="F1079" s="11">
        <v>1979.35</v>
      </c>
      <c r="G1079" s="9"/>
      <c r="H1079" s="11">
        <v>3213.43</v>
      </c>
      <c r="I1079" s="11">
        <v>425.14</v>
      </c>
      <c r="J1079" s="9"/>
      <c r="K1079" s="11">
        <v>1676.61</v>
      </c>
      <c r="L1079" s="11">
        <v>257.72000000000003</v>
      </c>
      <c r="M1079" s="11">
        <v>-127.38</v>
      </c>
      <c r="N1079" s="11">
        <v>-9.8000000000000007</v>
      </c>
      <c r="O1079" s="11">
        <v>491.67</v>
      </c>
      <c r="P1079" s="9"/>
      <c r="Q1079" s="9"/>
    </row>
    <row r="1080" spans="1:17" ht="15.75" thickBot="1" x14ac:dyDescent="0.3">
      <c r="A1080" s="6" t="s">
        <v>22</v>
      </c>
      <c r="B1080" s="6" t="s">
        <v>22</v>
      </c>
      <c r="C1080" s="6" t="s">
        <v>113</v>
      </c>
      <c r="D1080" s="6" t="s">
        <v>114</v>
      </c>
      <c r="E1080" s="7">
        <v>42828</v>
      </c>
      <c r="F1080" s="10">
        <v>192752.77</v>
      </c>
      <c r="G1080" s="8"/>
      <c r="H1080" s="10">
        <v>600974.77</v>
      </c>
      <c r="I1080" s="10">
        <v>79508.460000000006</v>
      </c>
      <c r="J1080" s="8"/>
      <c r="K1080" s="10">
        <v>313550.84999999998</v>
      </c>
      <c r="L1080" s="10">
        <v>47940.4</v>
      </c>
      <c r="M1080" s="10">
        <v>-23818.62</v>
      </c>
      <c r="N1080" s="10">
        <v>-1840.65</v>
      </c>
      <c r="O1080" s="10">
        <v>80160.62</v>
      </c>
      <c r="P1080" s="8"/>
      <c r="Q1080" s="8"/>
    </row>
    <row r="1081" spans="1:17" ht="15.75" thickBot="1" x14ac:dyDescent="0.3">
      <c r="A1081" s="6" t="s">
        <v>22</v>
      </c>
      <c r="B1081" s="6" t="s">
        <v>22</v>
      </c>
      <c r="C1081" s="6" t="s">
        <v>113</v>
      </c>
      <c r="D1081" s="6" t="s">
        <v>114</v>
      </c>
      <c r="E1081" s="7">
        <v>42829</v>
      </c>
      <c r="F1081" s="11">
        <v>142686.66</v>
      </c>
      <c r="G1081" s="9"/>
      <c r="H1081" s="11">
        <v>493471.08</v>
      </c>
      <c r="I1081" s="11">
        <v>65285.97</v>
      </c>
      <c r="J1081" s="9"/>
      <c r="K1081" s="11">
        <v>257460.21</v>
      </c>
      <c r="L1081" s="11">
        <v>39420.86</v>
      </c>
      <c r="M1081" s="11">
        <v>-19557.86</v>
      </c>
      <c r="N1081" s="11">
        <v>-1511.5</v>
      </c>
      <c r="O1081" s="11">
        <v>64791.48</v>
      </c>
      <c r="P1081" s="9"/>
      <c r="Q1081" s="9"/>
    </row>
    <row r="1082" spans="1:17" ht="15.75" thickBot="1" x14ac:dyDescent="0.3">
      <c r="A1082" s="6" t="s">
        <v>22</v>
      </c>
      <c r="B1082" s="6" t="s">
        <v>22</v>
      </c>
      <c r="C1082" s="6" t="s">
        <v>113</v>
      </c>
      <c r="D1082" s="6" t="s">
        <v>114</v>
      </c>
      <c r="E1082" s="7">
        <v>42830</v>
      </c>
      <c r="F1082" s="10">
        <v>180440.71</v>
      </c>
      <c r="G1082" s="8"/>
      <c r="H1082" s="10">
        <v>644935.32999999996</v>
      </c>
      <c r="I1082" s="10">
        <v>85325.15</v>
      </c>
      <c r="J1082" s="8"/>
      <c r="K1082" s="10">
        <v>336486.48</v>
      </c>
      <c r="L1082" s="10">
        <v>51604.13</v>
      </c>
      <c r="M1082" s="10">
        <v>-25560.2</v>
      </c>
      <c r="N1082" s="10">
        <v>-1975.71</v>
      </c>
      <c r="O1082" s="10">
        <v>84284.31</v>
      </c>
      <c r="P1082" s="8"/>
      <c r="Q1082" s="8"/>
    </row>
    <row r="1083" spans="1:17" ht="15.75" thickBot="1" x14ac:dyDescent="0.3">
      <c r="A1083" s="6" t="s">
        <v>22</v>
      </c>
      <c r="B1083" s="6" t="s">
        <v>22</v>
      </c>
      <c r="C1083" s="6" t="s">
        <v>113</v>
      </c>
      <c r="D1083" s="6" t="s">
        <v>114</v>
      </c>
      <c r="E1083" s="7">
        <v>42831</v>
      </c>
      <c r="F1083" s="11">
        <v>223494.65</v>
      </c>
      <c r="G1083" s="9"/>
      <c r="H1083" s="11">
        <v>758052.27</v>
      </c>
      <c r="I1083" s="11">
        <v>100290.8</v>
      </c>
      <c r="J1083" s="9"/>
      <c r="K1083" s="11">
        <v>395504.29</v>
      </c>
      <c r="L1083" s="11">
        <v>60687.55</v>
      </c>
      <c r="M1083" s="11">
        <v>-30042.51</v>
      </c>
      <c r="N1083" s="11">
        <v>-2323.1999999999998</v>
      </c>
      <c r="O1083" s="11">
        <v>99825.37</v>
      </c>
      <c r="P1083" s="9"/>
      <c r="Q1083" s="9"/>
    </row>
    <row r="1084" spans="1:17" ht="15.75" thickBot="1" x14ac:dyDescent="0.3">
      <c r="A1084" s="6" t="s">
        <v>22</v>
      </c>
      <c r="B1084" s="6" t="s">
        <v>22</v>
      </c>
      <c r="C1084" s="6" t="s">
        <v>113</v>
      </c>
      <c r="D1084" s="6" t="s">
        <v>114</v>
      </c>
      <c r="E1084" s="7">
        <v>42832</v>
      </c>
      <c r="F1084" s="10">
        <v>248184.73</v>
      </c>
      <c r="G1084" s="8"/>
      <c r="H1084" s="10">
        <v>758370.93</v>
      </c>
      <c r="I1084" s="10">
        <v>100333.14</v>
      </c>
      <c r="J1084" s="8"/>
      <c r="K1084" s="10">
        <v>395670.63</v>
      </c>
      <c r="L1084" s="10">
        <v>60750.99</v>
      </c>
      <c r="M1084" s="10">
        <v>-30055.19</v>
      </c>
      <c r="N1084" s="10">
        <v>-2323.31</v>
      </c>
      <c r="O1084" s="10">
        <v>101500.03</v>
      </c>
      <c r="P1084" s="8"/>
      <c r="Q1084" s="8"/>
    </row>
    <row r="1085" spans="1:17" ht="15.75" thickBot="1" x14ac:dyDescent="0.3">
      <c r="A1085" s="6" t="s">
        <v>22</v>
      </c>
      <c r="B1085" s="6" t="s">
        <v>22</v>
      </c>
      <c r="C1085" s="6" t="s">
        <v>113</v>
      </c>
      <c r="D1085" s="6" t="s">
        <v>114</v>
      </c>
      <c r="E1085" s="7">
        <v>42833</v>
      </c>
      <c r="F1085" s="11">
        <v>179946.77</v>
      </c>
      <c r="G1085" s="9"/>
      <c r="H1085" s="11">
        <v>591047.54</v>
      </c>
      <c r="I1085" s="11">
        <v>78195.23</v>
      </c>
      <c r="J1085" s="9"/>
      <c r="K1085" s="11">
        <v>308370.96999999997</v>
      </c>
      <c r="L1085" s="11">
        <v>47383.24</v>
      </c>
      <c r="M1085" s="11">
        <v>-23424.45</v>
      </c>
      <c r="N1085" s="11">
        <v>-1810.43</v>
      </c>
      <c r="O1085" s="11">
        <v>78214.559999999998</v>
      </c>
      <c r="P1085" s="9"/>
      <c r="Q1085" s="9"/>
    </row>
    <row r="1086" spans="1:17" ht="15.75" thickBot="1" x14ac:dyDescent="0.3">
      <c r="A1086" s="6" t="s">
        <v>22</v>
      </c>
      <c r="B1086" s="6" t="s">
        <v>22</v>
      </c>
      <c r="C1086" s="6" t="s">
        <v>113</v>
      </c>
      <c r="D1086" s="6" t="s">
        <v>114</v>
      </c>
      <c r="E1086" s="7">
        <v>42834</v>
      </c>
      <c r="F1086" s="10">
        <v>188567.77</v>
      </c>
      <c r="G1086" s="8"/>
      <c r="H1086" s="10">
        <v>553993.80000000005</v>
      </c>
      <c r="I1086" s="10">
        <v>73293.460000000006</v>
      </c>
      <c r="J1086" s="8"/>
      <c r="K1086" s="10">
        <v>289039.81</v>
      </c>
      <c r="L1086" s="10">
        <v>44469.54</v>
      </c>
      <c r="M1086" s="10">
        <v>-21955.21</v>
      </c>
      <c r="N1086" s="10">
        <v>-1697.8</v>
      </c>
      <c r="O1086" s="10">
        <v>74634.66</v>
      </c>
      <c r="P1086" s="8"/>
      <c r="Q1086" s="8"/>
    </row>
    <row r="1087" spans="1:17" ht="15.75" thickBot="1" x14ac:dyDescent="0.3">
      <c r="A1087" s="6" t="s">
        <v>22</v>
      </c>
      <c r="B1087" s="6" t="s">
        <v>22</v>
      </c>
      <c r="C1087" s="6" t="s">
        <v>113</v>
      </c>
      <c r="D1087" s="6" t="s">
        <v>114</v>
      </c>
      <c r="E1087" s="7">
        <v>42835</v>
      </c>
      <c r="F1087" s="11">
        <v>194916.6</v>
      </c>
      <c r="G1087" s="9"/>
      <c r="H1087" s="11">
        <v>824689.09</v>
      </c>
      <c r="I1087" s="11">
        <v>109106.44</v>
      </c>
      <c r="J1087" s="9"/>
      <c r="K1087" s="11">
        <v>430270.12</v>
      </c>
      <c r="L1087" s="11">
        <v>66264.14</v>
      </c>
      <c r="M1087" s="11">
        <v>-32684.71</v>
      </c>
      <c r="N1087" s="11">
        <v>-2526.42</v>
      </c>
      <c r="O1087" s="11">
        <v>105419.48</v>
      </c>
      <c r="P1087" s="9"/>
      <c r="Q1087" s="9"/>
    </row>
    <row r="1088" spans="1:17" ht="15.75" thickBot="1" x14ac:dyDescent="0.3">
      <c r="A1088" s="6" t="s">
        <v>22</v>
      </c>
      <c r="B1088" s="6" t="s">
        <v>22</v>
      </c>
      <c r="C1088" s="6" t="s">
        <v>113</v>
      </c>
      <c r="D1088" s="6" t="s">
        <v>114</v>
      </c>
      <c r="E1088" s="7">
        <v>42836</v>
      </c>
      <c r="F1088" s="10">
        <v>149186.60999999999</v>
      </c>
      <c r="G1088" s="8"/>
      <c r="H1088" s="10">
        <v>651217.30000000005</v>
      </c>
      <c r="I1088" s="10">
        <v>86155.89</v>
      </c>
      <c r="J1088" s="8"/>
      <c r="K1088" s="10">
        <v>339762.41</v>
      </c>
      <c r="L1088" s="10">
        <v>52424.480000000003</v>
      </c>
      <c r="M1088" s="10">
        <v>-25809.37</v>
      </c>
      <c r="N1088" s="10">
        <v>-1994.84</v>
      </c>
      <c r="O1088" s="10">
        <v>82937.149999999994</v>
      </c>
      <c r="P1088" s="8"/>
      <c r="Q1088" s="8"/>
    </row>
    <row r="1089" spans="1:17" ht="15.75" thickBot="1" x14ac:dyDescent="0.3">
      <c r="A1089" s="6" t="s">
        <v>22</v>
      </c>
      <c r="B1089" s="6" t="s">
        <v>22</v>
      </c>
      <c r="C1089" s="6" t="s">
        <v>113</v>
      </c>
      <c r="D1089" s="6" t="s">
        <v>114</v>
      </c>
      <c r="E1089" s="7">
        <v>42837</v>
      </c>
      <c r="F1089" s="11">
        <v>162990.57999999999</v>
      </c>
      <c r="G1089" s="9"/>
      <c r="H1089" s="11">
        <v>641052.05000000005</v>
      </c>
      <c r="I1089" s="11">
        <v>84810.98</v>
      </c>
      <c r="J1089" s="9"/>
      <c r="K1089" s="11">
        <v>334459.18</v>
      </c>
      <c r="L1089" s="11">
        <v>51645.9</v>
      </c>
      <c r="M1089" s="11">
        <v>-25406.78</v>
      </c>
      <c r="N1089" s="11">
        <v>-1963.46</v>
      </c>
      <c r="O1089" s="11">
        <v>82715.44</v>
      </c>
      <c r="P1089" s="9"/>
      <c r="Q1089" s="9"/>
    </row>
    <row r="1090" spans="1:17" ht="15.75" thickBot="1" x14ac:dyDescent="0.3">
      <c r="A1090" s="6" t="s">
        <v>22</v>
      </c>
      <c r="B1090" s="6" t="s">
        <v>22</v>
      </c>
      <c r="C1090" s="6" t="s">
        <v>113</v>
      </c>
      <c r="D1090" s="6" t="s">
        <v>114</v>
      </c>
      <c r="E1090" s="7">
        <v>42838</v>
      </c>
      <c r="F1090" s="10">
        <v>219263.35999999999</v>
      </c>
      <c r="G1090" s="8"/>
      <c r="H1090" s="10">
        <v>683782.65</v>
      </c>
      <c r="I1090" s="10">
        <v>90465.66</v>
      </c>
      <c r="J1090" s="8"/>
      <c r="K1090" s="10">
        <v>356755</v>
      </c>
      <c r="L1090" s="10">
        <v>55150.52</v>
      </c>
      <c r="M1090" s="10">
        <v>-27099.94</v>
      </c>
      <c r="N1090" s="10">
        <v>-2094.21</v>
      </c>
      <c r="O1090" s="10">
        <v>91243.7</v>
      </c>
      <c r="P1090" s="8"/>
      <c r="Q1090" s="8"/>
    </row>
    <row r="1091" spans="1:17" ht="15.75" thickBot="1" x14ac:dyDescent="0.3">
      <c r="A1091" s="6" t="s">
        <v>22</v>
      </c>
      <c r="B1091" s="6" t="s">
        <v>22</v>
      </c>
      <c r="C1091" s="6" t="s">
        <v>113</v>
      </c>
      <c r="D1091" s="6" t="s">
        <v>114</v>
      </c>
      <c r="E1091" s="7">
        <v>42839</v>
      </c>
      <c r="F1091" s="11">
        <v>233717.62</v>
      </c>
      <c r="G1091" s="9"/>
      <c r="H1091" s="11">
        <v>840480.78</v>
      </c>
      <c r="I1091" s="11">
        <v>111195.63</v>
      </c>
      <c r="J1091" s="9"/>
      <c r="K1091" s="11">
        <v>438509.61</v>
      </c>
      <c r="L1091" s="11">
        <v>67895.61</v>
      </c>
      <c r="M1091" s="11">
        <v>-33311.4</v>
      </c>
      <c r="N1091" s="11">
        <v>-2573.79</v>
      </c>
      <c r="O1091" s="11">
        <v>109785.57</v>
      </c>
      <c r="P1091" s="9"/>
      <c r="Q1091" s="9"/>
    </row>
    <row r="1092" spans="1:17" ht="15.75" thickBot="1" x14ac:dyDescent="0.3">
      <c r="A1092" s="6" t="s">
        <v>22</v>
      </c>
      <c r="B1092" s="6" t="s">
        <v>22</v>
      </c>
      <c r="C1092" s="6" t="s">
        <v>113</v>
      </c>
      <c r="D1092" s="6" t="s">
        <v>114</v>
      </c>
      <c r="E1092" s="7">
        <v>42840</v>
      </c>
      <c r="F1092" s="10">
        <v>153461.07</v>
      </c>
      <c r="G1092" s="8"/>
      <c r="H1092" s="10">
        <v>567235.15</v>
      </c>
      <c r="I1092" s="10">
        <v>75045.460000000006</v>
      </c>
      <c r="J1092" s="8"/>
      <c r="K1092" s="10">
        <v>295948.18</v>
      </c>
      <c r="L1092" s="10">
        <v>45870.78</v>
      </c>
      <c r="M1092" s="10">
        <v>-22481.32</v>
      </c>
      <c r="N1092" s="10">
        <v>-1737.29</v>
      </c>
      <c r="O1092" s="10">
        <v>73814.05</v>
      </c>
      <c r="P1092" s="8"/>
      <c r="Q1092" s="8"/>
    </row>
    <row r="1093" spans="1:17" ht="15.75" thickBot="1" x14ac:dyDescent="0.3">
      <c r="A1093" s="6" t="s">
        <v>22</v>
      </c>
      <c r="B1093" s="6" t="s">
        <v>22</v>
      </c>
      <c r="C1093" s="6" t="s">
        <v>113</v>
      </c>
      <c r="D1093" s="6" t="s">
        <v>114</v>
      </c>
      <c r="E1093" s="7">
        <v>42841</v>
      </c>
      <c r="F1093" s="11">
        <v>207915.45</v>
      </c>
      <c r="G1093" s="9"/>
      <c r="H1093" s="11">
        <v>681769.19</v>
      </c>
      <c r="I1093" s="11">
        <v>90198.54</v>
      </c>
      <c r="J1093" s="9"/>
      <c r="K1093" s="11">
        <v>355704.14</v>
      </c>
      <c r="L1093" s="11">
        <v>55238.77</v>
      </c>
      <c r="M1093" s="11">
        <v>-27019.99</v>
      </c>
      <c r="N1093" s="11">
        <v>-2088.77</v>
      </c>
      <c r="O1093" s="11">
        <v>90281.51</v>
      </c>
      <c r="P1093" s="9"/>
      <c r="Q1093" s="9"/>
    </row>
    <row r="1094" spans="1:17" ht="15.75" thickBot="1" x14ac:dyDescent="0.3">
      <c r="A1094" s="6" t="s">
        <v>22</v>
      </c>
      <c r="B1094" s="6" t="s">
        <v>22</v>
      </c>
      <c r="C1094" s="6" t="s">
        <v>113</v>
      </c>
      <c r="D1094" s="6" t="s">
        <v>114</v>
      </c>
      <c r="E1094" s="7">
        <v>42842</v>
      </c>
      <c r="F1094" s="10">
        <v>204986.49</v>
      </c>
      <c r="G1094" s="8"/>
      <c r="H1094" s="10">
        <v>688040.99</v>
      </c>
      <c r="I1094" s="10">
        <v>91027.42</v>
      </c>
      <c r="J1094" s="8"/>
      <c r="K1094" s="10">
        <v>358975.93</v>
      </c>
      <c r="L1094" s="10">
        <v>55789.04</v>
      </c>
      <c r="M1094" s="10">
        <v>-27268.46</v>
      </c>
      <c r="N1094" s="10">
        <v>-2107.79</v>
      </c>
      <c r="O1094" s="10">
        <v>90794.41</v>
      </c>
      <c r="P1094" s="8"/>
      <c r="Q1094" s="8"/>
    </row>
    <row r="1095" spans="1:17" ht="15.75" thickBot="1" x14ac:dyDescent="0.3">
      <c r="A1095" s="6" t="s">
        <v>22</v>
      </c>
      <c r="B1095" s="6" t="s">
        <v>22</v>
      </c>
      <c r="C1095" s="6" t="s">
        <v>113</v>
      </c>
      <c r="D1095" s="6" t="s">
        <v>114</v>
      </c>
      <c r="E1095" s="7">
        <v>42843</v>
      </c>
      <c r="F1095" s="11">
        <v>204157.78</v>
      </c>
      <c r="G1095" s="9"/>
      <c r="H1095" s="11">
        <v>596588.36</v>
      </c>
      <c r="I1095" s="11">
        <v>78929.119999999995</v>
      </c>
      <c r="J1095" s="9"/>
      <c r="K1095" s="11">
        <v>311262.24</v>
      </c>
      <c r="L1095" s="11">
        <v>48437.43</v>
      </c>
      <c r="M1095" s="11">
        <v>-23643.94</v>
      </c>
      <c r="N1095" s="11">
        <v>-1827.36</v>
      </c>
      <c r="O1095" s="11">
        <v>80481.77</v>
      </c>
      <c r="P1095" s="9"/>
      <c r="Q1095" s="9"/>
    </row>
    <row r="1096" spans="1:17" ht="15.75" thickBot="1" x14ac:dyDescent="0.3">
      <c r="A1096" s="6" t="s">
        <v>22</v>
      </c>
      <c r="B1096" s="6" t="s">
        <v>22</v>
      </c>
      <c r="C1096" s="6" t="s">
        <v>113</v>
      </c>
      <c r="D1096" s="6" t="s">
        <v>114</v>
      </c>
      <c r="E1096" s="7">
        <v>42844</v>
      </c>
      <c r="F1096" s="10">
        <v>149565.59</v>
      </c>
      <c r="G1096" s="8"/>
      <c r="H1096" s="10">
        <v>443260.6</v>
      </c>
      <c r="I1096" s="10">
        <v>58643.83</v>
      </c>
      <c r="J1096" s="8"/>
      <c r="K1096" s="10">
        <v>231265.52</v>
      </c>
      <c r="L1096" s="10">
        <v>36017.199999999997</v>
      </c>
      <c r="M1096" s="10">
        <v>-17568.38</v>
      </c>
      <c r="N1096" s="10">
        <v>-1357.41</v>
      </c>
      <c r="O1096" s="10">
        <v>59658.44</v>
      </c>
      <c r="P1096" s="8"/>
      <c r="Q1096" s="8"/>
    </row>
    <row r="1097" spans="1:17" ht="15.75" thickBot="1" x14ac:dyDescent="0.3">
      <c r="A1097" s="6" t="s">
        <v>22</v>
      </c>
      <c r="B1097" s="6" t="s">
        <v>22</v>
      </c>
      <c r="C1097" s="6" t="s">
        <v>113</v>
      </c>
      <c r="D1097" s="6" t="s">
        <v>114</v>
      </c>
      <c r="E1097" s="7">
        <v>42845</v>
      </c>
      <c r="F1097" s="11">
        <v>180420</v>
      </c>
      <c r="G1097" s="9"/>
      <c r="H1097" s="11">
        <v>671956.23</v>
      </c>
      <c r="I1097" s="11">
        <v>88900.56</v>
      </c>
      <c r="J1097" s="9"/>
      <c r="K1097" s="11">
        <v>350583.38</v>
      </c>
      <c r="L1097" s="11">
        <v>54669.03</v>
      </c>
      <c r="M1097" s="11">
        <v>-26631.45</v>
      </c>
      <c r="N1097" s="11">
        <v>-2058.2399999999998</v>
      </c>
      <c r="O1097" s="11">
        <v>87372.45</v>
      </c>
      <c r="P1097" s="9"/>
      <c r="Q1097" s="9"/>
    </row>
    <row r="1098" spans="1:17" ht="15.75" thickBot="1" x14ac:dyDescent="0.3">
      <c r="A1098" s="6" t="s">
        <v>22</v>
      </c>
      <c r="B1098" s="6" t="s">
        <v>22</v>
      </c>
      <c r="C1098" s="6" t="s">
        <v>113</v>
      </c>
      <c r="D1098" s="6" t="s">
        <v>114</v>
      </c>
      <c r="E1098" s="7">
        <v>42846</v>
      </c>
      <c r="F1098" s="10">
        <v>1079.01</v>
      </c>
      <c r="G1098" s="8"/>
      <c r="H1098" s="10">
        <v>2294.35</v>
      </c>
      <c r="I1098" s="10">
        <v>303.52</v>
      </c>
      <c r="J1098" s="8"/>
      <c r="K1098" s="10">
        <v>1197.03</v>
      </c>
      <c r="L1098" s="10">
        <v>186.3</v>
      </c>
      <c r="M1098" s="10">
        <v>-90.99</v>
      </c>
      <c r="N1098" s="10">
        <v>-7.01</v>
      </c>
      <c r="O1098" s="10">
        <v>328.99</v>
      </c>
      <c r="P1098" s="8"/>
      <c r="Q1098" s="8"/>
    </row>
    <row r="1099" spans="1:17" ht="15.75" thickBot="1" x14ac:dyDescent="0.3">
      <c r="A1099" s="6" t="s">
        <v>22</v>
      </c>
      <c r="B1099" s="6" t="s">
        <v>22</v>
      </c>
      <c r="C1099" s="6" t="s">
        <v>113</v>
      </c>
      <c r="D1099" s="6" t="s">
        <v>114</v>
      </c>
      <c r="E1099" s="7">
        <v>42847</v>
      </c>
      <c r="F1099" s="11">
        <v>0.36</v>
      </c>
      <c r="G1099" s="9"/>
      <c r="H1099" s="11">
        <v>0</v>
      </c>
      <c r="I1099" s="11">
        <v>0</v>
      </c>
      <c r="J1099" s="9"/>
      <c r="K1099" s="11">
        <v>0</v>
      </c>
      <c r="L1099" s="11">
        <v>0</v>
      </c>
      <c r="M1099" s="11">
        <v>0</v>
      </c>
      <c r="N1099" s="11">
        <v>0</v>
      </c>
      <c r="O1099" s="11">
        <v>0.02</v>
      </c>
      <c r="P1099" s="9"/>
      <c r="Q1099" s="9"/>
    </row>
    <row r="1100" spans="1:17" ht="15.75" thickBot="1" x14ac:dyDescent="0.3">
      <c r="A1100" s="6" t="s">
        <v>22</v>
      </c>
      <c r="B1100" s="6" t="s">
        <v>22</v>
      </c>
      <c r="C1100" s="6" t="s">
        <v>113</v>
      </c>
      <c r="D1100" s="6" t="s">
        <v>114</v>
      </c>
      <c r="E1100" s="7">
        <v>42848</v>
      </c>
      <c r="F1100" s="10">
        <v>1299.33</v>
      </c>
      <c r="G1100" s="8"/>
      <c r="H1100" s="10">
        <v>2306.48</v>
      </c>
      <c r="I1100" s="10">
        <v>305.16000000000003</v>
      </c>
      <c r="J1100" s="8"/>
      <c r="K1100" s="10">
        <v>1203.48</v>
      </c>
      <c r="L1100" s="10">
        <v>187.88</v>
      </c>
      <c r="M1100" s="10">
        <v>-91.49</v>
      </c>
      <c r="N1100" s="10">
        <v>-7.06</v>
      </c>
      <c r="O1100" s="10">
        <v>344.94</v>
      </c>
      <c r="P1100" s="8"/>
      <c r="Q1100" s="8"/>
    </row>
    <row r="1101" spans="1:17" ht="15.75" thickBot="1" x14ac:dyDescent="0.3">
      <c r="A1101" s="6" t="s">
        <v>22</v>
      </c>
      <c r="B1101" s="6" t="s">
        <v>22</v>
      </c>
      <c r="C1101" s="6" t="s">
        <v>113</v>
      </c>
      <c r="D1101" s="6" t="s">
        <v>114</v>
      </c>
      <c r="E1101" s="7">
        <v>42849</v>
      </c>
      <c r="F1101" s="11">
        <v>2739.48</v>
      </c>
      <c r="G1101" s="9"/>
      <c r="H1101" s="11">
        <v>5197.83</v>
      </c>
      <c r="I1101" s="11">
        <v>687.66</v>
      </c>
      <c r="J1101" s="9"/>
      <c r="K1101" s="11">
        <v>2711.82</v>
      </c>
      <c r="L1101" s="11">
        <v>423.04</v>
      </c>
      <c r="M1101" s="11">
        <v>-205.95</v>
      </c>
      <c r="N1101" s="11">
        <v>-15.94</v>
      </c>
      <c r="O1101" s="11">
        <v>765.04</v>
      </c>
      <c r="P1101" s="9"/>
      <c r="Q1101" s="9"/>
    </row>
    <row r="1102" spans="1:17" ht="15.75" thickBot="1" x14ac:dyDescent="0.3">
      <c r="A1102" s="6" t="s">
        <v>22</v>
      </c>
      <c r="B1102" s="6" t="s">
        <v>22</v>
      </c>
      <c r="C1102" s="6" t="s">
        <v>113</v>
      </c>
      <c r="D1102" s="6" t="s">
        <v>114</v>
      </c>
      <c r="E1102" s="7">
        <v>42850</v>
      </c>
      <c r="F1102" s="10">
        <v>2055.2600000000002</v>
      </c>
      <c r="G1102" s="8"/>
      <c r="H1102" s="10">
        <v>3457.99</v>
      </c>
      <c r="I1102" s="10">
        <v>457.56</v>
      </c>
      <c r="J1102" s="8"/>
      <c r="K1102" s="10">
        <v>1804.24</v>
      </c>
      <c r="L1102" s="10">
        <v>281.74</v>
      </c>
      <c r="M1102" s="10">
        <v>-137.16999999999999</v>
      </c>
      <c r="N1102" s="10">
        <v>-10.47</v>
      </c>
      <c r="O1102" s="10">
        <v>524.37</v>
      </c>
      <c r="P1102" s="8"/>
      <c r="Q1102" s="8"/>
    </row>
    <row r="1103" spans="1:17" ht="15.75" thickBot="1" x14ac:dyDescent="0.3">
      <c r="A1103" s="6" t="s">
        <v>22</v>
      </c>
      <c r="B1103" s="6" t="s">
        <v>22</v>
      </c>
      <c r="C1103" s="6" t="s">
        <v>113</v>
      </c>
      <c r="D1103" s="6" t="s">
        <v>114</v>
      </c>
      <c r="E1103" s="7">
        <v>42851</v>
      </c>
      <c r="F1103" s="11">
        <v>1793.78</v>
      </c>
      <c r="G1103" s="9"/>
      <c r="H1103" s="11">
        <v>2866.12</v>
      </c>
      <c r="I1103" s="11">
        <v>379.2</v>
      </c>
      <c r="J1103" s="9"/>
      <c r="K1103" s="11">
        <v>1495.36</v>
      </c>
      <c r="L1103" s="11">
        <v>233.56</v>
      </c>
      <c r="M1103" s="11">
        <v>-113.64</v>
      </c>
      <c r="N1103" s="11">
        <v>-8.75</v>
      </c>
      <c r="O1103" s="11">
        <v>440.59</v>
      </c>
      <c r="P1103" s="9"/>
      <c r="Q1103" s="9"/>
    </row>
    <row r="1104" spans="1:17" ht="15.75" thickBot="1" x14ac:dyDescent="0.3">
      <c r="A1104" s="6" t="s">
        <v>22</v>
      </c>
      <c r="B1104" s="6" t="s">
        <v>22</v>
      </c>
      <c r="C1104" s="6" t="s">
        <v>113</v>
      </c>
      <c r="D1104" s="6" t="s">
        <v>114</v>
      </c>
      <c r="E1104" s="7">
        <v>42852</v>
      </c>
      <c r="F1104" s="10">
        <v>2669.51</v>
      </c>
      <c r="G1104" s="8"/>
      <c r="H1104" s="10">
        <v>4217.49</v>
      </c>
      <c r="I1104" s="10">
        <v>557.9</v>
      </c>
      <c r="J1104" s="8"/>
      <c r="K1104" s="10">
        <v>2200.39</v>
      </c>
      <c r="L1104" s="10">
        <v>343.94</v>
      </c>
      <c r="M1104" s="10">
        <v>-167.32</v>
      </c>
      <c r="N1104" s="10">
        <v>-12.81</v>
      </c>
      <c r="O1104" s="10">
        <v>650.35</v>
      </c>
      <c r="P1104" s="8"/>
      <c r="Q1104" s="8"/>
    </row>
    <row r="1105" spans="1:17" ht="15.75" thickBot="1" x14ac:dyDescent="0.3">
      <c r="A1105" s="6" t="s">
        <v>22</v>
      </c>
      <c r="B1105" s="6" t="s">
        <v>22</v>
      </c>
      <c r="C1105" s="6" t="s">
        <v>113</v>
      </c>
      <c r="D1105" s="6" t="s">
        <v>114</v>
      </c>
      <c r="E1105" s="7">
        <v>42853</v>
      </c>
      <c r="F1105" s="11">
        <v>2222.83</v>
      </c>
      <c r="G1105" s="9"/>
      <c r="H1105" s="11">
        <v>4412.18</v>
      </c>
      <c r="I1105" s="11">
        <v>583.77</v>
      </c>
      <c r="J1105" s="9"/>
      <c r="K1105" s="11">
        <v>2302.0700000000002</v>
      </c>
      <c r="L1105" s="11">
        <v>359.67</v>
      </c>
      <c r="M1105" s="11">
        <v>-174.74</v>
      </c>
      <c r="N1105" s="11">
        <v>-13.55</v>
      </c>
      <c r="O1105" s="11">
        <v>642.53</v>
      </c>
      <c r="P1105" s="9"/>
      <c r="Q1105" s="9"/>
    </row>
    <row r="1106" spans="1:17" ht="15.75" thickBot="1" x14ac:dyDescent="0.3">
      <c r="A1106" s="6" t="s">
        <v>22</v>
      </c>
      <c r="B1106" s="6" t="s">
        <v>22</v>
      </c>
      <c r="C1106" s="6" t="s">
        <v>113</v>
      </c>
      <c r="D1106" s="6" t="s">
        <v>114</v>
      </c>
      <c r="E1106" s="7">
        <v>42854</v>
      </c>
      <c r="F1106" s="10">
        <v>209169.6</v>
      </c>
      <c r="G1106" s="8"/>
      <c r="H1106" s="10">
        <v>722928.4</v>
      </c>
      <c r="I1106" s="10">
        <v>95644.05</v>
      </c>
      <c r="J1106" s="8"/>
      <c r="K1106" s="10">
        <v>377179.36</v>
      </c>
      <c r="L1106" s="10">
        <v>58923.19</v>
      </c>
      <c r="M1106" s="10">
        <v>-28651.15</v>
      </c>
      <c r="N1106" s="10">
        <v>-2214.0500000000002</v>
      </c>
      <c r="O1106" s="10">
        <v>95006.74</v>
      </c>
      <c r="P1106" s="8"/>
      <c r="Q1106" s="8"/>
    </row>
    <row r="1107" spans="1:17" ht="15.75" thickBot="1" x14ac:dyDescent="0.3">
      <c r="A1107" s="6" t="s">
        <v>22</v>
      </c>
      <c r="B1107" s="6" t="s">
        <v>22</v>
      </c>
      <c r="C1107" s="6" t="s">
        <v>113</v>
      </c>
      <c r="D1107" s="6" t="s">
        <v>114</v>
      </c>
      <c r="E1107" s="7">
        <v>42855</v>
      </c>
      <c r="F1107" s="11">
        <v>214915.55</v>
      </c>
      <c r="G1107" s="9"/>
      <c r="H1107" s="11">
        <v>678343.42</v>
      </c>
      <c r="I1107" s="11">
        <v>89744.69</v>
      </c>
      <c r="J1107" s="9"/>
      <c r="K1107" s="11">
        <v>353917.42</v>
      </c>
      <c r="L1107" s="11">
        <v>55326.37</v>
      </c>
      <c r="M1107" s="11">
        <v>-26883.77</v>
      </c>
      <c r="N1107" s="11">
        <v>-2078.54</v>
      </c>
      <c r="O1107" s="11">
        <v>90386.12</v>
      </c>
      <c r="P1107" s="9"/>
      <c r="Q1107" s="9"/>
    </row>
    <row r="1108" spans="1:17" ht="15.75" thickBot="1" x14ac:dyDescent="0.3">
      <c r="A1108" s="6" t="s">
        <v>22</v>
      </c>
      <c r="B1108" s="6" t="s">
        <v>22</v>
      </c>
      <c r="C1108" s="6" t="s">
        <v>115</v>
      </c>
      <c r="D1108" s="6" t="s">
        <v>116</v>
      </c>
      <c r="E1108" s="7">
        <v>42828</v>
      </c>
      <c r="F1108" s="10">
        <v>63.6</v>
      </c>
      <c r="G1108" s="8"/>
      <c r="H1108" s="10">
        <v>372.55</v>
      </c>
      <c r="I1108" s="10">
        <v>49.3</v>
      </c>
      <c r="J1108" s="8"/>
      <c r="K1108" s="10">
        <v>194.37</v>
      </c>
      <c r="L1108" s="10">
        <v>29.69</v>
      </c>
      <c r="M1108" s="10">
        <v>-14.76</v>
      </c>
      <c r="N1108" s="10">
        <v>-1.1399999999999999</v>
      </c>
      <c r="O1108" s="10">
        <v>45.98</v>
      </c>
      <c r="P1108" s="8"/>
      <c r="Q1108" s="8"/>
    </row>
    <row r="1109" spans="1:17" ht="15.75" thickBot="1" x14ac:dyDescent="0.3">
      <c r="A1109" s="6" t="s">
        <v>22</v>
      </c>
      <c r="B1109" s="6" t="s">
        <v>22</v>
      </c>
      <c r="C1109" s="6" t="s">
        <v>115</v>
      </c>
      <c r="D1109" s="6" t="s">
        <v>116</v>
      </c>
      <c r="E1109" s="7">
        <v>42829</v>
      </c>
      <c r="F1109" s="11">
        <v>21.5</v>
      </c>
      <c r="G1109" s="9"/>
      <c r="H1109" s="11">
        <v>60.22</v>
      </c>
      <c r="I1109" s="11">
        <v>7.97</v>
      </c>
      <c r="J1109" s="9"/>
      <c r="K1109" s="11">
        <v>31.42</v>
      </c>
      <c r="L1109" s="11">
        <v>4.8099999999999996</v>
      </c>
      <c r="M1109" s="11">
        <v>-2.39</v>
      </c>
      <c r="N1109" s="11">
        <v>-0.18</v>
      </c>
      <c r="O1109" s="11">
        <v>8.18</v>
      </c>
      <c r="P1109" s="9"/>
      <c r="Q1109" s="9"/>
    </row>
    <row r="1110" spans="1:17" ht="15.75" thickBot="1" x14ac:dyDescent="0.3">
      <c r="A1110" s="6" t="s">
        <v>22</v>
      </c>
      <c r="B1110" s="6" t="s">
        <v>22</v>
      </c>
      <c r="C1110" s="6" t="s">
        <v>115</v>
      </c>
      <c r="D1110" s="6" t="s">
        <v>116</v>
      </c>
      <c r="E1110" s="7">
        <v>42830</v>
      </c>
      <c r="F1110" s="10">
        <v>43</v>
      </c>
      <c r="G1110" s="8"/>
      <c r="H1110" s="10">
        <v>138.93</v>
      </c>
      <c r="I1110" s="10">
        <v>18.38</v>
      </c>
      <c r="J1110" s="8"/>
      <c r="K1110" s="10">
        <v>72.48</v>
      </c>
      <c r="L1110" s="10">
        <v>11.09</v>
      </c>
      <c r="M1110" s="10">
        <v>-5.51</v>
      </c>
      <c r="N1110" s="10">
        <v>-0.42</v>
      </c>
      <c r="O1110" s="10">
        <v>18.420000000000002</v>
      </c>
      <c r="P1110" s="8"/>
      <c r="Q1110" s="8"/>
    </row>
    <row r="1111" spans="1:17" ht="15.75" thickBot="1" x14ac:dyDescent="0.3">
      <c r="A1111" s="6" t="s">
        <v>22</v>
      </c>
      <c r="B1111" s="6" t="s">
        <v>22</v>
      </c>
      <c r="C1111" s="6" t="s">
        <v>115</v>
      </c>
      <c r="D1111" s="6" t="s">
        <v>116</v>
      </c>
      <c r="E1111" s="7">
        <v>42831</v>
      </c>
      <c r="F1111" s="11">
        <v>43.38</v>
      </c>
      <c r="G1111" s="9"/>
      <c r="H1111" s="11">
        <v>154.97</v>
      </c>
      <c r="I1111" s="11">
        <v>20.5</v>
      </c>
      <c r="J1111" s="9"/>
      <c r="K1111" s="11">
        <v>80.849999999999994</v>
      </c>
      <c r="L1111" s="11">
        <v>12.39</v>
      </c>
      <c r="M1111" s="11">
        <v>-6.14</v>
      </c>
      <c r="N1111" s="11">
        <v>-0.47</v>
      </c>
      <c r="O1111" s="11">
        <v>20.260000000000002</v>
      </c>
      <c r="P1111" s="9"/>
      <c r="Q1111" s="9"/>
    </row>
    <row r="1112" spans="1:17" ht="15.75" thickBot="1" x14ac:dyDescent="0.3">
      <c r="A1112" s="6" t="s">
        <v>22</v>
      </c>
      <c r="B1112" s="6" t="s">
        <v>22</v>
      </c>
      <c r="C1112" s="6" t="s">
        <v>115</v>
      </c>
      <c r="D1112" s="6" t="s">
        <v>116</v>
      </c>
      <c r="E1112" s="7">
        <v>42832</v>
      </c>
      <c r="F1112" s="10">
        <v>43</v>
      </c>
      <c r="G1112" s="8"/>
      <c r="H1112" s="10">
        <v>198.78</v>
      </c>
      <c r="I1112" s="10">
        <v>26.31</v>
      </c>
      <c r="J1112" s="8"/>
      <c r="K1112" s="10">
        <v>103.71</v>
      </c>
      <c r="L1112" s="10">
        <v>15.92</v>
      </c>
      <c r="M1112" s="10">
        <v>-7.88</v>
      </c>
      <c r="N1112" s="10">
        <v>-0.61</v>
      </c>
      <c r="O1112" s="10">
        <v>25.14</v>
      </c>
      <c r="P1112" s="8"/>
      <c r="Q1112" s="8"/>
    </row>
    <row r="1113" spans="1:17" ht="15.75" thickBot="1" x14ac:dyDescent="0.3">
      <c r="A1113" s="6" t="s">
        <v>22</v>
      </c>
      <c r="B1113" s="6" t="s">
        <v>22</v>
      </c>
      <c r="C1113" s="6" t="s">
        <v>115</v>
      </c>
      <c r="D1113" s="6" t="s">
        <v>116</v>
      </c>
      <c r="E1113" s="7">
        <v>42833</v>
      </c>
      <c r="F1113" s="11">
        <v>86</v>
      </c>
      <c r="G1113" s="9"/>
      <c r="H1113" s="11">
        <v>132.97</v>
      </c>
      <c r="I1113" s="11">
        <v>17.600000000000001</v>
      </c>
      <c r="J1113" s="9"/>
      <c r="K1113" s="11">
        <v>69.38</v>
      </c>
      <c r="L1113" s="11">
        <v>10.66</v>
      </c>
      <c r="M1113" s="11">
        <v>-5.28</v>
      </c>
      <c r="N1113" s="11">
        <v>-0.4</v>
      </c>
      <c r="O1113" s="11">
        <v>20.61</v>
      </c>
      <c r="P1113" s="9"/>
      <c r="Q1113" s="9"/>
    </row>
    <row r="1114" spans="1:17" ht="15.75" thickBot="1" x14ac:dyDescent="0.3">
      <c r="A1114" s="6" t="s">
        <v>22</v>
      </c>
      <c r="B1114" s="6" t="s">
        <v>22</v>
      </c>
      <c r="C1114" s="6" t="s">
        <v>115</v>
      </c>
      <c r="D1114" s="6" t="s">
        <v>116</v>
      </c>
      <c r="E1114" s="7">
        <v>42834</v>
      </c>
      <c r="F1114" s="10">
        <v>64.5</v>
      </c>
      <c r="G1114" s="8"/>
      <c r="H1114" s="10">
        <v>120.85</v>
      </c>
      <c r="I1114" s="10">
        <v>15.99</v>
      </c>
      <c r="J1114" s="8"/>
      <c r="K1114" s="10">
        <v>63.06</v>
      </c>
      <c r="L1114" s="10">
        <v>9.69</v>
      </c>
      <c r="M1114" s="10">
        <v>-4.78</v>
      </c>
      <c r="N1114" s="10">
        <v>-0.37</v>
      </c>
      <c r="O1114" s="10">
        <v>17.829999999999998</v>
      </c>
      <c r="P1114" s="8"/>
      <c r="Q1114" s="8"/>
    </row>
    <row r="1115" spans="1:17" ht="15.75" thickBot="1" x14ac:dyDescent="0.3">
      <c r="A1115" s="6" t="s">
        <v>22</v>
      </c>
      <c r="B1115" s="6" t="s">
        <v>22</v>
      </c>
      <c r="C1115" s="6" t="s">
        <v>115</v>
      </c>
      <c r="D1115" s="6" t="s">
        <v>116</v>
      </c>
      <c r="E1115" s="7">
        <v>42835</v>
      </c>
      <c r="F1115" s="11">
        <v>229.01</v>
      </c>
      <c r="G1115" s="9"/>
      <c r="H1115" s="11">
        <v>354.37</v>
      </c>
      <c r="I1115" s="11">
        <v>46.89</v>
      </c>
      <c r="J1115" s="9"/>
      <c r="K1115" s="11">
        <v>184.89</v>
      </c>
      <c r="L1115" s="11">
        <v>28.49</v>
      </c>
      <c r="M1115" s="11">
        <v>-14.05</v>
      </c>
      <c r="N1115" s="11">
        <v>-1.08</v>
      </c>
      <c r="O1115" s="11">
        <v>54.91</v>
      </c>
      <c r="P1115" s="9"/>
      <c r="Q1115" s="9"/>
    </row>
    <row r="1116" spans="1:17" ht="15.75" thickBot="1" x14ac:dyDescent="0.3">
      <c r="A1116" s="6" t="s">
        <v>22</v>
      </c>
      <c r="B1116" s="6" t="s">
        <v>22</v>
      </c>
      <c r="C1116" s="6" t="s">
        <v>115</v>
      </c>
      <c r="D1116" s="6" t="s">
        <v>116</v>
      </c>
      <c r="E1116" s="7">
        <v>42836</v>
      </c>
      <c r="F1116" s="10">
        <v>150.5</v>
      </c>
      <c r="G1116" s="8"/>
      <c r="H1116" s="10">
        <v>547.58000000000004</v>
      </c>
      <c r="I1116" s="10">
        <v>72.44</v>
      </c>
      <c r="J1116" s="8"/>
      <c r="K1116" s="10">
        <v>285.70999999999998</v>
      </c>
      <c r="L1116" s="10">
        <v>44.06</v>
      </c>
      <c r="M1116" s="10">
        <v>-21.71</v>
      </c>
      <c r="N1116" s="10">
        <v>-1.68</v>
      </c>
      <c r="O1116" s="10">
        <v>71.37</v>
      </c>
      <c r="P1116" s="8"/>
      <c r="Q1116" s="8"/>
    </row>
    <row r="1117" spans="1:17" ht="15.75" thickBot="1" x14ac:dyDescent="0.3">
      <c r="A1117" s="6" t="s">
        <v>22</v>
      </c>
      <c r="B1117" s="6" t="s">
        <v>22</v>
      </c>
      <c r="C1117" s="6" t="s">
        <v>115</v>
      </c>
      <c r="D1117" s="6" t="s">
        <v>116</v>
      </c>
      <c r="E1117" s="7">
        <v>42837</v>
      </c>
      <c r="F1117" s="11">
        <v>268.75</v>
      </c>
      <c r="G1117" s="9"/>
      <c r="H1117" s="11">
        <v>727.06</v>
      </c>
      <c r="I1117" s="11">
        <v>96.18</v>
      </c>
      <c r="J1117" s="9"/>
      <c r="K1117" s="11">
        <v>379.31</v>
      </c>
      <c r="L1117" s="11">
        <v>58.57</v>
      </c>
      <c r="M1117" s="11">
        <v>-28.83</v>
      </c>
      <c r="N1117" s="11">
        <v>-2.2000000000000002</v>
      </c>
      <c r="O1117" s="11">
        <v>99.34</v>
      </c>
      <c r="P1117" s="9"/>
      <c r="Q1117" s="9"/>
    </row>
    <row r="1118" spans="1:17" ht="15.75" thickBot="1" x14ac:dyDescent="0.3">
      <c r="A1118" s="6" t="s">
        <v>22</v>
      </c>
      <c r="B1118" s="6" t="s">
        <v>22</v>
      </c>
      <c r="C1118" s="6" t="s">
        <v>115</v>
      </c>
      <c r="D1118" s="6" t="s">
        <v>116</v>
      </c>
      <c r="E1118" s="7">
        <v>42838</v>
      </c>
      <c r="F1118" s="10">
        <v>359.49</v>
      </c>
      <c r="G1118" s="8"/>
      <c r="H1118" s="10">
        <v>789.28</v>
      </c>
      <c r="I1118" s="10">
        <v>104.43</v>
      </c>
      <c r="J1118" s="8"/>
      <c r="K1118" s="10">
        <v>411.8</v>
      </c>
      <c r="L1118" s="10">
        <v>63.62</v>
      </c>
      <c r="M1118" s="10">
        <v>-31.27</v>
      </c>
      <c r="N1118" s="10">
        <v>-2.4300000000000002</v>
      </c>
      <c r="O1118" s="10">
        <v>112.33</v>
      </c>
      <c r="P1118" s="8"/>
      <c r="Q1118" s="8"/>
    </row>
    <row r="1119" spans="1:17" ht="15.75" thickBot="1" x14ac:dyDescent="0.3">
      <c r="A1119" s="6" t="s">
        <v>22</v>
      </c>
      <c r="B1119" s="6" t="s">
        <v>22</v>
      </c>
      <c r="C1119" s="6" t="s">
        <v>115</v>
      </c>
      <c r="D1119" s="6" t="s">
        <v>116</v>
      </c>
      <c r="E1119" s="7">
        <v>42839</v>
      </c>
      <c r="F1119" s="11">
        <v>150.5</v>
      </c>
      <c r="G1119" s="9"/>
      <c r="H1119" s="11">
        <v>252.61</v>
      </c>
      <c r="I1119" s="11">
        <v>33.42</v>
      </c>
      <c r="J1119" s="9"/>
      <c r="K1119" s="11">
        <v>131.82</v>
      </c>
      <c r="L1119" s="11">
        <v>20.420000000000002</v>
      </c>
      <c r="M1119" s="11">
        <v>-10.01</v>
      </c>
      <c r="N1119" s="11">
        <v>-0.78</v>
      </c>
      <c r="O1119" s="11">
        <v>38.32</v>
      </c>
      <c r="P1119" s="9"/>
      <c r="Q1119" s="9"/>
    </row>
    <row r="1120" spans="1:17" ht="15.75" thickBot="1" x14ac:dyDescent="0.3">
      <c r="A1120" s="6" t="s">
        <v>22</v>
      </c>
      <c r="B1120" s="6" t="s">
        <v>22</v>
      </c>
      <c r="C1120" s="6" t="s">
        <v>115</v>
      </c>
      <c r="D1120" s="6" t="s">
        <v>116</v>
      </c>
      <c r="E1120" s="7">
        <v>42840</v>
      </c>
      <c r="F1120" s="10">
        <v>172</v>
      </c>
      <c r="G1120" s="8"/>
      <c r="H1120" s="10">
        <v>514.27</v>
      </c>
      <c r="I1120" s="10">
        <v>68.040000000000006</v>
      </c>
      <c r="J1120" s="8"/>
      <c r="K1120" s="10">
        <v>268.3</v>
      </c>
      <c r="L1120" s="10">
        <v>41.61</v>
      </c>
      <c r="M1120" s="10">
        <v>-20.38</v>
      </c>
      <c r="N1120" s="10">
        <v>-1.57</v>
      </c>
      <c r="O1120" s="10">
        <v>69.069999999999993</v>
      </c>
      <c r="P1120" s="8"/>
      <c r="Q1120" s="8"/>
    </row>
    <row r="1121" spans="1:17" ht="15.75" thickBot="1" x14ac:dyDescent="0.3">
      <c r="A1121" s="6" t="s">
        <v>22</v>
      </c>
      <c r="B1121" s="6" t="s">
        <v>22</v>
      </c>
      <c r="C1121" s="6" t="s">
        <v>115</v>
      </c>
      <c r="D1121" s="6" t="s">
        <v>116</v>
      </c>
      <c r="E1121" s="7">
        <v>42841</v>
      </c>
      <c r="F1121" s="11">
        <v>75.25</v>
      </c>
      <c r="G1121" s="9"/>
      <c r="H1121" s="11">
        <v>91.71</v>
      </c>
      <c r="I1121" s="11">
        <v>12.14</v>
      </c>
      <c r="J1121" s="9"/>
      <c r="K1121" s="11">
        <v>47.86</v>
      </c>
      <c r="L1121" s="11">
        <v>7.42</v>
      </c>
      <c r="M1121" s="11">
        <v>-3.63</v>
      </c>
      <c r="N1121" s="11">
        <v>-0.28000000000000003</v>
      </c>
      <c r="O1121" s="11">
        <v>15.27</v>
      </c>
      <c r="P1121" s="9"/>
      <c r="Q1121" s="9"/>
    </row>
    <row r="1122" spans="1:17" ht="15.75" thickBot="1" x14ac:dyDescent="0.3">
      <c r="A1122" s="6" t="s">
        <v>22</v>
      </c>
      <c r="B1122" s="6" t="s">
        <v>22</v>
      </c>
      <c r="C1122" s="6" t="s">
        <v>115</v>
      </c>
      <c r="D1122" s="6" t="s">
        <v>116</v>
      </c>
      <c r="E1122" s="7">
        <v>42842</v>
      </c>
      <c r="F1122" s="10">
        <v>96.75</v>
      </c>
      <c r="G1122" s="8"/>
      <c r="H1122" s="10">
        <v>186.57</v>
      </c>
      <c r="I1122" s="10">
        <v>24.68</v>
      </c>
      <c r="J1122" s="8"/>
      <c r="K1122" s="10">
        <v>97.33</v>
      </c>
      <c r="L1122" s="10">
        <v>15.11</v>
      </c>
      <c r="M1122" s="10">
        <v>-7.4</v>
      </c>
      <c r="N1122" s="10">
        <v>-0.56999999999999995</v>
      </c>
      <c r="O1122" s="10">
        <v>27.33</v>
      </c>
      <c r="P1122" s="8"/>
      <c r="Q1122" s="8"/>
    </row>
    <row r="1123" spans="1:17" ht="15.75" thickBot="1" x14ac:dyDescent="0.3">
      <c r="A1123" s="6" t="s">
        <v>22</v>
      </c>
      <c r="B1123" s="6" t="s">
        <v>22</v>
      </c>
      <c r="C1123" s="6" t="s">
        <v>115</v>
      </c>
      <c r="D1123" s="6" t="s">
        <v>116</v>
      </c>
      <c r="E1123" s="7">
        <v>42843</v>
      </c>
      <c r="F1123" s="11">
        <v>215</v>
      </c>
      <c r="G1123" s="9"/>
      <c r="H1123" s="11">
        <v>191.82</v>
      </c>
      <c r="I1123" s="11">
        <v>25.39</v>
      </c>
      <c r="J1123" s="9"/>
      <c r="K1123" s="11">
        <v>100.11</v>
      </c>
      <c r="L1123" s="11">
        <v>15.55</v>
      </c>
      <c r="M1123" s="11">
        <v>-7.59</v>
      </c>
      <c r="N1123" s="11">
        <v>-0.59</v>
      </c>
      <c r="O1123" s="11">
        <v>35.76</v>
      </c>
      <c r="P1123" s="9"/>
      <c r="Q1123" s="9"/>
    </row>
    <row r="1124" spans="1:17" ht="15.75" thickBot="1" x14ac:dyDescent="0.3">
      <c r="A1124" s="6" t="s">
        <v>22</v>
      </c>
      <c r="B1124" s="6" t="s">
        <v>22</v>
      </c>
      <c r="C1124" s="6" t="s">
        <v>115</v>
      </c>
      <c r="D1124" s="6" t="s">
        <v>116</v>
      </c>
      <c r="E1124" s="7">
        <v>42844</v>
      </c>
      <c r="F1124" s="10">
        <v>45.61</v>
      </c>
      <c r="G1124" s="8"/>
      <c r="H1124" s="10">
        <v>70.099999999999994</v>
      </c>
      <c r="I1124" s="10">
        <v>9.27</v>
      </c>
      <c r="J1124" s="8"/>
      <c r="K1124" s="10">
        <v>36.57</v>
      </c>
      <c r="L1124" s="10">
        <v>5.71</v>
      </c>
      <c r="M1124" s="10">
        <v>-2.76</v>
      </c>
      <c r="N1124" s="10">
        <v>-0.22</v>
      </c>
      <c r="O1124" s="10">
        <v>10.9</v>
      </c>
      <c r="P1124" s="8"/>
      <c r="Q1124" s="8"/>
    </row>
    <row r="1125" spans="1:17" ht="15.75" thickBot="1" x14ac:dyDescent="0.3">
      <c r="A1125" s="6" t="s">
        <v>22</v>
      </c>
      <c r="B1125" s="6" t="s">
        <v>22</v>
      </c>
      <c r="C1125" s="6" t="s">
        <v>115</v>
      </c>
      <c r="D1125" s="6" t="s">
        <v>116</v>
      </c>
      <c r="E1125" s="7">
        <v>42845</v>
      </c>
      <c r="F1125" s="11">
        <v>118.25</v>
      </c>
      <c r="G1125" s="9"/>
      <c r="H1125" s="11">
        <v>368.22</v>
      </c>
      <c r="I1125" s="11">
        <v>48.72</v>
      </c>
      <c r="J1125" s="9"/>
      <c r="K1125" s="11">
        <v>192.11</v>
      </c>
      <c r="L1125" s="11">
        <v>29.99</v>
      </c>
      <c r="M1125" s="11">
        <v>-14.58</v>
      </c>
      <c r="N1125" s="11">
        <v>-1.1399999999999999</v>
      </c>
      <c r="O1125" s="11">
        <v>49.16</v>
      </c>
      <c r="P1125" s="9"/>
      <c r="Q1125" s="9"/>
    </row>
    <row r="1126" spans="1:17" ht="15.75" thickBot="1" x14ac:dyDescent="0.3">
      <c r="A1126" s="6" t="s">
        <v>22</v>
      </c>
      <c r="B1126" s="6" t="s">
        <v>22</v>
      </c>
      <c r="C1126" s="6" t="s">
        <v>115</v>
      </c>
      <c r="D1126" s="6" t="s">
        <v>116</v>
      </c>
      <c r="E1126" s="7">
        <v>42854</v>
      </c>
      <c r="F1126" s="10">
        <v>129</v>
      </c>
      <c r="G1126" s="8"/>
      <c r="H1126" s="10">
        <v>254.89</v>
      </c>
      <c r="I1126" s="10">
        <v>33.72</v>
      </c>
      <c r="J1126" s="8"/>
      <c r="K1126" s="10">
        <v>132.97999999999999</v>
      </c>
      <c r="L1126" s="10">
        <v>20.78</v>
      </c>
      <c r="M1126" s="10">
        <v>-10.119999999999999</v>
      </c>
      <c r="N1126" s="10">
        <v>-0.77</v>
      </c>
      <c r="O1126" s="10">
        <v>37.14</v>
      </c>
      <c r="P1126" s="8"/>
      <c r="Q1126" s="8"/>
    </row>
    <row r="1127" spans="1:17" ht="15.75" thickBot="1" x14ac:dyDescent="0.3">
      <c r="A1127" s="6" t="s">
        <v>22</v>
      </c>
      <c r="B1127" s="6" t="s">
        <v>22</v>
      </c>
      <c r="C1127" s="6" t="s">
        <v>115</v>
      </c>
      <c r="D1127" s="6" t="s">
        <v>116</v>
      </c>
      <c r="E1127" s="7">
        <v>42855</v>
      </c>
      <c r="F1127" s="11">
        <v>129</v>
      </c>
      <c r="G1127" s="9"/>
      <c r="H1127" s="11">
        <v>141.13</v>
      </c>
      <c r="I1127" s="11">
        <v>18.66</v>
      </c>
      <c r="J1127" s="9"/>
      <c r="K1127" s="11">
        <v>73.63</v>
      </c>
      <c r="L1127" s="11">
        <v>11.52</v>
      </c>
      <c r="M1127" s="11">
        <v>-5.59</v>
      </c>
      <c r="N1127" s="11">
        <v>-0.44</v>
      </c>
      <c r="O1127" s="11">
        <v>24.37</v>
      </c>
      <c r="P1127" s="9"/>
      <c r="Q1127" s="9"/>
    </row>
    <row r="1128" spans="1:17" ht="15.75" thickBot="1" x14ac:dyDescent="0.3">
      <c r="A1128" s="6" t="s">
        <v>22</v>
      </c>
      <c r="B1128" s="6" t="s">
        <v>22</v>
      </c>
      <c r="C1128" s="6" t="s">
        <v>117</v>
      </c>
      <c r="D1128" s="6" t="s">
        <v>118</v>
      </c>
      <c r="E1128" s="7">
        <v>42814</v>
      </c>
      <c r="F1128" s="10">
        <v>10.75</v>
      </c>
      <c r="G1128" s="8"/>
      <c r="H1128" s="10">
        <v>39.65</v>
      </c>
      <c r="I1128" s="10">
        <v>5.87</v>
      </c>
      <c r="J1128" s="8"/>
      <c r="K1128" s="10">
        <v>23.13</v>
      </c>
      <c r="L1128" s="10">
        <v>3.53</v>
      </c>
      <c r="M1128" s="10">
        <v>0.19</v>
      </c>
      <c r="N1128" s="10">
        <v>-0.39</v>
      </c>
      <c r="O1128" s="10">
        <v>4.5</v>
      </c>
      <c r="P1128" s="8"/>
      <c r="Q1128" s="8"/>
    </row>
    <row r="1129" spans="1:17" ht="15.75" thickBot="1" x14ac:dyDescent="0.3">
      <c r="A1129" s="6" t="s">
        <v>22</v>
      </c>
      <c r="B1129" s="6" t="s">
        <v>22</v>
      </c>
      <c r="C1129" s="6" t="s">
        <v>117</v>
      </c>
      <c r="D1129" s="6" t="s">
        <v>118</v>
      </c>
      <c r="E1129" s="7">
        <v>42828</v>
      </c>
      <c r="F1129" s="11">
        <v>10.75</v>
      </c>
      <c r="G1129" s="9"/>
      <c r="H1129" s="11">
        <v>56.3</v>
      </c>
      <c r="I1129" s="11">
        <v>9.41</v>
      </c>
      <c r="J1129" s="9"/>
      <c r="K1129" s="11">
        <v>37.119999999999997</v>
      </c>
      <c r="L1129" s="11">
        <v>5.68</v>
      </c>
      <c r="M1129" s="11">
        <v>-2.82</v>
      </c>
      <c r="N1129" s="11">
        <v>-0.22</v>
      </c>
      <c r="O1129" s="11">
        <v>7.71</v>
      </c>
      <c r="P1129" s="9"/>
      <c r="Q1129" s="9"/>
    </row>
    <row r="1130" spans="1:17" ht="15.75" thickBot="1" x14ac:dyDescent="0.3">
      <c r="A1130" s="6" t="s">
        <v>22</v>
      </c>
      <c r="B1130" s="6" t="s">
        <v>22</v>
      </c>
      <c r="C1130" s="6" t="s">
        <v>117</v>
      </c>
      <c r="D1130" s="6" t="s">
        <v>118</v>
      </c>
      <c r="E1130" s="7">
        <v>42829</v>
      </c>
      <c r="F1130" s="10">
        <v>10.75</v>
      </c>
      <c r="G1130" s="8"/>
      <c r="H1130" s="10">
        <v>50.36</v>
      </c>
      <c r="I1130" s="10">
        <v>8.07</v>
      </c>
      <c r="J1130" s="8"/>
      <c r="K1130" s="10">
        <v>31.83</v>
      </c>
      <c r="L1130" s="10">
        <v>4.87</v>
      </c>
      <c r="M1130" s="10">
        <v>-2.41</v>
      </c>
      <c r="N1130" s="10">
        <v>-0.19</v>
      </c>
      <c r="O1130" s="10">
        <v>6.85</v>
      </c>
      <c r="P1130" s="8"/>
      <c r="Q1130" s="8"/>
    </row>
    <row r="1131" spans="1:17" ht="15.75" thickBot="1" x14ac:dyDescent="0.3">
      <c r="A1131" s="6" t="s">
        <v>22</v>
      </c>
      <c r="B1131" s="6" t="s">
        <v>22</v>
      </c>
      <c r="C1131" s="6" t="s">
        <v>117</v>
      </c>
      <c r="D1131" s="6" t="s">
        <v>118</v>
      </c>
      <c r="E1131" s="7">
        <v>42831</v>
      </c>
      <c r="F1131" s="11">
        <v>10.75</v>
      </c>
      <c r="G1131" s="9"/>
      <c r="H1131" s="11">
        <v>22.87</v>
      </c>
      <c r="I1131" s="11">
        <v>3.96</v>
      </c>
      <c r="J1131" s="9"/>
      <c r="K1131" s="11">
        <v>15.59</v>
      </c>
      <c r="L1131" s="11">
        <v>2.39</v>
      </c>
      <c r="M1131" s="11">
        <v>-1.19</v>
      </c>
      <c r="N1131" s="11">
        <v>-0.09</v>
      </c>
      <c r="O1131" s="11">
        <v>3.6</v>
      </c>
      <c r="P1131" s="9"/>
      <c r="Q1131" s="9"/>
    </row>
    <row r="1132" spans="1:17" ht="15.75" thickBot="1" x14ac:dyDescent="0.3">
      <c r="A1132" s="6" t="s">
        <v>22</v>
      </c>
      <c r="B1132" s="6" t="s">
        <v>22</v>
      </c>
      <c r="C1132" s="6" t="s">
        <v>117</v>
      </c>
      <c r="D1132" s="6" t="s">
        <v>118</v>
      </c>
      <c r="E1132" s="7">
        <v>42833</v>
      </c>
      <c r="F1132" s="10">
        <v>21.5</v>
      </c>
      <c r="G1132" s="8"/>
      <c r="H1132" s="10">
        <v>54.85</v>
      </c>
      <c r="I1132" s="10">
        <v>9.56</v>
      </c>
      <c r="J1132" s="8"/>
      <c r="K1132" s="10">
        <v>37.71</v>
      </c>
      <c r="L1132" s="10">
        <v>5.79</v>
      </c>
      <c r="M1132" s="10">
        <v>-2.86</v>
      </c>
      <c r="N1132" s="10">
        <v>-0.22</v>
      </c>
      <c r="O1132" s="10">
        <v>8.3800000000000008</v>
      </c>
      <c r="P1132" s="8"/>
      <c r="Q1132" s="8"/>
    </row>
    <row r="1133" spans="1:17" ht="15.75" thickBot="1" x14ac:dyDescent="0.3">
      <c r="A1133" s="6" t="s">
        <v>22</v>
      </c>
      <c r="B1133" s="6" t="s">
        <v>22</v>
      </c>
      <c r="C1133" s="6" t="s">
        <v>117</v>
      </c>
      <c r="D1133" s="6" t="s">
        <v>118</v>
      </c>
      <c r="E1133" s="7">
        <v>42834</v>
      </c>
      <c r="F1133" s="11">
        <v>10.75</v>
      </c>
      <c r="G1133" s="9"/>
      <c r="H1133" s="11">
        <v>13.62</v>
      </c>
      <c r="I1133" s="11">
        <v>2.34</v>
      </c>
      <c r="J1133" s="9"/>
      <c r="K1133" s="11">
        <v>9.2100000000000009</v>
      </c>
      <c r="L1133" s="11">
        <v>1.41</v>
      </c>
      <c r="M1133" s="11">
        <v>-0.7</v>
      </c>
      <c r="N1133" s="11">
        <v>-0.05</v>
      </c>
      <c r="O1133" s="11">
        <v>2.4300000000000002</v>
      </c>
      <c r="P1133" s="9"/>
      <c r="Q1133" s="9"/>
    </row>
    <row r="1134" spans="1:17" ht="15.75" thickBot="1" x14ac:dyDescent="0.3">
      <c r="A1134" s="6" t="s">
        <v>22</v>
      </c>
      <c r="B1134" s="6" t="s">
        <v>22</v>
      </c>
      <c r="C1134" s="6" t="s">
        <v>117</v>
      </c>
      <c r="D1134" s="6" t="s">
        <v>118</v>
      </c>
      <c r="E1134" s="7">
        <v>42835</v>
      </c>
      <c r="F1134" s="10">
        <v>10.75</v>
      </c>
      <c r="G1134" s="8"/>
      <c r="H1134" s="10">
        <v>19.559999999999999</v>
      </c>
      <c r="I1134" s="10">
        <v>3.19</v>
      </c>
      <c r="J1134" s="8"/>
      <c r="K1134" s="10">
        <v>12.59</v>
      </c>
      <c r="L1134" s="10">
        <v>1.94</v>
      </c>
      <c r="M1134" s="10">
        <v>-0.96</v>
      </c>
      <c r="N1134" s="10">
        <v>-7.0000000000000007E-2</v>
      </c>
      <c r="O1134" s="10">
        <v>3.12</v>
      </c>
      <c r="P1134" s="8"/>
      <c r="Q1134" s="8"/>
    </row>
    <row r="1135" spans="1:17" ht="15.75" thickBot="1" x14ac:dyDescent="0.3">
      <c r="A1135" s="6" t="s">
        <v>22</v>
      </c>
      <c r="B1135" s="6" t="s">
        <v>22</v>
      </c>
      <c r="C1135" s="6" t="s">
        <v>117</v>
      </c>
      <c r="D1135" s="6" t="s">
        <v>118</v>
      </c>
      <c r="E1135" s="7">
        <v>42836</v>
      </c>
      <c r="F1135" s="11">
        <v>10.75</v>
      </c>
      <c r="G1135" s="9"/>
      <c r="H1135" s="11">
        <v>39.9</v>
      </c>
      <c r="I1135" s="11">
        <v>7.02</v>
      </c>
      <c r="J1135" s="9"/>
      <c r="K1135" s="11">
        <v>27.68</v>
      </c>
      <c r="L1135" s="11">
        <v>4.2699999999999996</v>
      </c>
      <c r="M1135" s="11">
        <v>-2.11</v>
      </c>
      <c r="N1135" s="11">
        <v>-0.16</v>
      </c>
      <c r="O1135" s="11">
        <v>5.79</v>
      </c>
      <c r="P1135" s="9"/>
      <c r="Q1135" s="9"/>
    </row>
    <row r="1136" spans="1:17" ht="15.75" thickBot="1" x14ac:dyDescent="0.3">
      <c r="A1136" s="6" t="s">
        <v>22</v>
      </c>
      <c r="B1136" s="6" t="s">
        <v>22</v>
      </c>
      <c r="C1136" s="6" t="s">
        <v>117</v>
      </c>
      <c r="D1136" s="6" t="s">
        <v>118</v>
      </c>
      <c r="E1136" s="7">
        <v>42837</v>
      </c>
      <c r="F1136" s="10">
        <v>10.75</v>
      </c>
      <c r="G1136" s="8"/>
      <c r="H1136" s="10">
        <v>100.3</v>
      </c>
      <c r="I1136" s="10">
        <v>15.48</v>
      </c>
      <c r="J1136" s="8"/>
      <c r="K1136" s="10">
        <v>61.01</v>
      </c>
      <c r="L1136" s="10">
        <v>9.42</v>
      </c>
      <c r="M1136" s="10">
        <v>-4.63</v>
      </c>
      <c r="N1136" s="10">
        <v>-0.36</v>
      </c>
      <c r="O1136" s="10">
        <v>12.73</v>
      </c>
      <c r="P1136" s="8"/>
      <c r="Q1136" s="8"/>
    </row>
    <row r="1137" spans="1:17" ht="15.75" thickBot="1" x14ac:dyDescent="0.3">
      <c r="A1137" s="6" t="s">
        <v>22</v>
      </c>
      <c r="B1137" s="6" t="s">
        <v>22</v>
      </c>
      <c r="C1137" s="6" t="s">
        <v>117</v>
      </c>
      <c r="D1137" s="6" t="s">
        <v>118</v>
      </c>
      <c r="E1137" s="7">
        <v>42838</v>
      </c>
      <c r="F1137" s="11">
        <v>10.75</v>
      </c>
      <c r="G1137" s="9"/>
      <c r="H1137" s="11">
        <v>27.96</v>
      </c>
      <c r="I1137" s="11">
        <v>4.38</v>
      </c>
      <c r="J1137" s="9"/>
      <c r="K1137" s="11">
        <v>17.25</v>
      </c>
      <c r="L1137" s="11">
        <v>2.67</v>
      </c>
      <c r="M1137" s="11">
        <v>-1.31</v>
      </c>
      <c r="N1137" s="11">
        <v>-0.1</v>
      </c>
      <c r="O1137" s="11">
        <v>4.08</v>
      </c>
      <c r="P1137" s="9"/>
      <c r="Q1137" s="9"/>
    </row>
    <row r="1138" spans="1:17" ht="15.75" thickBot="1" x14ac:dyDescent="0.3">
      <c r="A1138" s="6" t="s">
        <v>22</v>
      </c>
      <c r="B1138" s="6" t="s">
        <v>22</v>
      </c>
      <c r="C1138" s="6" t="s">
        <v>117</v>
      </c>
      <c r="D1138" s="6" t="s">
        <v>118</v>
      </c>
      <c r="E1138" s="7">
        <v>42839</v>
      </c>
      <c r="F1138" s="10">
        <v>40.54</v>
      </c>
      <c r="G1138" s="8"/>
      <c r="H1138" s="10">
        <v>179.71</v>
      </c>
      <c r="I1138" s="10">
        <v>25.56</v>
      </c>
      <c r="J1138" s="8"/>
      <c r="K1138" s="10">
        <v>100.81</v>
      </c>
      <c r="L1138" s="10">
        <v>15.6</v>
      </c>
      <c r="M1138" s="10">
        <v>-7.65</v>
      </c>
      <c r="N1138" s="10">
        <v>-0.59</v>
      </c>
      <c r="O1138" s="10">
        <v>23.46</v>
      </c>
      <c r="P1138" s="8"/>
      <c r="Q1138" s="8"/>
    </row>
    <row r="1139" spans="1:17" ht="15.75" thickBot="1" x14ac:dyDescent="0.3">
      <c r="A1139" s="6" t="s">
        <v>22</v>
      </c>
      <c r="B1139" s="6" t="s">
        <v>22</v>
      </c>
      <c r="C1139" s="6" t="s">
        <v>117</v>
      </c>
      <c r="D1139" s="6" t="s">
        <v>118</v>
      </c>
      <c r="E1139" s="7">
        <v>42840</v>
      </c>
      <c r="F1139" s="11">
        <v>21.5</v>
      </c>
      <c r="G1139" s="9"/>
      <c r="H1139" s="11">
        <v>124.92</v>
      </c>
      <c r="I1139" s="11">
        <v>20.34</v>
      </c>
      <c r="J1139" s="9"/>
      <c r="K1139" s="11">
        <v>80.23</v>
      </c>
      <c r="L1139" s="11">
        <v>12.44</v>
      </c>
      <c r="M1139" s="11">
        <v>-6.09</v>
      </c>
      <c r="N1139" s="11">
        <v>-0.47</v>
      </c>
      <c r="O1139" s="11">
        <v>16.760000000000002</v>
      </c>
      <c r="P1139" s="9"/>
      <c r="Q1139" s="9"/>
    </row>
    <row r="1140" spans="1:17" ht="15.75" thickBot="1" x14ac:dyDescent="0.3">
      <c r="A1140" s="6" t="s">
        <v>22</v>
      </c>
      <c r="B1140" s="6" t="s">
        <v>22</v>
      </c>
      <c r="C1140" s="6" t="s">
        <v>117</v>
      </c>
      <c r="D1140" s="6" t="s">
        <v>118</v>
      </c>
      <c r="E1140" s="7">
        <v>42841</v>
      </c>
      <c r="F1140" s="10">
        <v>10.75</v>
      </c>
      <c r="G1140" s="8"/>
      <c r="H1140" s="10">
        <v>12.31</v>
      </c>
      <c r="I1140" s="10">
        <v>1.91</v>
      </c>
      <c r="J1140" s="8"/>
      <c r="K1140" s="10">
        <v>7.55</v>
      </c>
      <c r="L1140" s="10">
        <v>1.17</v>
      </c>
      <c r="M1140" s="10">
        <v>-0.57999999999999996</v>
      </c>
      <c r="N1140" s="10">
        <v>-0.04</v>
      </c>
      <c r="O1140" s="10">
        <v>2.19</v>
      </c>
      <c r="P1140" s="8"/>
      <c r="Q1140" s="8"/>
    </row>
    <row r="1141" spans="1:17" ht="15.75" thickBot="1" x14ac:dyDescent="0.3">
      <c r="A1141" s="6" t="s">
        <v>22</v>
      </c>
      <c r="B1141" s="6" t="s">
        <v>22</v>
      </c>
      <c r="C1141" s="6" t="s">
        <v>117</v>
      </c>
      <c r="D1141" s="6" t="s">
        <v>118</v>
      </c>
      <c r="E1141" s="7">
        <v>42842</v>
      </c>
      <c r="F1141" s="11">
        <v>43</v>
      </c>
      <c r="G1141" s="9"/>
      <c r="H1141" s="11">
        <v>188.69</v>
      </c>
      <c r="I1141" s="11">
        <v>27</v>
      </c>
      <c r="J1141" s="9"/>
      <c r="K1141" s="11">
        <v>106.44</v>
      </c>
      <c r="L1141" s="11">
        <v>16.55</v>
      </c>
      <c r="M1141" s="11">
        <v>-8.07</v>
      </c>
      <c r="N1141" s="11">
        <v>-0.63</v>
      </c>
      <c r="O1141" s="11">
        <v>24.72</v>
      </c>
      <c r="P1141" s="9"/>
      <c r="Q1141" s="9"/>
    </row>
    <row r="1142" spans="1:17" ht="15.75" thickBot="1" x14ac:dyDescent="0.3">
      <c r="A1142" s="6" t="s">
        <v>22</v>
      </c>
      <c r="B1142" s="6" t="s">
        <v>22</v>
      </c>
      <c r="C1142" s="6" t="s">
        <v>117</v>
      </c>
      <c r="D1142" s="6" t="s">
        <v>118</v>
      </c>
      <c r="E1142" s="7">
        <v>42843</v>
      </c>
      <c r="F1142" s="10">
        <v>32.25</v>
      </c>
      <c r="G1142" s="8"/>
      <c r="H1142" s="10">
        <v>124.15</v>
      </c>
      <c r="I1142" s="10">
        <v>20.23</v>
      </c>
      <c r="J1142" s="8"/>
      <c r="K1142" s="10">
        <v>79.78</v>
      </c>
      <c r="L1142" s="10">
        <v>12.4</v>
      </c>
      <c r="M1142" s="10">
        <v>-6.07</v>
      </c>
      <c r="N1142" s="10">
        <v>-0.46</v>
      </c>
      <c r="O1142" s="10">
        <v>17.39</v>
      </c>
      <c r="P1142" s="8"/>
      <c r="Q1142" s="8"/>
    </row>
    <row r="1143" spans="1:17" ht="15.75" thickBot="1" x14ac:dyDescent="0.3">
      <c r="A1143" s="6" t="s">
        <v>22</v>
      </c>
      <c r="B1143" s="6" t="s">
        <v>22</v>
      </c>
      <c r="C1143" s="6" t="s">
        <v>117</v>
      </c>
      <c r="D1143" s="6" t="s">
        <v>118</v>
      </c>
      <c r="E1143" s="7">
        <v>42844</v>
      </c>
      <c r="F1143" s="11">
        <v>10.75</v>
      </c>
      <c r="G1143" s="9"/>
      <c r="H1143" s="11">
        <v>23.42</v>
      </c>
      <c r="I1143" s="11">
        <v>4.2300000000000004</v>
      </c>
      <c r="J1143" s="9"/>
      <c r="K1143" s="11">
        <v>16.649999999999999</v>
      </c>
      <c r="L1143" s="11">
        <v>2.59</v>
      </c>
      <c r="M1143" s="11">
        <v>-1.26</v>
      </c>
      <c r="N1143" s="11">
        <v>-0.1</v>
      </c>
      <c r="O1143" s="11">
        <v>3.73</v>
      </c>
      <c r="P1143" s="9"/>
      <c r="Q1143" s="9"/>
    </row>
    <row r="1144" spans="1:17" ht="15.75" thickBot="1" x14ac:dyDescent="0.3">
      <c r="A1144" s="6" t="s">
        <v>22</v>
      </c>
      <c r="B1144" s="6" t="s">
        <v>22</v>
      </c>
      <c r="C1144" s="6" t="s">
        <v>117</v>
      </c>
      <c r="D1144" s="6" t="s">
        <v>118</v>
      </c>
      <c r="E1144" s="7">
        <v>42845</v>
      </c>
      <c r="F1144" s="10">
        <v>32.25</v>
      </c>
      <c r="G1144" s="8"/>
      <c r="H1144" s="10">
        <v>92.77</v>
      </c>
      <c r="I1144" s="10">
        <v>14.83</v>
      </c>
      <c r="J1144" s="8"/>
      <c r="K1144" s="10">
        <v>58.46</v>
      </c>
      <c r="L1144" s="10">
        <v>9.1199999999999992</v>
      </c>
      <c r="M1144" s="10">
        <v>-4.4400000000000004</v>
      </c>
      <c r="N1144" s="10">
        <v>-0.34</v>
      </c>
      <c r="O1144" s="10">
        <v>13.43</v>
      </c>
      <c r="P1144" s="8"/>
      <c r="Q1144" s="8"/>
    </row>
    <row r="1145" spans="1:17" ht="15.75" thickBot="1" x14ac:dyDescent="0.3">
      <c r="A1145" s="6" t="s">
        <v>22</v>
      </c>
      <c r="B1145" s="6" t="s">
        <v>22</v>
      </c>
      <c r="C1145" s="6" t="s">
        <v>117</v>
      </c>
      <c r="D1145" s="6" t="s">
        <v>118</v>
      </c>
      <c r="E1145" s="7">
        <v>42854</v>
      </c>
      <c r="F1145" s="11">
        <v>21.5</v>
      </c>
      <c r="G1145" s="9"/>
      <c r="H1145" s="11">
        <v>87.93</v>
      </c>
      <c r="I1145" s="11">
        <v>12.98</v>
      </c>
      <c r="J1145" s="9"/>
      <c r="K1145" s="11">
        <v>51.17</v>
      </c>
      <c r="L1145" s="11">
        <v>7.99</v>
      </c>
      <c r="M1145" s="11">
        <v>-3.89</v>
      </c>
      <c r="N1145" s="11">
        <v>-0.3</v>
      </c>
      <c r="O1145" s="11">
        <v>11.76</v>
      </c>
      <c r="P1145" s="9"/>
      <c r="Q1145" s="9"/>
    </row>
    <row r="1146" spans="1:17" ht="15.75" thickBot="1" x14ac:dyDescent="0.3">
      <c r="A1146" s="6" t="s">
        <v>22</v>
      </c>
      <c r="B1146" s="6" t="s">
        <v>22</v>
      </c>
      <c r="C1146" s="6" t="s">
        <v>117</v>
      </c>
      <c r="D1146" s="6" t="s">
        <v>118</v>
      </c>
      <c r="E1146" s="7">
        <v>42855</v>
      </c>
      <c r="F1146" s="10">
        <v>35.590000000000003</v>
      </c>
      <c r="G1146" s="8"/>
      <c r="H1146" s="10">
        <v>164.97</v>
      </c>
      <c r="I1146" s="10">
        <v>27.89</v>
      </c>
      <c r="J1146" s="8"/>
      <c r="K1146" s="10">
        <v>109.99</v>
      </c>
      <c r="L1146" s="10">
        <v>17.18</v>
      </c>
      <c r="M1146" s="10">
        <v>-8.35</v>
      </c>
      <c r="N1146" s="10">
        <v>-0.65</v>
      </c>
      <c r="O1146" s="10">
        <v>22.98</v>
      </c>
      <c r="P1146" s="8"/>
      <c r="Q1146" s="8"/>
    </row>
    <row r="1147" spans="1:17" ht="15.75" thickBot="1" x14ac:dyDescent="0.3">
      <c r="A1147" s="6" t="s">
        <v>22</v>
      </c>
      <c r="B1147" s="6" t="s">
        <v>22</v>
      </c>
      <c r="C1147" s="6" t="s">
        <v>119</v>
      </c>
      <c r="D1147" s="6" t="s">
        <v>120</v>
      </c>
      <c r="E1147" s="7">
        <v>42839</v>
      </c>
      <c r="F1147" s="11">
        <v>2.46</v>
      </c>
      <c r="G1147" s="9"/>
      <c r="H1147" s="11">
        <v>6.19</v>
      </c>
      <c r="I1147" s="11">
        <v>1.01</v>
      </c>
      <c r="J1147" s="9"/>
      <c r="K1147" s="11">
        <v>3.97</v>
      </c>
      <c r="L1147" s="11">
        <v>0.62</v>
      </c>
      <c r="M1147" s="11">
        <v>-0.31</v>
      </c>
      <c r="N1147" s="11">
        <v>-0.02</v>
      </c>
      <c r="O1147" s="11">
        <v>0.92</v>
      </c>
      <c r="P1147" s="9"/>
      <c r="Q1147" s="9"/>
    </row>
    <row r="1148" spans="1:17" ht="15.75" thickBot="1" x14ac:dyDescent="0.3">
      <c r="A1148" s="6" t="s">
        <v>22</v>
      </c>
      <c r="B1148" s="6" t="s">
        <v>22</v>
      </c>
      <c r="C1148" s="6" t="s">
        <v>121</v>
      </c>
      <c r="D1148" s="6" t="s">
        <v>122</v>
      </c>
      <c r="E1148" s="7">
        <v>42834</v>
      </c>
      <c r="F1148" s="10">
        <v>10.75</v>
      </c>
      <c r="G1148" s="8"/>
      <c r="H1148" s="10">
        <v>4.96</v>
      </c>
      <c r="I1148" s="10">
        <v>0.66</v>
      </c>
      <c r="J1148" s="8"/>
      <c r="K1148" s="10">
        <v>2.59</v>
      </c>
      <c r="L1148" s="10">
        <v>0.4</v>
      </c>
      <c r="M1148" s="10">
        <v>-0.19</v>
      </c>
      <c r="N1148" s="10">
        <v>-0.02</v>
      </c>
      <c r="O1148" s="10">
        <v>1.27</v>
      </c>
      <c r="P1148" s="8"/>
      <c r="Q1148" s="8"/>
    </row>
    <row r="1149" spans="1:17" ht="15.75" thickBot="1" x14ac:dyDescent="0.3">
      <c r="A1149" s="6" t="s">
        <v>22</v>
      </c>
      <c r="B1149" s="6" t="s">
        <v>22</v>
      </c>
      <c r="C1149" s="6" t="s">
        <v>121</v>
      </c>
      <c r="D1149" s="6" t="s">
        <v>122</v>
      </c>
      <c r="E1149" s="7">
        <v>42835</v>
      </c>
      <c r="F1149" s="11">
        <v>21.5</v>
      </c>
      <c r="G1149" s="9"/>
      <c r="H1149" s="11">
        <v>532.95000000000005</v>
      </c>
      <c r="I1149" s="11">
        <v>70.510000000000005</v>
      </c>
      <c r="J1149" s="9"/>
      <c r="K1149" s="11">
        <v>278.06</v>
      </c>
      <c r="L1149" s="11">
        <v>42.82</v>
      </c>
      <c r="M1149" s="11">
        <v>-21.13</v>
      </c>
      <c r="N1149" s="11">
        <v>-1.63</v>
      </c>
      <c r="O1149" s="11">
        <v>61.2</v>
      </c>
      <c r="P1149" s="9"/>
      <c r="Q1149" s="9"/>
    </row>
    <row r="1150" spans="1:17" ht="15.75" thickBot="1" x14ac:dyDescent="0.3">
      <c r="A1150" s="6" t="s">
        <v>22</v>
      </c>
      <c r="B1150" s="6" t="s">
        <v>22</v>
      </c>
      <c r="C1150" s="6" t="s">
        <v>121</v>
      </c>
      <c r="D1150" s="6" t="s">
        <v>122</v>
      </c>
      <c r="E1150" s="7">
        <v>42839</v>
      </c>
      <c r="F1150" s="10">
        <v>10.75</v>
      </c>
      <c r="G1150" s="8"/>
      <c r="H1150" s="10">
        <v>260.10000000000002</v>
      </c>
      <c r="I1150" s="10">
        <v>34.409999999999997</v>
      </c>
      <c r="J1150" s="8"/>
      <c r="K1150" s="10">
        <v>135.71</v>
      </c>
      <c r="L1150" s="10">
        <v>21.01</v>
      </c>
      <c r="M1150" s="10">
        <v>-10.31</v>
      </c>
      <c r="N1150" s="10">
        <v>-0.8</v>
      </c>
      <c r="O1150" s="10">
        <v>29.89</v>
      </c>
      <c r="P1150" s="8"/>
      <c r="Q1150" s="8"/>
    </row>
    <row r="1151" spans="1:17" ht="15.75" thickBot="1" x14ac:dyDescent="0.3">
      <c r="A1151" s="6" t="s">
        <v>22</v>
      </c>
      <c r="B1151" s="6" t="s">
        <v>22</v>
      </c>
      <c r="C1151" s="6" t="s">
        <v>121</v>
      </c>
      <c r="D1151" s="6" t="s">
        <v>122</v>
      </c>
      <c r="E1151" s="7">
        <v>42843</v>
      </c>
      <c r="F1151" s="11">
        <v>21.5</v>
      </c>
      <c r="G1151" s="9"/>
      <c r="H1151" s="11">
        <v>607.96</v>
      </c>
      <c r="I1151" s="11">
        <v>80.430000000000007</v>
      </c>
      <c r="J1151" s="9"/>
      <c r="K1151" s="11">
        <v>317.19</v>
      </c>
      <c r="L1151" s="11">
        <v>49.35</v>
      </c>
      <c r="M1151" s="11">
        <v>-24.1</v>
      </c>
      <c r="N1151" s="11">
        <v>-1.86</v>
      </c>
      <c r="O1151" s="11">
        <v>69.64</v>
      </c>
      <c r="P1151" s="9"/>
      <c r="Q1151" s="9"/>
    </row>
    <row r="1152" spans="1:17" ht="15.75" thickBot="1" x14ac:dyDescent="0.3">
      <c r="A1152" s="6" t="s">
        <v>22</v>
      </c>
      <c r="B1152" s="6" t="s">
        <v>22</v>
      </c>
      <c r="C1152" s="6" t="s">
        <v>123</v>
      </c>
      <c r="D1152" s="6" t="s">
        <v>124</v>
      </c>
      <c r="E1152" s="7">
        <v>42798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ht="15.75" thickBot="1" x14ac:dyDescent="0.3">
      <c r="A1153" s="6" t="s">
        <v>22</v>
      </c>
      <c r="B1153" s="6" t="s">
        <v>22</v>
      </c>
      <c r="C1153" s="6" t="s">
        <v>123</v>
      </c>
      <c r="D1153" s="6" t="s">
        <v>124</v>
      </c>
      <c r="E1153" s="7">
        <v>42803</v>
      </c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</row>
    <row r="1154" spans="1:17" ht="15.75" thickBot="1" x14ac:dyDescent="0.3">
      <c r="A1154" s="6" t="s">
        <v>22</v>
      </c>
      <c r="B1154" s="6" t="s">
        <v>22</v>
      </c>
      <c r="C1154" s="6" t="s">
        <v>123</v>
      </c>
      <c r="D1154" s="6" t="s">
        <v>124</v>
      </c>
      <c r="E1154" s="7">
        <v>42809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ht="15.75" thickBot="1" x14ac:dyDescent="0.3">
      <c r="A1155" s="6" t="s">
        <v>22</v>
      </c>
      <c r="B1155" s="6" t="s">
        <v>22</v>
      </c>
      <c r="C1155" s="6" t="s">
        <v>123</v>
      </c>
      <c r="D1155" s="6" t="s">
        <v>124</v>
      </c>
      <c r="E1155" s="7">
        <v>42811</v>
      </c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</row>
    <row r="1156" spans="1:17" ht="15.75" thickBot="1" x14ac:dyDescent="0.3">
      <c r="A1156" s="6" t="s">
        <v>22</v>
      </c>
      <c r="B1156" s="6" t="s">
        <v>22</v>
      </c>
      <c r="C1156" s="6" t="s">
        <v>123</v>
      </c>
      <c r="D1156" s="6" t="s">
        <v>124</v>
      </c>
      <c r="E1156" s="7">
        <v>42816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ht="15.75" thickBot="1" x14ac:dyDescent="0.3">
      <c r="A1157" s="6" t="s">
        <v>22</v>
      </c>
      <c r="B1157" s="6" t="s">
        <v>22</v>
      </c>
      <c r="C1157" s="6" t="s">
        <v>123</v>
      </c>
      <c r="D1157" s="6" t="s">
        <v>124</v>
      </c>
      <c r="E1157" s="7">
        <v>42818</v>
      </c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</row>
    <row r="1158" spans="1:17" ht="15.75" thickBot="1" x14ac:dyDescent="0.3">
      <c r="A1158" s="6" t="s">
        <v>22</v>
      </c>
      <c r="B1158" s="6" t="s">
        <v>22</v>
      </c>
      <c r="C1158" s="6" t="s">
        <v>123</v>
      </c>
      <c r="D1158" s="6" t="s">
        <v>124</v>
      </c>
      <c r="E1158" s="7">
        <v>42825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ht="15.75" thickBot="1" x14ac:dyDescent="0.3">
      <c r="A1159" s="6" t="s">
        <v>22</v>
      </c>
      <c r="B1159" s="6" t="s">
        <v>22</v>
      </c>
      <c r="C1159" s="6" t="s">
        <v>123</v>
      </c>
      <c r="D1159" s="6" t="s">
        <v>124</v>
      </c>
      <c r="E1159" s="7">
        <v>42828</v>
      </c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</row>
    <row r="1160" spans="1:17" ht="15.75" thickBot="1" x14ac:dyDescent="0.3">
      <c r="A1160" s="6" t="s">
        <v>22</v>
      </c>
      <c r="B1160" s="6" t="s">
        <v>22</v>
      </c>
      <c r="C1160" s="6" t="s">
        <v>123</v>
      </c>
      <c r="D1160" s="6" t="s">
        <v>124</v>
      </c>
      <c r="E1160" s="7">
        <v>42829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ht="15.75" thickBot="1" x14ac:dyDescent="0.3">
      <c r="A1161" s="6" t="s">
        <v>22</v>
      </c>
      <c r="B1161" s="6" t="s">
        <v>22</v>
      </c>
      <c r="C1161" s="6" t="s">
        <v>123</v>
      </c>
      <c r="D1161" s="6" t="s">
        <v>124</v>
      </c>
      <c r="E1161" s="7">
        <v>42830</v>
      </c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</row>
    <row r="1162" spans="1:17" ht="15.75" thickBot="1" x14ac:dyDescent="0.3">
      <c r="A1162" s="6" t="s">
        <v>22</v>
      </c>
      <c r="B1162" s="6" t="s">
        <v>22</v>
      </c>
      <c r="C1162" s="6" t="s">
        <v>123</v>
      </c>
      <c r="D1162" s="6" t="s">
        <v>124</v>
      </c>
      <c r="E1162" s="7">
        <v>42831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ht="15.75" thickBot="1" x14ac:dyDescent="0.3">
      <c r="A1163" s="6" t="s">
        <v>22</v>
      </c>
      <c r="B1163" s="6" t="s">
        <v>22</v>
      </c>
      <c r="C1163" s="6" t="s">
        <v>123</v>
      </c>
      <c r="D1163" s="6" t="s">
        <v>124</v>
      </c>
      <c r="E1163" s="7">
        <v>42832</v>
      </c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</row>
    <row r="1164" spans="1:17" ht="15.75" thickBot="1" x14ac:dyDescent="0.3">
      <c r="A1164" s="6" t="s">
        <v>22</v>
      </c>
      <c r="B1164" s="6" t="s">
        <v>22</v>
      </c>
      <c r="C1164" s="6" t="s">
        <v>123</v>
      </c>
      <c r="D1164" s="6" t="s">
        <v>124</v>
      </c>
      <c r="E1164" s="7">
        <v>42833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ht="15.75" thickBot="1" x14ac:dyDescent="0.3">
      <c r="A1165" s="6" t="s">
        <v>22</v>
      </c>
      <c r="B1165" s="6" t="s">
        <v>22</v>
      </c>
      <c r="C1165" s="6" t="s">
        <v>123</v>
      </c>
      <c r="D1165" s="6" t="s">
        <v>124</v>
      </c>
      <c r="E1165" s="7">
        <v>42834</v>
      </c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</row>
    <row r="1166" spans="1:17" ht="15.75" thickBot="1" x14ac:dyDescent="0.3">
      <c r="A1166" s="6" t="s">
        <v>22</v>
      </c>
      <c r="B1166" s="6" t="s">
        <v>22</v>
      </c>
      <c r="C1166" s="6" t="s">
        <v>123</v>
      </c>
      <c r="D1166" s="6" t="s">
        <v>124</v>
      </c>
      <c r="E1166" s="7">
        <v>42835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ht="15.75" thickBot="1" x14ac:dyDescent="0.3">
      <c r="A1167" s="6" t="s">
        <v>22</v>
      </c>
      <c r="B1167" s="6" t="s">
        <v>22</v>
      </c>
      <c r="C1167" s="6" t="s">
        <v>123</v>
      </c>
      <c r="D1167" s="6" t="s">
        <v>124</v>
      </c>
      <c r="E1167" s="7">
        <v>42836</v>
      </c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</row>
    <row r="1168" spans="1:17" ht="15.75" thickBot="1" x14ac:dyDescent="0.3">
      <c r="A1168" s="6" t="s">
        <v>22</v>
      </c>
      <c r="B1168" s="6" t="s">
        <v>22</v>
      </c>
      <c r="C1168" s="6" t="s">
        <v>123</v>
      </c>
      <c r="D1168" s="6" t="s">
        <v>124</v>
      </c>
      <c r="E1168" s="7">
        <v>42837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ht="15.75" thickBot="1" x14ac:dyDescent="0.3">
      <c r="A1169" s="6" t="s">
        <v>22</v>
      </c>
      <c r="B1169" s="6" t="s">
        <v>22</v>
      </c>
      <c r="C1169" s="6" t="s">
        <v>123</v>
      </c>
      <c r="D1169" s="6" t="s">
        <v>124</v>
      </c>
      <c r="E1169" s="7">
        <v>42838</v>
      </c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</row>
    <row r="1170" spans="1:17" ht="15.75" thickBot="1" x14ac:dyDescent="0.3">
      <c r="A1170" s="6" t="s">
        <v>22</v>
      </c>
      <c r="B1170" s="6" t="s">
        <v>22</v>
      </c>
      <c r="C1170" s="6" t="s">
        <v>123</v>
      </c>
      <c r="D1170" s="6" t="s">
        <v>124</v>
      </c>
      <c r="E1170" s="7">
        <v>42839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ht="15.75" thickBot="1" x14ac:dyDescent="0.3">
      <c r="A1171" s="6" t="s">
        <v>22</v>
      </c>
      <c r="B1171" s="6" t="s">
        <v>22</v>
      </c>
      <c r="C1171" s="6" t="s">
        <v>123</v>
      </c>
      <c r="D1171" s="6" t="s">
        <v>124</v>
      </c>
      <c r="E1171" s="7">
        <v>42840</v>
      </c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</row>
    <row r="1172" spans="1:17" ht="15.75" thickBot="1" x14ac:dyDescent="0.3">
      <c r="A1172" s="6" t="s">
        <v>22</v>
      </c>
      <c r="B1172" s="6" t="s">
        <v>22</v>
      </c>
      <c r="C1172" s="6" t="s">
        <v>123</v>
      </c>
      <c r="D1172" s="6" t="s">
        <v>124</v>
      </c>
      <c r="E1172" s="7">
        <v>42841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ht="15.75" thickBot="1" x14ac:dyDescent="0.3">
      <c r="A1173" s="6" t="s">
        <v>22</v>
      </c>
      <c r="B1173" s="6" t="s">
        <v>22</v>
      </c>
      <c r="C1173" s="6" t="s">
        <v>123</v>
      </c>
      <c r="D1173" s="6" t="s">
        <v>124</v>
      </c>
      <c r="E1173" s="7">
        <v>42842</v>
      </c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</row>
    <row r="1174" spans="1:17" ht="15.75" thickBot="1" x14ac:dyDescent="0.3">
      <c r="A1174" s="6" t="s">
        <v>22</v>
      </c>
      <c r="B1174" s="6" t="s">
        <v>22</v>
      </c>
      <c r="C1174" s="6" t="s">
        <v>123</v>
      </c>
      <c r="D1174" s="6" t="s">
        <v>124</v>
      </c>
      <c r="E1174" s="7">
        <v>42843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ht="15.75" thickBot="1" x14ac:dyDescent="0.3">
      <c r="A1175" s="6" t="s">
        <v>22</v>
      </c>
      <c r="B1175" s="6" t="s">
        <v>22</v>
      </c>
      <c r="C1175" s="6" t="s">
        <v>123</v>
      </c>
      <c r="D1175" s="6" t="s">
        <v>124</v>
      </c>
      <c r="E1175" s="7">
        <v>42844</v>
      </c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</row>
    <row r="1176" spans="1:17" ht="15.75" thickBot="1" x14ac:dyDescent="0.3">
      <c r="A1176" s="6" t="s">
        <v>22</v>
      </c>
      <c r="B1176" s="6" t="s">
        <v>22</v>
      </c>
      <c r="C1176" s="6" t="s">
        <v>123</v>
      </c>
      <c r="D1176" s="6" t="s">
        <v>124</v>
      </c>
      <c r="E1176" s="7">
        <v>42845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ht="15.75" thickBot="1" x14ac:dyDescent="0.3">
      <c r="A1177" s="6" t="s">
        <v>22</v>
      </c>
      <c r="B1177" s="6" t="s">
        <v>22</v>
      </c>
      <c r="C1177" s="6" t="s">
        <v>123</v>
      </c>
      <c r="D1177" s="6" t="s">
        <v>124</v>
      </c>
      <c r="E1177" s="7">
        <v>42848</v>
      </c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</row>
    <row r="1178" spans="1:17" ht="15.75" thickBot="1" x14ac:dyDescent="0.3">
      <c r="A1178" s="6" t="s">
        <v>22</v>
      </c>
      <c r="B1178" s="6" t="s">
        <v>22</v>
      </c>
      <c r="C1178" s="6" t="s">
        <v>123</v>
      </c>
      <c r="D1178" s="6" t="s">
        <v>124</v>
      </c>
      <c r="E1178" s="7">
        <v>42849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ht="15.75" thickBot="1" x14ac:dyDescent="0.3">
      <c r="A1179" s="6" t="s">
        <v>22</v>
      </c>
      <c r="B1179" s="6" t="s">
        <v>22</v>
      </c>
      <c r="C1179" s="6" t="s">
        <v>123</v>
      </c>
      <c r="D1179" s="6" t="s">
        <v>124</v>
      </c>
      <c r="E1179" s="7">
        <v>42852</v>
      </c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</row>
    <row r="1180" spans="1:17" ht="15.75" thickBot="1" x14ac:dyDescent="0.3">
      <c r="A1180" s="6" t="s">
        <v>22</v>
      </c>
      <c r="B1180" s="6" t="s">
        <v>22</v>
      </c>
      <c r="C1180" s="6" t="s">
        <v>123</v>
      </c>
      <c r="D1180" s="6" t="s">
        <v>124</v>
      </c>
      <c r="E1180" s="7">
        <v>42854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ht="15.75" thickBot="1" x14ac:dyDescent="0.3">
      <c r="A1181" s="6" t="s">
        <v>22</v>
      </c>
      <c r="B1181" s="6" t="s">
        <v>22</v>
      </c>
      <c r="C1181" s="6" t="s">
        <v>123</v>
      </c>
      <c r="D1181" s="6" t="s">
        <v>124</v>
      </c>
      <c r="E1181" s="7">
        <v>42855</v>
      </c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</row>
    <row r="1182" spans="1:17" ht="15.75" thickBot="1" x14ac:dyDescent="0.3">
      <c r="A1182" s="6" t="s">
        <v>22</v>
      </c>
      <c r="B1182" s="6" t="s">
        <v>22</v>
      </c>
      <c r="C1182" s="6" t="s">
        <v>125</v>
      </c>
      <c r="D1182" s="6" t="s">
        <v>126</v>
      </c>
      <c r="E1182" s="7">
        <v>42828</v>
      </c>
      <c r="F1182" s="8"/>
      <c r="G1182" s="8"/>
      <c r="H1182" s="10">
        <v>43.18</v>
      </c>
      <c r="I1182" s="8"/>
      <c r="J1182" s="8"/>
      <c r="K1182" s="8"/>
      <c r="L1182" s="8"/>
      <c r="M1182" s="10">
        <v>-0.35</v>
      </c>
      <c r="N1182" s="10">
        <v>-0.04</v>
      </c>
      <c r="O1182" s="10">
        <v>2.84</v>
      </c>
      <c r="P1182" s="8"/>
      <c r="Q1182" s="8"/>
    </row>
    <row r="1183" spans="1:17" ht="15.75" thickBot="1" x14ac:dyDescent="0.3">
      <c r="A1183" s="6" t="s">
        <v>22</v>
      </c>
      <c r="B1183" s="6" t="s">
        <v>22</v>
      </c>
      <c r="C1183" s="6" t="s">
        <v>125</v>
      </c>
      <c r="D1183" s="6" t="s">
        <v>126</v>
      </c>
      <c r="E1183" s="7">
        <v>42830</v>
      </c>
      <c r="F1183" s="9"/>
      <c r="G1183" s="9"/>
      <c r="H1183" s="11">
        <v>47.97</v>
      </c>
      <c r="I1183" s="9"/>
      <c r="J1183" s="9"/>
      <c r="K1183" s="9"/>
      <c r="L1183" s="9"/>
      <c r="M1183" s="11">
        <v>-0.45</v>
      </c>
      <c r="N1183" s="11">
        <v>-0.05</v>
      </c>
      <c r="O1183" s="11">
        <v>3.13</v>
      </c>
      <c r="P1183" s="9"/>
      <c r="Q1183" s="9"/>
    </row>
    <row r="1184" spans="1:17" ht="15.75" thickBot="1" x14ac:dyDescent="0.3">
      <c r="A1184" s="6" t="s">
        <v>22</v>
      </c>
      <c r="B1184" s="6" t="s">
        <v>22</v>
      </c>
      <c r="C1184" s="6" t="s">
        <v>125</v>
      </c>
      <c r="D1184" s="6" t="s">
        <v>126</v>
      </c>
      <c r="E1184" s="7">
        <v>42831</v>
      </c>
      <c r="F1184" s="8"/>
      <c r="G1184" s="8"/>
      <c r="H1184" s="10">
        <v>39.200000000000003</v>
      </c>
      <c r="I1184" s="8"/>
      <c r="J1184" s="8"/>
      <c r="K1184" s="8"/>
      <c r="L1184" s="8"/>
      <c r="M1184" s="10">
        <v>-0.33</v>
      </c>
      <c r="N1184" s="10">
        <v>-0.03</v>
      </c>
      <c r="O1184" s="10">
        <v>2.57</v>
      </c>
      <c r="P1184" s="8"/>
      <c r="Q1184" s="8"/>
    </row>
    <row r="1185" spans="1:17" ht="15.75" thickBot="1" x14ac:dyDescent="0.3">
      <c r="A1185" s="6" t="s">
        <v>22</v>
      </c>
      <c r="B1185" s="6" t="s">
        <v>22</v>
      </c>
      <c r="C1185" s="6" t="s">
        <v>125</v>
      </c>
      <c r="D1185" s="6" t="s">
        <v>126</v>
      </c>
      <c r="E1185" s="7">
        <v>42832</v>
      </c>
      <c r="F1185" s="9"/>
      <c r="G1185" s="9"/>
      <c r="H1185" s="11">
        <v>19.600000000000001</v>
      </c>
      <c r="I1185" s="9"/>
      <c r="J1185" s="9"/>
      <c r="K1185" s="9"/>
      <c r="L1185" s="9"/>
      <c r="M1185" s="11">
        <v>-0.16</v>
      </c>
      <c r="N1185" s="11">
        <v>-0.02</v>
      </c>
      <c r="O1185" s="11">
        <v>1.29</v>
      </c>
      <c r="P1185" s="9"/>
      <c r="Q1185" s="9"/>
    </row>
    <row r="1186" spans="1:17" ht="15.75" thickBot="1" x14ac:dyDescent="0.3">
      <c r="A1186" s="6" t="s">
        <v>22</v>
      </c>
      <c r="B1186" s="6" t="s">
        <v>22</v>
      </c>
      <c r="C1186" s="6" t="s">
        <v>125</v>
      </c>
      <c r="D1186" s="6" t="s">
        <v>126</v>
      </c>
      <c r="E1186" s="7">
        <v>42834</v>
      </c>
      <c r="F1186" s="8"/>
      <c r="G1186" s="8"/>
      <c r="H1186" s="10">
        <v>10.83</v>
      </c>
      <c r="I1186" s="8"/>
      <c r="J1186" s="8"/>
      <c r="K1186" s="8"/>
      <c r="L1186" s="8"/>
      <c r="M1186" s="10">
        <v>-0.08</v>
      </c>
      <c r="N1186" s="10">
        <v>-0.01</v>
      </c>
      <c r="O1186" s="10">
        <v>0.71</v>
      </c>
      <c r="P1186" s="8"/>
      <c r="Q1186" s="8"/>
    </row>
    <row r="1187" spans="1:17" ht="15.75" thickBot="1" x14ac:dyDescent="0.3">
      <c r="A1187" s="6" t="s">
        <v>22</v>
      </c>
      <c r="B1187" s="6" t="s">
        <v>22</v>
      </c>
      <c r="C1187" s="6" t="s">
        <v>125</v>
      </c>
      <c r="D1187" s="6" t="s">
        <v>126</v>
      </c>
      <c r="E1187" s="7">
        <v>42835</v>
      </c>
      <c r="F1187" s="9"/>
      <c r="G1187" s="9"/>
      <c r="H1187" s="11">
        <v>28.37</v>
      </c>
      <c r="I1187" s="9"/>
      <c r="J1187" s="9"/>
      <c r="K1187" s="9"/>
      <c r="L1187" s="9"/>
      <c r="M1187" s="11">
        <v>-0.24</v>
      </c>
      <c r="N1187" s="11">
        <v>-0.03</v>
      </c>
      <c r="O1187" s="11">
        <v>1.87</v>
      </c>
      <c r="P1187" s="9"/>
      <c r="Q1187" s="9"/>
    </row>
    <row r="1188" spans="1:17" ht="15.75" thickBot="1" x14ac:dyDescent="0.3">
      <c r="A1188" s="6" t="s">
        <v>22</v>
      </c>
      <c r="B1188" s="6" t="s">
        <v>22</v>
      </c>
      <c r="C1188" s="6" t="s">
        <v>125</v>
      </c>
      <c r="D1188" s="6" t="s">
        <v>126</v>
      </c>
      <c r="E1188" s="7">
        <v>42836</v>
      </c>
      <c r="F1188" s="8"/>
      <c r="G1188" s="8"/>
      <c r="H1188" s="10">
        <v>19.600000000000001</v>
      </c>
      <c r="I1188" s="8"/>
      <c r="J1188" s="8"/>
      <c r="K1188" s="8"/>
      <c r="L1188" s="8"/>
      <c r="M1188" s="10">
        <v>-0.16</v>
      </c>
      <c r="N1188" s="10">
        <v>-0.02</v>
      </c>
      <c r="O1188" s="10">
        <v>1.29</v>
      </c>
      <c r="P1188" s="8"/>
      <c r="Q1188" s="8"/>
    </row>
    <row r="1189" spans="1:17" ht="15.75" thickBot="1" x14ac:dyDescent="0.3">
      <c r="A1189" s="6" t="s">
        <v>22</v>
      </c>
      <c r="B1189" s="6" t="s">
        <v>22</v>
      </c>
      <c r="C1189" s="6" t="s">
        <v>125</v>
      </c>
      <c r="D1189" s="6" t="s">
        <v>126</v>
      </c>
      <c r="E1189" s="7">
        <v>42837</v>
      </c>
      <c r="F1189" s="9"/>
      <c r="G1189" s="9"/>
      <c r="H1189" s="11">
        <v>17.54</v>
      </c>
      <c r="I1189" s="9"/>
      <c r="J1189" s="9"/>
      <c r="K1189" s="9"/>
      <c r="L1189" s="9"/>
      <c r="M1189" s="11">
        <v>-0.16</v>
      </c>
      <c r="N1189" s="11">
        <v>-0.01</v>
      </c>
      <c r="O1189" s="11">
        <v>1.1499999999999999</v>
      </c>
      <c r="P1189" s="9"/>
      <c r="Q1189" s="9"/>
    </row>
    <row r="1190" spans="1:17" ht="15.75" thickBot="1" x14ac:dyDescent="0.3">
      <c r="A1190" s="6" t="s">
        <v>22</v>
      </c>
      <c r="B1190" s="6" t="s">
        <v>22</v>
      </c>
      <c r="C1190" s="6" t="s">
        <v>125</v>
      </c>
      <c r="D1190" s="6" t="s">
        <v>126</v>
      </c>
      <c r="E1190" s="7">
        <v>42839</v>
      </c>
      <c r="F1190" s="8"/>
      <c r="G1190" s="8"/>
      <c r="H1190" s="10">
        <v>17.54</v>
      </c>
      <c r="I1190" s="8"/>
      <c r="J1190" s="8"/>
      <c r="K1190" s="8"/>
      <c r="L1190" s="8"/>
      <c r="M1190" s="10">
        <v>-0.16</v>
      </c>
      <c r="N1190" s="10">
        <v>-0.02</v>
      </c>
      <c r="O1190" s="10">
        <v>1.1599999999999999</v>
      </c>
      <c r="P1190" s="8"/>
      <c r="Q1190" s="8"/>
    </row>
    <row r="1191" spans="1:17" ht="15.75" thickBot="1" x14ac:dyDescent="0.3">
      <c r="A1191" s="6" t="s">
        <v>22</v>
      </c>
      <c r="B1191" s="6" t="s">
        <v>22</v>
      </c>
      <c r="C1191" s="6" t="s">
        <v>125</v>
      </c>
      <c r="D1191" s="6" t="s">
        <v>126</v>
      </c>
      <c r="E1191" s="7">
        <v>42840</v>
      </c>
      <c r="F1191" s="9"/>
      <c r="G1191" s="9"/>
      <c r="H1191" s="11">
        <v>37.14</v>
      </c>
      <c r="I1191" s="9"/>
      <c r="J1191" s="9"/>
      <c r="K1191" s="9"/>
      <c r="L1191" s="9"/>
      <c r="M1191" s="11">
        <v>-0.34</v>
      </c>
      <c r="N1191" s="11">
        <v>-0.03</v>
      </c>
      <c r="O1191" s="11">
        <v>2.44</v>
      </c>
      <c r="P1191" s="9"/>
      <c r="Q1191" s="9"/>
    </row>
    <row r="1192" spans="1:17" ht="15.75" thickBot="1" x14ac:dyDescent="0.3">
      <c r="A1192" s="6" t="s">
        <v>22</v>
      </c>
      <c r="B1192" s="6" t="s">
        <v>22</v>
      </c>
      <c r="C1192" s="6" t="s">
        <v>125</v>
      </c>
      <c r="D1192" s="6" t="s">
        <v>126</v>
      </c>
      <c r="E1192" s="7">
        <v>42841</v>
      </c>
      <c r="F1192" s="8"/>
      <c r="G1192" s="8"/>
      <c r="H1192" s="10">
        <v>280.64</v>
      </c>
      <c r="I1192" s="8"/>
      <c r="J1192" s="8"/>
      <c r="K1192" s="8"/>
      <c r="L1192" s="8"/>
      <c r="M1192" s="10">
        <v>-2.58</v>
      </c>
      <c r="N1192" s="10">
        <v>-0.2</v>
      </c>
      <c r="O1192" s="10">
        <v>18.420000000000002</v>
      </c>
      <c r="P1192" s="8"/>
      <c r="Q1192" s="8"/>
    </row>
    <row r="1193" spans="1:17" ht="15.75" thickBot="1" x14ac:dyDescent="0.3">
      <c r="A1193" s="6" t="s">
        <v>22</v>
      </c>
      <c r="B1193" s="6" t="s">
        <v>22</v>
      </c>
      <c r="C1193" s="6" t="s">
        <v>125</v>
      </c>
      <c r="D1193" s="6" t="s">
        <v>126</v>
      </c>
      <c r="E1193" s="7">
        <v>42842</v>
      </c>
      <c r="F1193" s="9"/>
      <c r="G1193" s="9"/>
      <c r="H1193" s="11">
        <v>8.77</v>
      </c>
      <c r="I1193" s="9"/>
      <c r="J1193" s="9"/>
      <c r="K1193" s="9"/>
      <c r="L1193" s="9"/>
      <c r="M1193" s="11">
        <v>-0.08</v>
      </c>
      <c r="N1193" s="11">
        <v>-0.01</v>
      </c>
      <c r="O1193" s="11">
        <v>0.57999999999999996</v>
      </c>
      <c r="P1193" s="9"/>
      <c r="Q1193" s="9"/>
    </row>
    <row r="1194" spans="1:17" ht="15.75" thickBot="1" x14ac:dyDescent="0.3">
      <c r="A1194" s="6" t="s">
        <v>22</v>
      </c>
      <c r="B1194" s="6" t="s">
        <v>22</v>
      </c>
      <c r="C1194" s="6" t="s">
        <v>125</v>
      </c>
      <c r="D1194" s="6" t="s">
        <v>126</v>
      </c>
      <c r="E1194" s="7">
        <v>42843</v>
      </c>
      <c r="F1194" s="8"/>
      <c r="G1194" s="8"/>
      <c r="H1194" s="10">
        <v>28.37</v>
      </c>
      <c r="I1194" s="8"/>
      <c r="J1194" s="8"/>
      <c r="K1194" s="8"/>
      <c r="L1194" s="8"/>
      <c r="M1194" s="10">
        <v>-0.24</v>
      </c>
      <c r="N1194" s="10">
        <v>-0.03</v>
      </c>
      <c r="O1194" s="10">
        <v>1.87</v>
      </c>
      <c r="P1194" s="8"/>
      <c r="Q1194" s="8"/>
    </row>
    <row r="1195" spans="1:17" ht="15.75" thickBot="1" x14ac:dyDescent="0.3">
      <c r="A1195" s="6" t="s">
        <v>22</v>
      </c>
      <c r="B1195" s="6" t="s">
        <v>22</v>
      </c>
      <c r="C1195" s="6" t="s">
        <v>125</v>
      </c>
      <c r="D1195" s="6" t="s">
        <v>126</v>
      </c>
      <c r="E1195" s="7">
        <v>42844</v>
      </c>
      <c r="F1195" s="9"/>
      <c r="G1195" s="9"/>
      <c r="H1195" s="11">
        <v>25.99</v>
      </c>
      <c r="I1195" s="9"/>
      <c r="J1195" s="9"/>
      <c r="K1195" s="9"/>
      <c r="L1195" s="9"/>
      <c r="M1195" s="11">
        <v>-0.2</v>
      </c>
      <c r="N1195" s="11">
        <v>-0.01</v>
      </c>
      <c r="O1195" s="11">
        <v>1.71</v>
      </c>
      <c r="P1195" s="9"/>
      <c r="Q1195" s="9"/>
    </row>
    <row r="1196" spans="1:17" ht="15.75" thickBot="1" x14ac:dyDescent="0.3">
      <c r="A1196" s="6" t="s">
        <v>22</v>
      </c>
      <c r="B1196" s="6" t="s">
        <v>22</v>
      </c>
      <c r="C1196" s="6" t="s">
        <v>125</v>
      </c>
      <c r="D1196" s="6" t="s">
        <v>126</v>
      </c>
      <c r="E1196" s="7">
        <v>42845</v>
      </c>
      <c r="F1196" s="8"/>
      <c r="G1196" s="8"/>
      <c r="H1196" s="10">
        <v>19.600000000000001</v>
      </c>
      <c r="I1196" s="8"/>
      <c r="J1196" s="8"/>
      <c r="K1196" s="8"/>
      <c r="L1196" s="8"/>
      <c r="M1196" s="10">
        <v>-0.16</v>
      </c>
      <c r="N1196" s="10">
        <v>-0.02</v>
      </c>
      <c r="O1196" s="10">
        <v>1.29</v>
      </c>
      <c r="P1196" s="8"/>
      <c r="Q1196" s="8"/>
    </row>
    <row r="1197" spans="1:17" ht="15.75" thickBot="1" x14ac:dyDescent="0.3">
      <c r="A1197" s="6" t="s">
        <v>22</v>
      </c>
      <c r="B1197" s="6" t="s">
        <v>22</v>
      </c>
      <c r="C1197" s="6" t="s">
        <v>125</v>
      </c>
      <c r="D1197" s="6" t="s">
        <v>126</v>
      </c>
      <c r="E1197" s="7">
        <v>42854</v>
      </c>
      <c r="F1197" s="9"/>
      <c r="G1197" s="9"/>
      <c r="H1197" s="11">
        <v>19.600000000000001</v>
      </c>
      <c r="I1197" s="9"/>
      <c r="J1197" s="9"/>
      <c r="K1197" s="9"/>
      <c r="L1197" s="9"/>
      <c r="M1197" s="11">
        <v>-0.14000000000000001</v>
      </c>
      <c r="N1197" s="11">
        <v>-0.02</v>
      </c>
      <c r="O1197" s="11">
        <v>1.29</v>
      </c>
      <c r="P1197" s="9"/>
      <c r="Q1197" s="9"/>
    </row>
    <row r="1198" spans="1:17" ht="15.75" thickBot="1" x14ac:dyDescent="0.3">
      <c r="A1198" s="6" t="s">
        <v>22</v>
      </c>
      <c r="B1198" s="6" t="s">
        <v>22</v>
      </c>
      <c r="C1198" s="6" t="s">
        <v>127</v>
      </c>
      <c r="D1198" s="6" t="s">
        <v>128</v>
      </c>
      <c r="E1198" s="7">
        <v>42802</v>
      </c>
      <c r="F1198" s="8"/>
      <c r="G1198" s="8"/>
      <c r="H1198" s="10">
        <v>3.9</v>
      </c>
      <c r="I1198" s="8"/>
      <c r="J1198" s="8"/>
      <c r="K1198" s="8"/>
      <c r="L1198" s="8"/>
      <c r="M1198" s="10">
        <v>0.01</v>
      </c>
      <c r="N1198" s="10">
        <v>-0.02</v>
      </c>
      <c r="O1198" s="10">
        <v>0.21</v>
      </c>
      <c r="P1198" s="8"/>
      <c r="Q1198" s="8"/>
    </row>
    <row r="1199" spans="1:17" ht="15.75" thickBot="1" x14ac:dyDescent="0.3">
      <c r="A1199" s="6" t="s">
        <v>22</v>
      </c>
      <c r="B1199" s="6" t="s">
        <v>22</v>
      </c>
      <c r="C1199" s="6" t="s">
        <v>127</v>
      </c>
      <c r="D1199" s="6" t="s">
        <v>128</v>
      </c>
      <c r="E1199" s="7">
        <v>42810</v>
      </c>
      <c r="F1199" s="9"/>
      <c r="G1199" s="9"/>
      <c r="H1199" s="11">
        <v>11.69</v>
      </c>
      <c r="I1199" s="9"/>
      <c r="J1199" s="9"/>
      <c r="K1199" s="9"/>
      <c r="L1199" s="9"/>
      <c r="M1199" s="11">
        <v>0.03</v>
      </c>
      <c r="N1199" s="11">
        <v>-0.05</v>
      </c>
      <c r="O1199" s="11">
        <v>0.63</v>
      </c>
      <c r="P1199" s="9"/>
      <c r="Q1199" s="9"/>
    </row>
    <row r="1200" spans="1:17" ht="15.75" thickBot="1" x14ac:dyDescent="0.3">
      <c r="A1200" s="6" t="s">
        <v>22</v>
      </c>
      <c r="B1200" s="6" t="s">
        <v>22</v>
      </c>
      <c r="C1200" s="6" t="s">
        <v>127</v>
      </c>
      <c r="D1200" s="6" t="s">
        <v>128</v>
      </c>
      <c r="E1200" s="7">
        <v>42812</v>
      </c>
      <c r="F1200" s="8"/>
      <c r="G1200" s="8"/>
      <c r="H1200" s="10">
        <v>11.69</v>
      </c>
      <c r="I1200" s="8"/>
      <c r="J1200" s="8"/>
      <c r="K1200" s="8"/>
      <c r="L1200" s="8"/>
      <c r="M1200" s="10">
        <v>0.02</v>
      </c>
      <c r="N1200" s="10">
        <v>-0.04</v>
      </c>
      <c r="O1200" s="10">
        <v>0.63</v>
      </c>
      <c r="P1200" s="8"/>
      <c r="Q1200" s="8"/>
    </row>
    <row r="1201" spans="1:17" ht="15.75" thickBot="1" x14ac:dyDescent="0.3">
      <c r="A1201" s="6" t="s">
        <v>22</v>
      </c>
      <c r="B1201" s="6" t="s">
        <v>22</v>
      </c>
      <c r="C1201" s="6" t="s">
        <v>127</v>
      </c>
      <c r="D1201" s="6" t="s">
        <v>128</v>
      </c>
      <c r="E1201" s="7">
        <v>42814</v>
      </c>
      <c r="F1201" s="9"/>
      <c r="G1201" s="9"/>
      <c r="H1201" s="11">
        <v>455.91</v>
      </c>
      <c r="I1201" s="9"/>
      <c r="J1201" s="9"/>
      <c r="K1201" s="9"/>
      <c r="L1201" s="9"/>
      <c r="M1201" s="11">
        <v>0.84</v>
      </c>
      <c r="N1201" s="11">
        <v>-1.69</v>
      </c>
      <c r="O1201" s="11">
        <v>24.75</v>
      </c>
      <c r="P1201" s="9"/>
      <c r="Q1201" s="9"/>
    </row>
    <row r="1202" spans="1:17" ht="15.75" thickBot="1" x14ac:dyDescent="0.3">
      <c r="A1202" s="6" t="s">
        <v>22</v>
      </c>
      <c r="B1202" s="6" t="s">
        <v>22</v>
      </c>
      <c r="C1202" s="6" t="s">
        <v>127</v>
      </c>
      <c r="D1202" s="6" t="s">
        <v>128</v>
      </c>
      <c r="E1202" s="7">
        <v>42824</v>
      </c>
      <c r="F1202" s="8"/>
      <c r="G1202" s="8"/>
      <c r="H1202" s="10">
        <v>13.75</v>
      </c>
      <c r="I1202" s="8"/>
      <c r="J1202" s="8"/>
      <c r="K1202" s="8"/>
      <c r="L1202" s="8"/>
      <c r="M1202" s="10">
        <v>0.02</v>
      </c>
      <c r="N1202" s="10">
        <v>-0.04</v>
      </c>
      <c r="O1202" s="10">
        <v>0.75</v>
      </c>
      <c r="P1202" s="8"/>
      <c r="Q1202" s="8"/>
    </row>
    <row r="1203" spans="1:17" ht="15.75" thickBot="1" x14ac:dyDescent="0.3">
      <c r="A1203" s="6" t="s">
        <v>22</v>
      </c>
      <c r="B1203" s="6" t="s">
        <v>22</v>
      </c>
      <c r="C1203" s="6" t="s">
        <v>127</v>
      </c>
      <c r="D1203" s="6" t="s">
        <v>128</v>
      </c>
      <c r="E1203" s="7">
        <v>42825</v>
      </c>
      <c r="F1203" s="9"/>
      <c r="G1203" s="9"/>
      <c r="H1203" s="11">
        <v>35.07</v>
      </c>
      <c r="I1203" s="9"/>
      <c r="J1203" s="9"/>
      <c r="K1203" s="9"/>
      <c r="L1203" s="9"/>
      <c r="M1203" s="11">
        <v>0.06</v>
      </c>
      <c r="N1203" s="11">
        <v>-0.12</v>
      </c>
      <c r="O1203" s="11">
        <v>1.89</v>
      </c>
      <c r="P1203" s="9"/>
      <c r="Q1203" s="9"/>
    </row>
    <row r="1204" spans="1:17" ht="15.75" thickBot="1" x14ac:dyDescent="0.3">
      <c r="A1204" s="6" t="s">
        <v>22</v>
      </c>
      <c r="B1204" s="6" t="s">
        <v>22</v>
      </c>
      <c r="C1204" s="6" t="s">
        <v>127</v>
      </c>
      <c r="D1204" s="6" t="s">
        <v>128</v>
      </c>
      <c r="E1204" s="7">
        <v>42828</v>
      </c>
      <c r="F1204" s="8"/>
      <c r="G1204" s="8"/>
      <c r="H1204" s="10">
        <v>624.36</v>
      </c>
      <c r="I1204" s="8"/>
      <c r="J1204" s="8"/>
      <c r="K1204" s="8"/>
      <c r="L1204" s="8"/>
      <c r="M1204" s="10">
        <v>-10.4</v>
      </c>
      <c r="N1204" s="10">
        <v>-1.01</v>
      </c>
      <c r="O1204" s="10">
        <v>40.64</v>
      </c>
      <c r="P1204" s="8"/>
      <c r="Q1204" s="8"/>
    </row>
    <row r="1205" spans="1:17" ht="15.75" thickBot="1" x14ac:dyDescent="0.3">
      <c r="A1205" s="6" t="s">
        <v>22</v>
      </c>
      <c r="B1205" s="6" t="s">
        <v>22</v>
      </c>
      <c r="C1205" s="6" t="s">
        <v>127</v>
      </c>
      <c r="D1205" s="6" t="s">
        <v>128</v>
      </c>
      <c r="E1205" s="7">
        <v>42829</v>
      </c>
      <c r="F1205" s="9"/>
      <c r="G1205" s="9"/>
      <c r="H1205" s="11">
        <v>393.24</v>
      </c>
      <c r="I1205" s="9"/>
      <c r="J1205" s="9"/>
      <c r="K1205" s="9"/>
      <c r="L1205" s="9"/>
      <c r="M1205" s="11">
        <v>-6.07</v>
      </c>
      <c r="N1205" s="11">
        <v>-0.56000000000000005</v>
      </c>
      <c r="O1205" s="11">
        <v>25.65</v>
      </c>
      <c r="P1205" s="9"/>
      <c r="Q1205" s="9"/>
    </row>
    <row r="1206" spans="1:17" ht="15.75" thickBot="1" x14ac:dyDescent="0.3">
      <c r="A1206" s="6" t="s">
        <v>22</v>
      </c>
      <c r="B1206" s="6" t="s">
        <v>22</v>
      </c>
      <c r="C1206" s="6" t="s">
        <v>127</v>
      </c>
      <c r="D1206" s="6" t="s">
        <v>128</v>
      </c>
      <c r="E1206" s="7">
        <v>42830</v>
      </c>
      <c r="F1206" s="8"/>
      <c r="G1206" s="8"/>
      <c r="H1206" s="10">
        <v>667</v>
      </c>
      <c r="I1206" s="8"/>
      <c r="J1206" s="8"/>
      <c r="K1206" s="8"/>
      <c r="L1206" s="8"/>
      <c r="M1206" s="10">
        <v>-11.85</v>
      </c>
      <c r="N1206" s="10">
        <v>-0.98</v>
      </c>
      <c r="O1206" s="10">
        <v>43.4</v>
      </c>
      <c r="P1206" s="8"/>
      <c r="Q1206" s="8"/>
    </row>
    <row r="1207" spans="1:17" ht="15.75" thickBot="1" x14ac:dyDescent="0.3">
      <c r="A1207" s="6" t="s">
        <v>22</v>
      </c>
      <c r="B1207" s="6" t="s">
        <v>22</v>
      </c>
      <c r="C1207" s="6" t="s">
        <v>127</v>
      </c>
      <c r="D1207" s="6" t="s">
        <v>128</v>
      </c>
      <c r="E1207" s="7">
        <v>42831</v>
      </c>
      <c r="F1207" s="9"/>
      <c r="G1207" s="9"/>
      <c r="H1207" s="11">
        <v>614.73</v>
      </c>
      <c r="I1207" s="9"/>
      <c r="J1207" s="9"/>
      <c r="K1207" s="9"/>
      <c r="L1207" s="9"/>
      <c r="M1207" s="11">
        <v>-9.9</v>
      </c>
      <c r="N1207" s="11">
        <v>-0.91</v>
      </c>
      <c r="O1207" s="11">
        <v>40.020000000000003</v>
      </c>
      <c r="P1207" s="9"/>
      <c r="Q1207" s="9"/>
    </row>
    <row r="1208" spans="1:17" ht="15.75" thickBot="1" x14ac:dyDescent="0.3">
      <c r="A1208" s="6" t="s">
        <v>22</v>
      </c>
      <c r="B1208" s="6" t="s">
        <v>22</v>
      </c>
      <c r="C1208" s="6" t="s">
        <v>127</v>
      </c>
      <c r="D1208" s="6" t="s">
        <v>128</v>
      </c>
      <c r="E1208" s="7">
        <v>42832</v>
      </c>
      <c r="F1208" s="8"/>
      <c r="G1208" s="8"/>
      <c r="H1208" s="10">
        <v>3858.22</v>
      </c>
      <c r="I1208" s="8"/>
      <c r="J1208" s="8"/>
      <c r="K1208" s="8"/>
      <c r="L1208" s="8"/>
      <c r="M1208" s="10">
        <v>-63.99</v>
      </c>
      <c r="N1208" s="10">
        <v>-5.3</v>
      </c>
      <c r="O1208" s="10">
        <v>251.15</v>
      </c>
      <c r="P1208" s="8"/>
      <c r="Q1208" s="8"/>
    </row>
    <row r="1209" spans="1:17" ht="15.75" thickBot="1" x14ac:dyDescent="0.3">
      <c r="A1209" s="6" t="s">
        <v>22</v>
      </c>
      <c r="B1209" s="6" t="s">
        <v>22</v>
      </c>
      <c r="C1209" s="6" t="s">
        <v>127</v>
      </c>
      <c r="D1209" s="6" t="s">
        <v>128</v>
      </c>
      <c r="E1209" s="7">
        <v>42833</v>
      </c>
      <c r="F1209" s="9"/>
      <c r="G1209" s="9"/>
      <c r="H1209" s="11">
        <v>466.88</v>
      </c>
      <c r="I1209" s="9"/>
      <c r="J1209" s="9"/>
      <c r="K1209" s="9"/>
      <c r="L1209" s="9"/>
      <c r="M1209" s="11">
        <v>-7.23</v>
      </c>
      <c r="N1209" s="11">
        <v>-0.75</v>
      </c>
      <c r="O1209" s="11">
        <v>30.42</v>
      </c>
      <c r="P1209" s="9"/>
      <c r="Q1209" s="9"/>
    </row>
    <row r="1210" spans="1:17" ht="15.75" thickBot="1" x14ac:dyDescent="0.3">
      <c r="A1210" s="6" t="s">
        <v>22</v>
      </c>
      <c r="B1210" s="6" t="s">
        <v>22</v>
      </c>
      <c r="C1210" s="6" t="s">
        <v>127</v>
      </c>
      <c r="D1210" s="6" t="s">
        <v>128</v>
      </c>
      <c r="E1210" s="7">
        <v>42834</v>
      </c>
      <c r="F1210" s="8"/>
      <c r="G1210" s="8"/>
      <c r="H1210" s="10">
        <v>735.75</v>
      </c>
      <c r="I1210" s="8"/>
      <c r="J1210" s="8"/>
      <c r="K1210" s="8"/>
      <c r="L1210" s="8"/>
      <c r="M1210" s="10">
        <v>-11.68</v>
      </c>
      <c r="N1210" s="10">
        <v>-1.1299999999999999</v>
      </c>
      <c r="O1210" s="10">
        <v>47.91</v>
      </c>
      <c r="P1210" s="8"/>
      <c r="Q1210" s="8"/>
    </row>
    <row r="1211" spans="1:17" ht="15.75" thickBot="1" x14ac:dyDescent="0.3">
      <c r="A1211" s="6" t="s">
        <v>22</v>
      </c>
      <c r="B1211" s="6" t="s">
        <v>22</v>
      </c>
      <c r="C1211" s="6" t="s">
        <v>127</v>
      </c>
      <c r="D1211" s="6" t="s">
        <v>128</v>
      </c>
      <c r="E1211" s="7">
        <v>42835</v>
      </c>
      <c r="F1211" s="9"/>
      <c r="G1211" s="9"/>
      <c r="H1211" s="11">
        <v>520.42999999999995</v>
      </c>
      <c r="I1211" s="9"/>
      <c r="J1211" s="9"/>
      <c r="K1211" s="9"/>
      <c r="L1211" s="9"/>
      <c r="M1211" s="11">
        <v>-9.11</v>
      </c>
      <c r="N1211" s="11">
        <v>-0.72</v>
      </c>
      <c r="O1211" s="11">
        <v>33.86</v>
      </c>
      <c r="P1211" s="9"/>
      <c r="Q1211" s="9"/>
    </row>
    <row r="1212" spans="1:17" ht="15.75" thickBot="1" x14ac:dyDescent="0.3">
      <c r="A1212" s="6" t="s">
        <v>22</v>
      </c>
      <c r="B1212" s="6" t="s">
        <v>22</v>
      </c>
      <c r="C1212" s="6" t="s">
        <v>127</v>
      </c>
      <c r="D1212" s="6" t="s">
        <v>128</v>
      </c>
      <c r="E1212" s="7">
        <v>42836</v>
      </c>
      <c r="F1212" s="8"/>
      <c r="G1212" s="8"/>
      <c r="H1212" s="10">
        <v>187.71</v>
      </c>
      <c r="I1212" s="8"/>
      <c r="J1212" s="8"/>
      <c r="K1212" s="8"/>
      <c r="L1212" s="8"/>
      <c r="M1212" s="10">
        <v>-2.96</v>
      </c>
      <c r="N1212" s="10">
        <v>-0.17</v>
      </c>
      <c r="O1212" s="10">
        <v>12.24</v>
      </c>
      <c r="P1212" s="8"/>
      <c r="Q1212" s="8"/>
    </row>
    <row r="1213" spans="1:17" ht="15.75" thickBot="1" x14ac:dyDescent="0.3">
      <c r="A1213" s="6" t="s">
        <v>22</v>
      </c>
      <c r="B1213" s="6" t="s">
        <v>22</v>
      </c>
      <c r="C1213" s="6" t="s">
        <v>127</v>
      </c>
      <c r="D1213" s="6" t="s">
        <v>128</v>
      </c>
      <c r="E1213" s="7">
        <v>42837</v>
      </c>
      <c r="F1213" s="9"/>
      <c r="G1213" s="9"/>
      <c r="H1213" s="11">
        <v>140.94999999999999</v>
      </c>
      <c r="I1213" s="9"/>
      <c r="J1213" s="9"/>
      <c r="K1213" s="9"/>
      <c r="L1213" s="9"/>
      <c r="M1213" s="11">
        <v>-2.1800000000000002</v>
      </c>
      <c r="N1213" s="11">
        <v>-0.12</v>
      </c>
      <c r="O1213" s="11">
        <v>9.1999999999999993</v>
      </c>
      <c r="P1213" s="9"/>
      <c r="Q1213" s="9"/>
    </row>
    <row r="1214" spans="1:17" ht="15.75" thickBot="1" x14ac:dyDescent="0.3">
      <c r="A1214" s="6" t="s">
        <v>22</v>
      </c>
      <c r="B1214" s="6" t="s">
        <v>22</v>
      </c>
      <c r="C1214" s="6" t="s">
        <v>127</v>
      </c>
      <c r="D1214" s="6" t="s">
        <v>128</v>
      </c>
      <c r="E1214" s="7">
        <v>42838</v>
      </c>
      <c r="F1214" s="8"/>
      <c r="G1214" s="8"/>
      <c r="H1214" s="10">
        <v>670.95</v>
      </c>
      <c r="I1214" s="8"/>
      <c r="J1214" s="8"/>
      <c r="K1214" s="8"/>
      <c r="L1214" s="8"/>
      <c r="M1214" s="10">
        <v>-11</v>
      </c>
      <c r="N1214" s="10">
        <v>-0.62</v>
      </c>
      <c r="O1214" s="10">
        <v>43.68</v>
      </c>
      <c r="P1214" s="8"/>
      <c r="Q1214" s="8"/>
    </row>
    <row r="1215" spans="1:17" ht="15.75" thickBot="1" x14ac:dyDescent="0.3">
      <c r="A1215" s="6" t="s">
        <v>22</v>
      </c>
      <c r="B1215" s="6" t="s">
        <v>22</v>
      </c>
      <c r="C1215" s="6" t="s">
        <v>127</v>
      </c>
      <c r="D1215" s="6" t="s">
        <v>128</v>
      </c>
      <c r="E1215" s="7">
        <v>42839</v>
      </c>
      <c r="F1215" s="9"/>
      <c r="G1215" s="9"/>
      <c r="H1215" s="11">
        <v>930.9</v>
      </c>
      <c r="I1215" s="9"/>
      <c r="J1215" s="9"/>
      <c r="K1215" s="9"/>
      <c r="L1215" s="9"/>
      <c r="M1215" s="11">
        <v>-16.09</v>
      </c>
      <c r="N1215" s="11">
        <v>-1.29</v>
      </c>
      <c r="O1215" s="11">
        <v>60.57</v>
      </c>
      <c r="P1215" s="9"/>
      <c r="Q1215" s="9"/>
    </row>
    <row r="1216" spans="1:17" ht="15.75" thickBot="1" x14ac:dyDescent="0.3">
      <c r="A1216" s="6" t="s">
        <v>22</v>
      </c>
      <c r="B1216" s="6" t="s">
        <v>22</v>
      </c>
      <c r="C1216" s="6" t="s">
        <v>127</v>
      </c>
      <c r="D1216" s="6" t="s">
        <v>128</v>
      </c>
      <c r="E1216" s="7">
        <v>42840</v>
      </c>
      <c r="F1216" s="8"/>
      <c r="G1216" s="8"/>
      <c r="H1216" s="10">
        <v>384.38</v>
      </c>
      <c r="I1216" s="8"/>
      <c r="J1216" s="8"/>
      <c r="K1216" s="8"/>
      <c r="L1216" s="8"/>
      <c r="M1216" s="10">
        <v>-6.57</v>
      </c>
      <c r="N1216" s="10">
        <v>-0.56000000000000005</v>
      </c>
      <c r="O1216" s="10">
        <v>25.02</v>
      </c>
      <c r="P1216" s="8"/>
      <c r="Q1216" s="8"/>
    </row>
    <row r="1217" spans="1:17" ht="15.75" thickBot="1" x14ac:dyDescent="0.3">
      <c r="A1217" s="6" t="s">
        <v>22</v>
      </c>
      <c r="B1217" s="6" t="s">
        <v>22</v>
      </c>
      <c r="C1217" s="6" t="s">
        <v>127</v>
      </c>
      <c r="D1217" s="6" t="s">
        <v>128</v>
      </c>
      <c r="E1217" s="7">
        <v>42841</v>
      </c>
      <c r="F1217" s="9"/>
      <c r="G1217" s="9"/>
      <c r="H1217" s="11">
        <v>488.2</v>
      </c>
      <c r="I1217" s="9"/>
      <c r="J1217" s="9"/>
      <c r="K1217" s="9"/>
      <c r="L1217" s="9"/>
      <c r="M1217" s="11">
        <v>-7.68</v>
      </c>
      <c r="N1217" s="11">
        <v>-0.68</v>
      </c>
      <c r="O1217" s="11">
        <v>31.79</v>
      </c>
      <c r="P1217" s="9"/>
      <c r="Q1217" s="9"/>
    </row>
    <row r="1218" spans="1:17" ht="15.75" thickBot="1" x14ac:dyDescent="0.3">
      <c r="A1218" s="6" t="s">
        <v>22</v>
      </c>
      <c r="B1218" s="6" t="s">
        <v>22</v>
      </c>
      <c r="C1218" s="6" t="s">
        <v>127</v>
      </c>
      <c r="D1218" s="6" t="s">
        <v>128</v>
      </c>
      <c r="E1218" s="7">
        <v>42842</v>
      </c>
      <c r="F1218" s="8"/>
      <c r="G1218" s="8"/>
      <c r="H1218" s="10">
        <v>387.11</v>
      </c>
      <c r="I1218" s="8"/>
      <c r="J1218" s="8"/>
      <c r="K1218" s="8"/>
      <c r="L1218" s="8"/>
      <c r="M1218" s="10">
        <v>-6.07</v>
      </c>
      <c r="N1218" s="10">
        <v>-0.36</v>
      </c>
      <c r="O1218" s="10">
        <v>25.23</v>
      </c>
      <c r="P1218" s="8"/>
      <c r="Q1218" s="8"/>
    </row>
    <row r="1219" spans="1:17" ht="15.75" thickBot="1" x14ac:dyDescent="0.3">
      <c r="A1219" s="6" t="s">
        <v>22</v>
      </c>
      <c r="B1219" s="6" t="s">
        <v>22</v>
      </c>
      <c r="C1219" s="6" t="s">
        <v>127</v>
      </c>
      <c r="D1219" s="6" t="s">
        <v>128</v>
      </c>
      <c r="E1219" s="7">
        <v>42843</v>
      </c>
      <c r="F1219" s="9"/>
      <c r="G1219" s="9"/>
      <c r="H1219" s="11">
        <v>548.02</v>
      </c>
      <c r="I1219" s="9"/>
      <c r="J1219" s="9"/>
      <c r="K1219" s="9"/>
      <c r="L1219" s="9"/>
      <c r="M1219" s="11">
        <v>-8.83</v>
      </c>
      <c r="N1219" s="11">
        <v>-0.48</v>
      </c>
      <c r="O1219" s="11">
        <v>35.71</v>
      </c>
      <c r="P1219" s="9"/>
      <c r="Q1219" s="9"/>
    </row>
    <row r="1220" spans="1:17" ht="15.75" thickBot="1" x14ac:dyDescent="0.3">
      <c r="A1220" s="6" t="s">
        <v>22</v>
      </c>
      <c r="B1220" s="6" t="s">
        <v>22</v>
      </c>
      <c r="C1220" s="6" t="s">
        <v>127</v>
      </c>
      <c r="D1220" s="6" t="s">
        <v>128</v>
      </c>
      <c r="E1220" s="7">
        <v>42844</v>
      </c>
      <c r="F1220" s="8"/>
      <c r="G1220" s="8"/>
      <c r="H1220" s="10">
        <v>785.91</v>
      </c>
      <c r="I1220" s="8"/>
      <c r="J1220" s="8"/>
      <c r="K1220" s="8"/>
      <c r="L1220" s="8"/>
      <c r="M1220" s="10">
        <v>-12.74</v>
      </c>
      <c r="N1220" s="10">
        <v>-1.1000000000000001</v>
      </c>
      <c r="O1220" s="10">
        <v>51.19</v>
      </c>
      <c r="P1220" s="8"/>
      <c r="Q1220" s="8"/>
    </row>
    <row r="1221" spans="1:17" ht="15.75" thickBot="1" x14ac:dyDescent="0.3">
      <c r="A1221" s="6" t="s">
        <v>22</v>
      </c>
      <c r="B1221" s="6" t="s">
        <v>22</v>
      </c>
      <c r="C1221" s="6" t="s">
        <v>127</v>
      </c>
      <c r="D1221" s="6" t="s">
        <v>128</v>
      </c>
      <c r="E1221" s="7">
        <v>42845</v>
      </c>
      <c r="F1221" s="9"/>
      <c r="G1221" s="9"/>
      <c r="H1221" s="11">
        <v>70.14</v>
      </c>
      <c r="I1221" s="9"/>
      <c r="J1221" s="9"/>
      <c r="K1221" s="9"/>
      <c r="L1221" s="9"/>
      <c r="M1221" s="11">
        <v>-1.2</v>
      </c>
      <c r="N1221" s="11">
        <v>-0.12</v>
      </c>
      <c r="O1221" s="11">
        <v>4.5599999999999996</v>
      </c>
      <c r="P1221" s="9"/>
      <c r="Q1221" s="9"/>
    </row>
    <row r="1222" spans="1:17" ht="15.75" thickBot="1" x14ac:dyDescent="0.3">
      <c r="A1222" s="6" t="s">
        <v>22</v>
      </c>
      <c r="B1222" s="6" t="s">
        <v>22</v>
      </c>
      <c r="C1222" s="6" t="s">
        <v>127</v>
      </c>
      <c r="D1222" s="6" t="s">
        <v>128</v>
      </c>
      <c r="E1222" s="7">
        <v>42854</v>
      </c>
      <c r="F1222" s="8"/>
      <c r="G1222" s="8"/>
      <c r="H1222" s="10">
        <v>1099.53</v>
      </c>
      <c r="I1222" s="8"/>
      <c r="J1222" s="8"/>
      <c r="K1222" s="8"/>
      <c r="L1222" s="8"/>
      <c r="M1222" s="10">
        <v>-17.079999999999998</v>
      </c>
      <c r="N1222" s="10">
        <v>-1.22</v>
      </c>
      <c r="O1222" s="10">
        <v>71.66</v>
      </c>
      <c r="P1222" s="8"/>
      <c r="Q1222" s="8"/>
    </row>
    <row r="1223" spans="1:17" ht="15.75" thickBot="1" x14ac:dyDescent="0.3">
      <c r="A1223" s="6" t="s">
        <v>22</v>
      </c>
      <c r="B1223" s="6" t="s">
        <v>22</v>
      </c>
      <c r="C1223" s="6" t="s">
        <v>127</v>
      </c>
      <c r="D1223" s="6" t="s">
        <v>128</v>
      </c>
      <c r="E1223" s="7">
        <v>42855</v>
      </c>
      <c r="F1223" s="9"/>
      <c r="G1223" s="9"/>
      <c r="H1223" s="11">
        <v>21130.36</v>
      </c>
      <c r="I1223" s="9"/>
      <c r="J1223" s="9"/>
      <c r="K1223" s="9"/>
      <c r="L1223" s="9"/>
      <c r="M1223" s="11">
        <v>-326.25</v>
      </c>
      <c r="N1223" s="11">
        <v>-24.86</v>
      </c>
      <c r="O1223" s="11">
        <v>1377.45</v>
      </c>
      <c r="P1223" s="9"/>
      <c r="Q1223" s="9"/>
    </row>
    <row r="1224" spans="1:17" ht="15.75" thickBot="1" x14ac:dyDescent="0.3">
      <c r="A1224" s="6" t="s">
        <v>22</v>
      </c>
      <c r="B1224" s="6" t="s">
        <v>22</v>
      </c>
      <c r="C1224" s="6" t="s">
        <v>129</v>
      </c>
      <c r="D1224" s="6" t="s">
        <v>130</v>
      </c>
      <c r="E1224" s="7">
        <v>42735</v>
      </c>
      <c r="F1224" s="8"/>
      <c r="G1224" s="8"/>
      <c r="H1224" s="10">
        <v>2.4</v>
      </c>
      <c r="I1224" s="8"/>
      <c r="J1224" s="8"/>
      <c r="K1224" s="8"/>
      <c r="L1224" s="8"/>
      <c r="M1224" s="10">
        <v>-0.08</v>
      </c>
      <c r="N1224" s="10">
        <v>0</v>
      </c>
      <c r="O1224" s="10">
        <v>0.15</v>
      </c>
      <c r="P1224" s="8"/>
      <c r="Q1224" s="8"/>
    </row>
    <row r="1225" spans="1:17" ht="15.75" thickBot="1" x14ac:dyDescent="0.3">
      <c r="A1225" s="6" t="s">
        <v>22</v>
      </c>
      <c r="B1225" s="6" t="s">
        <v>22</v>
      </c>
      <c r="C1225" s="6" t="s">
        <v>129</v>
      </c>
      <c r="D1225" s="6" t="s">
        <v>130</v>
      </c>
      <c r="E1225" s="7">
        <v>42766</v>
      </c>
      <c r="F1225" s="9"/>
      <c r="G1225" s="9"/>
      <c r="H1225" s="11">
        <v>1.35</v>
      </c>
      <c r="I1225" s="9"/>
      <c r="J1225" s="9"/>
      <c r="K1225" s="9"/>
      <c r="L1225" s="9"/>
      <c r="M1225" s="11">
        <v>-0.06</v>
      </c>
      <c r="N1225" s="11">
        <v>0</v>
      </c>
      <c r="O1225" s="11">
        <v>0.09</v>
      </c>
      <c r="P1225" s="9"/>
      <c r="Q1225" s="9"/>
    </row>
    <row r="1226" spans="1:17" ht="15.75" thickBot="1" x14ac:dyDescent="0.3">
      <c r="A1226" s="6" t="s">
        <v>22</v>
      </c>
      <c r="B1226" s="6" t="s">
        <v>22</v>
      </c>
      <c r="C1226" s="6" t="s">
        <v>129</v>
      </c>
      <c r="D1226" s="6" t="s">
        <v>130</v>
      </c>
      <c r="E1226" s="7">
        <v>42794</v>
      </c>
      <c r="F1226" s="8"/>
      <c r="G1226" s="8"/>
      <c r="H1226" s="10">
        <v>-14.41</v>
      </c>
      <c r="I1226" s="8"/>
      <c r="J1226" s="8"/>
      <c r="K1226" s="8"/>
      <c r="L1226" s="8"/>
      <c r="M1226" s="10">
        <v>0.21</v>
      </c>
      <c r="N1226" s="10">
        <v>0.12</v>
      </c>
      <c r="O1226" s="10">
        <v>-0.85</v>
      </c>
      <c r="P1226" s="8"/>
      <c r="Q1226" s="8"/>
    </row>
    <row r="1227" spans="1:17" ht="15.75" thickBot="1" x14ac:dyDescent="0.3">
      <c r="A1227" s="6" t="s">
        <v>22</v>
      </c>
      <c r="B1227" s="6" t="s">
        <v>22</v>
      </c>
      <c r="C1227" s="6" t="s">
        <v>129</v>
      </c>
      <c r="D1227" s="6" t="s">
        <v>130</v>
      </c>
      <c r="E1227" s="7">
        <v>42801</v>
      </c>
      <c r="F1227" s="9"/>
      <c r="G1227" s="9"/>
      <c r="H1227" s="11">
        <v>14.41</v>
      </c>
      <c r="I1227" s="9"/>
      <c r="J1227" s="9"/>
      <c r="K1227" s="9"/>
      <c r="L1227" s="9"/>
      <c r="M1227" s="11">
        <v>0.03</v>
      </c>
      <c r="N1227" s="11">
        <v>-7.0000000000000007E-2</v>
      </c>
      <c r="O1227" s="11">
        <v>0.78</v>
      </c>
      <c r="P1227" s="9"/>
      <c r="Q1227" s="9"/>
    </row>
    <row r="1228" spans="1:17" ht="15.75" thickBot="1" x14ac:dyDescent="0.3">
      <c r="A1228" s="6" t="s">
        <v>22</v>
      </c>
      <c r="B1228" s="6" t="s">
        <v>22</v>
      </c>
      <c r="C1228" s="6" t="s">
        <v>129</v>
      </c>
      <c r="D1228" s="6" t="s">
        <v>130</v>
      </c>
      <c r="E1228" s="7">
        <v>42802</v>
      </c>
      <c r="F1228" s="8"/>
      <c r="G1228" s="8"/>
      <c r="H1228" s="10">
        <v>4.9400000000000004</v>
      </c>
      <c r="I1228" s="8"/>
      <c r="J1228" s="8"/>
      <c r="K1228" s="8"/>
      <c r="L1228" s="8"/>
      <c r="M1228" s="10">
        <v>0.01</v>
      </c>
      <c r="N1228" s="10">
        <v>-0.02</v>
      </c>
      <c r="O1228" s="10">
        <v>0.27</v>
      </c>
      <c r="P1228" s="8"/>
      <c r="Q1228" s="8"/>
    </row>
    <row r="1229" spans="1:17" ht="15.75" thickBot="1" x14ac:dyDescent="0.3">
      <c r="A1229" s="6" t="s">
        <v>22</v>
      </c>
      <c r="B1229" s="6" t="s">
        <v>22</v>
      </c>
      <c r="C1229" s="6" t="s">
        <v>129</v>
      </c>
      <c r="D1229" s="6" t="s">
        <v>130</v>
      </c>
      <c r="E1229" s="7">
        <v>42806</v>
      </c>
      <c r="F1229" s="9"/>
      <c r="G1229" s="9"/>
      <c r="H1229" s="11">
        <v>14.41</v>
      </c>
      <c r="I1229" s="9"/>
      <c r="J1229" s="9"/>
      <c r="K1229" s="9"/>
      <c r="L1229" s="9"/>
      <c r="M1229" s="11">
        <v>0.03</v>
      </c>
      <c r="N1229" s="11">
        <v>-7.0000000000000007E-2</v>
      </c>
      <c r="O1229" s="11">
        <v>0.78</v>
      </c>
      <c r="P1229" s="9"/>
      <c r="Q1229" s="9"/>
    </row>
    <row r="1230" spans="1:17" ht="15.75" thickBot="1" x14ac:dyDescent="0.3">
      <c r="A1230" s="6" t="s">
        <v>22</v>
      </c>
      <c r="B1230" s="6" t="s">
        <v>22</v>
      </c>
      <c r="C1230" s="6" t="s">
        <v>129</v>
      </c>
      <c r="D1230" s="6" t="s">
        <v>130</v>
      </c>
      <c r="E1230" s="7">
        <v>42808</v>
      </c>
      <c r="F1230" s="8"/>
      <c r="G1230" s="8"/>
      <c r="H1230" s="10">
        <v>57.64</v>
      </c>
      <c r="I1230" s="8"/>
      <c r="J1230" s="8"/>
      <c r="K1230" s="8"/>
      <c r="L1230" s="8"/>
      <c r="M1230" s="10">
        <v>0.15</v>
      </c>
      <c r="N1230" s="10">
        <v>-0.28999999999999998</v>
      </c>
      <c r="O1230" s="10">
        <v>3.13</v>
      </c>
      <c r="P1230" s="8"/>
      <c r="Q1230" s="8"/>
    </row>
    <row r="1231" spans="1:17" ht="15.75" thickBot="1" x14ac:dyDescent="0.3">
      <c r="A1231" s="6" t="s">
        <v>22</v>
      </c>
      <c r="B1231" s="6" t="s">
        <v>22</v>
      </c>
      <c r="C1231" s="6" t="s">
        <v>129</v>
      </c>
      <c r="D1231" s="6" t="s">
        <v>130</v>
      </c>
      <c r="E1231" s="7">
        <v>42811</v>
      </c>
      <c r="F1231" s="9"/>
      <c r="G1231" s="9"/>
      <c r="H1231" s="11">
        <v>14.41</v>
      </c>
      <c r="I1231" s="9"/>
      <c r="J1231" s="9"/>
      <c r="K1231" s="9"/>
      <c r="L1231" s="9"/>
      <c r="M1231" s="11">
        <v>0.04</v>
      </c>
      <c r="N1231" s="11">
        <v>-7.0000000000000007E-2</v>
      </c>
      <c r="O1231" s="11">
        <v>0.78</v>
      </c>
      <c r="P1231" s="9"/>
      <c r="Q1231" s="9"/>
    </row>
    <row r="1232" spans="1:17" ht="15.75" thickBot="1" x14ac:dyDescent="0.3">
      <c r="A1232" s="6" t="s">
        <v>22</v>
      </c>
      <c r="B1232" s="6" t="s">
        <v>22</v>
      </c>
      <c r="C1232" s="6" t="s">
        <v>129</v>
      </c>
      <c r="D1232" s="6" t="s">
        <v>130</v>
      </c>
      <c r="E1232" s="7">
        <v>42812</v>
      </c>
      <c r="F1232" s="8"/>
      <c r="G1232" s="8"/>
      <c r="H1232" s="10">
        <v>14.41</v>
      </c>
      <c r="I1232" s="8"/>
      <c r="J1232" s="8"/>
      <c r="K1232" s="8"/>
      <c r="L1232" s="8"/>
      <c r="M1232" s="10">
        <v>0.04</v>
      </c>
      <c r="N1232" s="10">
        <v>-7.0000000000000007E-2</v>
      </c>
      <c r="O1232" s="10">
        <v>0.78</v>
      </c>
      <c r="P1232" s="8"/>
      <c r="Q1232" s="8"/>
    </row>
    <row r="1233" spans="1:17" ht="15.75" thickBot="1" x14ac:dyDescent="0.3">
      <c r="A1233" s="6" t="s">
        <v>22</v>
      </c>
      <c r="B1233" s="6" t="s">
        <v>22</v>
      </c>
      <c r="C1233" s="6" t="s">
        <v>129</v>
      </c>
      <c r="D1233" s="6" t="s">
        <v>130</v>
      </c>
      <c r="E1233" s="7">
        <v>42813</v>
      </c>
      <c r="F1233" s="9"/>
      <c r="G1233" s="9"/>
      <c r="H1233" s="11">
        <v>28.82</v>
      </c>
      <c r="I1233" s="9"/>
      <c r="J1233" s="9"/>
      <c r="K1233" s="9"/>
      <c r="L1233" s="9"/>
      <c r="M1233" s="11">
        <v>7.0000000000000007E-2</v>
      </c>
      <c r="N1233" s="11">
        <v>-0.14000000000000001</v>
      </c>
      <c r="O1233" s="11">
        <v>1.56</v>
      </c>
      <c r="P1233" s="9"/>
      <c r="Q1233" s="9"/>
    </row>
    <row r="1234" spans="1:17" ht="15.75" thickBot="1" x14ac:dyDescent="0.3">
      <c r="A1234" s="6" t="s">
        <v>22</v>
      </c>
      <c r="B1234" s="6" t="s">
        <v>22</v>
      </c>
      <c r="C1234" s="6" t="s">
        <v>129</v>
      </c>
      <c r="D1234" s="6" t="s">
        <v>130</v>
      </c>
      <c r="E1234" s="7">
        <v>42814</v>
      </c>
      <c r="F1234" s="8"/>
      <c r="G1234" s="8"/>
      <c r="H1234" s="10">
        <v>115.28</v>
      </c>
      <c r="I1234" s="8"/>
      <c r="J1234" s="8"/>
      <c r="K1234" s="8"/>
      <c r="L1234" s="8"/>
      <c r="M1234" s="10">
        <v>0.28000000000000003</v>
      </c>
      <c r="N1234" s="10">
        <v>-0.55000000000000004</v>
      </c>
      <c r="O1234" s="10">
        <v>6.25</v>
      </c>
      <c r="P1234" s="8"/>
      <c r="Q1234" s="8"/>
    </row>
    <row r="1235" spans="1:17" ht="15.75" thickBot="1" x14ac:dyDescent="0.3">
      <c r="A1235" s="6" t="s">
        <v>22</v>
      </c>
      <c r="B1235" s="6" t="s">
        <v>22</v>
      </c>
      <c r="C1235" s="6" t="s">
        <v>129</v>
      </c>
      <c r="D1235" s="6" t="s">
        <v>130</v>
      </c>
      <c r="E1235" s="7">
        <v>42824</v>
      </c>
      <c r="F1235" s="9"/>
      <c r="G1235" s="9"/>
      <c r="H1235" s="11">
        <v>-5.49</v>
      </c>
      <c r="I1235" s="9"/>
      <c r="J1235" s="9"/>
      <c r="K1235" s="9"/>
      <c r="L1235" s="9"/>
      <c r="M1235" s="11">
        <v>-0.01</v>
      </c>
      <c r="N1235" s="11">
        <v>0.02</v>
      </c>
      <c r="O1235" s="11">
        <v>-0.28999999999999998</v>
      </c>
      <c r="P1235" s="9"/>
      <c r="Q1235" s="9"/>
    </row>
    <row r="1236" spans="1:17" ht="15.75" thickBot="1" x14ac:dyDescent="0.3">
      <c r="A1236" s="6" t="s">
        <v>22</v>
      </c>
      <c r="B1236" s="6" t="s">
        <v>22</v>
      </c>
      <c r="C1236" s="6" t="s">
        <v>129</v>
      </c>
      <c r="D1236" s="6" t="s">
        <v>130</v>
      </c>
      <c r="E1236" s="7">
        <v>42825</v>
      </c>
      <c r="F1236" s="8"/>
      <c r="G1236" s="8"/>
      <c r="H1236" s="10">
        <v>16.47</v>
      </c>
      <c r="I1236" s="8"/>
      <c r="J1236" s="8"/>
      <c r="K1236" s="8"/>
      <c r="L1236" s="8"/>
      <c r="M1236" s="10">
        <v>0.05</v>
      </c>
      <c r="N1236" s="10">
        <v>-0.08</v>
      </c>
      <c r="O1236" s="10">
        <v>0.89</v>
      </c>
      <c r="P1236" s="8"/>
      <c r="Q1236" s="8"/>
    </row>
    <row r="1237" spans="1:17" ht="15.75" thickBot="1" x14ac:dyDescent="0.3">
      <c r="A1237" s="6" t="s">
        <v>22</v>
      </c>
      <c r="B1237" s="6" t="s">
        <v>22</v>
      </c>
      <c r="C1237" s="6" t="s">
        <v>129</v>
      </c>
      <c r="D1237" s="6" t="s">
        <v>130</v>
      </c>
      <c r="E1237" s="7">
        <v>42828</v>
      </c>
      <c r="F1237" s="9"/>
      <c r="G1237" s="9"/>
      <c r="H1237" s="11">
        <v>529.09</v>
      </c>
      <c r="I1237" s="9"/>
      <c r="J1237" s="9"/>
      <c r="K1237" s="9"/>
      <c r="L1237" s="9"/>
      <c r="M1237" s="11">
        <v>-10.24</v>
      </c>
      <c r="N1237" s="11">
        <v>-0.74</v>
      </c>
      <c r="O1237" s="11">
        <v>34.340000000000003</v>
      </c>
      <c r="P1237" s="9"/>
      <c r="Q1237" s="9"/>
    </row>
    <row r="1238" spans="1:17" ht="15.75" thickBot="1" x14ac:dyDescent="0.3">
      <c r="A1238" s="6" t="s">
        <v>22</v>
      </c>
      <c r="B1238" s="6" t="s">
        <v>22</v>
      </c>
      <c r="C1238" s="6" t="s">
        <v>129</v>
      </c>
      <c r="D1238" s="6" t="s">
        <v>130</v>
      </c>
      <c r="E1238" s="7">
        <v>42829</v>
      </c>
      <c r="F1238" s="8"/>
      <c r="G1238" s="8"/>
      <c r="H1238" s="10">
        <v>366.57</v>
      </c>
      <c r="I1238" s="8"/>
      <c r="J1238" s="8"/>
      <c r="K1238" s="8"/>
      <c r="L1238" s="8"/>
      <c r="M1238" s="10">
        <v>-7.4</v>
      </c>
      <c r="N1238" s="10">
        <v>-0.53</v>
      </c>
      <c r="O1238" s="10">
        <v>23.74</v>
      </c>
      <c r="P1238" s="8"/>
      <c r="Q1238" s="8"/>
    </row>
    <row r="1239" spans="1:17" ht="15.75" thickBot="1" x14ac:dyDescent="0.3">
      <c r="A1239" s="6" t="s">
        <v>22</v>
      </c>
      <c r="B1239" s="6" t="s">
        <v>22</v>
      </c>
      <c r="C1239" s="6" t="s">
        <v>129</v>
      </c>
      <c r="D1239" s="6" t="s">
        <v>130</v>
      </c>
      <c r="E1239" s="7">
        <v>42830</v>
      </c>
      <c r="F1239" s="9"/>
      <c r="G1239" s="9"/>
      <c r="H1239" s="11">
        <v>341.8</v>
      </c>
      <c r="I1239" s="9"/>
      <c r="J1239" s="9"/>
      <c r="K1239" s="9"/>
      <c r="L1239" s="9"/>
      <c r="M1239" s="11">
        <v>-7.27</v>
      </c>
      <c r="N1239" s="11">
        <v>-0.62</v>
      </c>
      <c r="O1239" s="11">
        <v>22.13</v>
      </c>
      <c r="P1239" s="9"/>
      <c r="Q1239" s="9"/>
    </row>
    <row r="1240" spans="1:17" ht="15.75" thickBot="1" x14ac:dyDescent="0.3">
      <c r="A1240" s="6" t="s">
        <v>22</v>
      </c>
      <c r="B1240" s="6" t="s">
        <v>22</v>
      </c>
      <c r="C1240" s="6" t="s">
        <v>129</v>
      </c>
      <c r="D1240" s="6" t="s">
        <v>130</v>
      </c>
      <c r="E1240" s="7">
        <v>42831</v>
      </c>
      <c r="F1240" s="8"/>
      <c r="G1240" s="8"/>
      <c r="H1240" s="10">
        <v>597.03</v>
      </c>
      <c r="I1240" s="8"/>
      <c r="J1240" s="8"/>
      <c r="K1240" s="8"/>
      <c r="L1240" s="8"/>
      <c r="M1240" s="10">
        <v>-11.37</v>
      </c>
      <c r="N1240" s="10">
        <v>-0.84</v>
      </c>
      <c r="O1240" s="10">
        <v>38.76</v>
      </c>
      <c r="P1240" s="8"/>
      <c r="Q1240" s="8"/>
    </row>
    <row r="1241" spans="1:17" ht="15.75" thickBot="1" x14ac:dyDescent="0.3">
      <c r="A1241" s="6" t="s">
        <v>22</v>
      </c>
      <c r="B1241" s="6" t="s">
        <v>22</v>
      </c>
      <c r="C1241" s="6" t="s">
        <v>129</v>
      </c>
      <c r="D1241" s="6" t="s">
        <v>130</v>
      </c>
      <c r="E1241" s="7">
        <v>42832</v>
      </c>
      <c r="F1241" s="9"/>
      <c r="G1241" s="9"/>
      <c r="H1241" s="11">
        <v>1267.6300000000001</v>
      </c>
      <c r="I1241" s="9"/>
      <c r="J1241" s="9"/>
      <c r="K1241" s="9"/>
      <c r="L1241" s="9"/>
      <c r="M1241" s="11">
        <v>-26.26</v>
      </c>
      <c r="N1241" s="11">
        <v>-1.95</v>
      </c>
      <c r="O1241" s="11">
        <v>82.11</v>
      </c>
      <c r="P1241" s="9"/>
      <c r="Q1241" s="9"/>
    </row>
    <row r="1242" spans="1:17" ht="15.75" thickBot="1" x14ac:dyDescent="0.3">
      <c r="A1242" s="6" t="s">
        <v>22</v>
      </c>
      <c r="B1242" s="6" t="s">
        <v>22</v>
      </c>
      <c r="C1242" s="6" t="s">
        <v>129</v>
      </c>
      <c r="D1242" s="6" t="s">
        <v>130</v>
      </c>
      <c r="E1242" s="7">
        <v>42833</v>
      </c>
      <c r="F1242" s="8"/>
      <c r="G1242" s="8"/>
      <c r="H1242" s="10">
        <v>442.62</v>
      </c>
      <c r="I1242" s="8"/>
      <c r="J1242" s="8"/>
      <c r="K1242" s="8"/>
      <c r="L1242" s="8"/>
      <c r="M1242" s="10">
        <v>-8.6199999999999992</v>
      </c>
      <c r="N1242" s="10">
        <v>-0.59</v>
      </c>
      <c r="O1242" s="10">
        <v>28.72</v>
      </c>
      <c r="P1242" s="8"/>
      <c r="Q1242" s="8"/>
    </row>
    <row r="1243" spans="1:17" ht="15.75" thickBot="1" x14ac:dyDescent="0.3">
      <c r="A1243" s="6" t="s">
        <v>22</v>
      </c>
      <c r="B1243" s="6" t="s">
        <v>22</v>
      </c>
      <c r="C1243" s="6" t="s">
        <v>129</v>
      </c>
      <c r="D1243" s="6" t="s">
        <v>130</v>
      </c>
      <c r="E1243" s="7">
        <v>42834</v>
      </c>
      <c r="F1243" s="9"/>
      <c r="G1243" s="9"/>
      <c r="H1243" s="11">
        <v>792.59</v>
      </c>
      <c r="I1243" s="9"/>
      <c r="J1243" s="9"/>
      <c r="K1243" s="9"/>
      <c r="L1243" s="9"/>
      <c r="M1243" s="11">
        <v>-15.6</v>
      </c>
      <c r="N1243" s="11">
        <v>-1.1200000000000001</v>
      </c>
      <c r="O1243" s="11">
        <v>51.37</v>
      </c>
      <c r="P1243" s="9"/>
      <c r="Q1243" s="9"/>
    </row>
    <row r="1244" spans="1:17" ht="15.75" thickBot="1" x14ac:dyDescent="0.3">
      <c r="A1244" s="6" t="s">
        <v>22</v>
      </c>
      <c r="B1244" s="6" t="s">
        <v>22</v>
      </c>
      <c r="C1244" s="6" t="s">
        <v>129</v>
      </c>
      <c r="D1244" s="6" t="s">
        <v>130</v>
      </c>
      <c r="E1244" s="7">
        <v>42835</v>
      </c>
      <c r="F1244" s="8"/>
      <c r="G1244" s="8"/>
      <c r="H1244" s="10">
        <v>135.87</v>
      </c>
      <c r="I1244" s="8"/>
      <c r="J1244" s="8"/>
      <c r="K1244" s="8"/>
      <c r="L1244" s="8"/>
      <c r="M1244" s="10">
        <v>-2.95</v>
      </c>
      <c r="N1244" s="10">
        <v>-0.19</v>
      </c>
      <c r="O1244" s="10">
        <v>8.7899999999999991</v>
      </c>
      <c r="P1244" s="8"/>
      <c r="Q1244" s="8"/>
    </row>
    <row r="1245" spans="1:17" ht="15.75" thickBot="1" x14ac:dyDescent="0.3">
      <c r="A1245" s="6" t="s">
        <v>22</v>
      </c>
      <c r="B1245" s="6" t="s">
        <v>22</v>
      </c>
      <c r="C1245" s="6" t="s">
        <v>129</v>
      </c>
      <c r="D1245" s="6" t="s">
        <v>130</v>
      </c>
      <c r="E1245" s="7">
        <v>42836</v>
      </c>
      <c r="F1245" s="9"/>
      <c r="G1245" s="9"/>
      <c r="H1245" s="11">
        <v>481.72</v>
      </c>
      <c r="I1245" s="9"/>
      <c r="J1245" s="9"/>
      <c r="K1245" s="9"/>
      <c r="L1245" s="9"/>
      <c r="M1245" s="11">
        <v>-9.5299999999999994</v>
      </c>
      <c r="N1245" s="11">
        <v>-0.73</v>
      </c>
      <c r="O1245" s="11">
        <v>31.23</v>
      </c>
      <c r="P1245" s="9"/>
      <c r="Q1245" s="9"/>
    </row>
    <row r="1246" spans="1:17" ht="15.75" thickBot="1" x14ac:dyDescent="0.3">
      <c r="A1246" s="6" t="s">
        <v>22</v>
      </c>
      <c r="B1246" s="6" t="s">
        <v>22</v>
      </c>
      <c r="C1246" s="6" t="s">
        <v>129</v>
      </c>
      <c r="D1246" s="6" t="s">
        <v>130</v>
      </c>
      <c r="E1246" s="7">
        <v>42837</v>
      </c>
      <c r="F1246" s="8"/>
      <c r="G1246" s="8"/>
      <c r="H1246" s="10">
        <v>376.73</v>
      </c>
      <c r="I1246" s="8"/>
      <c r="J1246" s="8"/>
      <c r="K1246" s="8"/>
      <c r="L1246" s="8"/>
      <c r="M1246" s="10">
        <v>-7.45</v>
      </c>
      <c r="N1246" s="10">
        <v>-0.55000000000000004</v>
      </c>
      <c r="O1246" s="10">
        <v>24.41</v>
      </c>
      <c r="P1246" s="8"/>
      <c r="Q1246" s="8"/>
    </row>
    <row r="1247" spans="1:17" ht="15.75" thickBot="1" x14ac:dyDescent="0.3">
      <c r="A1247" s="6" t="s">
        <v>22</v>
      </c>
      <c r="B1247" s="6" t="s">
        <v>22</v>
      </c>
      <c r="C1247" s="6" t="s">
        <v>129</v>
      </c>
      <c r="D1247" s="6" t="s">
        <v>130</v>
      </c>
      <c r="E1247" s="7">
        <v>42838</v>
      </c>
      <c r="F1247" s="9"/>
      <c r="G1247" s="9"/>
      <c r="H1247" s="11">
        <v>741.11</v>
      </c>
      <c r="I1247" s="9"/>
      <c r="J1247" s="9"/>
      <c r="K1247" s="9"/>
      <c r="L1247" s="9"/>
      <c r="M1247" s="11">
        <v>-14</v>
      </c>
      <c r="N1247" s="11">
        <v>-1.02</v>
      </c>
      <c r="O1247" s="11">
        <v>48.07</v>
      </c>
      <c r="P1247" s="9"/>
      <c r="Q1247" s="9"/>
    </row>
    <row r="1248" spans="1:17" ht="15.75" thickBot="1" x14ac:dyDescent="0.3">
      <c r="A1248" s="6" t="s">
        <v>22</v>
      </c>
      <c r="B1248" s="6" t="s">
        <v>22</v>
      </c>
      <c r="C1248" s="6" t="s">
        <v>129</v>
      </c>
      <c r="D1248" s="6" t="s">
        <v>130</v>
      </c>
      <c r="E1248" s="7">
        <v>42839</v>
      </c>
      <c r="F1248" s="8"/>
      <c r="G1248" s="8"/>
      <c r="H1248" s="10">
        <v>751.38</v>
      </c>
      <c r="I1248" s="8"/>
      <c r="J1248" s="8"/>
      <c r="K1248" s="8"/>
      <c r="L1248" s="8"/>
      <c r="M1248" s="10">
        <v>-16.86</v>
      </c>
      <c r="N1248" s="10">
        <v>-1.29</v>
      </c>
      <c r="O1248" s="10">
        <v>48.61</v>
      </c>
      <c r="P1248" s="8"/>
      <c r="Q1248" s="8"/>
    </row>
    <row r="1249" spans="1:17" ht="15.75" thickBot="1" x14ac:dyDescent="0.3">
      <c r="A1249" s="6" t="s">
        <v>22</v>
      </c>
      <c r="B1249" s="6" t="s">
        <v>22</v>
      </c>
      <c r="C1249" s="6" t="s">
        <v>129</v>
      </c>
      <c r="D1249" s="6" t="s">
        <v>130</v>
      </c>
      <c r="E1249" s="7">
        <v>42840</v>
      </c>
      <c r="F1249" s="9"/>
      <c r="G1249" s="9"/>
      <c r="H1249" s="11">
        <v>203.8</v>
      </c>
      <c r="I1249" s="9"/>
      <c r="J1249" s="9"/>
      <c r="K1249" s="9"/>
      <c r="L1249" s="9"/>
      <c r="M1249" s="11">
        <v>-4.55</v>
      </c>
      <c r="N1249" s="11">
        <v>-0.33</v>
      </c>
      <c r="O1249" s="11">
        <v>13.18</v>
      </c>
      <c r="P1249" s="9"/>
      <c r="Q1249" s="9"/>
    </row>
    <row r="1250" spans="1:17" ht="15.75" thickBot="1" x14ac:dyDescent="0.3">
      <c r="A1250" s="6" t="s">
        <v>22</v>
      </c>
      <c r="B1250" s="6" t="s">
        <v>22</v>
      </c>
      <c r="C1250" s="6" t="s">
        <v>129</v>
      </c>
      <c r="D1250" s="6" t="s">
        <v>130</v>
      </c>
      <c r="E1250" s="7">
        <v>42841</v>
      </c>
      <c r="F1250" s="8"/>
      <c r="G1250" s="8"/>
      <c r="H1250" s="10">
        <v>273.8</v>
      </c>
      <c r="I1250" s="8"/>
      <c r="J1250" s="8"/>
      <c r="K1250" s="8"/>
      <c r="L1250" s="8"/>
      <c r="M1250" s="10">
        <v>-5.4</v>
      </c>
      <c r="N1250" s="10">
        <v>-0.4</v>
      </c>
      <c r="O1250" s="10">
        <v>17.75</v>
      </c>
      <c r="P1250" s="8"/>
      <c r="Q1250" s="8"/>
    </row>
    <row r="1251" spans="1:17" ht="15.75" thickBot="1" x14ac:dyDescent="0.3">
      <c r="A1251" s="6" t="s">
        <v>22</v>
      </c>
      <c r="B1251" s="6" t="s">
        <v>22</v>
      </c>
      <c r="C1251" s="6" t="s">
        <v>129</v>
      </c>
      <c r="D1251" s="6" t="s">
        <v>130</v>
      </c>
      <c r="E1251" s="7">
        <v>42842</v>
      </c>
      <c r="F1251" s="9"/>
      <c r="G1251" s="9"/>
      <c r="H1251" s="11">
        <v>321.14999999999998</v>
      </c>
      <c r="I1251" s="9"/>
      <c r="J1251" s="9"/>
      <c r="K1251" s="9"/>
      <c r="L1251" s="9"/>
      <c r="M1251" s="11">
        <v>-6.27</v>
      </c>
      <c r="N1251" s="11">
        <v>-0.46</v>
      </c>
      <c r="O1251" s="11">
        <v>20.81</v>
      </c>
      <c r="P1251" s="9"/>
      <c r="Q1251" s="9"/>
    </row>
    <row r="1252" spans="1:17" ht="15.75" thickBot="1" x14ac:dyDescent="0.3">
      <c r="A1252" s="6" t="s">
        <v>22</v>
      </c>
      <c r="B1252" s="6" t="s">
        <v>22</v>
      </c>
      <c r="C1252" s="6" t="s">
        <v>129</v>
      </c>
      <c r="D1252" s="6" t="s">
        <v>130</v>
      </c>
      <c r="E1252" s="7">
        <v>42843</v>
      </c>
      <c r="F1252" s="8"/>
      <c r="G1252" s="8"/>
      <c r="H1252" s="10">
        <v>347.92</v>
      </c>
      <c r="I1252" s="8"/>
      <c r="J1252" s="8"/>
      <c r="K1252" s="8"/>
      <c r="L1252" s="8"/>
      <c r="M1252" s="10">
        <v>-6.55</v>
      </c>
      <c r="N1252" s="10">
        <v>-0.49</v>
      </c>
      <c r="O1252" s="10">
        <v>22.58</v>
      </c>
      <c r="P1252" s="8"/>
      <c r="Q1252" s="8"/>
    </row>
    <row r="1253" spans="1:17" ht="15.75" thickBot="1" x14ac:dyDescent="0.3">
      <c r="A1253" s="6" t="s">
        <v>22</v>
      </c>
      <c r="B1253" s="6" t="s">
        <v>22</v>
      </c>
      <c r="C1253" s="6" t="s">
        <v>129</v>
      </c>
      <c r="D1253" s="6" t="s">
        <v>130</v>
      </c>
      <c r="E1253" s="7">
        <v>42844</v>
      </c>
      <c r="F1253" s="9"/>
      <c r="G1253" s="9"/>
      <c r="H1253" s="11">
        <v>642.30999999999995</v>
      </c>
      <c r="I1253" s="9"/>
      <c r="J1253" s="9"/>
      <c r="K1253" s="9"/>
      <c r="L1253" s="9"/>
      <c r="M1253" s="11">
        <v>-13</v>
      </c>
      <c r="N1253" s="11">
        <v>-0.89</v>
      </c>
      <c r="O1253" s="11">
        <v>41.64</v>
      </c>
      <c r="P1253" s="9"/>
      <c r="Q1253" s="9"/>
    </row>
    <row r="1254" spans="1:17" ht="15.75" thickBot="1" x14ac:dyDescent="0.3">
      <c r="A1254" s="6" t="s">
        <v>22</v>
      </c>
      <c r="B1254" s="6" t="s">
        <v>22</v>
      </c>
      <c r="C1254" s="6" t="s">
        <v>129</v>
      </c>
      <c r="D1254" s="6" t="s">
        <v>130</v>
      </c>
      <c r="E1254" s="7">
        <v>42845</v>
      </c>
      <c r="F1254" s="8"/>
      <c r="G1254" s="8"/>
      <c r="H1254" s="10">
        <v>870.83</v>
      </c>
      <c r="I1254" s="8"/>
      <c r="J1254" s="8"/>
      <c r="K1254" s="8"/>
      <c r="L1254" s="8"/>
      <c r="M1254" s="10">
        <v>-17.38</v>
      </c>
      <c r="N1254" s="10">
        <v>-1.29</v>
      </c>
      <c r="O1254" s="10">
        <v>56.49</v>
      </c>
      <c r="P1254" s="8"/>
      <c r="Q1254" s="8"/>
    </row>
    <row r="1255" spans="1:17" ht="15.75" thickBot="1" x14ac:dyDescent="0.3">
      <c r="A1255" s="6" t="s">
        <v>22</v>
      </c>
      <c r="B1255" s="6" t="s">
        <v>22</v>
      </c>
      <c r="C1255" s="6" t="s">
        <v>129</v>
      </c>
      <c r="D1255" s="6" t="s">
        <v>130</v>
      </c>
      <c r="E1255" s="7">
        <v>42854</v>
      </c>
      <c r="F1255" s="9"/>
      <c r="G1255" s="9"/>
      <c r="H1255" s="11">
        <v>436.44</v>
      </c>
      <c r="I1255" s="9"/>
      <c r="J1255" s="9"/>
      <c r="K1255" s="9"/>
      <c r="L1255" s="9"/>
      <c r="M1255" s="11">
        <v>-7.89</v>
      </c>
      <c r="N1255" s="11">
        <v>-0.56000000000000005</v>
      </c>
      <c r="O1255" s="11">
        <v>28.39</v>
      </c>
      <c r="P1255" s="9"/>
      <c r="Q1255" s="9"/>
    </row>
    <row r="1256" spans="1:17" ht="15.75" thickBot="1" x14ac:dyDescent="0.3">
      <c r="A1256" s="6" t="s">
        <v>22</v>
      </c>
      <c r="B1256" s="6" t="s">
        <v>22</v>
      </c>
      <c r="C1256" s="6" t="s">
        <v>129</v>
      </c>
      <c r="D1256" s="6" t="s">
        <v>130</v>
      </c>
      <c r="E1256" s="7">
        <v>42855</v>
      </c>
      <c r="F1256" s="8"/>
      <c r="G1256" s="8"/>
      <c r="H1256" s="10">
        <v>34833.39</v>
      </c>
      <c r="I1256" s="8"/>
      <c r="J1256" s="8"/>
      <c r="K1256" s="8"/>
      <c r="L1256" s="8"/>
      <c r="M1256" s="10">
        <v>-677.14</v>
      </c>
      <c r="N1256" s="10">
        <v>-52.34</v>
      </c>
      <c r="O1256" s="10">
        <v>2261.12</v>
      </c>
      <c r="P1256" s="8"/>
      <c r="Q1256" s="8"/>
    </row>
    <row r="1257" spans="1:17" ht="15.75" thickBot="1" x14ac:dyDescent="0.3">
      <c r="A1257" s="6" t="s">
        <v>22</v>
      </c>
      <c r="B1257" s="6" t="s">
        <v>22</v>
      </c>
      <c r="C1257" s="6" t="s">
        <v>131</v>
      </c>
      <c r="D1257" s="6" t="s">
        <v>132</v>
      </c>
      <c r="E1257" s="7">
        <v>42832</v>
      </c>
      <c r="F1257" s="9"/>
      <c r="G1257" s="9"/>
      <c r="H1257" s="11">
        <v>143.88</v>
      </c>
      <c r="I1257" s="9"/>
      <c r="J1257" s="9"/>
      <c r="K1257" s="9"/>
      <c r="L1257" s="9"/>
      <c r="M1257" s="11">
        <v>-0.9</v>
      </c>
      <c r="N1257" s="11">
        <v>-7.0000000000000007E-2</v>
      </c>
      <c r="O1257" s="11">
        <v>9.4700000000000006</v>
      </c>
      <c r="P1257" s="9"/>
      <c r="Q1257" s="9"/>
    </row>
    <row r="1258" spans="1:17" ht="15.75" thickBot="1" x14ac:dyDescent="0.3">
      <c r="A1258" s="6" t="s">
        <v>22</v>
      </c>
      <c r="B1258" s="6" t="s">
        <v>22</v>
      </c>
      <c r="C1258" s="6" t="s">
        <v>131</v>
      </c>
      <c r="D1258" s="6" t="s">
        <v>132</v>
      </c>
      <c r="E1258" s="7">
        <v>42836</v>
      </c>
      <c r="F1258" s="8"/>
      <c r="G1258" s="8"/>
      <c r="H1258" s="10">
        <v>287.76</v>
      </c>
      <c r="I1258" s="8"/>
      <c r="J1258" s="8"/>
      <c r="K1258" s="8"/>
      <c r="L1258" s="8"/>
      <c r="M1258" s="10">
        <v>-1.76</v>
      </c>
      <c r="N1258" s="10">
        <v>-0.13</v>
      </c>
      <c r="O1258" s="10">
        <v>18.96</v>
      </c>
      <c r="P1258" s="8"/>
      <c r="Q1258" s="8"/>
    </row>
    <row r="1259" spans="1:17" ht="15.75" thickBot="1" x14ac:dyDescent="0.3">
      <c r="A1259" s="6" t="s">
        <v>22</v>
      </c>
      <c r="B1259" s="6" t="s">
        <v>22</v>
      </c>
      <c r="C1259" s="6" t="s">
        <v>131</v>
      </c>
      <c r="D1259" s="6" t="s">
        <v>132</v>
      </c>
      <c r="E1259" s="7">
        <v>42837</v>
      </c>
      <c r="F1259" s="9"/>
      <c r="G1259" s="9"/>
      <c r="H1259" s="11">
        <v>13.08</v>
      </c>
      <c r="I1259" s="9"/>
      <c r="J1259" s="9"/>
      <c r="K1259" s="9"/>
      <c r="L1259" s="9"/>
      <c r="M1259" s="11">
        <v>-0.08</v>
      </c>
      <c r="N1259" s="11">
        <v>-0.01</v>
      </c>
      <c r="O1259" s="11">
        <v>0.86</v>
      </c>
      <c r="P1259" s="9"/>
      <c r="Q1259" s="9"/>
    </row>
    <row r="1260" spans="1:17" ht="15.75" thickBot="1" x14ac:dyDescent="0.3">
      <c r="A1260" s="6" t="s">
        <v>22</v>
      </c>
      <c r="B1260" s="6" t="s">
        <v>22</v>
      </c>
      <c r="C1260" s="6" t="s">
        <v>131</v>
      </c>
      <c r="D1260" s="6" t="s">
        <v>132</v>
      </c>
      <c r="E1260" s="7">
        <v>42838</v>
      </c>
      <c r="F1260" s="8"/>
      <c r="G1260" s="8"/>
      <c r="H1260" s="10">
        <v>0</v>
      </c>
      <c r="I1260" s="8"/>
      <c r="J1260" s="8"/>
      <c r="K1260" s="8"/>
      <c r="L1260" s="8"/>
      <c r="M1260" s="10">
        <v>0</v>
      </c>
      <c r="N1260" s="10">
        <v>0</v>
      </c>
      <c r="O1260" s="10">
        <v>0</v>
      </c>
      <c r="P1260" s="8"/>
      <c r="Q1260" s="8"/>
    </row>
    <row r="1261" spans="1:17" ht="15.75" thickBot="1" x14ac:dyDescent="0.3">
      <c r="A1261" s="6" t="s">
        <v>22</v>
      </c>
      <c r="B1261" s="6" t="s">
        <v>22</v>
      </c>
      <c r="C1261" s="6" t="s">
        <v>131</v>
      </c>
      <c r="D1261" s="6" t="s">
        <v>132</v>
      </c>
      <c r="E1261" s="7">
        <v>42839</v>
      </c>
      <c r="F1261" s="9"/>
      <c r="G1261" s="9"/>
      <c r="H1261" s="11">
        <v>209.28</v>
      </c>
      <c r="I1261" s="9"/>
      <c r="J1261" s="9"/>
      <c r="K1261" s="9"/>
      <c r="L1261" s="9"/>
      <c r="M1261" s="11">
        <v>-1.39</v>
      </c>
      <c r="N1261" s="11">
        <v>-0.11</v>
      </c>
      <c r="O1261" s="11">
        <v>13.78</v>
      </c>
      <c r="P1261" s="9"/>
      <c r="Q1261" s="9"/>
    </row>
    <row r="1262" spans="1:17" ht="15.75" thickBot="1" x14ac:dyDescent="0.3">
      <c r="A1262" s="6" t="s">
        <v>22</v>
      </c>
      <c r="B1262" s="6" t="s">
        <v>22</v>
      </c>
      <c r="C1262" s="6" t="s">
        <v>131</v>
      </c>
      <c r="D1262" s="6" t="s">
        <v>132</v>
      </c>
      <c r="E1262" s="7">
        <v>42841</v>
      </c>
      <c r="F1262" s="8"/>
      <c r="G1262" s="8"/>
      <c r="H1262" s="10">
        <v>26.16</v>
      </c>
      <c r="I1262" s="8"/>
      <c r="J1262" s="8"/>
      <c r="K1262" s="8"/>
      <c r="L1262" s="8"/>
      <c r="M1262" s="10">
        <v>-0.16</v>
      </c>
      <c r="N1262" s="10">
        <v>-0.01</v>
      </c>
      <c r="O1262" s="10">
        <v>1.72</v>
      </c>
      <c r="P1262" s="8"/>
      <c r="Q1262" s="8"/>
    </row>
    <row r="1263" spans="1:17" ht="15.75" thickBot="1" x14ac:dyDescent="0.3">
      <c r="A1263" s="6" t="s">
        <v>22</v>
      </c>
      <c r="B1263" s="6" t="s">
        <v>22</v>
      </c>
      <c r="C1263" s="6" t="s">
        <v>131</v>
      </c>
      <c r="D1263" s="6" t="s">
        <v>132</v>
      </c>
      <c r="E1263" s="7">
        <v>42854</v>
      </c>
      <c r="F1263" s="9"/>
      <c r="G1263" s="9"/>
      <c r="H1263" s="11">
        <v>261.60000000000002</v>
      </c>
      <c r="I1263" s="9"/>
      <c r="J1263" s="9"/>
      <c r="K1263" s="9"/>
      <c r="L1263" s="9"/>
      <c r="M1263" s="11">
        <v>-1.51</v>
      </c>
      <c r="N1263" s="11">
        <v>-0.12</v>
      </c>
      <c r="O1263" s="11">
        <v>17.239999999999998</v>
      </c>
      <c r="P1263" s="9"/>
      <c r="Q1263" s="9"/>
    </row>
    <row r="1264" spans="1:17" ht="15.75" thickBot="1" x14ac:dyDescent="0.3">
      <c r="A1264" s="6" t="s">
        <v>22</v>
      </c>
      <c r="B1264" s="6" t="s">
        <v>22</v>
      </c>
      <c r="C1264" s="6" t="s">
        <v>133</v>
      </c>
      <c r="D1264" s="6" t="s">
        <v>134</v>
      </c>
      <c r="E1264" s="7">
        <v>42800</v>
      </c>
      <c r="F1264" s="8"/>
      <c r="G1264" s="8"/>
      <c r="H1264" s="10">
        <v>4.32</v>
      </c>
      <c r="I1264" s="8"/>
      <c r="J1264" s="8"/>
      <c r="K1264" s="8"/>
      <c r="L1264" s="8"/>
      <c r="M1264" s="10">
        <v>0.01</v>
      </c>
      <c r="N1264" s="10">
        <v>-0.02</v>
      </c>
      <c r="O1264" s="10">
        <v>0.23</v>
      </c>
      <c r="P1264" s="8"/>
      <c r="Q1264" s="8"/>
    </row>
    <row r="1265" spans="1:17" ht="15.75" thickBot="1" x14ac:dyDescent="0.3">
      <c r="A1265" s="6" t="s">
        <v>22</v>
      </c>
      <c r="B1265" s="6" t="s">
        <v>22</v>
      </c>
      <c r="C1265" s="6" t="s">
        <v>133</v>
      </c>
      <c r="D1265" s="6" t="s">
        <v>134</v>
      </c>
      <c r="E1265" s="7">
        <v>42811</v>
      </c>
      <c r="F1265" s="9"/>
      <c r="G1265" s="9"/>
      <c r="H1265" s="11">
        <v>100.7</v>
      </c>
      <c r="I1265" s="9"/>
      <c r="J1265" s="9"/>
      <c r="K1265" s="9"/>
      <c r="L1265" s="9"/>
      <c r="M1265" s="11">
        <v>0.22</v>
      </c>
      <c r="N1265" s="11">
        <v>-0.41</v>
      </c>
      <c r="O1265" s="11">
        <v>5.46</v>
      </c>
      <c r="P1265" s="9"/>
      <c r="Q1265" s="9"/>
    </row>
    <row r="1266" spans="1:17" ht="15.75" thickBot="1" x14ac:dyDescent="0.3">
      <c r="A1266" s="6" t="s">
        <v>22</v>
      </c>
      <c r="B1266" s="6" t="s">
        <v>22</v>
      </c>
      <c r="C1266" s="6" t="s">
        <v>133</v>
      </c>
      <c r="D1266" s="6" t="s">
        <v>134</v>
      </c>
      <c r="E1266" s="7">
        <v>42812</v>
      </c>
      <c r="F1266" s="8"/>
      <c r="G1266" s="8"/>
      <c r="H1266" s="10">
        <v>-1.17</v>
      </c>
      <c r="I1266" s="8"/>
      <c r="J1266" s="8"/>
      <c r="K1266" s="8"/>
      <c r="L1266" s="8"/>
      <c r="M1266" s="10">
        <v>-0.01</v>
      </c>
      <c r="N1266" s="10">
        <v>0.01</v>
      </c>
      <c r="O1266" s="10">
        <v>-0.06</v>
      </c>
      <c r="P1266" s="8"/>
      <c r="Q1266" s="8"/>
    </row>
    <row r="1267" spans="1:17" ht="15.75" thickBot="1" x14ac:dyDescent="0.3">
      <c r="A1267" s="6" t="s">
        <v>22</v>
      </c>
      <c r="B1267" s="6" t="s">
        <v>22</v>
      </c>
      <c r="C1267" s="6" t="s">
        <v>133</v>
      </c>
      <c r="D1267" s="6" t="s">
        <v>134</v>
      </c>
      <c r="E1267" s="7">
        <v>42813</v>
      </c>
      <c r="F1267" s="9"/>
      <c r="G1267" s="9"/>
      <c r="H1267" s="11">
        <v>131.52000000000001</v>
      </c>
      <c r="I1267" s="9"/>
      <c r="J1267" s="9"/>
      <c r="K1267" s="9"/>
      <c r="L1267" s="9"/>
      <c r="M1267" s="11">
        <v>0.27</v>
      </c>
      <c r="N1267" s="11">
        <v>-0.54</v>
      </c>
      <c r="O1267" s="11">
        <v>7.14</v>
      </c>
      <c r="P1267" s="9"/>
      <c r="Q1267" s="9"/>
    </row>
    <row r="1268" spans="1:17" ht="15.75" thickBot="1" x14ac:dyDescent="0.3">
      <c r="A1268" s="6" t="s">
        <v>22</v>
      </c>
      <c r="B1268" s="6" t="s">
        <v>22</v>
      </c>
      <c r="C1268" s="6" t="s">
        <v>133</v>
      </c>
      <c r="D1268" s="6" t="s">
        <v>134</v>
      </c>
      <c r="E1268" s="7">
        <v>42814</v>
      </c>
      <c r="F1268" s="8"/>
      <c r="G1268" s="8"/>
      <c r="H1268" s="10">
        <v>98.64</v>
      </c>
      <c r="I1268" s="8"/>
      <c r="J1268" s="8"/>
      <c r="K1268" s="8"/>
      <c r="L1268" s="8"/>
      <c r="M1268" s="10">
        <v>0.22</v>
      </c>
      <c r="N1268" s="10">
        <v>-0.42</v>
      </c>
      <c r="O1268" s="10">
        <v>5.34</v>
      </c>
      <c r="P1268" s="8"/>
      <c r="Q1268" s="8"/>
    </row>
    <row r="1269" spans="1:17" ht="15.75" thickBot="1" x14ac:dyDescent="0.3">
      <c r="A1269" s="6" t="s">
        <v>22</v>
      </c>
      <c r="B1269" s="6" t="s">
        <v>22</v>
      </c>
      <c r="C1269" s="6" t="s">
        <v>133</v>
      </c>
      <c r="D1269" s="6" t="s">
        <v>134</v>
      </c>
      <c r="E1269" s="7">
        <v>42824</v>
      </c>
      <c r="F1269" s="9"/>
      <c r="G1269" s="9"/>
      <c r="H1269" s="11">
        <v>98.64</v>
      </c>
      <c r="I1269" s="9"/>
      <c r="J1269" s="9"/>
      <c r="K1269" s="9"/>
      <c r="L1269" s="9"/>
      <c r="M1269" s="11">
        <v>0.22</v>
      </c>
      <c r="N1269" s="11">
        <v>-0.42</v>
      </c>
      <c r="O1269" s="11">
        <v>5.35</v>
      </c>
      <c r="P1269" s="9"/>
      <c r="Q1269" s="9"/>
    </row>
    <row r="1270" spans="1:17" ht="15.75" thickBot="1" x14ac:dyDescent="0.3">
      <c r="A1270" s="6" t="s">
        <v>22</v>
      </c>
      <c r="B1270" s="6" t="s">
        <v>22</v>
      </c>
      <c r="C1270" s="6" t="s">
        <v>133</v>
      </c>
      <c r="D1270" s="6" t="s">
        <v>134</v>
      </c>
      <c r="E1270" s="7">
        <v>42828</v>
      </c>
      <c r="F1270" s="8"/>
      <c r="G1270" s="8"/>
      <c r="H1270" s="10">
        <v>733.66</v>
      </c>
      <c r="I1270" s="8"/>
      <c r="J1270" s="8"/>
      <c r="K1270" s="8"/>
      <c r="L1270" s="8"/>
      <c r="M1270" s="10">
        <v>-13.67</v>
      </c>
      <c r="N1270" s="10">
        <v>-1</v>
      </c>
      <c r="O1270" s="10">
        <v>47.68</v>
      </c>
      <c r="P1270" s="8"/>
      <c r="Q1270" s="8"/>
    </row>
    <row r="1271" spans="1:17" ht="15.75" thickBot="1" x14ac:dyDescent="0.3">
      <c r="A1271" s="6" t="s">
        <v>22</v>
      </c>
      <c r="B1271" s="6" t="s">
        <v>22</v>
      </c>
      <c r="C1271" s="6" t="s">
        <v>133</v>
      </c>
      <c r="D1271" s="6" t="s">
        <v>134</v>
      </c>
      <c r="E1271" s="7">
        <v>42829</v>
      </c>
      <c r="F1271" s="9"/>
      <c r="G1271" s="9"/>
      <c r="H1271" s="11">
        <v>308.27999999999997</v>
      </c>
      <c r="I1271" s="9"/>
      <c r="J1271" s="9"/>
      <c r="K1271" s="9"/>
      <c r="L1271" s="9"/>
      <c r="M1271" s="11">
        <v>-5.58</v>
      </c>
      <c r="N1271" s="11">
        <v>-0.38</v>
      </c>
      <c r="O1271" s="11">
        <v>20.04</v>
      </c>
      <c r="P1271" s="9"/>
      <c r="Q1271" s="9"/>
    </row>
    <row r="1272" spans="1:17" ht="15.75" thickBot="1" x14ac:dyDescent="0.3">
      <c r="A1272" s="6" t="s">
        <v>22</v>
      </c>
      <c r="B1272" s="6" t="s">
        <v>22</v>
      </c>
      <c r="C1272" s="6" t="s">
        <v>133</v>
      </c>
      <c r="D1272" s="6" t="s">
        <v>134</v>
      </c>
      <c r="E1272" s="7">
        <v>42830</v>
      </c>
      <c r="F1272" s="8"/>
      <c r="G1272" s="8"/>
      <c r="H1272" s="10">
        <v>319.35000000000002</v>
      </c>
      <c r="I1272" s="8"/>
      <c r="J1272" s="8"/>
      <c r="K1272" s="8"/>
      <c r="L1272" s="8"/>
      <c r="M1272" s="10">
        <v>-6.2</v>
      </c>
      <c r="N1272" s="10">
        <v>-0.55000000000000004</v>
      </c>
      <c r="O1272" s="10">
        <v>20.76</v>
      </c>
      <c r="P1272" s="8"/>
      <c r="Q1272" s="8"/>
    </row>
    <row r="1273" spans="1:17" ht="15.75" thickBot="1" x14ac:dyDescent="0.3">
      <c r="A1273" s="6" t="s">
        <v>22</v>
      </c>
      <c r="B1273" s="6" t="s">
        <v>22</v>
      </c>
      <c r="C1273" s="6" t="s">
        <v>133</v>
      </c>
      <c r="D1273" s="6" t="s">
        <v>134</v>
      </c>
      <c r="E1273" s="7">
        <v>42831</v>
      </c>
      <c r="F1273" s="9"/>
      <c r="G1273" s="9"/>
      <c r="H1273" s="11">
        <v>359.66</v>
      </c>
      <c r="I1273" s="9"/>
      <c r="J1273" s="9"/>
      <c r="K1273" s="9"/>
      <c r="L1273" s="9"/>
      <c r="M1273" s="11">
        <v>-6.45</v>
      </c>
      <c r="N1273" s="11">
        <v>-0.48</v>
      </c>
      <c r="O1273" s="11">
        <v>23.39</v>
      </c>
      <c r="P1273" s="9"/>
      <c r="Q1273" s="9"/>
    </row>
    <row r="1274" spans="1:17" ht="15.75" thickBot="1" x14ac:dyDescent="0.3">
      <c r="A1274" s="6" t="s">
        <v>22</v>
      </c>
      <c r="B1274" s="6" t="s">
        <v>22</v>
      </c>
      <c r="C1274" s="6" t="s">
        <v>133</v>
      </c>
      <c r="D1274" s="6" t="s">
        <v>134</v>
      </c>
      <c r="E1274" s="7">
        <v>42832</v>
      </c>
      <c r="F1274" s="8"/>
      <c r="G1274" s="8"/>
      <c r="H1274" s="10">
        <v>659.72</v>
      </c>
      <c r="I1274" s="8"/>
      <c r="J1274" s="8"/>
      <c r="K1274" s="8"/>
      <c r="L1274" s="8"/>
      <c r="M1274" s="10">
        <v>-11.65</v>
      </c>
      <c r="N1274" s="10">
        <v>-0.85</v>
      </c>
      <c r="O1274" s="10">
        <v>42.91</v>
      </c>
      <c r="P1274" s="8"/>
      <c r="Q1274" s="8"/>
    </row>
    <row r="1275" spans="1:17" ht="15.75" thickBot="1" x14ac:dyDescent="0.3">
      <c r="A1275" s="6" t="s">
        <v>22</v>
      </c>
      <c r="B1275" s="6" t="s">
        <v>22</v>
      </c>
      <c r="C1275" s="6" t="s">
        <v>133</v>
      </c>
      <c r="D1275" s="6" t="s">
        <v>134</v>
      </c>
      <c r="E1275" s="7">
        <v>42833</v>
      </c>
      <c r="F1275" s="9"/>
      <c r="G1275" s="9"/>
      <c r="H1275" s="11">
        <v>433.62</v>
      </c>
      <c r="I1275" s="9"/>
      <c r="J1275" s="9"/>
      <c r="K1275" s="9"/>
      <c r="L1275" s="9"/>
      <c r="M1275" s="11">
        <v>-7.96</v>
      </c>
      <c r="N1275" s="11">
        <v>-0.56999999999999995</v>
      </c>
      <c r="O1275" s="11">
        <v>28.21</v>
      </c>
      <c r="P1275" s="9"/>
      <c r="Q1275" s="9"/>
    </row>
    <row r="1276" spans="1:17" ht="15.75" thickBot="1" x14ac:dyDescent="0.3">
      <c r="A1276" s="6" t="s">
        <v>22</v>
      </c>
      <c r="B1276" s="6" t="s">
        <v>22</v>
      </c>
      <c r="C1276" s="6" t="s">
        <v>133</v>
      </c>
      <c r="D1276" s="6" t="s">
        <v>134</v>
      </c>
      <c r="E1276" s="7">
        <v>42834</v>
      </c>
      <c r="F1276" s="8"/>
      <c r="G1276" s="8"/>
      <c r="H1276" s="10">
        <v>1872.3</v>
      </c>
      <c r="I1276" s="8"/>
      <c r="J1276" s="8"/>
      <c r="K1276" s="8"/>
      <c r="L1276" s="8"/>
      <c r="M1276" s="10">
        <v>-32.880000000000003</v>
      </c>
      <c r="N1276" s="10">
        <v>-2.44</v>
      </c>
      <c r="O1276" s="10">
        <v>121.81</v>
      </c>
      <c r="P1276" s="8"/>
      <c r="Q1276" s="8"/>
    </row>
    <row r="1277" spans="1:17" ht="15.75" thickBot="1" x14ac:dyDescent="0.3">
      <c r="A1277" s="6" t="s">
        <v>22</v>
      </c>
      <c r="B1277" s="6" t="s">
        <v>22</v>
      </c>
      <c r="C1277" s="6" t="s">
        <v>133</v>
      </c>
      <c r="D1277" s="6" t="s">
        <v>134</v>
      </c>
      <c r="E1277" s="7">
        <v>42835</v>
      </c>
      <c r="F1277" s="9"/>
      <c r="G1277" s="9"/>
      <c r="H1277" s="11">
        <v>201.4</v>
      </c>
      <c r="I1277" s="9"/>
      <c r="J1277" s="9"/>
      <c r="K1277" s="9"/>
      <c r="L1277" s="9"/>
      <c r="M1277" s="11">
        <v>-3.9</v>
      </c>
      <c r="N1277" s="11">
        <v>-0.27</v>
      </c>
      <c r="O1277" s="11">
        <v>13.08</v>
      </c>
      <c r="P1277" s="9"/>
      <c r="Q1277" s="9"/>
    </row>
    <row r="1278" spans="1:17" ht="15.75" thickBot="1" x14ac:dyDescent="0.3">
      <c r="A1278" s="6" t="s">
        <v>22</v>
      </c>
      <c r="B1278" s="6" t="s">
        <v>22</v>
      </c>
      <c r="C1278" s="6" t="s">
        <v>133</v>
      </c>
      <c r="D1278" s="6" t="s">
        <v>134</v>
      </c>
      <c r="E1278" s="7">
        <v>42836</v>
      </c>
      <c r="F1278" s="8"/>
      <c r="G1278" s="8"/>
      <c r="H1278" s="10">
        <v>285.66000000000003</v>
      </c>
      <c r="I1278" s="8"/>
      <c r="J1278" s="8"/>
      <c r="K1278" s="8"/>
      <c r="L1278" s="8"/>
      <c r="M1278" s="10">
        <v>-5.09</v>
      </c>
      <c r="N1278" s="10">
        <v>-0.35</v>
      </c>
      <c r="O1278" s="10">
        <v>18.600000000000001</v>
      </c>
      <c r="P1278" s="8"/>
      <c r="Q1278" s="8"/>
    </row>
    <row r="1279" spans="1:17" ht="15.75" thickBot="1" x14ac:dyDescent="0.3">
      <c r="A1279" s="6" t="s">
        <v>22</v>
      </c>
      <c r="B1279" s="6" t="s">
        <v>22</v>
      </c>
      <c r="C1279" s="6" t="s">
        <v>133</v>
      </c>
      <c r="D1279" s="6" t="s">
        <v>134</v>
      </c>
      <c r="E1279" s="7">
        <v>42837</v>
      </c>
      <c r="F1279" s="9"/>
      <c r="G1279" s="9"/>
      <c r="H1279" s="11">
        <v>353.48</v>
      </c>
      <c r="I1279" s="9"/>
      <c r="J1279" s="9"/>
      <c r="K1279" s="9"/>
      <c r="L1279" s="9"/>
      <c r="M1279" s="11">
        <v>-6.24</v>
      </c>
      <c r="N1279" s="11">
        <v>-0.48</v>
      </c>
      <c r="O1279" s="11">
        <v>22.99</v>
      </c>
      <c r="P1279" s="9"/>
      <c r="Q1279" s="9"/>
    </row>
    <row r="1280" spans="1:17" ht="15.75" thickBot="1" x14ac:dyDescent="0.3">
      <c r="A1280" s="6" t="s">
        <v>22</v>
      </c>
      <c r="B1280" s="6" t="s">
        <v>22</v>
      </c>
      <c r="C1280" s="6" t="s">
        <v>133</v>
      </c>
      <c r="D1280" s="6" t="s">
        <v>134</v>
      </c>
      <c r="E1280" s="7">
        <v>42838</v>
      </c>
      <c r="F1280" s="8"/>
      <c r="G1280" s="8"/>
      <c r="H1280" s="10">
        <v>923.84</v>
      </c>
      <c r="I1280" s="8"/>
      <c r="J1280" s="8"/>
      <c r="K1280" s="8"/>
      <c r="L1280" s="8"/>
      <c r="M1280" s="10">
        <v>-15.44</v>
      </c>
      <c r="N1280" s="10">
        <v>-1.17</v>
      </c>
      <c r="O1280" s="10">
        <v>60.18</v>
      </c>
      <c r="P1280" s="8"/>
      <c r="Q1280" s="8"/>
    </row>
    <row r="1281" spans="1:17" ht="15.75" thickBot="1" x14ac:dyDescent="0.3">
      <c r="A1281" s="6" t="s">
        <v>22</v>
      </c>
      <c r="B1281" s="6" t="s">
        <v>22</v>
      </c>
      <c r="C1281" s="6" t="s">
        <v>133</v>
      </c>
      <c r="D1281" s="6" t="s">
        <v>134</v>
      </c>
      <c r="E1281" s="7">
        <v>42839</v>
      </c>
      <c r="F1281" s="9"/>
      <c r="G1281" s="9"/>
      <c r="H1281" s="11">
        <v>191.14</v>
      </c>
      <c r="I1281" s="9"/>
      <c r="J1281" s="9"/>
      <c r="K1281" s="9"/>
      <c r="L1281" s="9"/>
      <c r="M1281" s="11">
        <v>-3.59</v>
      </c>
      <c r="N1281" s="11">
        <v>-0.26</v>
      </c>
      <c r="O1281" s="11">
        <v>12.42</v>
      </c>
      <c r="P1281" s="9"/>
      <c r="Q1281" s="9"/>
    </row>
    <row r="1282" spans="1:17" ht="15.75" thickBot="1" x14ac:dyDescent="0.3">
      <c r="A1282" s="6" t="s">
        <v>22</v>
      </c>
      <c r="B1282" s="6" t="s">
        <v>22</v>
      </c>
      <c r="C1282" s="6" t="s">
        <v>133</v>
      </c>
      <c r="D1282" s="6" t="s">
        <v>134</v>
      </c>
      <c r="E1282" s="7">
        <v>42840</v>
      </c>
      <c r="F1282" s="8"/>
      <c r="G1282" s="8"/>
      <c r="H1282" s="10">
        <v>265.10000000000002</v>
      </c>
      <c r="I1282" s="8"/>
      <c r="J1282" s="8"/>
      <c r="K1282" s="8"/>
      <c r="L1282" s="8"/>
      <c r="M1282" s="10">
        <v>-5.23</v>
      </c>
      <c r="N1282" s="10">
        <v>-0.36</v>
      </c>
      <c r="O1282" s="10">
        <v>17.22</v>
      </c>
      <c r="P1282" s="8"/>
      <c r="Q1282" s="8"/>
    </row>
    <row r="1283" spans="1:17" ht="15.75" thickBot="1" x14ac:dyDescent="0.3">
      <c r="A1283" s="6" t="s">
        <v>22</v>
      </c>
      <c r="B1283" s="6" t="s">
        <v>22</v>
      </c>
      <c r="C1283" s="6" t="s">
        <v>133</v>
      </c>
      <c r="D1283" s="6" t="s">
        <v>134</v>
      </c>
      <c r="E1283" s="7">
        <v>42841</v>
      </c>
      <c r="F1283" s="9"/>
      <c r="G1283" s="9"/>
      <c r="H1283" s="11">
        <v>205.52</v>
      </c>
      <c r="I1283" s="9"/>
      <c r="J1283" s="9"/>
      <c r="K1283" s="9"/>
      <c r="L1283" s="9"/>
      <c r="M1283" s="11">
        <v>-3.6</v>
      </c>
      <c r="N1283" s="11">
        <v>-0.26</v>
      </c>
      <c r="O1283" s="11">
        <v>13.4</v>
      </c>
      <c r="P1283" s="9"/>
      <c r="Q1283" s="9"/>
    </row>
    <row r="1284" spans="1:17" ht="15.75" thickBot="1" x14ac:dyDescent="0.3">
      <c r="A1284" s="6" t="s">
        <v>22</v>
      </c>
      <c r="B1284" s="6" t="s">
        <v>22</v>
      </c>
      <c r="C1284" s="6" t="s">
        <v>133</v>
      </c>
      <c r="D1284" s="6" t="s">
        <v>134</v>
      </c>
      <c r="E1284" s="7">
        <v>42842</v>
      </c>
      <c r="F1284" s="8"/>
      <c r="G1284" s="8"/>
      <c r="H1284" s="10">
        <v>496.32</v>
      </c>
      <c r="I1284" s="8"/>
      <c r="J1284" s="8"/>
      <c r="K1284" s="8"/>
      <c r="L1284" s="8"/>
      <c r="M1284" s="10">
        <v>-8.66</v>
      </c>
      <c r="N1284" s="10">
        <v>-0.64</v>
      </c>
      <c r="O1284" s="10">
        <v>32.299999999999997</v>
      </c>
      <c r="P1284" s="8"/>
      <c r="Q1284" s="8"/>
    </row>
    <row r="1285" spans="1:17" ht="15.75" thickBot="1" x14ac:dyDescent="0.3">
      <c r="A1285" s="6" t="s">
        <v>22</v>
      </c>
      <c r="B1285" s="6" t="s">
        <v>22</v>
      </c>
      <c r="C1285" s="6" t="s">
        <v>133</v>
      </c>
      <c r="D1285" s="6" t="s">
        <v>134</v>
      </c>
      <c r="E1285" s="7">
        <v>42843</v>
      </c>
      <c r="F1285" s="9"/>
      <c r="G1285" s="9"/>
      <c r="H1285" s="11">
        <v>441.86</v>
      </c>
      <c r="I1285" s="9"/>
      <c r="J1285" s="9"/>
      <c r="K1285" s="9"/>
      <c r="L1285" s="9"/>
      <c r="M1285" s="11">
        <v>-7.76</v>
      </c>
      <c r="N1285" s="11">
        <v>-0.56000000000000005</v>
      </c>
      <c r="O1285" s="11">
        <v>28.78</v>
      </c>
      <c r="P1285" s="9"/>
      <c r="Q1285" s="9"/>
    </row>
    <row r="1286" spans="1:17" ht="15.75" thickBot="1" x14ac:dyDescent="0.3">
      <c r="A1286" s="6" t="s">
        <v>22</v>
      </c>
      <c r="B1286" s="6" t="s">
        <v>22</v>
      </c>
      <c r="C1286" s="6" t="s">
        <v>133</v>
      </c>
      <c r="D1286" s="6" t="s">
        <v>134</v>
      </c>
      <c r="E1286" s="7">
        <v>42844</v>
      </c>
      <c r="F1286" s="8"/>
      <c r="G1286" s="8"/>
      <c r="H1286" s="10">
        <v>1375.02</v>
      </c>
      <c r="I1286" s="8"/>
      <c r="J1286" s="8"/>
      <c r="K1286" s="8"/>
      <c r="L1286" s="8"/>
      <c r="M1286" s="10">
        <v>-24.07</v>
      </c>
      <c r="N1286" s="10">
        <v>-1.78</v>
      </c>
      <c r="O1286" s="10">
        <v>89.46</v>
      </c>
      <c r="P1286" s="8"/>
      <c r="Q1286" s="8"/>
    </row>
    <row r="1287" spans="1:17" ht="15.75" thickBot="1" x14ac:dyDescent="0.3">
      <c r="A1287" s="6" t="s">
        <v>22</v>
      </c>
      <c r="B1287" s="6" t="s">
        <v>22</v>
      </c>
      <c r="C1287" s="6" t="s">
        <v>133</v>
      </c>
      <c r="D1287" s="6" t="s">
        <v>134</v>
      </c>
      <c r="E1287" s="7">
        <v>42845</v>
      </c>
      <c r="F1287" s="9"/>
      <c r="G1287" s="9"/>
      <c r="H1287" s="11">
        <v>377.12</v>
      </c>
      <c r="I1287" s="9"/>
      <c r="J1287" s="9"/>
      <c r="K1287" s="9"/>
      <c r="L1287" s="9"/>
      <c r="M1287" s="11">
        <v>-6.97</v>
      </c>
      <c r="N1287" s="11">
        <v>-0.51</v>
      </c>
      <c r="O1287" s="11">
        <v>24.51</v>
      </c>
      <c r="P1287" s="9"/>
      <c r="Q1287" s="9"/>
    </row>
    <row r="1288" spans="1:17" ht="15.75" thickBot="1" x14ac:dyDescent="0.3">
      <c r="A1288" s="6" t="s">
        <v>22</v>
      </c>
      <c r="B1288" s="6" t="s">
        <v>22</v>
      </c>
      <c r="C1288" s="6" t="s">
        <v>133</v>
      </c>
      <c r="D1288" s="6" t="s">
        <v>134</v>
      </c>
      <c r="E1288" s="7">
        <v>42849</v>
      </c>
      <c r="F1288" s="8"/>
      <c r="G1288" s="8"/>
      <c r="H1288" s="10">
        <v>16.440000000000001</v>
      </c>
      <c r="I1288" s="8"/>
      <c r="J1288" s="8"/>
      <c r="K1288" s="8"/>
      <c r="L1288" s="8"/>
      <c r="M1288" s="10">
        <v>-0.24</v>
      </c>
      <c r="N1288" s="10">
        <v>-0.02</v>
      </c>
      <c r="O1288" s="10">
        <v>1.07</v>
      </c>
      <c r="P1288" s="8"/>
      <c r="Q1288" s="8"/>
    </row>
    <row r="1289" spans="1:17" ht="15.75" thickBot="1" x14ac:dyDescent="0.3">
      <c r="A1289" s="6" t="s">
        <v>22</v>
      </c>
      <c r="B1289" s="6" t="s">
        <v>22</v>
      </c>
      <c r="C1289" s="6" t="s">
        <v>133</v>
      </c>
      <c r="D1289" s="6" t="s">
        <v>134</v>
      </c>
      <c r="E1289" s="7">
        <v>42854</v>
      </c>
      <c r="F1289" s="9"/>
      <c r="G1289" s="9"/>
      <c r="H1289" s="11">
        <v>318.54000000000002</v>
      </c>
      <c r="I1289" s="9"/>
      <c r="J1289" s="9"/>
      <c r="K1289" s="9"/>
      <c r="L1289" s="9"/>
      <c r="M1289" s="11">
        <v>-5.34</v>
      </c>
      <c r="N1289" s="11">
        <v>-0.39</v>
      </c>
      <c r="O1289" s="11">
        <v>20.75</v>
      </c>
      <c r="P1289" s="9"/>
      <c r="Q1289" s="9"/>
    </row>
    <row r="1290" spans="1:17" ht="15.75" thickBot="1" x14ac:dyDescent="0.3">
      <c r="A1290" s="6" t="s">
        <v>22</v>
      </c>
      <c r="B1290" s="6" t="s">
        <v>22</v>
      </c>
      <c r="C1290" s="6" t="s">
        <v>133</v>
      </c>
      <c r="D1290" s="6" t="s">
        <v>134</v>
      </c>
      <c r="E1290" s="7">
        <v>42855</v>
      </c>
      <c r="F1290" s="8"/>
      <c r="G1290" s="8"/>
      <c r="H1290" s="10">
        <v>534.32000000000005</v>
      </c>
      <c r="I1290" s="8"/>
      <c r="J1290" s="8"/>
      <c r="K1290" s="8"/>
      <c r="L1290" s="8"/>
      <c r="M1290" s="10">
        <v>-8.9700000000000006</v>
      </c>
      <c r="N1290" s="10">
        <v>-0.67</v>
      </c>
      <c r="O1290" s="10">
        <v>34.799999999999997</v>
      </c>
      <c r="P1290" s="8"/>
      <c r="Q1290" s="8"/>
    </row>
    <row r="1291" spans="1:17" ht="15.75" thickBot="1" x14ac:dyDescent="0.3">
      <c r="A1291" s="6" t="s">
        <v>22</v>
      </c>
      <c r="B1291" s="6" t="s">
        <v>22</v>
      </c>
      <c r="C1291" s="6" t="s">
        <v>135</v>
      </c>
      <c r="D1291" s="6" t="s">
        <v>136</v>
      </c>
      <c r="E1291" s="7">
        <v>42814</v>
      </c>
      <c r="F1291" s="9"/>
      <c r="G1291" s="9"/>
      <c r="H1291" s="11">
        <v>59.64</v>
      </c>
      <c r="I1291" s="9"/>
      <c r="J1291" s="9"/>
      <c r="K1291" s="9"/>
      <c r="L1291" s="9"/>
      <c r="M1291" s="11">
        <v>0.06</v>
      </c>
      <c r="N1291" s="11">
        <v>-0.12</v>
      </c>
      <c r="O1291" s="11">
        <v>3.24</v>
      </c>
      <c r="P1291" s="9"/>
      <c r="Q1291" s="9"/>
    </row>
    <row r="1292" spans="1:17" ht="15.75" thickBot="1" x14ac:dyDescent="0.3">
      <c r="A1292" s="6" t="s">
        <v>22</v>
      </c>
      <c r="B1292" s="6" t="s">
        <v>22</v>
      </c>
      <c r="C1292" s="6" t="s">
        <v>135</v>
      </c>
      <c r="D1292" s="6" t="s">
        <v>136</v>
      </c>
      <c r="E1292" s="7">
        <v>42825</v>
      </c>
      <c r="F1292" s="8"/>
      <c r="G1292" s="8"/>
      <c r="H1292" s="10">
        <v>44.73</v>
      </c>
      <c r="I1292" s="8"/>
      <c r="J1292" s="8"/>
      <c r="K1292" s="8"/>
      <c r="L1292" s="8"/>
      <c r="M1292" s="10">
        <v>0.04</v>
      </c>
      <c r="N1292" s="10">
        <v>-0.09</v>
      </c>
      <c r="O1292" s="10">
        <v>2.4300000000000002</v>
      </c>
      <c r="P1292" s="8"/>
      <c r="Q1292" s="8"/>
    </row>
    <row r="1293" spans="1:17" ht="15.75" thickBot="1" x14ac:dyDescent="0.3">
      <c r="A1293" s="6" t="s">
        <v>22</v>
      </c>
      <c r="B1293" s="6" t="s">
        <v>22</v>
      </c>
      <c r="C1293" s="6" t="s">
        <v>135</v>
      </c>
      <c r="D1293" s="6" t="s">
        <v>136</v>
      </c>
      <c r="E1293" s="7">
        <v>42828</v>
      </c>
      <c r="F1293" s="9"/>
      <c r="G1293" s="9"/>
      <c r="H1293" s="11">
        <v>536.76</v>
      </c>
      <c r="I1293" s="9"/>
      <c r="J1293" s="9"/>
      <c r="K1293" s="9"/>
      <c r="L1293" s="9"/>
      <c r="M1293" s="11">
        <v>-5.0999999999999996</v>
      </c>
      <c r="N1293" s="11">
        <v>-0.38</v>
      </c>
      <c r="O1293" s="11">
        <v>35.229999999999997</v>
      </c>
      <c r="P1293" s="9"/>
      <c r="Q1293" s="9"/>
    </row>
    <row r="1294" spans="1:17" ht="15.75" thickBot="1" x14ac:dyDescent="0.3">
      <c r="A1294" s="6" t="s">
        <v>22</v>
      </c>
      <c r="B1294" s="6" t="s">
        <v>22</v>
      </c>
      <c r="C1294" s="6" t="s">
        <v>135</v>
      </c>
      <c r="D1294" s="6" t="s">
        <v>136</v>
      </c>
      <c r="E1294" s="7">
        <v>42830</v>
      </c>
      <c r="F1294" s="8"/>
      <c r="G1294" s="8"/>
      <c r="H1294" s="10">
        <v>536.76</v>
      </c>
      <c r="I1294" s="8"/>
      <c r="J1294" s="8"/>
      <c r="K1294" s="8"/>
      <c r="L1294" s="8"/>
      <c r="M1294" s="10">
        <v>-5.37</v>
      </c>
      <c r="N1294" s="10">
        <v>-0.41</v>
      </c>
      <c r="O1294" s="10">
        <v>35.21</v>
      </c>
      <c r="P1294" s="8"/>
      <c r="Q1294" s="8"/>
    </row>
    <row r="1295" spans="1:17" ht="15.75" thickBot="1" x14ac:dyDescent="0.3">
      <c r="A1295" s="6" t="s">
        <v>22</v>
      </c>
      <c r="B1295" s="6" t="s">
        <v>22</v>
      </c>
      <c r="C1295" s="6" t="s">
        <v>135</v>
      </c>
      <c r="D1295" s="6" t="s">
        <v>136</v>
      </c>
      <c r="E1295" s="7">
        <v>42831</v>
      </c>
      <c r="F1295" s="9"/>
      <c r="G1295" s="9"/>
      <c r="H1295" s="11">
        <v>745.5</v>
      </c>
      <c r="I1295" s="9"/>
      <c r="J1295" s="9"/>
      <c r="K1295" s="9"/>
      <c r="L1295" s="9"/>
      <c r="M1295" s="11">
        <v>-6.99</v>
      </c>
      <c r="N1295" s="11">
        <v>-0.51</v>
      </c>
      <c r="O1295" s="11">
        <v>48.95</v>
      </c>
      <c r="P1295" s="9"/>
      <c r="Q1295" s="9"/>
    </row>
    <row r="1296" spans="1:17" ht="15.75" thickBot="1" x14ac:dyDescent="0.3">
      <c r="A1296" s="6" t="s">
        <v>22</v>
      </c>
      <c r="B1296" s="6" t="s">
        <v>22</v>
      </c>
      <c r="C1296" s="6" t="s">
        <v>135</v>
      </c>
      <c r="D1296" s="6" t="s">
        <v>136</v>
      </c>
      <c r="E1296" s="7">
        <v>42832</v>
      </c>
      <c r="F1296" s="8"/>
      <c r="G1296" s="8"/>
      <c r="H1296" s="10">
        <v>536.76</v>
      </c>
      <c r="I1296" s="8"/>
      <c r="J1296" s="8"/>
      <c r="K1296" s="8"/>
      <c r="L1296" s="8"/>
      <c r="M1296" s="10">
        <v>-5.0199999999999996</v>
      </c>
      <c r="N1296" s="10">
        <v>-0.37</v>
      </c>
      <c r="O1296" s="10">
        <v>35.24</v>
      </c>
      <c r="P1296" s="8"/>
      <c r="Q1296" s="8"/>
    </row>
    <row r="1297" spans="1:17" ht="15.75" thickBot="1" x14ac:dyDescent="0.3">
      <c r="A1297" s="6" t="s">
        <v>22</v>
      </c>
      <c r="B1297" s="6" t="s">
        <v>22</v>
      </c>
      <c r="C1297" s="6" t="s">
        <v>135</v>
      </c>
      <c r="D1297" s="6" t="s">
        <v>136</v>
      </c>
      <c r="E1297" s="7">
        <v>42833</v>
      </c>
      <c r="F1297" s="9"/>
      <c r="G1297" s="9"/>
      <c r="H1297" s="11">
        <v>253.47</v>
      </c>
      <c r="I1297" s="9"/>
      <c r="J1297" s="9"/>
      <c r="K1297" s="9"/>
      <c r="L1297" s="9"/>
      <c r="M1297" s="11">
        <v>-2.36</v>
      </c>
      <c r="N1297" s="11">
        <v>-0.18</v>
      </c>
      <c r="O1297" s="11">
        <v>16.64</v>
      </c>
      <c r="P1297" s="9"/>
      <c r="Q1297" s="9"/>
    </row>
    <row r="1298" spans="1:17" ht="15.75" thickBot="1" x14ac:dyDescent="0.3">
      <c r="A1298" s="6" t="s">
        <v>22</v>
      </c>
      <c r="B1298" s="6" t="s">
        <v>22</v>
      </c>
      <c r="C1298" s="6" t="s">
        <v>135</v>
      </c>
      <c r="D1298" s="6" t="s">
        <v>136</v>
      </c>
      <c r="E1298" s="7">
        <v>42835</v>
      </c>
      <c r="F1298" s="8"/>
      <c r="G1298" s="8"/>
      <c r="H1298" s="10">
        <v>178.92</v>
      </c>
      <c r="I1298" s="8"/>
      <c r="J1298" s="8"/>
      <c r="K1298" s="8"/>
      <c r="L1298" s="8"/>
      <c r="M1298" s="10">
        <v>-1.75</v>
      </c>
      <c r="N1298" s="10">
        <v>-0.13</v>
      </c>
      <c r="O1298" s="10">
        <v>11.75</v>
      </c>
      <c r="P1298" s="8"/>
      <c r="Q1298" s="8"/>
    </row>
    <row r="1299" spans="1:17" ht="15.75" thickBot="1" x14ac:dyDescent="0.3">
      <c r="A1299" s="6" t="s">
        <v>22</v>
      </c>
      <c r="B1299" s="6" t="s">
        <v>22</v>
      </c>
      <c r="C1299" s="6" t="s">
        <v>135</v>
      </c>
      <c r="D1299" s="6" t="s">
        <v>136</v>
      </c>
      <c r="E1299" s="7">
        <v>42836</v>
      </c>
      <c r="F1299" s="9"/>
      <c r="G1299" s="9"/>
      <c r="H1299" s="11">
        <v>223.65</v>
      </c>
      <c r="I1299" s="9"/>
      <c r="J1299" s="9"/>
      <c r="K1299" s="9"/>
      <c r="L1299" s="9"/>
      <c r="M1299" s="11">
        <v>-2.0299999999999998</v>
      </c>
      <c r="N1299" s="11">
        <v>-0.16</v>
      </c>
      <c r="O1299" s="11">
        <v>14.69</v>
      </c>
      <c r="P1299" s="9"/>
      <c r="Q1299" s="9"/>
    </row>
    <row r="1300" spans="1:17" ht="15.75" thickBot="1" x14ac:dyDescent="0.3">
      <c r="A1300" s="6" t="s">
        <v>22</v>
      </c>
      <c r="B1300" s="6" t="s">
        <v>22</v>
      </c>
      <c r="C1300" s="6" t="s">
        <v>135</v>
      </c>
      <c r="D1300" s="6" t="s">
        <v>136</v>
      </c>
      <c r="E1300" s="7">
        <v>42837</v>
      </c>
      <c r="F1300" s="8"/>
      <c r="G1300" s="8"/>
      <c r="H1300" s="10">
        <v>998.97</v>
      </c>
      <c r="I1300" s="8"/>
      <c r="J1300" s="8"/>
      <c r="K1300" s="8"/>
      <c r="L1300" s="8"/>
      <c r="M1300" s="10">
        <v>-9.0299999999999994</v>
      </c>
      <c r="N1300" s="10">
        <v>-0.7</v>
      </c>
      <c r="O1300" s="10">
        <v>65.59</v>
      </c>
      <c r="P1300" s="8"/>
      <c r="Q1300" s="8"/>
    </row>
    <row r="1301" spans="1:17" ht="15.75" thickBot="1" x14ac:dyDescent="0.3">
      <c r="A1301" s="6" t="s">
        <v>22</v>
      </c>
      <c r="B1301" s="6" t="s">
        <v>22</v>
      </c>
      <c r="C1301" s="6" t="s">
        <v>135</v>
      </c>
      <c r="D1301" s="6" t="s">
        <v>136</v>
      </c>
      <c r="E1301" s="7">
        <v>42838</v>
      </c>
      <c r="F1301" s="9"/>
      <c r="G1301" s="9"/>
      <c r="H1301" s="11">
        <v>1006.43</v>
      </c>
      <c r="I1301" s="9"/>
      <c r="J1301" s="9"/>
      <c r="K1301" s="9"/>
      <c r="L1301" s="9"/>
      <c r="M1301" s="11">
        <v>-9.01</v>
      </c>
      <c r="N1301" s="11">
        <v>-0.69</v>
      </c>
      <c r="O1301" s="11">
        <v>66.09</v>
      </c>
      <c r="P1301" s="9"/>
      <c r="Q1301" s="9"/>
    </row>
    <row r="1302" spans="1:17" ht="15.75" thickBot="1" x14ac:dyDescent="0.3">
      <c r="A1302" s="6" t="s">
        <v>22</v>
      </c>
      <c r="B1302" s="6" t="s">
        <v>22</v>
      </c>
      <c r="C1302" s="6" t="s">
        <v>135</v>
      </c>
      <c r="D1302" s="6" t="s">
        <v>136</v>
      </c>
      <c r="E1302" s="7">
        <v>42839</v>
      </c>
      <c r="F1302" s="8"/>
      <c r="G1302" s="8"/>
      <c r="H1302" s="10">
        <v>2102.31</v>
      </c>
      <c r="I1302" s="8"/>
      <c r="J1302" s="8"/>
      <c r="K1302" s="8"/>
      <c r="L1302" s="8"/>
      <c r="M1302" s="10">
        <v>-20.75</v>
      </c>
      <c r="N1302" s="10">
        <v>-1.6</v>
      </c>
      <c r="O1302" s="10">
        <v>137.91</v>
      </c>
      <c r="P1302" s="8"/>
      <c r="Q1302" s="8"/>
    </row>
    <row r="1303" spans="1:17" ht="15.75" thickBot="1" x14ac:dyDescent="0.3">
      <c r="A1303" s="6" t="s">
        <v>22</v>
      </c>
      <c r="B1303" s="6" t="s">
        <v>22</v>
      </c>
      <c r="C1303" s="6" t="s">
        <v>135</v>
      </c>
      <c r="D1303" s="6" t="s">
        <v>136</v>
      </c>
      <c r="E1303" s="7">
        <v>42840</v>
      </c>
      <c r="F1303" s="9"/>
      <c r="G1303" s="9"/>
      <c r="H1303" s="11">
        <v>1133.1600000000001</v>
      </c>
      <c r="I1303" s="9"/>
      <c r="J1303" s="9"/>
      <c r="K1303" s="9"/>
      <c r="L1303" s="9"/>
      <c r="M1303" s="11">
        <v>-11.16</v>
      </c>
      <c r="N1303" s="11">
        <v>-0.85</v>
      </c>
      <c r="O1303" s="11">
        <v>74.34</v>
      </c>
      <c r="P1303" s="9"/>
      <c r="Q1303" s="9"/>
    </row>
    <row r="1304" spans="1:17" ht="15.75" thickBot="1" x14ac:dyDescent="0.3">
      <c r="A1304" s="6" t="s">
        <v>22</v>
      </c>
      <c r="B1304" s="6" t="s">
        <v>22</v>
      </c>
      <c r="C1304" s="6" t="s">
        <v>135</v>
      </c>
      <c r="D1304" s="6" t="s">
        <v>136</v>
      </c>
      <c r="E1304" s="7">
        <v>42841</v>
      </c>
      <c r="F1304" s="8"/>
      <c r="G1304" s="8"/>
      <c r="H1304" s="10">
        <v>834.96</v>
      </c>
      <c r="I1304" s="8"/>
      <c r="J1304" s="8"/>
      <c r="K1304" s="8"/>
      <c r="L1304" s="8"/>
      <c r="M1304" s="10">
        <v>-7.66</v>
      </c>
      <c r="N1304" s="10">
        <v>-0.57999999999999996</v>
      </c>
      <c r="O1304" s="10">
        <v>54.84</v>
      </c>
      <c r="P1304" s="8"/>
      <c r="Q1304" s="8"/>
    </row>
    <row r="1305" spans="1:17" ht="15.75" thickBot="1" x14ac:dyDescent="0.3">
      <c r="A1305" s="6" t="s">
        <v>22</v>
      </c>
      <c r="B1305" s="6" t="s">
        <v>22</v>
      </c>
      <c r="C1305" s="6" t="s">
        <v>135</v>
      </c>
      <c r="D1305" s="6" t="s">
        <v>136</v>
      </c>
      <c r="E1305" s="7">
        <v>42842</v>
      </c>
      <c r="F1305" s="9"/>
      <c r="G1305" s="9"/>
      <c r="H1305" s="11">
        <v>164.01</v>
      </c>
      <c r="I1305" s="9"/>
      <c r="J1305" s="9"/>
      <c r="K1305" s="9"/>
      <c r="L1305" s="9"/>
      <c r="M1305" s="11">
        <v>-1.51</v>
      </c>
      <c r="N1305" s="11">
        <v>-0.11</v>
      </c>
      <c r="O1305" s="11">
        <v>10.77</v>
      </c>
      <c r="P1305" s="9"/>
      <c r="Q1305" s="9"/>
    </row>
    <row r="1306" spans="1:17" ht="15.75" thickBot="1" x14ac:dyDescent="0.3">
      <c r="A1306" s="6" t="s">
        <v>22</v>
      </c>
      <c r="B1306" s="6" t="s">
        <v>22</v>
      </c>
      <c r="C1306" s="6" t="s">
        <v>135</v>
      </c>
      <c r="D1306" s="6" t="s">
        <v>136</v>
      </c>
      <c r="E1306" s="7">
        <v>42843</v>
      </c>
      <c r="F1306" s="8"/>
      <c r="G1306" s="8"/>
      <c r="H1306" s="10">
        <v>298.2</v>
      </c>
      <c r="I1306" s="8"/>
      <c r="J1306" s="8"/>
      <c r="K1306" s="8"/>
      <c r="L1306" s="8"/>
      <c r="M1306" s="10">
        <v>-2.71</v>
      </c>
      <c r="N1306" s="10">
        <v>-0.2</v>
      </c>
      <c r="O1306" s="10">
        <v>19.59</v>
      </c>
      <c r="P1306" s="8"/>
      <c r="Q1306" s="8"/>
    </row>
    <row r="1307" spans="1:17" ht="15.75" thickBot="1" x14ac:dyDescent="0.3">
      <c r="A1307" s="6" t="s">
        <v>22</v>
      </c>
      <c r="B1307" s="6" t="s">
        <v>22</v>
      </c>
      <c r="C1307" s="6" t="s">
        <v>135</v>
      </c>
      <c r="D1307" s="6" t="s">
        <v>136</v>
      </c>
      <c r="E1307" s="7">
        <v>42844</v>
      </c>
      <c r="F1307" s="9"/>
      <c r="G1307" s="9"/>
      <c r="H1307" s="11">
        <v>313.11</v>
      </c>
      <c r="I1307" s="9"/>
      <c r="J1307" s="9"/>
      <c r="K1307" s="9"/>
      <c r="L1307" s="9"/>
      <c r="M1307" s="11">
        <v>-3.02</v>
      </c>
      <c r="N1307" s="11">
        <v>-0.23</v>
      </c>
      <c r="O1307" s="11">
        <v>20.54</v>
      </c>
      <c r="P1307" s="9"/>
      <c r="Q1307" s="9"/>
    </row>
    <row r="1308" spans="1:17" ht="15.75" thickBot="1" x14ac:dyDescent="0.3">
      <c r="A1308" s="6" t="s">
        <v>22</v>
      </c>
      <c r="B1308" s="6" t="s">
        <v>22</v>
      </c>
      <c r="C1308" s="6" t="s">
        <v>135</v>
      </c>
      <c r="D1308" s="6" t="s">
        <v>136</v>
      </c>
      <c r="E1308" s="7">
        <v>42845</v>
      </c>
      <c r="F1308" s="8"/>
      <c r="G1308" s="8"/>
      <c r="H1308" s="10">
        <v>2251.41</v>
      </c>
      <c r="I1308" s="8"/>
      <c r="J1308" s="8"/>
      <c r="K1308" s="8"/>
      <c r="L1308" s="8"/>
      <c r="M1308" s="10">
        <v>-21.62</v>
      </c>
      <c r="N1308" s="10">
        <v>-1.66</v>
      </c>
      <c r="O1308" s="10">
        <v>147.72999999999999</v>
      </c>
      <c r="P1308" s="8"/>
      <c r="Q1308" s="8"/>
    </row>
    <row r="1309" spans="1:17" ht="15.75" thickBot="1" x14ac:dyDescent="0.3">
      <c r="A1309" s="6" t="s">
        <v>22</v>
      </c>
      <c r="B1309" s="6" t="s">
        <v>22</v>
      </c>
      <c r="C1309" s="6" t="s">
        <v>135</v>
      </c>
      <c r="D1309" s="6" t="s">
        <v>136</v>
      </c>
      <c r="E1309" s="7">
        <v>42854</v>
      </c>
      <c r="F1309" s="9"/>
      <c r="G1309" s="9"/>
      <c r="H1309" s="11">
        <v>1833.93</v>
      </c>
      <c r="I1309" s="9"/>
      <c r="J1309" s="9"/>
      <c r="K1309" s="9"/>
      <c r="L1309" s="9"/>
      <c r="M1309" s="11">
        <v>-15.73</v>
      </c>
      <c r="N1309" s="11">
        <v>-1.23</v>
      </c>
      <c r="O1309" s="11">
        <v>120.48</v>
      </c>
      <c r="P1309" s="9"/>
      <c r="Q1309" s="9"/>
    </row>
    <row r="1310" spans="1:17" ht="15.75" thickBot="1" x14ac:dyDescent="0.3">
      <c r="A1310" s="6" t="s">
        <v>22</v>
      </c>
      <c r="B1310" s="6" t="s">
        <v>22</v>
      </c>
      <c r="C1310" s="6" t="s">
        <v>135</v>
      </c>
      <c r="D1310" s="6" t="s">
        <v>136</v>
      </c>
      <c r="E1310" s="7">
        <v>42855</v>
      </c>
      <c r="F1310" s="8"/>
      <c r="G1310" s="8"/>
      <c r="H1310" s="10">
        <v>5427.24</v>
      </c>
      <c r="I1310" s="8"/>
      <c r="J1310" s="8"/>
      <c r="K1310" s="8"/>
      <c r="L1310" s="8"/>
      <c r="M1310" s="10">
        <v>-46.41</v>
      </c>
      <c r="N1310" s="10">
        <v>-3.6</v>
      </c>
      <c r="O1310" s="10">
        <v>356.5</v>
      </c>
      <c r="P1310" s="8"/>
      <c r="Q1310" s="8"/>
    </row>
    <row r="1311" spans="1:17" ht="15.75" thickBot="1" x14ac:dyDescent="0.3">
      <c r="A1311" s="6" t="s">
        <v>22</v>
      </c>
      <c r="B1311" s="6" t="s">
        <v>22</v>
      </c>
      <c r="C1311" s="6" t="s">
        <v>137</v>
      </c>
      <c r="D1311" s="6" t="s">
        <v>138</v>
      </c>
      <c r="E1311" s="7">
        <v>42824</v>
      </c>
      <c r="F1311" s="9"/>
      <c r="G1311" s="9"/>
      <c r="H1311" s="11">
        <v>29.46</v>
      </c>
      <c r="I1311" s="9"/>
      <c r="J1311" s="9"/>
      <c r="K1311" s="9"/>
      <c r="L1311" s="9"/>
      <c r="M1311" s="11">
        <v>0.09</v>
      </c>
      <c r="N1311" s="11">
        <v>-0.17</v>
      </c>
      <c r="O1311" s="11">
        <v>1.6</v>
      </c>
      <c r="P1311" s="9"/>
      <c r="Q1311" s="9"/>
    </row>
    <row r="1312" spans="1:17" ht="15.75" thickBot="1" x14ac:dyDescent="0.3">
      <c r="A1312" s="6" t="s">
        <v>22</v>
      </c>
      <c r="B1312" s="6" t="s">
        <v>22</v>
      </c>
      <c r="C1312" s="6" t="s">
        <v>137</v>
      </c>
      <c r="D1312" s="6" t="s">
        <v>138</v>
      </c>
      <c r="E1312" s="7">
        <v>42831</v>
      </c>
      <c r="F1312" s="8"/>
      <c r="G1312" s="8"/>
      <c r="H1312" s="10">
        <v>29.46</v>
      </c>
      <c r="I1312" s="8"/>
      <c r="J1312" s="8"/>
      <c r="K1312" s="8"/>
      <c r="L1312" s="8"/>
      <c r="M1312" s="10">
        <v>-0.73</v>
      </c>
      <c r="N1312" s="10">
        <v>-0.06</v>
      </c>
      <c r="O1312" s="10">
        <v>1.9</v>
      </c>
      <c r="P1312" s="8"/>
      <c r="Q1312" s="8"/>
    </row>
    <row r="1313" spans="1:17" ht="15.75" thickBot="1" x14ac:dyDescent="0.3">
      <c r="A1313" s="6" t="s">
        <v>22</v>
      </c>
      <c r="B1313" s="6" t="s">
        <v>22</v>
      </c>
      <c r="C1313" s="6" t="s">
        <v>137</v>
      </c>
      <c r="D1313" s="6" t="s">
        <v>138</v>
      </c>
      <c r="E1313" s="7">
        <v>42832</v>
      </c>
      <c r="F1313" s="9"/>
      <c r="G1313" s="9"/>
      <c r="H1313" s="11">
        <v>29.46</v>
      </c>
      <c r="I1313" s="9"/>
      <c r="J1313" s="9"/>
      <c r="K1313" s="9"/>
      <c r="L1313" s="9"/>
      <c r="M1313" s="11">
        <v>-0.72</v>
      </c>
      <c r="N1313" s="11">
        <v>-0.06</v>
      </c>
      <c r="O1313" s="11">
        <v>1.9</v>
      </c>
      <c r="P1313" s="9"/>
      <c r="Q1313" s="9"/>
    </row>
    <row r="1314" spans="1:17" ht="15.75" thickBot="1" x14ac:dyDescent="0.3">
      <c r="A1314" s="6" t="s">
        <v>22</v>
      </c>
      <c r="B1314" s="6" t="s">
        <v>22</v>
      </c>
      <c r="C1314" s="6" t="s">
        <v>137</v>
      </c>
      <c r="D1314" s="6" t="s">
        <v>138</v>
      </c>
      <c r="E1314" s="7">
        <v>42833</v>
      </c>
      <c r="F1314" s="8"/>
      <c r="G1314" s="8"/>
      <c r="H1314" s="10">
        <v>29.46</v>
      </c>
      <c r="I1314" s="8"/>
      <c r="J1314" s="8"/>
      <c r="K1314" s="8"/>
      <c r="L1314" s="8"/>
      <c r="M1314" s="10">
        <v>-0.72</v>
      </c>
      <c r="N1314" s="10">
        <v>-0.06</v>
      </c>
      <c r="O1314" s="10">
        <v>1.9</v>
      </c>
      <c r="P1314" s="8"/>
      <c r="Q1314" s="8"/>
    </row>
    <row r="1315" spans="1:17" ht="15.75" thickBot="1" x14ac:dyDescent="0.3">
      <c r="A1315" s="6" t="s">
        <v>22</v>
      </c>
      <c r="B1315" s="6" t="s">
        <v>22</v>
      </c>
      <c r="C1315" s="6" t="s">
        <v>137</v>
      </c>
      <c r="D1315" s="6" t="s">
        <v>138</v>
      </c>
      <c r="E1315" s="7">
        <v>42834</v>
      </c>
      <c r="F1315" s="9"/>
      <c r="G1315" s="9"/>
      <c r="H1315" s="11">
        <v>401.52</v>
      </c>
      <c r="I1315" s="9"/>
      <c r="J1315" s="9"/>
      <c r="K1315" s="9"/>
      <c r="L1315" s="9"/>
      <c r="M1315" s="11">
        <v>-9.41</v>
      </c>
      <c r="N1315" s="11">
        <v>-0.73</v>
      </c>
      <c r="O1315" s="11">
        <v>25.94</v>
      </c>
      <c r="P1315" s="9"/>
      <c r="Q1315" s="9"/>
    </row>
    <row r="1316" spans="1:17" ht="15.75" thickBot="1" x14ac:dyDescent="0.3">
      <c r="A1316" s="6" t="s">
        <v>22</v>
      </c>
      <c r="B1316" s="6" t="s">
        <v>22</v>
      </c>
      <c r="C1316" s="6" t="s">
        <v>137</v>
      </c>
      <c r="D1316" s="6" t="s">
        <v>138</v>
      </c>
      <c r="E1316" s="7">
        <v>42835</v>
      </c>
      <c r="F1316" s="8"/>
      <c r="G1316" s="8"/>
      <c r="H1316" s="10">
        <v>60.98</v>
      </c>
      <c r="I1316" s="8"/>
      <c r="J1316" s="8"/>
      <c r="K1316" s="8"/>
      <c r="L1316" s="8"/>
      <c r="M1316" s="10">
        <v>-1.54</v>
      </c>
      <c r="N1316" s="10">
        <v>-0.12</v>
      </c>
      <c r="O1316" s="10">
        <v>3.93</v>
      </c>
      <c r="P1316" s="8"/>
      <c r="Q1316" s="8"/>
    </row>
    <row r="1317" spans="1:17" ht="15.75" thickBot="1" x14ac:dyDescent="0.3">
      <c r="A1317" s="6" t="s">
        <v>22</v>
      </c>
      <c r="B1317" s="6" t="s">
        <v>22</v>
      </c>
      <c r="C1317" s="6" t="s">
        <v>137</v>
      </c>
      <c r="D1317" s="6" t="s">
        <v>138</v>
      </c>
      <c r="E1317" s="7">
        <v>42837</v>
      </c>
      <c r="F1317" s="9"/>
      <c r="G1317" s="9"/>
      <c r="H1317" s="11">
        <v>63.04</v>
      </c>
      <c r="I1317" s="9"/>
      <c r="J1317" s="9"/>
      <c r="K1317" s="9"/>
      <c r="L1317" s="9"/>
      <c r="M1317" s="11">
        <v>-1.42</v>
      </c>
      <c r="N1317" s="11">
        <v>-0.11</v>
      </c>
      <c r="O1317" s="11">
        <v>4.08</v>
      </c>
      <c r="P1317" s="9"/>
      <c r="Q1317" s="9"/>
    </row>
    <row r="1318" spans="1:17" ht="15.75" thickBot="1" x14ac:dyDescent="0.3">
      <c r="A1318" s="6" t="s">
        <v>22</v>
      </c>
      <c r="B1318" s="6" t="s">
        <v>22</v>
      </c>
      <c r="C1318" s="6" t="s">
        <v>137</v>
      </c>
      <c r="D1318" s="6" t="s">
        <v>138</v>
      </c>
      <c r="E1318" s="7">
        <v>42838</v>
      </c>
      <c r="F1318" s="8"/>
      <c r="G1318" s="8"/>
      <c r="H1318" s="10">
        <v>29.46</v>
      </c>
      <c r="I1318" s="8"/>
      <c r="J1318" s="8"/>
      <c r="K1318" s="8"/>
      <c r="L1318" s="8"/>
      <c r="M1318" s="10">
        <v>-0.71</v>
      </c>
      <c r="N1318" s="10">
        <v>-0.05</v>
      </c>
      <c r="O1318" s="10">
        <v>1.9</v>
      </c>
      <c r="P1318" s="8"/>
      <c r="Q1318" s="8"/>
    </row>
    <row r="1319" spans="1:17" ht="15.75" thickBot="1" x14ac:dyDescent="0.3">
      <c r="A1319" s="6" t="s">
        <v>22</v>
      </c>
      <c r="B1319" s="6" t="s">
        <v>22</v>
      </c>
      <c r="C1319" s="6" t="s">
        <v>137</v>
      </c>
      <c r="D1319" s="6" t="s">
        <v>138</v>
      </c>
      <c r="E1319" s="7">
        <v>42840</v>
      </c>
      <c r="F1319" s="9"/>
      <c r="G1319" s="9"/>
      <c r="H1319" s="11">
        <v>33.58</v>
      </c>
      <c r="I1319" s="9"/>
      <c r="J1319" s="9"/>
      <c r="K1319" s="9"/>
      <c r="L1319" s="9"/>
      <c r="M1319" s="11">
        <v>-0.77</v>
      </c>
      <c r="N1319" s="11">
        <v>-0.06</v>
      </c>
      <c r="O1319" s="11">
        <v>2.17</v>
      </c>
      <c r="P1319" s="9"/>
      <c r="Q1319" s="9"/>
    </row>
    <row r="1320" spans="1:17" ht="15.75" thickBot="1" x14ac:dyDescent="0.3">
      <c r="A1320" s="6" t="s">
        <v>22</v>
      </c>
      <c r="B1320" s="6" t="s">
        <v>22</v>
      </c>
      <c r="C1320" s="6" t="s">
        <v>137</v>
      </c>
      <c r="D1320" s="6" t="s">
        <v>138</v>
      </c>
      <c r="E1320" s="7">
        <v>42843</v>
      </c>
      <c r="F1320" s="8"/>
      <c r="G1320" s="8"/>
      <c r="H1320" s="10">
        <v>31.52</v>
      </c>
      <c r="I1320" s="8"/>
      <c r="J1320" s="8"/>
      <c r="K1320" s="8"/>
      <c r="L1320" s="8"/>
      <c r="M1320" s="10">
        <v>-0.71</v>
      </c>
      <c r="N1320" s="10">
        <v>-0.06</v>
      </c>
      <c r="O1320" s="10">
        <v>2.04</v>
      </c>
      <c r="P1320" s="8"/>
      <c r="Q1320" s="8"/>
    </row>
    <row r="1321" spans="1:17" ht="15.75" thickBot="1" x14ac:dyDescent="0.3">
      <c r="A1321" s="6" t="s">
        <v>22</v>
      </c>
      <c r="B1321" s="6" t="s">
        <v>22</v>
      </c>
      <c r="C1321" s="6" t="s">
        <v>137</v>
      </c>
      <c r="D1321" s="6" t="s">
        <v>138</v>
      </c>
      <c r="E1321" s="7">
        <v>42844</v>
      </c>
      <c r="F1321" s="9"/>
      <c r="G1321" s="9"/>
      <c r="H1321" s="11">
        <v>29.46</v>
      </c>
      <c r="I1321" s="9"/>
      <c r="J1321" s="9"/>
      <c r="K1321" s="9"/>
      <c r="L1321" s="9"/>
      <c r="M1321" s="11">
        <v>-0.75</v>
      </c>
      <c r="N1321" s="11">
        <v>-0.06</v>
      </c>
      <c r="O1321" s="11">
        <v>1.9</v>
      </c>
      <c r="P1321" s="9"/>
      <c r="Q1321" s="9"/>
    </row>
    <row r="1322" spans="1:17" ht="15.75" thickBot="1" x14ac:dyDescent="0.3">
      <c r="A1322" s="6" t="s">
        <v>22</v>
      </c>
      <c r="B1322" s="6" t="s">
        <v>22</v>
      </c>
      <c r="C1322" s="6" t="s">
        <v>137</v>
      </c>
      <c r="D1322" s="6" t="s">
        <v>138</v>
      </c>
      <c r="E1322" s="7">
        <v>42855</v>
      </c>
      <c r="F1322" s="8"/>
      <c r="G1322" s="8"/>
      <c r="H1322" s="10">
        <v>90.44</v>
      </c>
      <c r="I1322" s="8"/>
      <c r="J1322" s="8"/>
      <c r="K1322" s="8"/>
      <c r="L1322" s="8"/>
      <c r="M1322" s="10">
        <v>-2.0099999999999998</v>
      </c>
      <c r="N1322" s="10">
        <v>-0.15</v>
      </c>
      <c r="O1322" s="10">
        <v>5.86</v>
      </c>
      <c r="P1322" s="8"/>
      <c r="Q1322" s="8"/>
    </row>
    <row r="1323" spans="1:17" ht="15.75" thickBot="1" x14ac:dyDescent="0.3">
      <c r="A1323" s="6" t="s">
        <v>22</v>
      </c>
      <c r="B1323" s="6" t="s">
        <v>22</v>
      </c>
      <c r="C1323" s="6" t="s">
        <v>139</v>
      </c>
      <c r="D1323" s="6" t="s">
        <v>140</v>
      </c>
      <c r="E1323" s="7">
        <v>42824</v>
      </c>
      <c r="F1323" s="9"/>
      <c r="G1323" s="9"/>
      <c r="H1323" s="11">
        <v>102.22</v>
      </c>
      <c r="I1323" s="9"/>
      <c r="J1323" s="9"/>
      <c r="K1323" s="9"/>
      <c r="L1323" s="9"/>
      <c r="M1323" s="11">
        <v>0.28000000000000003</v>
      </c>
      <c r="N1323" s="11">
        <v>-0.55000000000000004</v>
      </c>
      <c r="O1323" s="11">
        <v>5.54</v>
      </c>
      <c r="P1323" s="9"/>
      <c r="Q1323" s="9"/>
    </row>
    <row r="1324" spans="1:17" ht="15.75" thickBot="1" x14ac:dyDescent="0.3">
      <c r="A1324" s="6" t="s">
        <v>22</v>
      </c>
      <c r="B1324" s="6" t="s">
        <v>22</v>
      </c>
      <c r="C1324" s="6" t="s">
        <v>139</v>
      </c>
      <c r="D1324" s="6" t="s">
        <v>140</v>
      </c>
      <c r="E1324" s="7">
        <v>42825</v>
      </c>
      <c r="F1324" s="8"/>
      <c r="G1324" s="8"/>
      <c r="H1324" s="10">
        <v>153.30000000000001</v>
      </c>
      <c r="I1324" s="8"/>
      <c r="J1324" s="8"/>
      <c r="K1324" s="8"/>
      <c r="L1324" s="8"/>
      <c r="M1324" s="10">
        <v>0.41</v>
      </c>
      <c r="N1324" s="10">
        <v>-0.82</v>
      </c>
      <c r="O1324" s="10">
        <v>8.32</v>
      </c>
      <c r="P1324" s="8"/>
      <c r="Q1324" s="8"/>
    </row>
    <row r="1325" spans="1:17" ht="15.75" thickBot="1" x14ac:dyDescent="0.3">
      <c r="A1325" s="6" t="s">
        <v>22</v>
      </c>
      <c r="B1325" s="6" t="s">
        <v>22</v>
      </c>
      <c r="C1325" s="6" t="s">
        <v>139</v>
      </c>
      <c r="D1325" s="6" t="s">
        <v>140</v>
      </c>
      <c r="E1325" s="7">
        <v>42828</v>
      </c>
      <c r="F1325" s="9"/>
      <c r="G1325" s="9"/>
      <c r="H1325" s="11">
        <v>558.05999999999995</v>
      </c>
      <c r="I1325" s="9"/>
      <c r="J1325" s="9"/>
      <c r="K1325" s="9"/>
      <c r="L1325" s="9"/>
      <c r="M1325" s="11">
        <v>-13.36</v>
      </c>
      <c r="N1325" s="11">
        <v>-1.04</v>
      </c>
      <c r="O1325" s="11">
        <v>36.049999999999997</v>
      </c>
      <c r="P1325" s="9"/>
      <c r="Q1325" s="9"/>
    </row>
    <row r="1326" spans="1:17" ht="15.75" thickBot="1" x14ac:dyDescent="0.3">
      <c r="A1326" s="6" t="s">
        <v>22</v>
      </c>
      <c r="B1326" s="6" t="s">
        <v>22</v>
      </c>
      <c r="C1326" s="6" t="s">
        <v>139</v>
      </c>
      <c r="D1326" s="6" t="s">
        <v>140</v>
      </c>
      <c r="E1326" s="7">
        <v>42829</v>
      </c>
      <c r="F1326" s="8"/>
      <c r="G1326" s="8"/>
      <c r="H1326" s="10">
        <v>617.32000000000005</v>
      </c>
      <c r="I1326" s="8"/>
      <c r="J1326" s="8"/>
      <c r="K1326" s="8"/>
      <c r="L1326" s="8"/>
      <c r="M1326" s="10">
        <v>-14.85</v>
      </c>
      <c r="N1326" s="10">
        <v>-1.1499999999999999</v>
      </c>
      <c r="O1326" s="10">
        <v>39.869999999999997</v>
      </c>
      <c r="P1326" s="8"/>
      <c r="Q1326" s="8"/>
    </row>
    <row r="1327" spans="1:17" ht="15.75" thickBot="1" x14ac:dyDescent="0.3">
      <c r="A1327" s="6" t="s">
        <v>22</v>
      </c>
      <c r="B1327" s="6" t="s">
        <v>22</v>
      </c>
      <c r="C1327" s="6" t="s">
        <v>139</v>
      </c>
      <c r="D1327" s="6" t="s">
        <v>140</v>
      </c>
      <c r="E1327" s="7">
        <v>42830</v>
      </c>
      <c r="F1327" s="9"/>
      <c r="G1327" s="9"/>
      <c r="H1327" s="11">
        <v>253.52</v>
      </c>
      <c r="I1327" s="9"/>
      <c r="J1327" s="9"/>
      <c r="K1327" s="9"/>
      <c r="L1327" s="9"/>
      <c r="M1327" s="11">
        <v>-6.29</v>
      </c>
      <c r="N1327" s="11">
        <v>-0.48</v>
      </c>
      <c r="O1327" s="11">
        <v>16.36</v>
      </c>
      <c r="P1327" s="9"/>
      <c r="Q1327" s="9"/>
    </row>
    <row r="1328" spans="1:17" ht="15.75" thickBot="1" x14ac:dyDescent="0.3">
      <c r="A1328" s="6" t="s">
        <v>22</v>
      </c>
      <c r="B1328" s="6" t="s">
        <v>22</v>
      </c>
      <c r="C1328" s="6" t="s">
        <v>139</v>
      </c>
      <c r="D1328" s="6" t="s">
        <v>140</v>
      </c>
      <c r="E1328" s="7">
        <v>42831</v>
      </c>
      <c r="F1328" s="8"/>
      <c r="G1328" s="8"/>
      <c r="H1328" s="10">
        <v>539.76</v>
      </c>
      <c r="I1328" s="8"/>
      <c r="J1328" s="8"/>
      <c r="K1328" s="8"/>
      <c r="L1328" s="8"/>
      <c r="M1328" s="10">
        <v>-12.46</v>
      </c>
      <c r="N1328" s="10">
        <v>-0.96</v>
      </c>
      <c r="O1328" s="10">
        <v>34.89</v>
      </c>
      <c r="P1328" s="8"/>
      <c r="Q1328" s="8"/>
    </row>
    <row r="1329" spans="1:17" ht="15.75" thickBot="1" x14ac:dyDescent="0.3">
      <c r="A1329" s="6" t="s">
        <v>22</v>
      </c>
      <c r="B1329" s="6" t="s">
        <v>22</v>
      </c>
      <c r="C1329" s="6" t="s">
        <v>139</v>
      </c>
      <c r="D1329" s="6" t="s">
        <v>140</v>
      </c>
      <c r="E1329" s="7">
        <v>42832</v>
      </c>
      <c r="F1329" s="9"/>
      <c r="G1329" s="9"/>
      <c r="H1329" s="11">
        <v>122.64</v>
      </c>
      <c r="I1329" s="9"/>
      <c r="J1329" s="9"/>
      <c r="K1329" s="9"/>
      <c r="L1329" s="9"/>
      <c r="M1329" s="11">
        <v>-2.9</v>
      </c>
      <c r="N1329" s="11">
        <v>-0.23</v>
      </c>
      <c r="O1329" s="11">
        <v>7.92</v>
      </c>
      <c r="P1329" s="9"/>
      <c r="Q1329" s="9"/>
    </row>
    <row r="1330" spans="1:17" ht="15.75" thickBot="1" x14ac:dyDescent="0.3">
      <c r="A1330" s="6" t="s">
        <v>22</v>
      </c>
      <c r="B1330" s="6" t="s">
        <v>22</v>
      </c>
      <c r="C1330" s="6" t="s">
        <v>139</v>
      </c>
      <c r="D1330" s="6" t="s">
        <v>140</v>
      </c>
      <c r="E1330" s="7">
        <v>42833</v>
      </c>
      <c r="F1330" s="8"/>
      <c r="G1330" s="8"/>
      <c r="H1330" s="10">
        <v>464.02</v>
      </c>
      <c r="I1330" s="8"/>
      <c r="J1330" s="8"/>
      <c r="K1330" s="8"/>
      <c r="L1330" s="8"/>
      <c r="M1330" s="10">
        <v>-10.89</v>
      </c>
      <c r="N1330" s="10">
        <v>-0.85</v>
      </c>
      <c r="O1330" s="10">
        <v>29.97</v>
      </c>
      <c r="P1330" s="8"/>
      <c r="Q1330" s="8"/>
    </row>
    <row r="1331" spans="1:17" ht="15.75" thickBot="1" x14ac:dyDescent="0.3">
      <c r="A1331" s="6" t="s">
        <v>22</v>
      </c>
      <c r="B1331" s="6" t="s">
        <v>22</v>
      </c>
      <c r="C1331" s="6" t="s">
        <v>139</v>
      </c>
      <c r="D1331" s="6" t="s">
        <v>140</v>
      </c>
      <c r="E1331" s="7">
        <v>42834</v>
      </c>
      <c r="F1331" s="9"/>
      <c r="G1331" s="9"/>
      <c r="H1331" s="11">
        <v>1700.96</v>
      </c>
      <c r="I1331" s="9"/>
      <c r="J1331" s="9"/>
      <c r="K1331" s="9"/>
      <c r="L1331" s="9"/>
      <c r="M1331" s="11">
        <v>-39.090000000000003</v>
      </c>
      <c r="N1331" s="11">
        <v>-3.03</v>
      </c>
      <c r="O1331" s="11">
        <v>109.98</v>
      </c>
      <c r="P1331" s="9"/>
      <c r="Q1331" s="9"/>
    </row>
    <row r="1332" spans="1:17" ht="15.75" thickBot="1" x14ac:dyDescent="0.3">
      <c r="A1332" s="6" t="s">
        <v>22</v>
      </c>
      <c r="B1332" s="6" t="s">
        <v>22</v>
      </c>
      <c r="C1332" s="6" t="s">
        <v>139</v>
      </c>
      <c r="D1332" s="6" t="s">
        <v>140</v>
      </c>
      <c r="E1332" s="7">
        <v>42835</v>
      </c>
      <c r="F1332" s="8"/>
      <c r="G1332" s="8"/>
      <c r="H1332" s="10">
        <v>96.1</v>
      </c>
      <c r="I1332" s="8"/>
      <c r="J1332" s="8"/>
      <c r="K1332" s="8"/>
      <c r="L1332" s="8"/>
      <c r="M1332" s="10">
        <v>-2.31</v>
      </c>
      <c r="N1332" s="10">
        <v>-0.18</v>
      </c>
      <c r="O1332" s="10">
        <v>6.2</v>
      </c>
      <c r="P1332" s="8"/>
      <c r="Q1332" s="8"/>
    </row>
    <row r="1333" spans="1:17" ht="15.75" thickBot="1" x14ac:dyDescent="0.3">
      <c r="A1333" s="6" t="s">
        <v>22</v>
      </c>
      <c r="B1333" s="6" t="s">
        <v>22</v>
      </c>
      <c r="C1333" s="6" t="s">
        <v>139</v>
      </c>
      <c r="D1333" s="6" t="s">
        <v>140</v>
      </c>
      <c r="E1333" s="7">
        <v>42836</v>
      </c>
      <c r="F1333" s="9"/>
      <c r="G1333" s="9"/>
      <c r="H1333" s="11">
        <v>192.2</v>
      </c>
      <c r="I1333" s="9"/>
      <c r="J1333" s="9"/>
      <c r="K1333" s="9"/>
      <c r="L1333" s="9"/>
      <c r="M1333" s="11">
        <v>-4.2699999999999996</v>
      </c>
      <c r="N1333" s="11">
        <v>-0.35</v>
      </c>
      <c r="O1333" s="11">
        <v>12.43</v>
      </c>
      <c r="P1333" s="9"/>
      <c r="Q1333" s="9"/>
    </row>
    <row r="1334" spans="1:17" ht="15.75" thickBot="1" x14ac:dyDescent="0.3">
      <c r="A1334" s="6" t="s">
        <v>22</v>
      </c>
      <c r="B1334" s="6" t="s">
        <v>22</v>
      </c>
      <c r="C1334" s="6" t="s">
        <v>139</v>
      </c>
      <c r="D1334" s="6" t="s">
        <v>140</v>
      </c>
      <c r="E1334" s="7">
        <v>42837</v>
      </c>
      <c r="F1334" s="8"/>
      <c r="G1334" s="8"/>
      <c r="H1334" s="10">
        <v>472.26</v>
      </c>
      <c r="I1334" s="8"/>
      <c r="J1334" s="8"/>
      <c r="K1334" s="8"/>
      <c r="L1334" s="8"/>
      <c r="M1334" s="10">
        <v>-10.65</v>
      </c>
      <c r="N1334" s="10">
        <v>-0.83</v>
      </c>
      <c r="O1334" s="10">
        <v>30.55</v>
      </c>
      <c r="P1334" s="8"/>
      <c r="Q1334" s="8"/>
    </row>
    <row r="1335" spans="1:17" ht="15.75" thickBot="1" x14ac:dyDescent="0.3">
      <c r="A1335" s="6" t="s">
        <v>22</v>
      </c>
      <c r="B1335" s="6" t="s">
        <v>22</v>
      </c>
      <c r="C1335" s="6" t="s">
        <v>139</v>
      </c>
      <c r="D1335" s="6" t="s">
        <v>140</v>
      </c>
      <c r="E1335" s="7">
        <v>42838</v>
      </c>
      <c r="F1335" s="9"/>
      <c r="G1335" s="9"/>
      <c r="H1335" s="11">
        <v>1001.72</v>
      </c>
      <c r="I1335" s="9"/>
      <c r="J1335" s="9"/>
      <c r="K1335" s="9"/>
      <c r="L1335" s="9"/>
      <c r="M1335" s="11">
        <v>-22.68</v>
      </c>
      <c r="N1335" s="11">
        <v>-1.71</v>
      </c>
      <c r="O1335" s="11">
        <v>64.78</v>
      </c>
      <c r="P1335" s="9"/>
      <c r="Q1335" s="9"/>
    </row>
    <row r="1336" spans="1:17" ht="15.75" thickBot="1" x14ac:dyDescent="0.3">
      <c r="A1336" s="6" t="s">
        <v>22</v>
      </c>
      <c r="B1336" s="6" t="s">
        <v>22</v>
      </c>
      <c r="C1336" s="6" t="s">
        <v>139</v>
      </c>
      <c r="D1336" s="6" t="s">
        <v>140</v>
      </c>
      <c r="E1336" s="7">
        <v>42840</v>
      </c>
      <c r="F1336" s="8"/>
      <c r="G1336" s="8"/>
      <c r="H1336" s="10">
        <v>188.08</v>
      </c>
      <c r="I1336" s="8"/>
      <c r="J1336" s="8"/>
      <c r="K1336" s="8"/>
      <c r="L1336" s="8"/>
      <c r="M1336" s="10">
        <v>-4.62</v>
      </c>
      <c r="N1336" s="10">
        <v>-0.36</v>
      </c>
      <c r="O1336" s="10">
        <v>12.14</v>
      </c>
      <c r="P1336" s="8"/>
      <c r="Q1336" s="8"/>
    </row>
    <row r="1337" spans="1:17" ht="15.75" thickBot="1" x14ac:dyDescent="0.3">
      <c r="A1337" s="6" t="s">
        <v>22</v>
      </c>
      <c r="B1337" s="6" t="s">
        <v>22</v>
      </c>
      <c r="C1337" s="6" t="s">
        <v>139</v>
      </c>
      <c r="D1337" s="6" t="s">
        <v>140</v>
      </c>
      <c r="E1337" s="7">
        <v>42841</v>
      </c>
      <c r="F1337" s="9"/>
      <c r="G1337" s="9"/>
      <c r="H1337" s="11">
        <v>122.64</v>
      </c>
      <c r="I1337" s="9"/>
      <c r="J1337" s="9"/>
      <c r="K1337" s="9"/>
      <c r="L1337" s="9"/>
      <c r="M1337" s="11">
        <v>-2.86</v>
      </c>
      <c r="N1337" s="11">
        <v>-0.23</v>
      </c>
      <c r="O1337" s="11">
        <v>7.92</v>
      </c>
      <c r="P1337" s="9"/>
      <c r="Q1337" s="9"/>
    </row>
    <row r="1338" spans="1:17" ht="15.75" thickBot="1" x14ac:dyDescent="0.3">
      <c r="A1338" s="6" t="s">
        <v>22</v>
      </c>
      <c r="B1338" s="6" t="s">
        <v>22</v>
      </c>
      <c r="C1338" s="6" t="s">
        <v>139</v>
      </c>
      <c r="D1338" s="6" t="s">
        <v>140</v>
      </c>
      <c r="E1338" s="7">
        <v>42842</v>
      </c>
      <c r="F1338" s="8"/>
      <c r="G1338" s="8"/>
      <c r="H1338" s="10">
        <v>349.62</v>
      </c>
      <c r="I1338" s="8"/>
      <c r="J1338" s="8"/>
      <c r="K1338" s="8"/>
      <c r="L1338" s="8"/>
      <c r="M1338" s="10">
        <v>-7.85</v>
      </c>
      <c r="N1338" s="10">
        <v>-0.62</v>
      </c>
      <c r="O1338" s="10">
        <v>22.62</v>
      </c>
      <c r="P1338" s="8"/>
      <c r="Q1338" s="8"/>
    </row>
    <row r="1339" spans="1:17" ht="15.75" thickBot="1" x14ac:dyDescent="0.3">
      <c r="A1339" s="6" t="s">
        <v>22</v>
      </c>
      <c r="B1339" s="6" t="s">
        <v>22</v>
      </c>
      <c r="C1339" s="6" t="s">
        <v>139</v>
      </c>
      <c r="D1339" s="6" t="s">
        <v>140</v>
      </c>
      <c r="E1339" s="7">
        <v>42843</v>
      </c>
      <c r="F1339" s="9"/>
      <c r="G1339" s="9"/>
      <c r="H1339" s="11">
        <v>145.13999999999999</v>
      </c>
      <c r="I1339" s="9"/>
      <c r="J1339" s="9"/>
      <c r="K1339" s="9"/>
      <c r="L1339" s="9"/>
      <c r="M1339" s="11">
        <v>-3.3</v>
      </c>
      <c r="N1339" s="11">
        <v>-0.27</v>
      </c>
      <c r="O1339" s="11">
        <v>9.3800000000000008</v>
      </c>
      <c r="P1339" s="9"/>
      <c r="Q1339" s="9"/>
    </row>
    <row r="1340" spans="1:17" ht="15.75" thickBot="1" x14ac:dyDescent="0.3">
      <c r="A1340" s="6" t="s">
        <v>22</v>
      </c>
      <c r="B1340" s="6" t="s">
        <v>22</v>
      </c>
      <c r="C1340" s="6" t="s">
        <v>139</v>
      </c>
      <c r="D1340" s="6" t="s">
        <v>140</v>
      </c>
      <c r="E1340" s="7">
        <v>42844</v>
      </c>
      <c r="F1340" s="8"/>
      <c r="G1340" s="8"/>
      <c r="H1340" s="10">
        <v>1054.8</v>
      </c>
      <c r="I1340" s="8"/>
      <c r="J1340" s="8"/>
      <c r="K1340" s="8"/>
      <c r="L1340" s="8"/>
      <c r="M1340" s="10">
        <v>-25.64</v>
      </c>
      <c r="N1340" s="10">
        <v>-2.02</v>
      </c>
      <c r="O1340" s="10">
        <v>68.09</v>
      </c>
      <c r="P1340" s="8"/>
      <c r="Q1340" s="8"/>
    </row>
    <row r="1341" spans="1:17" ht="15.75" thickBot="1" x14ac:dyDescent="0.3">
      <c r="A1341" s="6" t="s">
        <v>22</v>
      </c>
      <c r="B1341" s="6" t="s">
        <v>22</v>
      </c>
      <c r="C1341" s="6" t="s">
        <v>139</v>
      </c>
      <c r="D1341" s="6" t="s">
        <v>140</v>
      </c>
      <c r="E1341" s="7">
        <v>42845</v>
      </c>
      <c r="F1341" s="9"/>
      <c r="G1341" s="9"/>
      <c r="H1341" s="11">
        <v>153.30000000000001</v>
      </c>
      <c r="I1341" s="9"/>
      <c r="J1341" s="9"/>
      <c r="K1341" s="9"/>
      <c r="L1341" s="9"/>
      <c r="M1341" s="11">
        <v>-3.75</v>
      </c>
      <c r="N1341" s="11">
        <v>-0.3</v>
      </c>
      <c r="O1341" s="11">
        <v>9.9</v>
      </c>
      <c r="P1341" s="9"/>
      <c r="Q1341" s="9"/>
    </row>
    <row r="1342" spans="1:17" ht="15.75" thickBot="1" x14ac:dyDescent="0.3">
      <c r="A1342" s="6" t="s">
        <v>22</v>
      </c>
      <c r="B1342" s="6" t="s">
        <v>22</v>
      </c>
      <c r="C1342" s="6" t="s">
        <v>139</v>
      </c>
      <c r="D1342" s="6" t="s">
        <v>140</v>
      </c>
      <c r="E1342" s="7">
        <v>42854</v>
      </c>
      <c r="F1342" s="8"/>
      <c r="G1342" s="8"/>
      <c r="H1342" s="10">
        <v>220.8</v>
      </c>
      <c r="I1342" s="8"/>
      <c r="J1342" s="8"/>
      <c r="K1342" s="8"/>
      <c r="L1342" s="8"/>
      <c r="M1342" s="10">
        <v>-4.7</v>
      </c>
      <c r="N1342" s="10">
        <v>-0.35</v>
      </c>
      <c r="O1342" s="10">
        <v>14.33</v>
      </c>
      <c r="P1342" s="8"/>
      <c r="Q1342" s="8"/>
    </row>
    <row r="1343" spans="1:17" ht="15.75" thickBot="1" x14ac:dyDescent="0.3">
      <c r="A1343" s="6" t="s">
        <v>22</v>
      </c>
      <c r="B1343" s="6" t="s">
        <v>22</v>
      </c>
      <c r="C1343" s="6" t="s">
        <v>139</v>
      </c>
      <c r="D1343" s="6" t="s">
        <v>140</v>
      </c>
      <c r="E1343" s="7">
        <v>42855</v>
      </c>
      <c r="F1343" s="9"/>
      <c r="G1343" s="9"/>
      <c r="H1343" s="11">
        <v>634.74</v>
      </c>
      <c r="I1343" s="9"/>
      <c r="J1343" s="9"/>
      <c r="K1343" s="9"/>
      <c r="L1343" s="9"/>
      <c r="M1343" s="11">
        <v>-12.33</v>
      </c>
      <c r="N1343" s="11">
        <v>-0.94</v>
      </c>
      <c r="O1343" s="11">
        <v>41.25</v>
      </c>
      <c r="P1343" s="9"/>
      <c r="Q1343" s="9"/>
    </row>
    <row r="1344" spans="1:17" ht="15.75" thickBot="1" x14ac:dyDescent="0.3">
      <c r="A1344" s="6" t="s">
        <v>22</v>
      </c>
      <c r="B1344" s="6" t="s">
        <v>22</v>
      </c>
      <c r="C1344" s="6" t="s">
        <v>141</v>
      </c>
      <c r="D1344" s="6" t="s">
        <v>142</v>
      </c>
      <c r="E1344" s="7">
        <v>42794</v>
      </c>
      <c r="F1344" s="8"/>
      <c r="G1344" s="8"/>
      <c r="H1344" s="10">
        <v>4.5199999999999996</v>
      </c>
      <c r="I1344" s="8"/>
      <c r="J1344" s="8"/>
      <c r="K1344" s="8"/>
      <c r="L1344" s="8"/>
      <c r="M1344" s="10">
        <v>-0.04</v>
      </c>
      <c r="N1344" s="10">
        <v>-0.02</v>
      </c>
      <c r="O1344" s="10">
        <v>0.27</v>
      </c>
      <c r="P1344" s="8"/>
      <c r="Q1344" s="8"/>
    </row>
    <row r="1345" spans="1:17" ht="15.75" thickBot="1" x14ac:dyDescent="0.3">
      <c r="A1345" s="6" t="s">
        <v>22</v>
      </c>
      <c r="B1345" s="6" t="s">
        <v>22</v>
      </c>
      <c r="C1345" s="6" t="s">
        <v>141</v>
      </c>
      <c r="D1345" s="6" t="s">
        <v>142</v>
      </c>
      <c r="E1345" s="7">
        <v>42797</v>
      </c>
      <c r="F1345" s="9"/>
      <c r="G1345" s="9"/>
      <c r="H1345" s="11">
        <v>0.68</v>
      </c>
      <c r="I1345" s="9"/>
      <c r="J1345" s="9"/>
      <c r="K1345" s="9"/>
      <c r="L1345" s="9"/>
      <c r="M1345" s="11">
        <v>0</v>
      </c>
      <c r="N1345" s="11">
        <v>0</v>
      </c>
      <c r="O1345" s="11">
        <v>0.04</v>
      </c>
      <c r="P1345" s="9"/>
      <c r="Q1345" s="9"/>
    </row>
    <row r="1346" spans="1:17" ht="15.75" thickBot="1" x14ac:dyDescent="0.3">
      <c r="A1346" s="6" t="s">
        <v>22</v>
      </c>
      <c r="B1346" s="6" t="s">
        <v>22</v>
      </c>
      <c r="C1346" s="6" t="s">
        <v>141</v>
      </c>
      <c r="D1346" s="6" t="s">
        <v>142</v>
      </c>
      <c r="E1346" s="7">
        <v>42798</v>
      </c>
      <c r="F1346" s="8"/>
      <c r="G1346" s="8"/>
      <c r="H1346" s="10">
        <v>1.03</v>
      </c>
      <c r="I1346" s="8"/>
      <c r="J1346" s="8"/>
      <c r="K1346" s="8"/>
      <c r="L1346" s="8"/>
      <c r="M1346" s="10">
        <v>0</v>
      </c>
      <c r="N1346" s="10">
        <v>0</v>
      </c>
      <c r="O1346" s="10">
        <v>0.06</v>
      </c>
      <c r="P1346" s="8"/>
      <c r="Q1346" s="8"/>
    </row>
    <row r="1347" spans="1:17" ht="15.75" thickBot="1" x14ac:dyDescent="0.3">
      <c r="A1347" s="6" t="s">
        <v>22</v>
      </c>
      <c r="B1347" s="6" t="s">
        <v>22</v>
      </c>
      <c r="C1347" s="6" t="s">
        <v>141</v>
      </c>
      <c r="D1347" s="6" t="s">
        <v>142</v>
      </c>
      <c r="E1347" s="7">
        <v>42800</v>
      </c>
      <c r="F1347" s="9"/>
      <c r="G1347" s="9"/>
      <c r="H1347" s="11">
        <v>2.0499999999999998</v>
      </c>
      <c r="I1347" s="9"/>
      <c r="J1347" s="9"/>
      <c r="K1347" s="9"/>
      <c r="L1347" s="9"/>
      <c r="M1347" s="11">
        <v>0.01</v>
      </c>
      <c r="N1347" s="11">
        <v>-0.01</v>
      </c>
      <c r="O1347" s="11">
        <v>0.11</v>
      </c>
      <c r="P1347" s="9"/>
      <c r="Q1347" s="9"/>
    </row>
    <row r="1348" spans="1:17" ht="15.75" thickBot="1" x14ac:dyDescent="0.3">
      <c r="A1348" s="6" t="s">
        <v>22</v>
      </c>
      <c r="B1348" s="6" t="s">
        <v>22</v>
      </c>
      <c r="C1348" s="6" t="s">
        <v>141</v>
      </c>
      <c r="D1348" s="6" t="s">
        <v>142</v>
      </c>
      <c r="E1348" s="7">
        <v>42804</v>
      </c>
      <c r="F1348" s="8"/>
      <c r="G1348" s="8"/>
      <c r="H1348" s="10">
        <v>10.25</v>
      </c>
      <c r="I1348" s="8"/>
      <c r="J1348" s="8"/>
      <c r="K1348" s="8"/>
      <c r="L1348" s="8"/>
      <c r="M1348" s="10">
        <v>0.01</v>
      </c>
      <c r="N1348" s="10">
        <v>-0.03</v>
      </c>
      <c r="O1348" s="10">
        <v>0.56000000000000005</v>
      </c>
      <c r="P1348" s="8"/>
      <c r="Q1348" s="8"/>
    </row>
    <row r="1349" spans="1:17" ht="15.75" thickBot="1" x14ac:dyDescent="0.3">
      <c r="A1349" s="6" t="s">
        <v>22</v>
      </c>
      <c r="B1349" s="6" t="s">
        <v>22</v>
      </c>
      <c r="C1349" s="6" t="s">
        <v>141</v>
      </c>
      <c r="D1349" s="6" t="s">
        <v>142</v>
      </c>
      <c r="E1349" s="7">
        <v>42807</v>
      </c>
      <c r="F1349" s="9"/>
      <c r="G1349" s="9"/>
      <c r="H1349" s="11">
        <v>24.61</v>
      </c>
      <c r="I1349" s="9"/>
      <c r="J1349" s="9"/>
      <c r="K1349" s="9"/>
      <c r="L1349" s="9"/>
      <c r="M1349" s="11">
        <v>0.02</v>
      </c>
      <c r="N1349" s="11">
        <v>-7.0000000000000007E-2</v>
      </c>
      <c r="O1349" s="11">
        <v>1.34</v>
      </c>
      <c r="P1349" s="9"/>
      <c r="Q1349" s="9"/>
    </row>
    <row r="1350" spans="1:17" ht="15.75" thickBot="1" x14ac:dyDescent="0.3">
      <c r="A1350" s="6" t="s">
        <v>22</v>
      </c>
      <c r="B1350" s="6" t="s">
        <v>22</v>
      </c>
      <c r="C1350" s="6" t="s">
        <v>141</v>
      </c>
      <c r="D1350" s="6" t="s">
        <v>142</v>
      </c>
      <c r="E1350" s="7">
        <v>42808</v>
      </c>
      <c r="F1350" s="8"/>
      <c r="G1350" s="8"/>
      <c r="H1350" s="10">
        <v>10.25</v>
      </c>
      <c r="I1350" s="8"/>
      <c r="J1350" s="8"/>
      <c r="K1350" s="8"/>
      <c r="L1350" s="8"/>
      <c r="M1350" s="10">
        <v>0.01</v>
      </c>
      <c r="N1350" s="10">
        <v>-0.03</v>
      </c>
      <c r="O1350" s="10">
        <v>0.56000000000000005</v>
      </c>
      <c r="P1350" s="8"/>
      <c r="Q1350" s="8"/>
    </row>
    <row r="1351" spans="1:17" ht="15.75" thickBot="1" x14ac:dyDescent="0.3">
      <c r="A1351" s="6" t="s">
        <v>22</v>
      </c>
      <c r="B1351" s="6" t="s">
        <v>22</v>
      </c>
      <c r="C1351" s="6" t="s">
        <v>141</v>
      </c>
      <c r="D1351" s="6" t="s">
        <v>142</v>
      </c>
      <c r="E1351" s="7">
        <v>42809</v>
      </c>
      <c r="F1351" s="9"/>
      <c r="G1351" s="9"/>
      <c r="H1351" s="11">
        <v>10.25</v>
      </c>
      <c r="I1351" s="9"/>
      <c r="J1351" s="9"/>
      <c r="K1351" s="9"/>
      <c r="L1351" s="9"/>
      <c r="M1351" s="11">
        <v>0.01</v>
      </c>
      <c r="N1351" s="11">
        <v>-0.03</v>
      </c>
      <c r="O1351" s="11">
        <v>0.56000000000000005</v>
      </c>
      <c r="P1351" s="9"/>
      <c r="Q1351" s="9"/>
    </row>
    <row r="1352" spans="1:17" ht="15.75" thickBot="1" x14ac:dyDescent="0.3">
      <c r="A1352" s="6" t="s">
        <v>22</v>
      </c>
      <c r="B1352" s="6" t="s">
        <v>22</v>
      </c>
      <c r="C1352" s="6" t="s">
        <v>141</v>
      </c>
      <c r="D1352" s="6" t="s">
        <v>142</v>
      </c>
      <c r="E1352" s="7">
        <v>42810</v>
      </c>
      <c r="F1352" s="8"/>
      <c r="G1352" s="8"/>
      <c r="H1352" s="10">
        <v>8.19</v>
      </c>
      <c r="I1352" s="8"/>
      <c r="J1352" s="8"/>
      <c r="K1352" s="8"/>
      <c r="L1352" s="8"/>
      <c r="M1352" s="10">
        <v>0.01</v>
      </c>
      <c r="N1352" s="10">
        <v>-0.03</v>
      </c>
      <c r="O1352" s="10">
        <v>0.45</v>
      </c>
      <c r="P1352" s="8"/>
      <c r="Q1352" s="8"/>
    </row>
    <row r="1353" spans="1:17" ht="15.75" thickBot="1" x14ac:dyDescent="0.3">
      <c r="A1353" s="6" t="s">
        <v>22</v>
      </c>
      <c r="B1353" s="6" t="s">
        <v>22</v>
      </c>
      <c r="C1353" s="6" t="s">
        <v>141</v>
      </c>
      <c r="D1353" s="6" t="s">
        <v>142</v>
      </c>
      <c r="E1353" s="7">
        <v>42812</v>
      </c>
      <c r="F1353" s="9"/>
      <c r="G1353" s="9"/>
      <c r="H1353" s="11">
        <v>22.56</v>
      </c>
      <c r="I1353" s="9"/>
      <c r="J1353" s="9"/>
      <c r="K1353" s="9"/>
      <c r="L1353" s="9"/>
      <c r="M1353" s="11">
        <v>0.03</v>
      </c>
      <c r="N1353" s="11">
        <v>-0.06</v>
      </c>
      <c r="O1353" s="11">
        <v>1.23</v>
      </c>
      <c r="P1353" s="9"/>
      <c r="Q1353" s="9"/>
    </row>
    <row r="1354" spans="1:17" ht="15.75" thickBot="1" x14ac:dyDescent="0.3">
      <c r="A1354" s="6" t="s">
        <v>22</v>
      </c>
      <c r="B1354" s="6" t="s">
        <v>22</v>
      </c>
      <c r="C1354" s="6" t="s">
        <v>141</v>
      </c>
      <c r="D1354" s="6" t="s">
        <v>142</v>
      </c>
      <c r="E1354" s="7">
        <v>42814</v>
      </c>
      <c r="F1354" s="8"/>
      <c r="G1354" s="8"/>
      <c r="H1354" s="10">
        <v>3997.5</v>
      </c>
      <c r="I1354" s="8"/>
      <c r="J1354" s="8"/>
      <c r="K1354" s="8"/>
      <c r="L1354" s="8"/>
      <c r="M1354" s="10">
        <v>6.01</v>
      </c>
      <c r="N1354" s="10">
        <v>-11.99</v>
      </c>
      <c r="O1354" s="10">
        <v>217.14</v>
      </c>
      <c r="P1354" s="8"/>
      <c r="Q1354" s="8"/>
    </row>
    <row r="1355" spans="1:17" ht="15.75" thickBot="1" x14ac:dyDescent="0.3">
      <c r="A1355" s="6" t="s">
        <v>22</v>
      </c>
      <c r="B1355" s="6" t="s">
        <v>22</v>
      </c>
      <c r="C1355" s="6" t="s">
        <v>141</v>
      </c>
      <c r="D1355" s="6" t="s">
        <v>142</v>
      </c>
      <c r="E1355" s="7">
        <v>42824</v>
      </c>
      <c r="F1355" s="9"/>
      <c r="G1355" s="9"/>
      <c r="H1355" s="11">
        <v>9.57</v>
      </c>
      <c r="I1355" s="9"/>
      <c r="J1355" s="9"/>
      <c r="K1355" s="9"/>
      <c r="L1355" s="9"/>
      <c r="M1355" s="11">
        <v>0.01</v>
      </c>
      <c r="N1355" s="11">
        <v>-0.03</v>
      </c>
      <c r="O1355" s="11">
        <v>0.52</v>
      </c>
      <c r="P1355" s="9"/>
      <c r="Q1355" s="9"/>
    </row>
    <row r="1356" spans="1:17" ht="15.75" thickBot="1" x14ac:dyDescent="0.3">
      <c r="A1356" s="6" t="s">
        <v>22</v>
      </c>
      <c r="B1356" s="6" t="s">
        <v>22</v>
      </c>
      <c r="C1356" s="6" t="s">
        <v>141</v>
      </c>
      <c r="D1356" s="6" t="s">
        <v>142</v>
      </c>
      <c r="E1356" s="7">
        <v>42825</v>
      </c>
      <c r="F1356" s="8"/>
      <c r="G1356" s="8"/>
      <c r="H1356" s="10">
        <v>20.5</v>
      </c>
      <c r="I1356" s="8"/>
      <c r="J1356" s="8"/>
      <c r="K1356" s="8"/>
      <c r="L1356" s="8"/>
      <c r="M1356" s="10">
        <v>0.03</v>
      </c>
      <c r="N1356" s="10">
        <v>-0.06</v>
      </c>
      <c r="O1356" s="10">
        <v>1.1100000000000001</v>
      </c>
      <c r="P1356" s="8"/>
      <c r="Q1356" s="8"/>
    </row>
    <row r="1357" spans="1:17" ht="15.75" thickBot="1" x14ac:dyDescent="0.3">
      <c r="A1357" s="6" t="s">
        <v>22</v>
      </c>
      <c r="B1357" s="6" t="s">
        <v>22</v>
      </c>
      <c r="C1357" s="6" t="s">
        <v>141</v>
      </c>
      <c r="D1357" s="6" t="s">
        <v>142</v>
      </c>
      <c r="E1357" s="7">
        <v>42828</v>
      </c>
      <c r="F1357" s="9"/>
      <c r="G1357" s="9"/>
      <c r="H1357" s="11">
        <v>1189.3</v>
      </c>
      <c r="I1357" s="9"/>
      <c r="J1357" s="9"/>
      <c r="K1357" s="9"/>
      <c r="L1357" s="9"/>
      <c r="M1357" s="11">
        <v>-15.38</v>
      </c>
      <c r="N1357" s="11">
        <v>-1.1100000000000001</v>
      </c>
      <c r="O1357" s="11">
        <v>77.89</v>
      </c>
      <c r="P1357" s="9"/>
      <c r="Q1357" s="9"/>
    </row>
    <row r="1358" spans="1:17" ht="15.75" thickBot="1" x14ac:dyDescent="0.3">
      <c r="A1358" s="6" t="s">
        <v>22</v>
      </c>
      <c r="B1358" s="6" t="s">
        <v>22</v>
      </c>
      <c r="C1358" s="6" t="s">
        <v>141</v>
      </c>
      <c r="D1358" s="6" t="s">
        <v>142</v>
      </c>
      <c r="E1358" s="7">
        <v>42829</v>
      </c>
      <c r="F1358" s="8"/>
      <c r="G1358" s="8"/>
      <c r="H1358" s="10">
        <v>933</v>
      </c>
      <c r="I1358" s="8"/>
      <c r="J1358" s="8"/>
      <c r="K1358" s="8"/>
      <c r="L1358" s="8"/>
      <c r="M1358" s="10">
        <v>-12.06</v>
      </c>
      <c r="N1358" s="10">
        <v>-0.87</v>
      </c>
      <c r="O1358" s="10">
        <v>61.09</v>
      </c>
      <c r="P1358" s="8"/>
      <c r="Q1358" s="8"/>
    </row>
    <row r="1359" spans="1:17" ht="15.75" thickBot="1" x14ac:dyDescent="0.3">
      <c r="A1359" s="6" t="s">
        <v>22</v>
      </c>
      <c r="B1359" s="6" t="s">
        <v>22</v>
      </c>
      <c r="C1359" s="6" t="s">
        <v>141</v>
      </c>
      <c r="D1359" s="6" t="s">
        <v>142</v>
      </c>
      <c r="E1359" s="7">
        <v>42830</v>
      </c>
      <c r="F1359" s="9"/>
      <c r="G1359" s="9"/>
      <c r="H1359" s="11">
        <v>3028.71</v>
      </c>
      <c r="I1359" s="9"/>
      <c r="J1359" s="9"/>
      <c r="K1359" s="9"/>
      <c r="L1359" s="9"/>
      <c r="M1359" s="11">
        <v>-42.63</v>
      </c>
      <c r="N1359" s="11">
        <v>-3.12</v>
      </c>
      <c r="O1359" s="11">
        <v>198.01</v>
      </c>
      <c r="P1359" s="9"/>
      <c r="Q1359" s="9"/>
    </row>
    <row r="1360" spans="1:17" ht="15.75" thickBot="1" x14ac:dyDescent="0.3">
      <c r="A1360" s="6" t="s">
        <v>22</v>
      </c>
      <c r="B1360" s="6" t="s">
        <v>22</v>
      </c>
      <c r="C1360" s="6" t="s">
        <v>141</v>
      </c>
      <c r="D1360" s="6" t="s">
        <v>142</v>
      </c>
      <c r="E1360" s="7">
        <v>42831</v>
      </c>
      <c r="F1360" s="8"/>
      <c r="G1360" s="8"/>
      <c r="H1360" s="10">
        <v>1022.72</v>
      </c>
      <c r="I1360" s="8"/>
      <c r="J1360" s="8"/>
      <c r="K1360" s="8"/>
      <c r="L1360" s="8"/>
      <c r="M1360" s="10">
        <v>-12.88</v>
      </c>
      <c r="N1360" s="10">
        <v>-0.93</v>
      </c>
      <c r="O1360" s="10">
        <v>67</v>
      </c>
      <c r="P1360" s="8"/>
      <c r="Q1360" s="8"/>
    </row>
    <row r="1361" spans="1:17" ht="15.75" thickBot="1" x14ac:dyDescent="0.3">
      <c r="A1361" s="6" t="s">
        <v>22</v>
      </c>
      <c r="B1361" s="6" t="s">
        <v>22</v>
      </c>
      <c r="C1361" s="6" t="s">
        <v>141</v>
      </c>
      <c r="D1361" s="6" t="s">
        <v>142</v>
      </c>
      <c r="E1361" s="7">
        <v>42832</v>
      </c>
      <c r="F1361" s="9"/>
      <c r="G1361" s="9"/>
      <c r="H1361" s="11">
        <v>1430.81</v>
      </c>
      <c r="I1361" s="9"/>
      <c r="J1361" s="9"/>
      <c r="K1361" s="9"/>
      <c r="L1361" s="9"/>
      <c r="M1361" s="11">
        <v>-18.579999999999998</v>
      </c>
      <c r="N1361" s="11">
        <v>-1.34</v>
      </c>
      <c r="O1361" s="11">
        <v>93.67</v>
      </c>
      <c r="P1361" s="9"/>
      <c r="Q1361" s="9"/>
    </row>
    <row r="1362" spans="1:17" ht="15.75" thickBot="1" x14ac:dyDescent="0.3">
      <c r="A1362" s="6" t="s">
        <v>22</v>
      </c>
      <c r="B1362" s="6" t="s">
        <v>22</v>
      </c>
      <c r="C1362" s="6" t="s">
        <v>141</v>
      </c>
      <c r="D1362" s="6" t="s">
        <v>142</v>
      </c>
      <c r="E1362" s="7">
        <v>42833</v>
      </c>
      <c r="F1362" s="8"/>
      <c r="G1362" s="8"/>
      <c r="H1362" s="10">
        <v>1622.31</v>
      </c>
      <c r="I1362" s="8"/>
      <c r="J1362" s="8"/>
      <c r="K1362" s="8"/>
      <c r="L1362" s="8"/>
      <c r="M1362" s="10">
        <v>-20.93</v>
      </c>
      <c r="N1362" s="10">
        <v>-1.52</v>
      </c>
      <c r="O1362" s="10">
        <v>106.22</v>
      </c>
      <c r="P1362" s="8"/>
      <c r="Q1362" s="8"/>
    </row>
    <row r="1363" spans="1:17" ht="15.75" thickBot="1" x14ac:dyDescent="0.3">
      <c r="A1363" s="6" t="s">
        <v>22</v>
      </c>
      <c r="B1363" s="6" t="s">
        <v>22</v>
      </c>
      <c r="C1363" s="6" t="s">
        <v>141</v>
      </c>
      <c r="D1363" s="6" t="s">
        <v>142</v>
      </c>
      <c r="E1363" s="7">
        <v>42834</v>
      </c>
      <c r="F1363" s="9"/>
      <c r="G1363" s="9"/>
      <c r="H1363" s="11">
        <v>701.82</v>
      </c>
      <c r="I1363" s="9"/>
      <c r="J1363" s="9"/>
      <c r="K1363" s="9"/>
      <c r="L1363" s="9"/>
      <c r="M1363" s="11">
        <v>-8.7200000000000006</v>
      </c>
      <c r="N1363" s="11">
        <v>-0.62</v>
      </c>
      <c r="O1363" s="11">
        <v>46.02</v>
      </c>
      <c r="P1363" s="9"/>
      <c r="Q1363" s="9"/>
    </row>
    <row r="1364" spans="1:17" ht="15.75" thickBot="1" x14ac:dyDescent="0.3">
      <c r="A1364" s="6" t="s">
        <v>22</v>
      </c>
      <c r="B1364" s="6" t="s">
        <v>22</v>
      </c>
      <c r="C1364" s="6" t="s">
        <v>141</v>
      </c>
      <c r="D1364" s="6" t="s">
        <v>142</v>
      </c>
      <c r="E1364" s="7">
        <v>42835</v>
      </c>
      <c r="F1364" s="8"/>
      <c r="G1364" s="8"/>
      <c r="H1364" s="10">
        <v>982.14</v>
      </c>
      <c r="I1364" s="8"/>
      <c r="J1364" s="8"/>
      <c r="K1364" s="8"/>
      <c r="L1364" s="8"/>
      <c r="M1364" s="10">
        <v>-13.65</v>
      </c>
      <c r="N1364" s="10">
        <v>-0.94</v>
      </c>
      <c r="O1364" s="10">
        <v>64.290000000000006</v>
      </c>
      <c r="P1364" s="8"/>
      <c r="Q1364" s="8"/>
    </row>
    <row r="1365" spans="1:17" ht="15.75" thickBot="1" x14ac:dyDescent="0.3">
      <c r="A1365" s="6" t="s">
        <v>22</v>
      </c>
      <c r="B1365" s="6" t="s">
        <v>22</v>
      </c>
      <c r="C1365" s="6" t="s">
        <v>141</v>
      </c>
      <c r="D1365" s="6" t="s">
        <v>142</v>
      </c>
      <c r="E1365" s="7">
        <v>42836</v>
      </c>
      <c r="F1365" s="9"/>
      <c r="G1365" s="9"/>
      <c r="H1365" s="11">
        <v>572.14</v>
      </c>
      <c r="I1365" s="9"/>
      <c r="J1365" s="9"/>
      <c r="K1365" s="9"/>
      <c r="L1365" s="9"/>
      <c r="M1365" s="11">
        <v>-7.22</v>
      </c>
      <c r="N1365" s="11">
        <v>-0.52</v>
      </c>
      <c r="O1365" s="11">
        <v>37.49</v>
      </c>
      <c r="P1365" s="9"/>
      <c r="Q1365" s="9"/>
    </row>
    <row r="1366" spans="1:17" ht="15.75" thickBot="1" x14ac:dyDescent="0.3">
      <c r="A1366" s="6" t="s">
        <v>22</v>
      </c>
      <c r="B1366" s="6" t="s">
        <v>22</v>
      </c>
      <c r="C1366" s="6" t="s">
        <v>141</v>
      </c>
      <c r="D1366" s="6" t="s">
        <v>142</v>
      </c>
      <c r="E1366" s="7">
        <v>42837</v>
      </c>
      <c r="F1366" s="8"/>
      <c r="G1366" s="8"/>
      <c r="H1366" s="10">
        <v>625.4</v>
      </c>
      <c r="I1366" s="8"/>
      <c r="J1366" s="8"/>
      <c r="K1366" s="8"/>
      <c r="L1366" s="8"/>
      <c r="M1366" s="10">
        <v>-7.66</v>
      </c>
      <c r="N1366" s="10">
        <v>-0.57999999999999996</v>
      </c>
      <c r="O1366" s="10">
        <v>40.950000000000003</v>
      </c>
      <c r="P1366" s="8"/>
      <c r="Q1366" s="8"/>
    </row>
    <row r="1367" spans="1:17" ht="15.75" thickBot="1" x14ac:dyDescent="0.3">
      <c r="A1367" s="6" t="s">
        <v>22</v>
      </c>
      <c r="B1367" s="6" t="s">
        <v>22</v>
      </c>
      <c r="C1367" s="6" t="s">
        <v>141</v>
      </c>
      <c r="D1367" s="6" t="s">
        <v>142</v>
      </c>
      <c r="E1367" s="7">
        <v>42838</v>
      </c>
      <c r="F1367" s="9"/>
      <c r="G1367" s="9"/>
      <c r="H1367" s="11">
        <v>927.19</v>
      </c>
      <c r="I1367" s="9"/>
      <c r="J1367" s="9"/>
      <c r="K1367" s="9"/>
      <c r="L1367" s="9"/>
      <c r="M1367" s="11">
        <v>-11.11</v>
      </c>
      <c r="N1367" s="11">
        <v>-0.85</v>
      </c>
      <c r="O1367" s="11">
        <v>60.74</v>
      </c>
      <c r="P1367" s="9"/>
      <c r="Q1367" s="9"/>
    </row>
    <row r="1368" spans="1:17" ht="15.75" thickBot="1" x14ac:dyDescent="0.3">
      <c r="A1368" s="6" t="s">
        <v>22</v>
      </c>
      <c r="B1368" s="6" t="s">
        <v>22</v>
      </c>
      <c r="C1368" s="6" t="s">
        <v>141</v>
      </c>
      <c r="D1368" s="6" t="s">
        <v>142</v>
      </c>
      <c r="E1368" s="7">
        <v>42839</v>
      </c>
      <c r="F1368" s="8"/>
      <c r="G1368" s="8"/>
      <c r="H1368" s="10">
        <v>703.23</v>
      </c>
      <c r="I1368" s="8"/>
      <c r="J1368" s="8"/>
      <c r="K1368" s="8"/>
      <c r="L1368" s="8"/>
      <c r="M1368" s="10">
        <v>-9.98</v>
      </c>
      <c r="N1368" s="10">
        <v>-0.69</v>
      </c>
      <c r="O1368" s="10">
        <v>45.99</v>
      </c>
      <c r="P1368" s="8"/>
      <c r="Q1368" s="8"/>
    </row>
    <row r="1369" spans="1:17" ht="15.75" thickBot="1" x14ac:dyDescent="0.3">
      <c r="A1369" s="6" t="s">
        <v>22</v>
      </c>
      <c r="B1369" s="6" t="s">
        <v>22</v>
      </c>
      <c r="C1369" s="6" t="s">
        <v>141</v>
      </c>
      <c r="D1369" s="6" t="s">
        <v>142</v>
      </c>
      <c r="E1369" s="7">
        <v>42840</v>
      </c>
      <c r="F1369" s="9"/>
      <c r="G1369" s="9"/>
      <c r="H1369" s="11">
        <v>1056</v>
      </c>
      <c r="I1369" s="9"/>
      <c r="J1369" s="9"/>
      <c r="K1369" s="9"/>
      <c r="L1369" s="9"/>
      <c r="M1369" s="11">
        <v>-14.59</v>
      </c>
      <c r="N1369" s="11">
        <v>-1.02</v>
      </c>
      <c r="O1369" s="11">
        <v>69.12</v>
      </c>
      <c r="P1369" s="9"/>
      <c r="Q1369" s="9"/>
    </row>
    <row r="1370" spans="1:17" ht="15.75" thickBot="1" x14ac:dyDescent="0.3">
      <c r="A1370" s="6" t="s">
        <v>22</v>
      </c>
      <c r="B1370" s="6" t="s">
        <v>22</v>
      </c>
      <c r="C1370" s="6" t="s">
        <v>141</v>
      </c>
      <c r="D1370" s="6" t="s">
        <v>142</v>
      </c>
      <c r="E1370" s="7">
        <v>42841</v>
      </c>
      <c r="F1370" s="8"/>
      <c r="G1370" s="8"/>
      <c r="H1370" s="10">
        <v>1072.48</v>
      </c>
      <c r="I1370" s="8"/>
      <c r="J1370" s="8"/>
      <c r="K1370" s="8"/>
      <c r="L1370" s="8"/>
      <c r="M1370" s="10">
        <v>-13.6</v>
      </c>
      <c r="N1370" s="10">
        <v>-0.99</v>
      </c>
      <c r="O1370" s="10">
        <v>70.260000000000005</v>
      </c>
      <c r="P1370" s="8"/>
      <c r="Q1370" s="8"/>
    </row>
    <row r="1371" spans="1:17" ht="15.75" thickBot="1" x14ac:dyDescent="0.3">
      <c r="A1371" s="6" t="s">
        <v>22</v>
      </c>
      <c r="B1371" s="6" t="s">
        <v>22</v>
      </c>
      <c r="C1371" s="6" t="s">
        <v>141</v>
      </c>
      <c r="D1371" s="6" t="s">
        <v>142</v>
      </c>
      <c r="E1371" s="7">
        <v>42842</v>
      </c>
      <c r="F1371" s="9"/>
      <c r="G1371" s="9"/>
      <c r="H1371" s="11">
        <v>871.5</v>
      </c>
      <c r="I1371" s="9"/>
      <c r="J1371" s="9"/>
      <c r="K1371" s="9"/>
      <c r="L1371" s="9"/>
      <c r="M1371" s="11">
        <v>-11.09</v>
      </c>
      <c r="N1371" s="11">
        <v>-0.8</v>
      </c>
      <c r="O1371" s="11">
        <v>57.08</v>
      </c>
      <c r="P1371" s="9"/>
      <c r="Q1371" s="9"/>
    </row>
    <row r="1372" spans="1:17" ht="15.75" thickBot="1" x14ac:dyDescent="0.3">
      <c r="A1372" s="6" t="s">
        <v>22</v>
      </c>
      <c r="B1372" s="6" t="s">
        <v>22</v>
      </c>
      <c r="C1372" s="6" t="s">
        <v>141</v>
      </c>
      <c r="D1372" s="6" t="s">
        <v>142</v>
      </c>
      <c r="E1372" s="7">
        <v>42843</v>
      </c>
      <c r="F1372" s="8"/>
      <c r="G1372" s="8"/>
      <c r="H1372" s="10">
        <v>1240.9000000000001</v>
      </c>
      <c r="I1372" s="8"/>
      <c r="J1372" s="8"/>
      <c r="K1372" s="8"/>
      <c r="L1372" s="8"/>
      <c r="M1372" s="10">
        <v>-15.01</v>
      </c>
      <c r="N1372" s="10">
        <v>-1.1499999999999999</v>
      </c>
      <c r="O1372" s="10">
        <v>81.260000000000005</v>
      </c>
      <c r="P1372" s="8"/>
      <c r="Q1372" s="8"/>
    </row>
    <row r="1373" spans="1:17" ht="15.75" thickBot="1" x14ac:dyDescent="0.3">
      <c r="A1373" s="6" t="s">
        <v>22</v>
      </c>
      <c r="B1373" s="6" t="s">
        <v>22</v>
      </c>
      <c r="C1373" s="6" t="s">
        <v>141</v>
      </c>
      <c r="D1373" s="6" t="s">
        <v>142</v>
      </c>
      <c r="E1373" s="7">
        <v>42844</v>
      </c>
      <c r="F1373" s="9"/>
      <c r="G1373" s="9"/>
      <c r="H1373" s="11">
        <v>871.7</v>
      </c>
      <c r="I1373" s="9"/>
      <c r="J1373" s="9"/>
      <c r="K1373" s="9"/>
      <c r="L1373" s="9"/>
      <c r="M1373" s="11">
        <v>-10.76</v>
      </c>
      <c r="N1373" s="11">
        <v>-0.78</v>
      </c>
      <c r="O1373" s="11">
        <v>57.11</v>
      </c>
      <c r="P1373" s="9"/>
      <c r="Q1373" s="9"/>
    </row>
    <row r="1374" spans="1:17" ht="15.75" thickBot="1" x14ac:dyDescent="0.3">
      <c r="A1374" s="6" t="s">
        <v>22</v>
      </c>
      <c r="B1374" s="6" t="s">
        <v>22</v>
      </c>
      <c r="C1374" s="6" t="s">
        <v>141</v>
      </c>
      <c r="D1374" s="6" t="s">
        <v>142</v>
      </c>
      <c r="E1374" s="7">
        <v>42845</v>
      </c>
      <c r="F1374" s="8"/>
      <c r="G1374" s="8"/>
      <c r="H1374" s="10">
        <v>1317.83</v>
      </c>
      <c r="I1374" s="8"/>
      <c r="J1374" s="8"/>
      <c r="K1374" s="8"/>
      <c r="L1374" s="8"/>
      <c r="M1374" s="10">
        <v>-17.11</v>
      </c>
      <c r="N1374" s="10">
        <v>-1.26</v>
      </c>
      <c r="O1374" s="10">
        <v>86.23</v>
      </c>
      <c r="P1374" s="8"/>
      <c r="Q1374" s="8"/>
    </row>
    <row r="1375" spans="1:17" ht="15.75" thickBot="1" x14ac:dyDescent="0.3">
      <c r="A1375" s="6" t="s">
        <v>22</v>
      </c>
      <c r="B1375" s="6" t="s">
        <v>22</v>
      </c>
      <c r="C1375" s="6" t="s">
        <v>141</v>
      </c>
      <c r="D1375" s="6" t="s">
        <v>142</v>
      </c>
      <c r="E1375" s="7">
        <v>42850</v>
      </c>
      <c r="F1375" s="9"/>
      <c r="G1375" s="9"/>
      <c r="H1375" s="11">
        <v>9.6999999999999993</v>
      </c>
      <c r="I1375" s="9"/>
      <c r="J1375" s="9"/>
      <c r="K1375" s="9"/>
      <c r="L1375" s="9"/>
      <c r="M1375" s="11">
        <v>-0.11</v>
      </c>
      <c r="N1375" s="11">
        <v>-0.01</v>
      </c>
      <c r="O1375" s="11">
        <v>0.64</v>
      </c>
      <c r="P1375" s="9"/>
      <c r="Q1375" s="9"/>
    </row>
    <row r="1376" spans="1:17" ht="15.75" thickBot="1" x14ac:dyDescent="0.3">
      <c r="A1376" s="6" t="s">
        <v>22</v>
      </c>
      <c r="B1376" s="6" t="s">
        <v>22</v>
      </c>
      <c r="C1376" s="6" t="s">
        <v>141</v>
      </c>
      <c r="D1376" s="6" t="s">
        <v>142</v>
      </c>
      <c r="E1376" s="7">
        <v>42854</v>
      </c>
      <c r="F1376" s="8"/>
      <c r="G1376" s="8"/>
      <c r="H1376" s="10">
        <v>1271.8499999999999</v>
      </c>
      <c r="I1376" s="8"/>
      <c r="J1376" s="8"/>
      <c r="K1376" s="8"/>
      <c r="L1376" s="8"/>
      <c r="M1376" s="10">
        <v>-14.6</v>
      </c>
      <c r="N1376" s="10">
        <v>-1.1299999999999999</v>
      </c>
      <c r="O1376" s="10">
        <v>83.34</v>
      </c>
      <c r="P1376" s="8"/>
      <c r="Q1376" s="8"/>
    </row>
    <row r="1377" spans="1:17" ht="15.75" thickBot="1" x14ac:dyDescent="0.3">
      <c r="A1377" s="6" t="s">
        <v>22</v>
      </c>
      <c r="B1377" s="6" t="s">
        <v>22</v>
      </c>
      <c r="C1377" s="6" t="s">
        <v>141</v>
      </c>
      <c r="D1377" s="6" t="s">
        <v>142</v>
      </c>
      <c r="E1377" s="7">
        <v>42855</v>
      </c>
      <c r="F1377" s="9"/>
      <c r="G1377" s="9"/>
      <c r="H1377" s="11">
        <v>11573.68</v>
      </c>
      <c r="I1377" s="9"/>
      <c r="J1377" s="9"/>
      <c r="K1377" s="9"/>
      <c r="L1377" s="9"/>
      <c r="M1377" s="11">
        <v>-142.87</v>
      </c>
      <c r="N1377" s="11">
        <v>-11.06</v>
      </c>
      <c r="O1377" s="11">
        <v>757.15</v>
      </c>
      <c r="P1377" s="9"/>
      <c r="Q1377" s="9"/>
    </row>
    <row r="1378" spans="1:17" ht="15.75" thickBot="1" x14ac:dyDescent="0.3">
      <c r="A1378" s="6" t="s">
        <v>22</v>
      </c>
      <c r="B1378" s="6" t="s">
        <v>22</v>
      </c>
      <c r="C1378" s="6" t="s">
        <v>143</v>
      </c>
      <c r="D1378" s="6" t="s">
        <v>144</v>
      </c>
      <c r="E1378" s="7">
        <v>42824</v>
      </c>
      <c r="F1378" s="8"/>
      <c r="G1378" s="8"/>
      <c r="H1378" s="10">
        <v>3156.84</v>
      </c>
      <c r="I1378" s="8"/>
      <c r="J1378" s="8"/>
      <c r="K1378" s="8"/>
      <c r="L1378" s="8"/>
      <c r="M1378" s="10">
        <v>2.58</v>
      </c>
      <c r="N1378" s="10">
        <v>-5.18</v>
      </c>
      <c r="O1378" s="10">
        <v>171.59</v>
      </c>
      <c r="P1378" s="8"/>
      <c r="Q1378" s="8"/>
    </row>
    <row r="1379" spans="1:17" ht="15.75" thickBot="1" x14ac:dyDescent="0.3">
      <c r="A1379" s="6" t="s">
        <v>22</v>
      </c>
      <c r="B1379" s="6" t="s">
        <v>22</v>
      </c>
      <c r="C1379" s="6" t="s">
        <v>143</v>
      </c>
      <c r="D1379" s="6" t="s">
        <v>144</v>
      </c>
      <c r="E1379" s="7">
        <v>42825</v>
      </c>
      <c r="F1379" s="9"/>
      <c r="G1379" s="9"/>
      <c r="H1379" s="11">
        <v>85.32</v>
      </c>
      <c r="I1379" s="9"/>
      <c r="J1379" s="9"/>
      <c r="K1379" s="9"/>
      <c r="L1379" s="9"/>
      <c r="M1379" s="11">
        <v>7.0000000000000007E-2</v>
      </c>
      <c r="N1379" s="11">
        <v>-0.14000000000000001</v>
      </c>
      <c r="O1379" s="11">
        <v>4.6399999999999997</v>
      </c>
      <c r="P1379" s="9"/>
      <c r="Q1379" s="9"/>
    </row>
    <row r="1380" spans="1:17" ht="15.75" thickBot="1" x14ac:dyDescent="0.3">
      <c r="A1380" s="6" t="s">
        <v>22</v>
      </c>
      <c r="B1380" s="6" t="s">
        <v>22</v>
      </c>
      <c r="C1380" s="6" t="s">
        <v>143</v>
      </c>
      <c r="D1380" s="6" t="s">
        <v>144</v>
      </c>
      <c r="E1380" s="7">
        <v>42828</v>
      </c>
      <c r="F1380" s="8"/>
      <c r="G1380" s="8"/>
      <c r="H1380" s="10">
        <v>597.24</v>
      </c>
      <c r="I1380" s="8"/>
      <c r="J1380" s="8"/>
      <c r="K1380" s="8"/>
      <c r="L1380" s="8"/>
      <c r="M1380" s="10">
        <v>-4.41</v>
      </c>
      <c r="N1380" s="10">
        <v>-0.35</v>
      </c>
      <c r="O1380" s="10">
        <v>39.270000000000003</v>
      </c>
      <c r="P1380" s="8"/>
      <c r="Q1380" s="8"/>
    </row>
    <row r="1381" spans="1:17" ht="15.75" thickBot="1" x14ac:dyDescent="0.3">
      <c r="A1381" s="6" t="s">
        <v>22</v>
      </c>
      <c r="B1381" s="6" t="s">
        <v>22</v>
      </c>
      <c r="C1381" s="6" t="s">
        <v>143</v>
      </c>
      <c r="D1381" s="6" t="s">
        <v>144</v>
      </c>
      <c r="E1381" s="7">
        <v>42829</v>
      </c>
      <c r="F1381" s="9"/>
      <c r="G1381" s="9"/>
      <c r="H1381" s="11">
        <v>56.88</v>
      </c>
      <c r="I1381" s="9"/>
      <c r="J1381" s="9"/>
      <c r="K1381" s="9"/>
      <c r="L1381" s="9"/>
      <c r="M1381" s="11">
        <v>-0.42</v>
      </c>
      <c r="N1381" s="11">
        <v>-0.04</v>
      </c>
      <c r="O1381" s="11">
        <v>3.74</v>
      </c>
      <c r="P1381" s="9"/>
      <c r="Q1381" s="9"/>
    </row>
    <row r="1382" spans="1:17" ht="15.75" thickBot="1" x14ac:dyDescent="0.3">
      <c r="A1382" s="6" t="s">
        <v>22</v>
      </c>
      <c r="B1382" s="6" t="s">
        <v>22</v>
      </c>
      <c r="C1382" s="6" t="s">
        <v>143</v>
      </c>
      <c r="D1382" s="6" t="s">
        <v>144</v>
      </c>
      <c r="E1382" s="7">
        <v>42830</v>
      </c>
      <c r="F1382" s="8"/>
      <c r="G1382" s="8"/>
      <c r="H1382" s="10">
        <v>355.5</v>
      </c>
      <c r="I1382" s="8"/>
      <c r="J1382" s="8"/>
      <c r="K1382" s="8"/>
      <c r="L1382" s="8"/>
      <c r="M1382" s="10">
        <v>-2.75</v>
      </c>
      <c r="N1382" s="10">
        <v>-0.23</v>
      </c>
      <c r="O1382" s="10">
        <v>23.38</v>
      </c>
      <c r="P1382" s="8"/>
      <c r="Q1382" s="8"/>
    </row>
    <row r="1383" spans="1:17" ht="15.75" thickBot="1" x14ac:dyDescent="0.3">
      <c r="A1383" s="6" t="s">
        <v>22</v>
      </c>
      <c r="B1383" s="6" t="s">
        <v>22</v>
      </c>
      <c r="C1383" s="6" t="s">
        <v>143</v>
      </c>
      <c r="D1383" s="6" t="s">
        <v>144</v>
      </c>
      <c r="E1383" s="7">
        <v>42831</v>
      </c>
      <c r="F1383" s="9"/>
      <c r="G1383" s="9"/>
      <c r="H1383" s="11">
        <v>3697.2</v>
      </c>
      <c r="I1383" s="9"/>
      <c r="J1383" s="9"/>
      <c r="K1383" s="9"/>
      <c r="L1383" s="9"/>
      <c r="M1383" s="11">
        <v>-26.84</v>
      </c>
      <c r="N1383" s="11">
        <v>-2.11</v>
      </c>
      <c r="O1383" s="11">
        <v>243.19</v>
      </c>
      <c r="P1383" s="9"/>
      <c r="Q1383" s="9"/>
    </row>
    <row r="1384" spans="1:17" ht="15.75" thickBot="1" x14ac:dyDescent="0.3">
      <c r="A1384" s="6" t="s">
        <v>22</v>
      </c>
      <c r="B1384" s="6" t="s">
        <v>22</v>
      </c>
      <c r="C1384" s="6" t="s">
        <v>143</v>
      </c>
      <c r="D1384" s="6" t="s">
        <v>144</v>
      </c>
      <c r="E1384" s="7">
        <v>42832</v>
      </c>
      <c r="F1384" s="8"/>
      <c r="G1384" s="8"/>
      <c r="H1384" s="10">
        <v>455.04</v>
      </c>
      <c r="I1384" s="8"/>
      <c r="J1384" s="8"/>
      <c r="K1384" s="8"/>
      <c r="L1384" s="8"/>
      <c r="M1384" s="10">
        <v>-3.25</v>
      </c>
      <c r="N1384" s="10">
        <v>-0.28000000000000003</v>
      </c>
      <c r="O1384" s="10">
        <v>29.93</v>
      </c>
      <c r="P1384" s="8"/>
      <c r="Q1384" s="8"/>
    </row>
    <row r="1385" spans="1:17" ht="15.75" thickBot="1" x14ac:dyDescent="0.3">
      <c r="A1385" s="6" t="s">
        <v>22</v>
      </c>
      <c r="B1385" s="6" t="s">
        <v>22</v>
      </c>
      <c r="C1385" s="6" t="s">
        <v>143</v>
      </c>
      <c r="D1385" s="6" t="s">
        <v>144</v>
      </c>
      <c r="E1385" s="7">
        <v>42833</v>
      </c>
      <c r="F1385" s="9"/>
      <c r="G1385" s="9"/>
      <c r="H1385" s="11">
        <v>1166.04</v>
      </c>
      <c r="I1385" s="9"/>
      <c r="J1385" s="9"/>
      <c r="K1385" s="9"/>
      <c r="L1385" s="9"/>
      <c r="M1385" s="11">
        <v>-8.41</v>
      </c>
      <c r="N1385" s="11">
        <v>-0.66</v>
      </c>
      <c r="O1385" s="11">
        <v>76.709999999999994</v>
      </c>
      <c r="P1385" s="9"/>
      <c r="Q1385" s="9"/>
    </row>
    <row r="1386" spans="1:17" ht="15.75" thickBot="1" x14ac:dyDescent="0.3">
      <c r="A1386" s="6" t="s">
        <v>22</v>
      </c>
      <c r="B1386" s="6" t="s">
        <v>22</v>
      </c>
      <c r="C1386" s="6" t="s">
        <v>143</v>
      </c>
      <c r="D1386" s="6" t="s">
        <v>144</v>
      </c>
      <c r="E1386" s="7">
        <v>42834</v>
      </c>
      <c r="F1386" s="8"/>
      <c r="G1386" s="8"/>
      <c r="H1386" s="10">
        <v>170.64</v>
      </c>
      <c r="I1386" s="8"/>
      <c r="J1386" s="8"/>
      <c r="K1386" s="8"/>
      <c r="L1386" s="8"/>
      <c r="M1386" s="10">
        <v>-1.22</v>
      </c>
      <c r="N1386" s="10">
        <v>-0.1</v>
      </c>
      <c r="O1386" s="10">
        <v>11.22</v>
      </c>
      <c r="P1386" s="8"/>
      <c r="Q1386" s="8"/>
    </row>
    <row r="1387" spans="1:17" ht="15.75" thickBot="1" x14ac:dyDescent="0.3">
      <c r="A1387" s="6" t="s">
        <v>22</v>
      </c>
      <c r="B1387" s="6" t="s">
        <v>22</v>
      </c>
      <c r="C1387" s="6" t="s">
        <v>143</v>
      </c>
      <c r="D1387" s="6" t="s">
        <v>144</v>
      </c>
      <c r="E1387" s="7">
        <v>42835</v>
      </c>
      <c r="F1387" s="9"/>
      <c r="G1387" s="9"/>
      <c r="H1387" s="11">
        <v>767.88</v>
      </c>
      <c r="I1387" s="9"/>
      <c r="J1387" s="9"/>
      <c r="K1387" s="9"/>
      <c r="L1387" s="9"/>
      <c r="M1387" s="11">
        <v>-5.83</v>
      </c>
      <c r="N1387" s="11">
        <v>-0.46</v>
      </c>
      <c r="O1387" s="11">
        <v>50.49</v>
      </c>
      <c r="P1387" s="9"/>
      <c r="Q1387" s="9"/>
    </row>
    <row r="1388" spans="1:17" ht="15.75" thickBot="1" x14ac:dyDescent="0.3">
      <c r="A1388" s="6" t="s">
        <v>22</v>
      </c>
      <c r="B1388" s="6" t="s">
        <v>22</v>
      </c>
      <c r="C1388" s="6" t="s">
        <v>143</v>
      </c>
      <c r="D1388" s="6" t="s">
        <v>144</v>
      </c>
      <c r="E1388" s="7">
        <v>42836</v>
      </c>
      <c r="F1388" s="8"/>
      <c r="G1388" s="8"/>
      <c r="H1388" s="10">
        <v>369.72</v>
      </c>
      <c r="I1388" s="8"/>
      <c r="J1388" s="8"/>
      <c r="K1388" s="8"/>
      <c r="L1388" s="8"/>
      <c r="M1388" s="10">
        <v>-2.61</v>
      </c>
      <c r="N1388" s="10">
        <v>-0.2</v>
      </c>
      <c r="O1388" s="10">
        <v>24.32</v>
      </c>
      <c r="P1388" s="8"/>
      <c r="Q1388" s="8"/>
    </row>
    <row r="1389" spans="1:17" ht="15.75" thickBot="1" x14ac:dyDescent="0.3">
      <c r="A1389" s="6" t="s">
        <v>22</v>
      </c>
      <c r="B1389" s="6" t="s">
        <v>22</v>
      </c>
      <c r="C1389" s="6" t="s">
        <v>143</v>
      </c>
      <c r="D1389" s="6" t="s">
        <v>144</v>
      </c>
      <c r="E1389" s="7">
        <v>42837</v>
      </c>
      <c r="F1389" s="9"/>
      <c r="G1389" s="9"/>
      <c r="H1389" s="11">
        <v>199.08</v>
      </c>
      <c r="I1389" s="9"/>
      <c r="J1389" s="9"/>
      <c r="K1389" s="9"/>
      <c r="L1389" s="9"/>
      <c r="M1389" s="11">
        <v>-1.4</v>
      </c>
      <c r="N1389" s="11">
        <v>-0.12</v>
      </c>
      <c r="O1389" s="11">
        <v>13.1</v>
      </c>
      <c r="P1389" s="9"/>
      <c r="Q1389" s="9"/>
    </row>
    <row r="1390" spans="1:17" ht="15.75" thickBot="1" x14ac:dyDescent="0.3">
      <c r="A1390" s="6" t="s">
        <v>22</v>
      </c>
      <c r="B1390" s="6" t="s">
        <v>22</v>
      </c>
      <c r="C1390" s="6" t="s">
        <v>143</v>
      </c>
      <c r="D1390" s="6" t="s">
        <v>144</v>
      </c>
      <c r="E1390" s="7">
        <v>42838</v>
      </c>
      <c r="F1390" s="8"/>
      <c r="G1390" s="8"/>
      <c r="H1390" s="10">
        <v>540.36</v>
      </c>
      <c r="I1390" s="8"/>
      <c r="J1390" s="8"/>
      <c r="K1390" s="8"/>
      <c r="L1390" s="8"/>
      <c r="M1390" s="10">
        <v>-3.8</v>
      </c>
      <c r="N1390" s="10">
        <v>-0.3</v>
      </c>
      <c r="O1390" s="10">
        <v>35.549999999999997</v>
      </c>
      <c r="P1390" s="8"/>
      <c r="Q1390" s="8"/>
    </row>
    <row r="1391" spans="1:17" ht="15.75" thickBot="1" x14ac:dyDescent="0.3">
      <c r="A1391" s="6" t="s">
        <v>22</v>
      </c>
      <c r="B1391" s="6" t="s">
        <v>22</v>
      </c>
      <c r="C1391" s="6" t="s">
        <v>143</v>
      </c>
      <c r="D1391" s="6" t="s">
        <v>144</v>
      </c>
      <c r="E1391" s="7">
        <v>42839</v>
      </c>
      <c r="F1391" s="9"/>
      <c r="G1391" s="9"/>
      <c r="H1391" s="11">
        <v>170.64</v>
      </c>
      <c r="I1391" s="9"/>
      <c r="J1391" s="9"/>
      <c r="K1391" s="9"/>
      <c r="L1391" s="9"/>
      <c r="M1391" s="11">
        <v>-1.1299999999999999</v>
      </c>
      <c r="N1391" s="11">
        <v>-0.09</v>
      </c>
      <c r="O1391" s="11">
        <v>11.23</v>
      </c>
      <c r="P1391" s="9"/>
      <c r="Q1391" s="9"/>
    </row>
    <row r="1392" spans="1:17" ht="15.75" thickBot="1" x14ac:dyDescent="0.3">
      <c r="A1392" s="6" t="s">
        <v>22</v>
      </c>
      <c r="B1392" s="6" t="s">
        <v>22</v>
      </c>
      <c r="C1392" s="6" t="s">
        <v>143</v>
      </c>
      <c r="D1392" s="6" t="s">
        <v>144</v>
      </c>
      <c r="E1392" s="7">
        <v>42840</v>
      </c>
      <c r="F1392" s="8"/>
      <c r="G1392" s="8"/>
      <c r="H1392" s="10">
        <v>1109.1600000000001</v>
      </c>
      <c r="I1392" s="8"/>
      <c r="J1392" s="8"/>
      <c r="K1392" s="8"/>
      <c r="L1392" s="8"/>
      <c r="M1392" s="10">
        <v>-8.4700000000000006</v>
      </c>
      <c r="N1392" s="10">
        <v>-0.66</v>
      </c>
      <c r="O1392" s="10">
        <v>72.930000000000007</v>
      </c>
      <c r="P1392" s="8"/>
      <c r="Q1392" s="8"/>
    </row>
    <row r="1393" spans="1:17" ht="15.75" thickBot="1" x14ac:dyDescent="0.3">
      <c r="A1393" s="6" t="s">
        <v>22</v>
      </c>
      <c r="B1393" s="6" t="s">
        <v>22</v>
      </c>
      <c r="C1393" s="6" t="s">
        <v>143</v>
      </c>
      <c r="D1393" s="6" t="s">
        <v>144</v>
      </c>
      <c r="E1393" s="7">
        <v>42841</v>
      </c>
      <c r="F1393" s="9"/>
      <c r="G1393" s="9"/>
      <c r="H1393" s="11">
        <v>2076.12</v>
      </c>
      <c r="I1393" s="9"/>
      <c r="J1393" s="9"/>
      <c r="K1393" s="9"/>
      <c r="L1393" s="9"/>
      <c r="M1393" s="11">
        <v>-14.83</v>
      </c>
      <c r="N1393" s="11">
        <v>-1.1499999999999999</v>
      </c>
      <c r="O1393" s="11">
        <v>136.56</v>
      </c>
      <c r="P1393" s="9"/>
      <c r="Q1393" s="9"/>
    </row>
    <row r="1394" spans="1:17" ht="15.75" thickBot="1" x14ac:dyDescent="0.3">
      <c r="A1394" s="6" t="s">
        <v>22</v>
      </c>
      <c r="B1394" s="6" t="s">
        <v>22</v>
      </c>
      <c r="C1394" s="6" t="s">
        <v>143</v>
      </c>
      <c r="D1394" s="6" t="s">
        <v>144</v>
      </c>
      <c r="E1394" s="7">
        <v>42842</v>
      </c>
      <c r="F1394" s="8"/>
      <c r="G1394" s="8"/>
      <c r="H1394" s="10">
        <v>895.86</v>
      </c>
      <c r="I1394" s="8"/>
      <c r="J1394" s="8"/>
      <c r="K1394" s="8"/>
      <c r="L1394" s="8"/>
      <c r="M1394" s="10">
        <v>-6.32</v>
      </c>
      <c r="N1394" s="10">
        <v>-0.52</v>
      </c>
      <c r="O1394" s="10">
        <v>58.93</v>
      </c>
      <c r="P1394" s="8"/>
      <c r="Q1394" s="8"/>
    </row>
    <row r="1395" spans="1:17" ht="15.75" thickBot="1" x14ac:dyDescent="0.3">
      <c r="A1395" s="6" t="s">
        <v>22</v>
      </c>
      <c r="B1395" s="6" t="s">
        <v>22</v>
      </c>
      <c r="C1395" s="6" t="s">
        <v>143</v>
      </c>
      <c r="D1395" s="6" t="s">
        <v>144</v>
      </c>
      <c r="E1395" s="7">
        <v>42843</v>
      </c>
      <c r="F1395" s="9"/>
      <c r="G1395" s="9"/>
      <c r="H1395" s="11">
        <v>341.28</v>
      </c>
      <c r="I1395" s="9"/>
      <c r="J1395" s="9"/>
      <c r="K1395" s="9"/>
      <c r="L1395" s="9"/>
      <c r="M1395" s="11">
        <v>-2.41</v>
      </c>
      <c r="N1395" s="11">
        <v>-0.19</v>
      </c>
      <c r="O1395" s="11">
        <v>22.45</v>
      </c>
      <c r="P1395" s="9"/>
      <c r="Q1395" s="9"/>
    </row>
    <row r="1396" spans="1:17" ht="15.75" thickBot="1" x14ac:dyDescent="0.3">
      <c r="A1396" s="6" t="s">
        <v>22</v>
      </c>
      <c r="B1396" s="6" t="s">
        <v>22</v>
      </c>
      <c r="C1396" s="6" t="s">
        <v>143</v>
      </c>
      <c r="D1396" s="6" t="s">
        <v>144</v>
      </c>
      <c r="E1396" s="7">
        <v>42844</v>
      </c>
      <c r="F1396" s="8"/>
      <c r="G1396" s="8"/>
      <c r="H1396" s="10">
        <v>312.83999999999997</v>
      </c>
      <c r="I1396" s="8"/>
      <c r="J1396" s="8"/>
      <c r="K1396" s="8"/>
      <c r="L1396" s="8"/>
      <c r="M1396" s="10">
        <v>-2.33</v>
      </c>
      <c r="N1396" s="10">
        <v>-0.2</v>
      </c>
      <c r="O1396" s="10">
        <v>20.57</v>
      </c>
      <c r="P1396" s="8"/>
      <c r="Q1396" s="8"/>
    </row>
    <row r="1397" spans="1:17" ht="15.75" thickBot="1" x14ac:dyDescent="0.3">
      <c r="A1397" s="6" t="s">
        <v>22</v>
      </c>
      <c r="B1397" s="6" t="s">
        <v>22</v>
      </c>
      <c r="C1397" s="6" t="s">
        <v>143</v>
      </c>
      <c r="D1397" s="6" t="s">
        <v>144</v>
      </c>
      <c r="E1397" s="7">
        <v>42845</v>
      </c>
      <c r="F1397" s="9"/>
      <c r="G1397" s="9"/>
      <c r="H1397" s="11">
        <v>1763.28</v>
      </c>
      <c r="I1397" s="9"/>
      <c r="J1397" s="9"/>
      <c r="K1397" s="9"/>
      <c r="L1397" s="9"/>
      <c r="M1397" s="11">
        <v>-13.17</v>
      </c>
      <c r="N1397" s="11">
        <v>-1.03</v>
      </c>
      <c r="O1397" s="11">
        <v>115.94</v>
      </c>
      <c r="P1397" s="9"/>
      <c r="Q1397" s="9"/>
    </row>
    <row r="1398" spans="1:17" ht="15.75" thickBot="1" x14ac:dyDescent="0.3">
      <c r="A1398" s="6" t="s">
        <v>22</v>
      </c>
      <c r="B1398" s="6" t="s">
        <v>22</v>
      </c>
      <c r="C1398" s="6" t="s">
        <v>143</v>
      </c>
      <c r="D1398" s="6" t="s">
        <v>144</v>
      </c>
      <c r="E1398" s="7">
        <v>42854</v>
      </c>
      <c r="F1398" s="8"/>
      <c r="G1398" s="8"/>
      <c r="H1398" s="10">
        <v>2474.2800000000002</v>
      </c>
      <c r="I1398" s="8"/>
      <c r="J1398" s="8"/>
      <c r="K1398" s="8"/>
      <c r="L1398" s="8"/>
      <c r="M1398" s="10">
        <v>-16.559999999999999</v>
      </c>
      <c r="N1398" s="10">
        <v>-1.26</v>
      </c>
      <c r="O1398" s="10">
        <v>162.85</v>
      </c>
      <c r="P1398" s="8"/>
      <c r="Q1398" s="8"/>
    </row>
    <row r="1399" spans="1:17" ht="15.75" thickBot="1" x14ac:dyDescent="0.3">
      <c r="A1399" s="6" t="s">
        <v>22</v>
      </c>
      <c r="B1399" s="6" t="s">
        <v>22</v>
      </c>
      <c r="C1399" s="6" t="s">
        <v>143</v>
      </c>
      <c r="D1399" s="6" t="s">
        <v>144</v>
      </c>
      <c r="E1399" s="7">
        <v>42855</v>
      </c>
      <c r="F1399" s="9"/>
      <c r="G1399" s="9"/>
      <c r="H1399" s="11">
        <v>37825.199999999997</v>
      </c>
      <c r="I1399" s="9"/>
      <c r="J1399" s="9"/>
      <c r="K1399" s="9"/>
      <c r="L1399" s="9"/>
      <c r="M1399" s="11">
        <v>-251.94</v>
      </c>
      <c r="N1399" s="11">
        <v>-19.440000000000001</v>
      </c>
      <c r="O1399" s="11">
        <v>2489.77</v>
      </c>
      <c r="P1399" s="9"/>
      <c r="Q1399" s="9"/>
    </row>
    <row r="1400" spans="1:17" ht="15.75" thickBot="1" x14ac:dyDescent="0.3">
      <c r="A1400" s="6" t="s">
        <v>22</v>
      </c>
      <c r="B1400" s="6" t="s">
        <v>22</v>
      </c>
      <c r="C1400" s="6" t="s">
        <v>145</v>
      </c>
      <c r="D1400" s="6" t="s">
        <v>146</v>
      </c>
      <c r="E1400" s="7">
        <v>42813</v>
      </c>
      <c r="F1400" s="8"/>
      <c r="G1400" s="8"/>
      <c r="H1400" s="10">
        <v>326.39999999999998</v>
      </c>
      <c r="I1400" s="8"/>
      <c r="J1400" s="8"/>
      <c r="K1400" s="8"/>
      <c r="L1400" s="8"/>
      <c r="M1400" s="10">
        <v>0.37</v>
      </c>
      <c r="N1400" s="10">
        <v>-0.73</v>
      </c>
      <c r="O1400" s="10">
        <v>17.739999999999998</v>
      </c>
      <c r="P1400" s="8"/>
      <c r="Q1400" s="8"/>
    </row>
    <row r="1401" spans="1:17" ht="15.75" thickBot="1" x14ac:dyDescent="0.3">
      <c r="A1401" s="6" t="s">
        <v>22</v>
      </c>
      <c r="B1401" s="6" t="s">
        <v>22</v>
      </c>
      <c r="C1401" s="6" t="s">
        <v>145</v>
      </c>
      <c r="D1401" s="6" t="s">
        <v>146</v>
      </c>
      <c r="E1401" s="7">
        <v>42814</v>
      </c>
      <c r="F1401" s="9"/>
      <c r="G1401" s="9"/>
      <c r="H1401" s="11">
        <v>163.19999999999999</v>
      </c>
      <c r="I1401" s="9"/>
      <c r="J1401" s="9"/>
      <c r="K1401" s="9"/>
      <c r="L1401" s="9"/>
      <c r="M1401" s="11">
        <v>0.18</v>
      </c>
      <c r="N1401" s="11">
        <v>-0.36</v>
      </c>
      <c r="O1401" s="11">
        <v>8.8699999999999992</v>
      </c>
      <c r="P1401" s="9"/>
      <c r="Q1401" s="9"/>
    </row>
    <row r="1402" spans="1:17" ht="15.75" thickBot="1" x14ac:dyDescent="0.3">
      <c r="A1402" s="6" t="s">
        <v>22</v>
      </c>
      <c r="B1402" s="6" t="s">
        <v>22</v>
      </c>
      <c r="C1402" s="6" t="s">
        <v>145</v>
      </c>
      <c r="D1402" s="6" t="s">
        <v>146</v>
      </c>
      <c r="E1402" s="7">
        <v>42824</v>
      </c>
      <c r="F1402" s="8"/>
      <c r="G1402" s="8"/>
      <c r="H1402" s="10">
        <v>620.16</v>
      </c>
      <c r="I1402" s="8"/>
      <c r="J1402" s="8"/>
      <c r="K1402" s="8"/>
      <c r="L1402" s="8"/>
      <c r="M1402" s="10">
        <v>0.7</v>
      </c>
      <c r="N1402" s="10">
        <v>-1.4</v>
      </c>
      <c r="O1402" s="10">
        <v>33.700000000000003</v>
      </c>
      <c r="P1402" s="8"/>
      <c r="Q1402" s="8"/>
    </row>
    <row r="1403" spans="1:17" ht="15.75" thickBot="1" x14ac:dyDescent="0.3">
      <c r="A1403" s="6" t="s">
        <v>22</v>
      </c>
      <c r="B1403" s="6" t="s">
        <v>22</v>
      </c>
      <c r="C1403" s="6" t="s">
        <v>145</v>
      </c>
      <c r="D1403" s="6" t="s">
        <v>146</v>
      </c>
      <c r="E1403" s="7">
        <v>42825</v>
      </c>
      <c r="F1403" s="9"/>
      <c r="G1403" s="9"/>
      <c r="H1403" s="11">
        <v>130.56</v>
      </c>
      <c r="I1403" s="9"/>
      <c r="J1403" s="9"/>
      <c r="K1403" s="9"/>
      <c r="L1403" s="9"/>
      <c r="M1403" s="11">
        <v>0.16</v>
      </c>
      <c r="N1403" s="11">
        <v>-0.3</v>
      </c>
      <c r="O1403" s="11">
        <v>7.1</v>
      </c>
      <c r="P1403" s="9"/>
      <c r="Q1403" s="9"/>
    </row>
    <row r="1404" spans="1:17" ht="15.75" thickBot="1" x14ac:dyDescent="0.3">
      <c r="A1404" s="6" t="s">
        <v>22</v>
      </c>
      <c r="B1404" s="6" t="s">
        <v>22</v>
      </c>
      <c r="C1404" s="6" t="s">
        <v>145</v>
      </c>
      <c r="D1404" s="6" t="s">
        <v>146</v>
      </c>
      <c r="E1404" s="7">
        <v>42828</v>
      </c>
      <c r="F1404" s="8"/>
      <c r="G1404" s="8"/>
      <c r="H1404" s="10">
        <v>1795.2</v>
      </c>
      <c r="I1404" s="8"/>
      <c r="J1404" s="8"/>
      <c r="K1404" s="8"/>
      <c r="L1404" s="8"/>
      <c r="M1404" s="10">
        <v>-18.09</v>
      </c>
      <c r="N1404" s="10">
        <v>-1.43</v>
      </c>
      <c r="O1404" s="10">
        <v>117.72</v>
      </c>
      <c r="P1404" s="8"/>
      <c r="Q1404" s="8"/>
    </row>
    <row r="1405" spans="1:17" ht="15.75" thickBot="1" x14ac:dyDescent="0.3">
      <c r="A1405" s="6" t="s">
        <v>22</v>
      </c>
      <c r="B1405" s="6" t="s">
        <v>22</v>
      </c>
      <c r="C1405" s="6" t="s">
        <v>145</v>
      </c>
      <c r="D1405" s="6" t="s">
        <v>146</v>
      </c>
      <c r="E1405" s="7">
        <v>42829</v>
      </c>
      <c r="F1405" s="9"/>
      <c r="G1405" s="9"/>
      <c r="H1405" s="11">
        <v>1664.64</v>
      </c>
      <c r="I1405" s="9"/>
      <c r="J1405" s="9"/>
      <c r="K1405" s="9"/>
      <c r="L1405" s="9"/>
      <c r="M1405" s="11">
        <v>-16.95</v>
      </c>
      <c r="N1405" s="11">
        <v>-1.33</v>
      </c>
      <c r="O1405" s="11">
        <v>109.15</v>
      </c>
      <c r="P1405" s="9"/>
      <c r="Q1405" s="9"/>
    </row>
    <row r="1406" spans="1:17" ht="15.75" thickBot="1" x14ac:dyDescent="0.3">
      <c r="A1406" s="6" t="s">
        <v>22</v>
      </c>
      <c r="B1406" s="6" t="s">
        <v>22</v>
      </c>
      <c r="C1406" s="6" t="s">
        <v>145</v>
      </c>
      <c r="D1406" s="6" t="s">
        <v>146</v>
      </c>
      <c r="E1406" s="7">
        <v>42830</v>
      </c>
      <c r="F1406" s="8"/>
      <c r="G1406" s="8"/>
      <c r="H1406" s="10">
        <v>7278.72</v>
      </c>
      <c r="I1406" s="8"/>
      <c r="J1406" s="8"/>
      <c r="K1406" s="8"/>
      <c r="L1406" s="8"/>
      <c r="M1406" s="10">
        <v>-78.510000000000005</v>
      </c>
      <c r="N1406" s="10">
        <v>-6.08</v>
      </c>
      <c r="O1406" s="10">
        <v>477.01</v>
      </c>
      <c r="P1406" s="8"/>
      <c r="Q1406" s="8"/>
    </row>
    <row r="1407" spans="1:17" ht="15.75" thickBot="1" x14ac:dyDescent="0.3">
      <c r="A1407" s="6" t="s">
        <v>22</v>
      </c>
      <c r="B1407" s="6" t="s">
        <v>22</v>
      </c>
      <c r="C1407" s="6" t="s">
        <v>145</v>
      </c>
      <c r="D1407" s="6" t="s">
        <v>146</v>
      </c>
      <c r="E1407" s="7">
        <v>42831</v>
      </c>
      <c r="F1407" s="9"/>
      <c r="G1407" s="9"/>
      <c r="H1407" s="11">
        <v>3264</v>
      </c>
      <c r="I1407" s="9"/>
      <c r="J1407" s="9"/>
      <c r="K1407" s="9"/>
      <c r="L1407" s="9"/>
      <c r="M1407" s="11">
        <v>-32.75</v>
      </c>
      <c r="N1407" s="11">
        <v>-2.57</v>
      </c>
      <c r="O1407" s="11">
        <v>214.03</v>
      </c>
      <c r="P1407" s="9"/>
      <c r="Q1407" s="9"/>
    </row>
    <row r="1408" spans="1:17" ht="15.75" thickBot="1" x14ac:dyDescent="0.3">
      <c r="A1408" s="6" t="s">
        <v>22</v>
      </c>
      <c r="B1408" s="6" t="s">
        <v>22</v>
      </c>
      <c r="C1408" s="6" t="s">
        <v>145</v>
      </c>
      <c r="D1408" s="6" t="s">
        <v>146</v>
      </c>
      <c r="E1408" s="7">
        <v>42832</v>
      </c>
      <c r="F1408" s="8"/>
      <c r="G1408" s="8"/>
      <c r="H1408" s="10">
        <v>3037.58</v>
      </c>
      <c r="I1408" s="8"/>
      <c r="J1408" s="8"/>
      <c r="K1408" s="8"/>
      <c r="L1408" s="8"/>
      <c r="M1408" s="10">
        <v>-30.27</v>
      </c>
      <c r="N1408" s="10">
        <v>-2.41</v>
      </c>
      <c r="O1408" s="10">
        <v>199.2</v>
      </c>
      <c r="P1408" s="8"/>
      <c r="Q1408" s="8"/>
    </row>
    <row r="1409" spans="1:17" ht="15.75" thickBot="1" x14ac:dyDescent="0.3">
      <c r="A1409" s="6" t="s">
        <v>22</v>
      </c>
      <c r="B1409" s="6" t="s">
        <v>22</v>
      </c>
      <c r="C1409" s="6" t="s">
        <v>145</v>
      </c>
      <c r="D1409" s="6" t="s">
        <v>146</v>
      </c>
      <c r="E1409" s="7">
        <v>42833</v>
      </c>
      <c r="F1409" s="9"/>
      <c r="G1409" s="9"/>
      <c r="H1409" s="11">
        <v>946.56</v>
      </c>
      <c r="I1409" s="9"/>
      <c r="J1409" s="9"/>
      <c r="K1409" s="9"/>
      <c r="L1409" s="9"/>
      <c r="M1409" s="11">
        <v>-9.4</v>
      </c>
      <c r="N1409" s="11">
        <v>-0.76</v>
      </c>
      <c r="O1409" s="11">
        <v>62.07</v>
      </c>
      <c r="P1409" s="9"/>
      <c r="Q1409" s="9"/>
    </row>
    <row r="1410" spans="1:17" ht="15.75" thickBot="1" x14ac:dyDescent="0.3">
      <c r="A1410" s="6" t="s">
        <v>22</v>
      </c>
      <c r="B1410" s="6" t="s">
        <v>22</v>
      </c>
      <c r="C1410" s="6" t="s">
        <v>145</v>
      </c>
      <c r="D1410" s="6" t="s">
        <v>146</v>
      </c>
      <c r="E1410" s="7">
        <v>42834</v>
      </c>
      <c r="F1410" s="8"/>
      <c r="G1410" s="8"/>
      <c r="H1410" s="10">
        <v>2088.96</v>
      </c>
      <c r="I1410" s="8"/>
      <c r="J1410" s="8"/>
      <c r="K1410" s="8"/>
      <c r="L1410" s="8"/>
      <c r="M1410" s="10">
        <v>-20.78</v>
      </c>
      <c r="N1410" s="10">
        <v>-1.6</v>
      </c>
      <c r="O1410" s="10">
        <v>136.97999999999999</v>
      </c>
      <c r="P1410" s="8"/>
      <c r="Q1410" s="8"/>
    </row>
    <row r="1411" spans="1:17" ht="15.75" thickBot="1" x14ac:dyDescent="0.3">
      <c r="A1411" s="6" t="s">
        <v>22</v>
      </c>
      <c r="B1411" s="6" t="s">
        <v>22</v>
      </c>
      <c r="C1411" s="6" t="s">
        <v>145</v>
      </c>
      <c r="D1411" s="6" t="s">
        <v>146</v>
      </c>
      <c r="E1411" s="7">
        <v>42835</v>
      </c>
      <c r="F1411" s="9"/>
      <c r="G1411" s="9"/>
      <c r="H1411" s="11">
        <v>4602.24</v>
      </c>
      <c r="I1411" s="9"/>
      <c r="J1411" s="9"/>
      <c r="K1411" s="9"/>
      <c r="L1411" s="9"/>
      <c r="M1411" s="11">
        <v>-48.4</v>
      </c>
      <c r="N1411" s="11">
        <v>-3.78</v>
      </c>
      <c r="O1411" s="11">
        <v>301.73</v>
      </c>
      <c r="P1411" s="9"/>
      <c r="Q1411" s="9"/>
    </row>
    <row r="1412" spans="1:17" ht="15.75" thickBot="1" x14ac:dyDescent="0.3">
      <c r="A1412" s="6" t="s">
        <v>22</v>
      </c>
      <c r="B1412" s="6" t="s">
        <v>22</v>
      </c>
      <c r="C1412" s="6" t="s">
        <v>145</v>
      </c>
      <c r="D1412" s="6" t="s">
        <v>146</v>
      </c>
      <c r="E1412" s="7">
        <v>42836</v>
      </c>
      <c r="F1412" s="8"/>
      <c r="G1412" s="8"/>
      <c r="H1412" s="10">
        <v>2807.04</v>
      </c>
      <c r="I1412" s="8"/>
      <c r="J1412" s="8"/>
      <c r="K1412" s="8"/>
      <c r="L1412" s="8"/>
      <c r="M1412" s="10">
        <v>-27.5</v>
      </c>
      <c r="N1412" s="10">
        <v>-2.08</v>
      </c>
      <c r="O1412" s="10">
        <v>184.11</v>
      </c>
      <c r="P1412" s="8"/>
      <c r="Q1412" s="8"/>
    </row>
    <row r="1413" spans="1:17" ht="15.75" thickBot="1" x14ac:dyDescent="0.3">
      <c r="A1413" s="6" t="s">
        <v>22</v>
      </c>
      <c r="B1413" s="6" t="s">
        <v>22</v>
      </c>
      <c r="C1413" s="6" t="s">
        <v>145</v>
      </c>
      <c r="D1413" s="6" t="s">
        <v>146</v>
      </c>
      <c r="E1413" s="7">
        <v>42837</v>
      </c>
      <c r="F1413" s="9"/>
      <c r="G1413" s="9"/>
      <c r="H1413" s="11">
        <v>1534.08</v>
      </c>
      <c r="I1413" s="9"/>
      <c r="J1413" s="9"/>
      <c r="K1413" s="9"/>
      <c r="L1413" s="9"/>
      <c r="M1413" s="11">
        <v>-14.96</v>
      </c>
      <c r="N1413" s="11">
        <v>-1.1299999999999999</v>
      </c>
      <c r="O1413" s="11">
        <v>100.63</v>
      </c>
      <c r="P1413" s="9"/>
      <c r="Q1413" s="9"/>
    </row>
    <row r="1414" spans="1:17" ht="15.75" thickBot="1" x14ac:dyDescent="0.3">
      <c r="A1414" s="6" t="s">
        <v>22</v>
      </c>
      <c r="B1414" s="6" t="s">
        <v>22</v>
      </c>
      <c r="C1414" s="6" t="s">
        <v>145</v>
      </c>
      <c r="D1414" s="6" t="s">
        <v>146</v>
      </c>
      <c r="E1414" s="7">
        <v>42838</v>
      </c>
      <c r="F1414" s="8"/>
      <c r="G1414" s="8"/>
      <c r="H1414" s="10">
        <v>1566.72</v>
      </c>
      <c r="I1414" s="8"/>
      <c r="J1414" s="8"/>
      <c r="K1414" s="8"/>
      <c r="L1414" s="8"/>
      <c r="M1414" s="10">
        <v>-15.25</v>
      </c>
      <c r="N1414" s="10">
        <v>-1.1599999999999999</v>
      </c>
      <c r="O1414" s="10">
        <v>102.78</v>
      </c>
      <c r="P1414" s="8"/>
      <c r="Q1414" s="8"/>
    </row>
    <row r="1415" spans="1:17" ht="15.75" thickBot="1" x14ac:dyDescent="0.3">
      <c r="A1415" s="6" t="s">
        <v>22</v>
      </c>
      <c r="B1415" s="6" t="s">
        <v>22</v>
      </c>
      <c r="C1415" s="6" t="s">
        <v>145</v>
      </c>
      <c r="D1415" s="6" t="s">
        <v>146</v>
      </c>
      <c r="E1415" s="7">
        <v>42839</v>
      </c>
      <c r="F1415" s="9"/>
      <c r="G1415" s="9"/>
      <c r="H1415" s="11">
        <v>4275.84</v>
      </c>
      <c r="I1415" s="9"/>
      <c r="J1415" s="9"/>
      <c r="K1415" s="9"/>
      <c r="L1415" s="9"/>
      <c r="M1415" s="11">
        <v>-45.37</v>
      </c>
      <c r="N1415" s="11">
        <v>-3.54</v>
      </c>
      <c r="O1415" s="11">
        <v>280.26</v>
      </c>
      <c r="P1415" s="9"/>
      <c r="Q1415" s="9"/>
    </row>
    <row r="1416" spans="1:17" ht="15.75" thickBot="1" x14ac:dyDescent="0.3">
      <c r="A1416" s="6" t="s">
        <v>22</v>
      </c>
      <c r="B1416" s="6" t="s">
        <v>22</v>
      </c>
      <c r="C1416" s="6" t="s">
        <v>145</v>
      </c>
      <c r="D1416" s="6" t="s">
        <v>146</v>
      </c>
      <c r="E1416" s="7">
        <v>42840</v>
      </c>
      <c r="F1416" s="8"/>
      <c r="G1416" s="8"/>
      <c r="H1416" s="10">
        <v>2252.16</v>
      </c>
      <c r="I1416" s="8"/>
      <c r="J1416" s="8"/>
      <c r="K1416" s="8"/>
      <c r="L1416" s="8"/>
      <c r="M1416" s="10">
        <v>-23.81</v>
      </c>
      <c r="N1416" s="10">
        <v>-1.83</v>
      </c>
      <c r="O1416" s="10">
        <v>147.63</v>
      </c>
      <c r="P1416" s="8"/>
      <c r="Q1416" s="8"/>
    </row>
    <row r="1417" spans="1:17" ht="15.75" thickBot="1" x14ac:dyDescent="0.3">
      <c r="A1417" s="6" t="s">
        <v>22</v>
      </c>
      <c r="B1417" s="6" t="s">
        <v>22</v>
      </c>
      <c r="C1417" s="6" t="s">
        <v>145</v>
      </c>
      <c r="D1417" s="6" t="s">
        <v>146</v>
      </c>
      <c r="E1417" s="7">
        <v>42841</v>
      </c>
      <c r="F1417" s="9"/>
      <c r="G1417" s="9"/>
      <c r="H1417" s="11">
        <v>2839.68</v>
      </c>
      <c r="I1417" s="9"/>
      <c r="J1417" s="9"/>
      <c r="K1417" s="9"/>
      <c r="L1417" s="9"/>
      <c r="M1417" s="11">
        <v>-27.99</v>
      </c>
      <c r="N1417" s="11">
        <v>-2.12</v>
      </c>
      <c r="O1417" s="11">
        <v>186.23</v>
      </c>
      <c r="P1417" s="9"/>
      <c r="Q1417" s="9"/>
    </row>
    <row r="1418" spans="1:17" ht="15.75" thickBot="1" x14ac:dyDescent="0.3">
      <c r="A1418" s="6" t="s">
        <v>22</v>
      </c>
      <c r="B1418" s="6" t="s">
        <v>22</v>
      </c>
      <c r="C1418" s="6" t="s">
        <v>145</v>
      </c>
      <c r="D1418" s="6" t="s">
        <v>146</v>
      </c>
      <c r="E1418" s="7">
        <v>42842</v>
      </c>
      <c r="F1418" s="8"/>
      <c r="G1418" s="8"/>
      <c r="H1418" s="10">
        <v>2121.6</v>
      </c>
      <c r="I1418" s="8"/>
      <c r="J1418" s="8"/>
      <c r="K1418" s="8"/>
      <c r="L1418" s="8"/>
      <c r="M1418" s="10">
        <v>-20.9</v>
      </c>
      <c r="N1418" s="10">
        <v>-1.55</v>
      </c>
      <c r="O1418" s="10">
        <v>139.13999999999999</v>
      </c>
      <c r="P1418" s="8"/>
      <c r="Q1418" s="8"/>
    </row>
    <row r="1419" spans="1:17" ht="15.75" thickBot="1" x14ac:dyDescent="0.3">
      <c r="A1419" s="6" t="s">
        <v>22</v>
      </c>
      <c r="B1419" s="6" t="s">
        <v>22</v>
      </c>
      <c r="C1419" s="6" t="s">
        <v>145</v>
      </c>
      <c r="D1419" s="6" t="s">
        <v>146</v>
      </c>
      <c r="E1419" s="7">
        <v>42843</v>
      </c>
      <c r="F1419" s="9"/>
      <c r="G1419" s="9"/>
      <c r="H1419" s="11">
        <v>1077.1199999999999</v>
      </c>
      <c r="I1419" s="9"/>
      <c r="J1419" s="9"/>
      <c r="K1419" s="9"/>
      <c r="L1419" s="9"/>
      <c r="M1419" s="11">
        <v>-10.54</v>
      </c>
      <c r="N1419" s="11">
        <v>-0.81</v>
      </c>
      <c r="O1419" s="11">
        <v>70.64</v>
      </c>
      <c r="P1419" s="9"/>
      <c r="Q1419" s="9"/>
    </row>
    <row r="1420" spans="1:17" ht="15.75" thickBot="1" x14ac:dyDescent="0.3">
      <c r="A1420" s="6" t="s">
        <v>22</v>
      </c>
      <c r="B1420" s="6" t="s">
        <v>22</v>
      </c>
      <c r="C1420" s="6" t="s">
        <v>145</v>
      </c>
      <c r="D1420" s="6" t="s">
        <v>146</v>
      </c>
      <c r="E1420" s="7">
        <v>42844</v>
      </c>
      <c r="F1420" s="8"/>
      <c r="G1420" s="8"/>
      <c r="H1420" s="10">
        <v>3296.64</v>
      </c>
      <c r="I1420" s="8"/>
      <c r="J1420" s="8"/>
      <c r="K1420" s="8"/>
      <c r="L1420" s="8"/>
      <c r="M1420" s="10">
        <v>-34.17</v>
      </c>
      <c r="N1420" s="10">
        <v>-2.65</v>
      </c>
      <c r="O1420" s="10">
        <v>216.14</v>
      </c>
      <c r="P1420" s="8"/>
      <c r="Q1420" s="8"/>
    </row>
    <row r="1421" spans="1:17" ht="15.75" thickBot="1" x14ac:dyDescent="0.3">
      <c r="A1421" s="6" t="s">
        <v>22</v>
      </c>
      <c r="B1421" s="6" t="s">
        <v>22</v>
      </c>
      <c r="C1421" s="6" t="s">
        <v>145</v>
      </c>
      <c r="D1421" s="6" t="s">
        <v>146</v>
      </c>
      <c r="E1421" s="7">
        <v>42845</v>
      </c>
      <c r="F1421" s="9"/>
      <c r="G1421" s="9"/>
      <c r="H1421" s="11">
        <v>3623.04</v>
      </c>
      <c r="I1421" s="9"/>
      <c r="J1421" s="9"/>
      <c r="K1421" s="9"/>
      <c r="L1421" s="9"/>
      <c r="M1421" s="11">
        <v>-37.380000000000003</v>
      </c>
      <c r="N1421" s="11">
        <v>-2.92</v>
      </c>
      <c r="O1421" s="11">
        <v>237.54</v>
      </c>
      <c r="P1421" s="9"/>
      <c r="Q1421" s="9"/>
    </row>
    <row r="1422" spans="1:17" ht="15.75" thickBot="1" x14ac:dyDescent="0.3">
      <c r="A1422" s="6" t="s">
        <v>22</v>
      </c>
      <c r="B1422" s="6" t="s">
        <v>22</v>
      </c>
      <c r="C1422" s="6" t="s">
        <v>145</v>
      </c>
      <c r="D1422" s="6" t="s">
        <v>146</v>
      </c>
      <c r="E1422" s="7">
        <v>42851</v>
      </c>
      <c r="F1422" s="8"/>
      <c r="G1422" s="8"/>
      <c r="H1422" s="10">
        <v>456.96</v>
      </c>
      <c r="I1422" s="8"/>
      <c r="J1422" s="8"/>
      <c r="K1422" s="8"/>
      <c r="L1422" s="8"/>
      <c r="M1422" s="10">
        <v>-4.2300000000000004</v>
      </c>
      <c r="N1422" s="10">
        <v>-0.32</v>
      </c>
      <c r="O1422" s="10">
        <v>29.99</v>
      </c>
      <c r="P1422" s="8"/>
      <c r="Q1422" s="8"/>
    </row>
    <row r="1423" spans="1:17" ht="15.75" thickBot="1" x14ac:dyDescent="0.3">
      <c r="A1423" s="6" t="s">
        <v>22</v>
      </c>
      <c r="B1423" s="6" t="s">
        <v>22</v>
      </c>
      <c r="C1423" s="6" t="s">
        <v>145</v>
      </c>
      <c r="D1423" s="6" t="s">
        <v>146</v>
      </c>
      <c r="E1423" s="7">
        <v>42854</v>
      </c>
      <c r="F1423" s="9"/>
      <c r="G1423" s="9"/>
      <c r="H1423" s="11">
        <v>3949.44</v>
      </c>
      <c r="I1423" s="9"/>
      <c r="J1423" s="9"/>
      <c r="K1423" s="9"/>
      <c r="L1423" s="9"/>
      <c r="M1423" s="11">
        <v>-36.5</v>
      </c>
      <c r="N1423" s="11">
        <v>-2.82</v>
      </c>
      <c r="O1423" s="11">
        <v>259.20999999999998</v>
      </c>
      <c r="P1423" s="9"/>
      <c r="Q1423" s="9"/>
    </row>
    <row r="1424" spans="1:17" ht="15.75" thickBot="1" x14ac:dyDescent="0.3">
      <c r="A1424" s="6" t="s">
        <v>22</v>
      </c>
      <c r="B1424" s="6" t="s">
        <v>22</v>
      </c>
      <c r="C1424" s="6" t="s">
        <v>145</v>
      </c>
      <c r="D1424" s="6" t="s">
        <v>146</v>
      </c>
      <c r="E1424" s="7">
        <v>42855</v>
      </c>
      <c r="F1424" s="8"/>
      <c r="G1424" s="8"/>
      <c r="H1424" s="10">
        <v>16818.61</v>
      </c>
      <c r="I1424" s="8"/>
      <c r="J1424" s="8"/>
      <c r="K1424" s="8"/>
      <c r="L1424" s="8"/>
      <c r="M1424" s="10">
        <v>-154.86000000000001</v>
      </c>
      <c r="N1424" s="10">
        <v>-11.97</v>
      </c>
      <c r="O1424" s="10">
        <v>1103.96</v>
      </c>
      <c r="P1424" s="8"/>
      <c r="Q1424" s="8"/>
    </row>
    <row r="1425" spans="1:17" ht="15.75" thickBot="1" x14ac:dyDescent="0.3">
      <c r="A1425" s="6" t="s">
        <v>22</v>
      </c>
      <c r="B1425" s="6" t="s">
        <v>22</v>
      </c>
      <c r="C1425" s="6" t="s">
        <v>147</v>
      </c>
      <c r="D1425" s="6" t="s">
        <v>148</v>
      </c>
      <c r="E1425" s="7">
        <v>42798</v>
      </c>
      <c r="F1425" s="9"/>
      <c r="G1425" s="9"/>
      <c r="H1425" s="11">
        <v>43.82</v>
      </c>
      <c r="I1425" s="9"/>
      <c r="J1425" s="9"/>
      <c r="K1425" s="9"/>
      <c r="L1425" s="9"/>
      <c r="M1425" s="11">
        <v>0.03</v>
      </c>
      <c r="N1425" s="11">
        <v>-0.06</v>
      </c>
      <c r="O1425" s="11">
        <v>2.38</v>
      </c>
      <c r="P1425" s="9"/>
      <c r="Q1425" s="9"/>
    </row>
    <row r="1426" spans="1:17" ht="15.75" thickBot="1" x14ac:dyDescent="0.3">
      <c r="A1426" s="6" t="s">
        <v>22</v>
      </c>
      <c r="B1426" s="6" t="s">
        <v>22</v>
      </c>
      <c r="C1426" s="6" t="s">
        <v>147</v>
      </c>
      <c r="D1426" s="6" t="s">
        <v>148</v>
      </c>
      <c r="E1426" s="7">
        <v>42801</v>
      </c>
      <c r="F1426" s="8"/>
      <c r="G1426" s="8"/>
      <c r="H1426" s="10">
        <v>365.2</v>
      </c>
      <c r="I1426" s="8"/>
      <c r="J1426" s="8"/>
      <c r="K1426" s="8"/>
      <c r="L1426" s="8"/>
      <c r="M1426" s="10">
        <v>0.24</v>
      </c>
      <c r="N1426" s="10">
        <v>-0.47</v>
      </c>
      <c r="O1426" s="10">
        <v>19.850000000000001</v>
      </c>
      <c r="P1426" s="8"/>
      <c r="Q1426" s="8"/>
    </row>
    <row r="1427" spans="1:17" ht="15.75" thickBot="1" x14ac:dyDescent="0.3">
      <c r="A1427" s="6" t="s">
        <v>22</v>
      </c>
      <c r="B1427" s="6" t="s">
        <v>22</v>
      </c>
      <c r="C1427" s="6" t="s">
        <v>147</v>
      </c>
      <c r="D1427" s="6" t="s">
        <v>148</v>
      </c>
      <c r="E1427" s="7">
        <v>42805</v>
      </c>
      <c r="F1427" s="9"/>
      <c r="G1427" s="9"/>
      <c r="H1427" s="11">
        <v>712.14</v>
      </c>
      <c r="I1427" s="9"/>
      <c r="J1427" s="9"/>
      <c r="K1427" s="9"/>
      <c r="L1427" s="9"/>
      <c r="M1427" s="11">
        <v>0.48</v>
      </c>
      <c r="N1427" s="11">
        <v>-0.95</v>
      </c>
      <c r="O1427" s="11">
        <v>38.72</v>
      </c>
      <c r="P1427" s="9"/>
      <c r="Q1427" s="9"/>
    </row>
    <row r="1428" spans="1:17" ht="15.75" thickBot="1" x14ac:dyDescent="0.3">
      <c r="A1428" s="6" t="s">
        <v>22</v>
      </c>
      <c r="B1428" s="6" t="s">
        <v>22</v>
      </c>
      <c r="C1428" s="6" t="s">
        <v>147</v>
      </c>
      <c r="D1428" s="6" t="s">
        <v>148</v>
      </c>
      <c r="E1428" s="7">
        <v>42807</v>
      </c>
      <c r="F1428" s="8"/>
      <c r="G1428" s="8"/>
      <c r="H1428" s="10">
        <v>-73.040000000000006</v>
      </c>
      <c r="I1428" s="8"/>
      <c r="J1428" s="8"/>
      <c r="K1428" s="8"/>
      <c r="L1428" s="8"/>
      <c r="M1428" s="10">
        <v>-0.04</v>
      </c>
      <c r="N1428" s="10">
        <v>0.09</v>
      </c>
      <c r="O1428" s="10">
        <v>-3.97</v>
      </c>
      <c r="P1428" s="8"/>
      <c r="Q1428" s="8"/>
    </row>
    <row r="1429" spans="1:17" ht="15.75" thickBot="1" x14ac:dyDescent="0.3">
      <c r="A1429" s="6" t="s">
        <v>22</v>
      </c>
      <c r="B1429" s="6" t="s">
        <v>22</v>
      </c>
      <c r="C1429" s="6" t="s">
        <v>147</v>
      </c>
      <c r="D1429" s="6" t="s">
        <v>148</v>
      </c>
      <c r="E1429" s="7">
        <v>42814</v>
      </c>
      <c r="F1429" s="9"/>
      <c r="G1429" s="9"/>
      <c r="H1429" s="11">
        <v>54.78</v>
      </c>
      <c r="I1429" s="9"/>
      <c r="J1429" s="9"/>
      <c r="K1429" s="9"/>
      <c r="L1429" s="9"/>
      <c r="M1429" s="11">
        <v>0.03</v>
      </c>
      <c r="N1429" s="11">
        <v>-0.06</v>
      </c>
      <c r="O1429" s="11">
        <v>2.98</v>
      </c>
      <c r="P1429" s="9"/>
      <c r="Q1429" s="9"/>
    </row>
    <row r="1430" spans="1:17" ht="15.75" thickBot="1" x14ac:dyDescent="0.3">
      <c r="A1430" s="6" t="s">
        <v>22</v>
      </c>
      <c r="B1430" s="6" t="s">
        <v>22</v>
      </c>
      <c r="C1430" s="6" t="s">
        <v>147</v>
      </c>
      <c r="D1430" s="6" t="s">
        <v>148</v>
      </c>
      <c r="E1430" s="7">
        <v>42824</v>
      </c>
      <c r="F1430" s="8"/>
      <c r="G1430" s="8"/>
      <c r="H1430" s="10">
        <v>4546.74</v>
      </c>
      <c r="I1430" s="8"/>
      <c r="J1430" s="8"/>
      <c r="K1430" s="8"/>
      <c r="L1430" s="8"/>
      <c r="M1430" s="10">
        <v>2.73</v>
      </c>
      <c r="N1430" s="10">
        <v>-5.42</v>
      </c>
      <c r="O1430" s="10">
        <v>247.18</v>
      </c>
      <c r="P1430" s="8"/>
      <c r="Q1430" s="8"/>
    </row>
    <row r="1431" spans="1:17" ht="15.75" thickBot="1" x14ac:dyDescent="0.3">
      <c r="A1431" s="6" t="s">
        <v>22</v>
      </c>
      <c r="B1431" s="6" t="s">
        <v>22</v>
      </c>
      <c r="C1431" s="6" t="s">
        <v>147</v>
      </c>
      <c r="D1431" s="6" t="s">
        <v>148</v>
      </c>
      <c r="E1431" s="7">
        <v>42825</v>
      </c>
      <c r="F1431" s="9"/>
      <c r="G1431" s="9"/>
      <c r="H1431" s="11">
        <v>456.5</v>
      </c>
      <c r="I1431" s="9"/>
      <c r="J1431" s="9"/>
      <c r="K1431" s="9"/>
      <c r="L1431" s="9"/>
      <c r="M1431" s="11">
        <v>0.28000000000000003</v>
      </c>
      <c r="N1431" s="11">
        <v>-0.54</v>
      </c>
      <c r="O1431" s="11">
        <v>24.82</v>
      </c>
      <c r="P1431" s="9"/>
      <c r="Q1431" s="9"/>
    </row>
    <row r="1432" spans="1:17" ht="15.75" thickBot="1" x14ac:dyDescent="0.3">
      <c r="A1432" s="6" t="s">
        <v>22</v>
      </c>
      <c r="B1432" s="6" t="s">
        <v>22</v>
      </c>
      <c r="C1432" s="6" t="s">
        <v>147</v>
      </c>
      <c r="D1432" s="6" t="s">
        <v>148</v>
      </c>
      <c r="E1432" s="7">
        <v>42828</v>
      </c>
      <c r="F1432" s="8"/>
      <c r="G1432" s="8"/>
      <c r="H1432" s="10">
        <v>15678.4</v>
      </c>
      <c r="I1432" s="8"/>
      <c r="J1432" s="8"/>
      <c r="K1432" s="8"/>
      <c r="L1432" s="8"/>
      <c r="M1432" s="10">
        <v>-83.22</v>
      </c>
      <c r="N1432" s="10">
        <v>-6.64</v>
      </c>
      <c r="O1432" s="10">
        <v>1033.42</v>
      </c>
      <c r="P1432" s="8"/>
      <c r="Q1432" s="8"/>
    </row>
    <row r="1433" spans="1:17" ht="15.75" thickBot="1" x14ac:dyDescent="0.3">
      <c r="A1433" s="6" t="s">
        <v>22</v>
      </c>
      <c r="B1433" s="6" t="s">
        <v>22</v>
      </c>
      <c r="C1433" s="6" t="s">
        <v>147</v>
      </c>
      <c r="D1433" s="6" t="s">
        <v>148</v>
      </c>
      <c r="E1433" s="7">
        <v>42829</v>
      </c>
      <c r="F1433" s="9"/>
      <c r="G1433" s="9"/>
      <c r="H1433" s="11">
        <v>1190.55</v>
      </c>
      <c r="I1433" s="9"/>
      <c r="J1433" s="9"/>
      <c r="K1433" s="9"/>
      <c r="L1433" s="9"/>
      <c r="M1433" s="11">
        <v>-6.27</v>
      </c>
      <c r="N1433" s="11">
        <v>-0.52</v>
      </c>
      <c r="O1433" s="11">
        <v>78.459999999999994</v>
      </c>
      <c r="P1433" s="9"/>
      <c r="Q1433" s="9"/>
    </row>
    <row r="1434" spans="1:17" ht="15.75" thickBot="1" x14ac:dyDescent="0.3">
      <c r="A1434" s="6" t="s">
        <v>22</v>
      </c>
      <c r="B1434" s="6" t="s">
        <v>22</v>
      </c>
      <c r="C1434" s="6" t="s">
        <v>147</v>
      </c>
      <c r="D1434" s="6" t="s">
        <v>148</v>
      </c>
      <c r="E1434" s="7">
        <v>42830</v>
      </c>
      <c r="F1434" s="8"/>
      <c r="G1434" s="8"/>
      <c r="H1434" s="10">
        <v>13968.9</v>
      </c>
      <c r="I1434" s="8"/>
      <c r="J1434" s="8"/>
      <c r="K1434" s="8"/>
      <c r="L1434" s="8"/>
      <c r="M1434" s="10">
        <v>-78.760000000000005</v>
      </c>
      <c r="N1434" s="10">
        <v>-6.21</v>
      </c>
      <c r="O1434" s="10">
        <v>920.5</v>
      </c>
      <c r="P1434" s="8"/>
      <c r="Q1434" s="8"/>
    </row>
    <row r="1435" spans="1:17" ht="15.75" thickBot="1" x14ac:dyDescent="0.3">
      <c r="A1435" s="6" t="s">
        <v>22</v>
      </c>
      <c r="B1435" s="6" t="s">
        <v>22</v>
      </c>
      <c r="C1435" s="6" t="s">
        <v>147</v>
      </c>
      <c r="D1435" s="6" t="s">
        <v>148</v>
      </c>
      <c r="E1435" s="7">
        <v>42831</v>
      </c>
      <c r="F1435" s="9"/>
      <c r="G1435" s="9"/>
      <c r="H1435" s="11">
        <v>18387.82</v>
      </c>
      <c r="I1435" s="9"/>
      <c r="J1435" s="9"/>
      <c r="K1435" s="9"/>
      <c r="L1435" s="9"/>
      <c r="M1435" s="11">
        <v>-96.6</v>
      </c>
      <c r="N1435" s="11">
        <v>-7.38</v>
      </c>
      <c r="O1435" s="11">
        <v>1212.22</v>
      </c>
      <c r="P1435" s="9"/>
      <c r="Q1435" s="9"/>
    </row>
    <row r="1436" spans="1:17" ht="15.75" thickBot="1" x14ac:dyDescent="0.3">
      <c r="A1436" s="6" t="s">
        <v>22</v>
      </c>
      <c r="B1436" s="6" t="s">
        <v>22</v>
      </c>
      <c r="C1436" s="6" t="s">
        <v>147</v>
      </c>
      <c r="D1436" s="6" t="s">
        <v>148</v>
      </c>
      <c r="E1436" s="7">
        <v>42832</v>
      </c>
      <c r="F1436" s="8"/>
      <c r="G1436" s="8"/>
      <c r="H1436" s="10">
        <v>9385.64</v>
      </c>
      <c r="I1436" s="8"/>
      <c r="J1436" s="8"/>
      <c r="K1436" s="8"/>
      <c r="L1436" s="8"/>
      <c r="M1436" s="10">
        <v>-49.27</v>
      </c>
      <c r="N1436" s="10">
        <v>-3.79</v>
      </c>
      <c r="O1436" s="10">
        <v>618.69000000000005</v>
      </c>
      <c r="P1436" s="8"/>
      <c r="Q1436" s="8"/>
    </row>
    <row r="1437" spans="1:17" ht="15.75" thickBot="1" x14ac:dyDescent="0.3">
      <c r="A1437" s="6" t="s">
        <v>22</v>
      </c>
      <c r="B1437" s="6" t="s">
        <v>22</v>
      </c>
      <c r="C1437" s="6" t="s">
        <v>147</v>
      </c>
      <c r="D1437" s="6" t="s">
        <v>148</v>
      </c>
      <c r="E1437" s="7">
        <v>42833</v>
      </c>
      <c r="F1437" s="9"/>
      <c r="G1437" s="9"/>
      <c r="H1437" s="11">
        <v>6719.68</v>
      </c>
      <c r="I1437" s="9"/>
      <c r="J1437" s="9"/>
      <c r="K1437" s="9"/>
      <c r="L1437" s="9"/>
      <c r="M1437" s="11">
        <v>-35.18</v>
      </c>
      <c r="N1437" s="11">
        <v>-2.66</v>
      </c>
      <c r="O1437" s="11">
        <v>443</v>
      </c>
      <c r="P1437" s="9"/>
      <c r="Q1437" s="9"/>
    </row>
    <row r="1438" spans="1:17" ht="15.75" thickBot="1" x14ac:dyDescent="0.3">
      <c r="A1438" s="6" t="s">
        <v>22</v>
      </c>
      <c r="B1438" s="6" t="s">
        <v>22</v>
      </c>
      <c r="C1438" s="6" t="s">
        <v>147</v>
      </c>
      <c r="D1438" s="6" t="s">
        <v>148</v>
      </c>
      <c r="E1438" s="7">
        <v>42834</v>
      </c>
      <c r="F1438" s="8"/>
      <c r="G1438" s="8"/>
      <c r="H1438" s="10">
        <v>1826</v>
      </c>
      <c r="I1438" s="8"/>
      <c r="J1438" s="8"/>
      <c r="K1438" s="8"/>
      <c r="L1438" s="8"/>
      <c r="M1438" s="10">
        <v>-9.51</v>
      </c>
      <c r="N1438" s="10">
        <v>-0.73</v>
      </c>
      <c r="O1438" s="10">
        <v>120.37</v>
      </c>
      <c r="P1438" s="8"/>
      <c r="Q1438" s="8"/>
    </row>
    <row r="1439" spans="1:17" ht="15.75" thickBot="1" x14ac:dyDescent="0.3">
      <c r="A1439" s="6" t="s">
        <v>22</v>
      </c>
      <c r="B1439" s="6" t="s">
        <v>22</v>
      </c>
      <c r="C1439" s="6" t="s">
        <v>147</v>
      </c>
      <c r="D1439" s="6" t="s">
        <v>148</v>
      </c>
      <c r="E1439" s="7">
        <v>42835</v>
      </c>
      <c r="F1439" s="9"/>
      <c r="G1439" s="9"/>
      <c r="H1439" s="11">
        <v>15577.84</v>
      </c>
      <c r="I1439" s="9"/>
      <c r="J1439" s="9"/>
      <c r="K1439" s="9"/>
      <c r="L1439" s="9"/>
      <c r="M1439" s="11">
        <v>-85.9</v>
      </c>
      <c r="N1439" s="11">
        <v>-6.68</v>
      </c>
      <c r="O1439" s="11">
        <v>1026.56</v>
      </c>
      <c r="P1439" s="9"/>
      <c r="Q1439" s="9"/>
    </row>
    <row r="1440" spans="1:17" ht="15.75" thickBot="1" x14ac:dyDescent="0.3">
      <c r="A1440" s="6" t="s">
        <v>22</v>
      </c>
      <c r="B1440" s="6" t="s">
        <v>22</v>
      </c>
      <c r="C1440" s="6" t="s">
        <v>147</v>
      </c>
      <c r="D1440" s="6" t="s">
        <v>148</v>
      </c>
      <c r="E1440" s="7">
        <v>42836</v>
      </c>
      <c r="F1440" s="8"/>
      <c r="G1440" s="8"/>
      <c r="H1440" s="10">
        <v>24559.7</v>
      </c>
      <c r="I1440" s="8"/>
      <c r="J1440" s="8"/>
      <c r="K1440" s="8"/>
      <c r="L1440" s="8"/>
      <c r="M1440" s="10">
        <v>-125.7</v>
      </c>
      <c r="N1440" s="10">
        <v>-9.81</v>
      </c>
      <c r="O1440" s="10">
        <v>1619.19</v>
      </c>
      <c r="P1440" s="8"/>
      <c r="Q1440" s="8"/>
    </row>
    <row r="1441" spans="1:17" ht="15.75" thickBot="1" x14ac:dyDescent="0.3">
      <c r="A1441" s="6" t="s">
        <v>22</v>
      </c>
      <c r="B1441" s="6" t="s">
        <v>22</v>
      </c>
      <c r="C1441" s="6" t="s">
        <v>147</v>
      </c>
      <c r="D1441" s="6" t="s">
        <v>148</v>
      </c>
      <c r="E1441" s="7">
        <v>42837</v>
      </c>
      <c r="F1441" s="9"/>
      <c r="G1441" s="9"/>
      <c r="H1441" s="11">
        <v>10590.8</v>
      </c>
      <c r="I1441" s="9"/>
      <c r="J1441" s="9"/>
      <c r="K1441" s="9"/>
      <c r="L1441" s="9"/>
      <c r="M1441" s="11">
        <v>-54.02</v>
      </c>
      <c r="N1441" s="11">
        <v>-4.18</v>
      </c>
      <c r="O1441" s="11">
        <v>698.29</v>
      </c>
      <c r="P1441" s="9"/>
      <c r="Q1441" s="9"/>
    </row>
    <row r="1442" spans="1:17" ht="15.75" thickBot="1" x14ac:dyDescent="0.3">
      <c r="A1442" s="6" t="s">
        <v>22</v>
      </c>
      <c r="B1442" s="6" t="s">
        <v>22</v>
      </c>
      <c r="C1442" s="6" t="s">
        <v>147</v>
      </c>
      <c r="D1442" s="6" t="s">
        <v>148</v>
      </c>
      <c r="E1442" s="7">
        <v>42838</v>
      </c>
      <c r="F1442" s="8"/>
      <c r="G1442" s="8"/>
      <c r="H1442" s="10">
        <v>6938.8</v>
      </c>
      <c r="I1442" s="8"/>
      <c r="J1442" s="8"/>
      <c r="K1442" s="8"/>
      <c r="L1442" s="8"/>
      <c r="M1442" s="10">
        <v>-35.29</v>
      </c>
      <c r="N1442" s="10">
        <v>-2.71</v>
      </c>
      <c r="O1442" s="10">
        <v>457.51</v>
      </c>
      <c r="P1442" s="8"/>
      <c r="Q1442" s="8"/>
    </row>
    <row r="1443" spans="1:17" ht="15.75" thickBot="1" x14ac:dyDescent="0.3">
      <c r="A1443" s="6" t="s">
        <v>22</v>
      </c>
      <c r="B1443" s="6" t="s">
        <v>22</v>
      </c>
      <c r="C1443" s="6" t="s">
        <v>147</v>
      </c>
      <c r="D1443" s="6" t="s">
        <v>148</v>
      </c>
      <c r="E1443" s="7">
        <v>42839</v>
      </c>
      <c r="F1443" s="9"/>
      <c r="G1443" s="9"/>
      <c r="H1443" s="11">
        <v>29873.360000000001</v>
      </c>
      <c r="I1443" s="9"/>
      <c r="J1443" s="9"/>
      <c r="K1443" s="9"/>
      <c r="L1443" s="9"/>
      <c r="M1443" s="11">
        <v>-166.28</v>
      </c>
      <c r="N1443" s="11">
        <v>-13</v>
      </c>
      <c r="O1443" s="11">
        <v>1968.56</v>
      </c>
      <c r="P1443" s="9"/>
      <c r="Q1443" s="9"/>
    </row>
    <row r="1444" spans="1:17" ht="15.75" thickBot="1" x14ac:dyDescent="0.3">
      <c r="A1444" s="6" t="s">
        <v>22</v>
      </c>
      <c r="B1444" s="6" t="s">
        <v>22</v>
      </c>
      <c r="C1444" s="6" t="s">
        <v>147</v>
      </c>
      <c r="D1444" s="6" t="s">
        <v>148</v>
      </c>
      <c r="E1444" s="7">
        <v>42840</v>
      </c>
      <c r="F1444" s="8"/>
      <c r="G1444" s="8"/>
      <c r="H1444" s="10">
        <v>24767.86</v>
      </c>
      <c r="I1444" s="8"/>
      <c r="J1444" s="8"/>
      <c r="K1444" s="8"/>
      <c r="L1444" s="8"/>
      <c r="M1444" s="10">
        <v>-137.41999999999999</v>
      </c>
      <c r="N1444" s="10">
        <v>-10.66</v>
      </c>
      <c r="O1444" s="10">
        <v>1632.21</v>
      </c>
      <c r="P1444" s="8"/>
      <c r="Q1444" s="8"/>
    </row>
    <row r="1445" spans="1:17" ht="15.75" thickBot="1" x14ac:dyDescent="0.3">
      <c r="A1445" s="6" t="s">
        <v>22</v>
      </c>
      <c r="B1445" s="6" t="s">
        <v>22</v>
      </c>
      <c r="C1445" s="6" t="s">
        <v>147</v>
      </c>
      <c r="D1445" s="6" t="s">
        <v>148</v>
      </c>
      <c r="E1445" s="7">
        <v>42841</v>
      </c>
      <c r="F1445" s="9"/>
      <c r="G1445" s="9"/>
      <c r="H1445" s="11">
        <v>22678.92</v>
      </c>
      <c r="I1445" s="9"/>
      <c r="J1445" s="9"/>
      <c r="K1445" s="9"/>
      <c r="L1445" s="9"/>
      <c r="M1445" s="11">
        <v>-116.85</v>
      </c>
      <c r="N1445" s="11">
        <v>-9.07</v>
      </c>
      <c r="O1445" s="11">
        <v>1495.16</v>
      </c>
      <c r="P1445" s="9"/>
      <c r="Q1445" s="9"/>
    </row>
    <row r="1446" spans="1:17" ht="15.75" thickBot="1" x14ac:dyDescent="0.3">
      <c r="A1446" s="6" t="s">
        <v>22</v>
      </c>
      <c r="B1446" s="6" t="s">
        <v>22</v>
      </c>
      <c r="C1446" s="6" t="s">
        <v>147</v>
      </c>
      <c r="D1446" s="6" t="s">
        <v>148</v>
      </c>
      <c r="E1446" s="7">
        <v>42842</v>
      </c>
      <c r="F1446" s="8"/>
      <c r="G1446" s="8"/>
      <c r="H1446" s="10">
        <v>15904.46</v>
      </c>
      <c r="I1446" s="8"/>
      <c r="J1446" s="8"/>
      <c r="K1446" s="8"/>
      <c r="L1446" s="8"/>
      <c r="M1446" s="10">
        <v>-81.58</v>
      </c>
      <c r="N1446" s="10">
        <v>-6.4</v>
      </c>
      <c r="O1446" s="10">
        <v>1048.51</v>
      </c>
      <c r="P1446" s="8"/>
      <c r="Q1446" s="8"/>
    </row>
    <row r="1447" spans="1:17" ht="15.75" thickBot="1" x14ac:dyDescent="0.3">
      <c r="A1447" s="6" t="s">
        <v>22</v>
      </c>
      <c r="B1447" s="6" t="s">
        <v>22</v>
      </c>
      <c r="C1447" s="6" t="s">
        <v>147</v>
      </c>
      <c r="D1447" s="6" t="s">
        <v>148</v>
      </c>
      <c r="E1447" s="7">
        <v>42843</v>
      </c>
      <c r="F1447" s="9"/>
      <c r="G1447" s="9"/>
      <c r="H1447" s="11">
        <v>5989.28</v>
      </c>
      <c r="I1447" s="9"/>
      <c r="J1447" s="9"/>
      <c r="K1447" s="9"/>
      <c r="L1447" s="9"/>
      <c r="M1447" s="11">
        <v>-30.68</v>
      </c>
      <c r="N1447" s="11">
        <v>-2.3199999999999998</v>
      </c>
      <c r="O1447" s="11">
        <v>394.88</v>
      </c>
      <c r="P1447" s="9"/>
      <c r="Q1447" s="9"/>
    </row>
    <row r="1448" spans="1:17" ht="15.75" thickBot="1" x14ac:dyDescent="0.3">
      <c r="A1448" s="6" t="s">
        <v>22</v>
      </c>
      <c r="B1448" s="6" t="s">
        <v>22</v>
      </c>
      <c r="C1448" s="6" t="s">
        <v>147</v>
      </c>
      <c r="D1448" s="6" t="s">
        <v>148</v>
      </c>
      <c r="E1448" s="7">
        <v>42844</v>
      </c>
      <c r="F1448" s="8"/>
      <c r="G1448" s="8"/>
      <c r="H1448" s="10">
        <v>1716.44</v>
      </c>
      <c r="I1448" s="8"/>
      <c r="J1448" s="8"/>
      <c r="K1448" s="8"/>
      <c r="L1448" s="8"/>
      <c r="M1448" s="10">
        <v>-9.31</v>
      </c>
      <c r="N1448" s="10">
        <v>-0.74</v>
      </c>
      <c r="O1448" s="10">
        <v>113.13</v>
      </c>
      <c r="P1448" s="8"/>
      <c r="Q1448" s="8"/>
    </row>
    <row r="1449" spans="1:17" ht="15.75" thickBot="1" x14ac:dyDescent="0.3">
      <c r="A1449" s="6" t="s">
        <v>22</v>
      </c>
      <c r="B1449" s="6" t="s">
        <v>22</v>
      </c>
      <c r="C1449" s="6" t="s">
        <v>147</v>
      </c>
      <c r="D1449" s="6" t="s">
        <v>148</v>
      </c>
      <c r="E1449" s="7">
        <v>42845</v>
      </c>
      <c r="F1449" s="9"/>
      <c r="G1449" s="9"/>
      <c r="H1449" s="11">
        <v>41377.160000000003</v>
      </c>
      <c r="I1449" s="9"/>
      <c r="J1449" s="9"/>
      <c r="K1449" s="9"/>
      <c r="L1449" s="9"/>
      <c r="M1449" s="11">
        <v>-223.68</v>
      </c>
      <c r="N1449" s="11">
        <v>-17.54</v>
      </c>
      <c r="O1449" s="11">
        <v>2727.28</v>
      </c>
      <c r="P1449" s="9"/>
      <c r="Q1449" s="9"/>
    </row>
    <row r="1450" spans="1:17" ht="15.75" thickBot="1" x14ac:dyDescent="0.3">
      <c r="A1450" s="6" t="s">
        <v>22</v>
      </c>
      <c r="B1450" s="6" t="s">
        <v>22</v>
      </c>
      <c r="C1450" s="6" t="s">
        <v>147</v>
      </c>
      <c r="D1450" s="6" t="s">
        <v>148</v>
      </c>
      <c r="E1450" s="7">
        <v>42853</v>
      </c>
      <c r="F1450" s="8"/>
      <c r="G1450" s="8"/>
      <c r="H1450" s="10">
        <v>0</v>
      </c>
      <c r="I1450" s="8"/>
      <c r="J1450" s="8"/>
      <c r="K1450" s="8"/>
      <c r="L1450" s="8"/>
      <c r="M1450" s="10">
        <v>0</v>
      </c>
      <c r="N1450" s="10">
        <v>0</v>
      </c>
      <c r="O1450" s="10">
        <v>0</v>
      </c>
      <c r="P1450" s="8"/>
      <c r="Q1450" s="8"/>
    </row>
    <row r="1451" spans="1:17" ht="15.75" thickBot="1" x14ac:dyDescent="0.3">
      <c r="A1451" s="6" t="s">
        <v>22</v>
      </c>
      <c r="B1451" s="6" t="s">
        <v>22</v>
      </c>
      <c r="C1451" s="6" t="s">
        <v>147</v>
      </c>
      <c r="D1451" s="6" t="s">
        <v>148</v>
      </c>
      <c r="E1451" s="7">
        <v>42854</v>
      </c>
      <c r="F1451" s="9"/>
      <c r="G1451" s="9"/>
      <c r="H1451" s="11">
        <v>17712.2</v>
      </c>
      <c r="I1451" s="9"/>
      <c r="J1451" s="9"/>
      <c r="K1451" s="9"/>
      <c r="L1451" s="9"/>
      <c r="M1451" s="11">
        <v>-85.8</v>
      </c>
      <c r="N1451" s="11">
        <v>-6.66</v>
      </c>
      <c r="O1451" s="11">
        <v>1168.1500000000001</v>
      </c>
      <c r="P1451" s="9"/>
      <c r="Q1451" s="9"/>
    </row>
    <row r="1452" spans="1:17" ht="15.75" thickBot="1" x14ac:dyDescent="0.3">
      <c r="A1452" s="6" t="s">
        <v>22</v>
      </c>
      <c r="B1452" s="6" t="s">
        <v>22</v>
      </c>
      <c r="C1452" s="6" t="s">
        <v>147</v>
      </c>
      <c r="D1452" s="6" t="s">
        <v>148</v>
      </c>
      <c r="E1452" s="7">
        <v>42855</v>
      </c>
      <c r="F1452" s="8"/>
      <c r="G1452" s="8"/>
      <c r="H1452" s="10">
        <v>18972.14</v>
      </c>
      <c r="I1452" s="8"/>
      <c r="J1452" s="8"/>
      <c r="K1452" s="8"/>
      <c r="L1452" s="8"/>
      <c r="M1452" s="10">
        <v>-91.24</v>
      </c>
      <c r="N1452" s="10">
        <v>-7.1</v>
      </c>
      <c r="O1452" s="10">
        <v>1251.19</v>
      </c>
      <c r="P1452" s="8"/>
      <c r="Q1452" s="8"/>
    </row>
    <row r="1453" spans="1:17" ht="15.75" thickBot="1" x14ac:dyDescent="0.3">
      <c r="A1453" s="6" t="s">
        <v>22</v>
      </c>
      <c r="B1453" s="6" t="s">
        <v>22</v>
      </c>
      <c r="C1453" s="6" t="s">
        <v>149</v>
      </c>
      <c r="D1453" s="6" t="s">
        <v>150</v>
      </c>
      <c r="E1453" s="7">
        <v>42805</v>
      </c>
      <c r="F1453" s="9"/>
      <c r="G1453" s="9"/>
      <c r="H1453" s="11">
        <v>853.38</v>
      </c>
      <c r="I1453" s="9"/>
      <c r="J1453" s="9"/>
      <c r="K1453" s="9"/>
      <c r="L1453" s="9"/>
      <c r="M1453" s="11">
        <v>0.55000000000000004</v>
      </c>
      <c r="N1453" s="11">
        <v>-1.1100000000000001</v>
      </c>
      <c r="O1453" s="11">
        <v>46.39</v>
      </c>
      <c r="P1453" s="9"/>
      <c r="Q1453" s="9"/>
    </row>
    <row r="1454" spans="1:17" ht="15.75" thickBot="1" x14ac:dyDescent="0.3">
      <c r="A1454" s="6" t="s">
        <v>22</v>
      </c>
      <c r="B1454" s="6" t="s">
        <v>22</v>
      </c>
      <c r="C1454" s="6" t="s">
        <v>149</v>
      </c>
      <c r="D1454" s="6" t="s">
        <v>150</v>
      </c>
      <c r="E1454" s="7">
        <v>42813</v>
      </c>
      <c r="F1454" s="8"/>
      <c r="G1454" s="8"/>
      <c r="H1454" s="10">
        <v>801.66</v>
      </c>
      <c r="I1454" s="8"/>
      <c r="J1454" s="8"/>
      <c r="K1454" s="8"/>
      <c r="L1454" s="8"/>
      <c r="M1454" s="10">
        <v>0.46</v>
      </c>
      <c r="N1454" s="10">
        <v>-0.91</v>
      </c>
      <c r="O1454" s="10">
        <v>43.59</v>
      </c>
      <c r="P1454" s="8"/>
      <c r="Q1454" s="8"/>
    </row>
    <row r="1455" spans="1:17" ht="15.75" thickBot="1" x14ac:dyDescent="0.3">
      <c r="A1455" s="6" t="s">
        <v>22</v>
      </c>
      <c r="B1455" s="6" t="s">
        <v>22</v>
      </c>
      <c r="C1455" s="6" t="s">
        <v>149</v>
      </c>
      <c r="D1455" s="6" t="s">
        <v>150</v>
      </c>
      <c r="E1455" s="7">
        <v>42828</v>
      </c>
      <c r="F1455" s="9"/>
      <c r="G1455" s="9"/>
      <c r="H1455" s="11">
        <v>310.32</v>
      </c>
      <c r="I1455" s="9"/>
      <c r="J1455" s="9"/>
      <c r="K1455" s="9"/>
      <c r="L1455" s="9"/>
      <c r="M1455" s="11">
        <v>-1.62</v>
      </c>
      <c r="N1455" s="11">
        <v>-0.12</v>
      </c>
      <c r="O1455" s="11">
        <v>20.46</v>
      </c>
      <c r="P1455" s="9"/>
      <c r="Q1455" s="9"/>
    </row>
    <row r="1456" spans="1:17" ht="15.75" thickBot="1" x14ac:dyDescent="0.3">
      <c r="A1456" s="6" t="s">
        <v>22</v>
      </c>
      <c r="B1456" s="6" t="s">
        <v>22</v>
      </c>
      <c r="C1456" s="6" t="s">
        <v>149</v>
      </c>
      <c r="D1456" s="6" t="s">
        <v>150</v>
      </c>
      <c r="E1456" s="7">
        <v>42830</v>
      </c>
      <c r="F1456" s="8"/>
      <c r="G1456" s="8"/>
      <c r="H1456" s="10">
        <v>51.72</v>
      </c>
      <c r="I1456" s="8"/>
      <c r="J1456" s="8"/>
      <c r="K1456" s="8"/>
      <c r="L1456" s="8"/>
      <c r="M1456" s="10">
        <v>-0.28999999999999998</v>
      </c>
      <c r="N1456" s="10">
        <v>-0.02</v>
      </c>
      <c r="O1456" s="10">
        <v>3.41</v>
      </c>
      <c r="P1456" s="8"/>
      <c r="Q1456" s="8"/>
    </row>
    <row r="1457" spans="1:17" ht="15.75" thickBot="1" x14ac:dyDescent="0.3">
      <c r="A1457" s="6" t="s">
        <v>22</v>
      </c>
      <c r="B1457" s="6" t="s">
        <v>22</v>
      </c>
      <c r="C1457" s="6" t="s">
        <v>149</v>
      </c>
      <c r="D1457" s="6" t="s">
        <v>150</v>
      </c>
      <c r="E1457" s="7">
        <v>42831</v>
      </c>
      <c r="F1457" s="9"/>
      <c r="G1457" s="9"/>
      <c r="H1457" s="11">
        <v>439.62</v>
      </c>
      <c r="I1457" s="9"/>
      <c r="J1457" s="9"/>
      <c r="K1457" s="9"/>
      <c r="L1457" s="9"/>
      <c r="M1457" s="11">
        <v>-2.27</v>
      </c>
      <c r="N1457" s="11">
        <v>-0.17</v>
      </c>
      <c r="O1457" s="11">
        <v>28.99</v>
      </c>
      <c r="P1457" s="9"/>
      <c r="Q1457" s="9"/>
    </row>
    <row r="1458" spans="1:17" ht="15.75" thickBot="1" x14ac:dyDescent="0.3">
      <c r="A1458" s="6" t="s">
        <v>22</v>
      </c>
      <c r="B1458" s="6" t="s">
        <v>22</v>
      </c>
      <c r="C1458" s="6" t="s">
        <v>149</v>
      </c>
      <c r="D1458" s="6" t="s">
        <v>150</v>
      </c>
      <c r="E1458" s="7">
        <v>42833</v>
      </c>
      <c r="F1458" s="8"/>
      <c r="G1458" s="8"/>
      <c r="H1458" s="10">
        <v>4887.54</v>
      </c>
      <c r="I1458" s="8"/>
      <c r="J1458" s="8"/>
      <c r="K1458" s="8"/>
      <c r="L1458" s="8"/>
      <c r="M1458" s="10">
        <v>-24.85</v>
      </c>
      <c r="N1458" s="10">
        <v>-1.92</v>
      </c>
      <c r="O1458" s="10">
        <v>322.29000000000002</v>
      </c>
      <c r="P1458" s="8"/>
      <c r="Q1458" s="8"/>
    </row>
    <row r="1459" spans="1:17" ht="15.75" thickBot="1" x14ac:dyDescent="0.3">
      <c r="A1459" s="6" t="s">
        <v>22</v>
      </c>
      <c r="B1459" s="6" t="s">
        <v>22</v>
      </c>
      <c r="C1459" s="6" t="s">
        <v>149</v>
      </c>
      <c r="D1459" s="6" t="s">
        <v>150</v>
      </c>
      <c r="E1459" s="7">
        <v>42834</v>
      </c>
      <c r="F1459" s="9"/>
      <c r="G1459" s="9"/>
      <c r="H1459" s="11">
        <v>646.5</v>
      </c>
      <c r="I1459" s="9"/>
      <c r="J1459" s="9"/>
      <c r="K1459" s="9"/>
      <c r="L1459" s="9"/>
      <c r="M1459" s="11">
        <v>-3.28</v>
      </c>
      <c r="N1459" s="11">
        <v>-0.25</v>
      </c>
      <c r="O1459" s="11">
        <v>42.63</v>
      </c>
      <c r="P1459" s="9"/>
      <c r="Q1459" s="9"/>
    </row>
    <row r="1460" spans="1:17" ht="15.75" thickBot="1" x14ac:dyDescent="0.3">
      <c r="A1460" s="6" t="s">
        <v>22</v>
      </c>
      <c r="B1460" s="6" t="s">
        <v>22</v>
      </c>
      <c r="C1460" s="6" t="s">
        <v>149</v>
      </c>
      <c r="D1460" s="6" t="s">
        <v>150</v>
      </c>
      <c r="E1460" s="7">
        <v>42837</v>
      </c>
      <c r="F1460" s="8"/>
      <c r="G1460" s="8"/>
      <c r="H1460" s="10">
        <v>25.86</v>
      </c>
      <c r="I1460" s="8"/>
      <c r="J1460" s="8"/>
      <c r="K1460" s="8"/>
      <c r="L1460" s="8"/>
      <c r="M1460" s="10">
        <v>-0.13</v>
      </c>
      <c r="N1460" s="10">
        <v>-0.01</v>
      </c>
      <c r="O1460" s="10">
        <v>1.71</v>
      </c>
      <c r="P1460" s="8"/>
      <c r="Q1460" s="8"/>
    </row>
    <row r="1461" spans="1:17" ht="15.75" thickBot="1" x14ac:dyDescent="0.3">
      <c r="A1461" s="6" t="s">
        <v>22</v>
      </c>
      <c r="B1461" s="6" t="s">
        <v>22</v>
      </c>
      <c r="C1461" s="6" t="s">
        <v>149</v>
      </c>
      <c r="D1461" s="6" t="s">
        <v>150</v>
      </c>
      <c r="E1461" s="7">
        <v>42839</v>
      </c>
      <c r="F1461" s="9"/>
      <c r="G1461" s="9"/>
      <c r="H1461" s="11">
        <v>181.02</v>
      </c>
      <c r="I1461" s="9"/>
      <c r="J1461" s="9"/>
      <c r="K1461" s="9"/>
      <c r="L1461" s="9"/>
      <c r="M1461" s="11">
        <v>-0.98</v>
      </c>
      <c r="N1461" s="11">
        <v>-0.08</v>
      </c>
      <c r="O1461" s="11">
        <v>11.93</v>
      </c>
      <c r="P1461" s="9"/>
      <c r="Q1461" s="9"/>
    </row>
    <row r="1462" spans="1:17" ht="15.75" thickBot="1" x14ac:dyDescent="0.3">
      <c r="A1462" s="6" t="s">
        <v>22</v>
      </c>
      <c r="B1462" s="6" t="s">
        <v>22</v>
      </c>
      <c r="C1462" s="6" t="s">
        <v>149</v>
      </c>
      <c r="D1462" s="6" t="s">
        <v>150</v>
      </c>
      <c r="E1462" s="7">
        <v>42840</v>
      </c>
      <c r="F1462" s="8"/>
      <c r="G1462" s="8"/>
      <c r="H1462" s="10">
        <v>25.86</v>
      </c>
      <c r="I1462" s="8"/>
      <c r="J1462" s="8"/>
      <c r="K1462" s="8"/>
      <c r="L1462" s="8"/>
      <c r="M1462" s="10">
        <v>-0.14000000000000001</v>
      </c>
      <c r="N1462" s="10">
        <v>-0.01</v>
      </c>
      <c r="O1462" s="10">
        <v>1.7</v>
      </c>
      <c r="P1462" s="8"/>
      <c r="Q1462" s="8"/>
    </row>
    <row r="1463" spans="1:17" ht="15.75" thickBot="1" x14ac:dyDescent="0.3">
      <c r="A1463" s="6" t="s">
        <v>22</v>
      </c>
      <c r="B1463" s="6" t="s">
        <v>22</v>
      </c>
      <c r="C1463" s="6" t="s">
        <v>149</v>
      </c>
      <c r="D1463" s="6" t="s">
        <v>150</v>
      </c>
      <c r="E1463" s="7">
        <v>42841</v>
      </c>
      <c r="F1463" s="9"/>
      <c r="G1463" s="9"/>
      <c r="H1463" s="11">
        <v>1215.42</v>
      </c>
      <c r="I1463" s="9"/>
      <c r="J1463" s="9"/>
      <c r="K1463" s="9"/>
      <c r="L1463" s="9"/>
      <c r="M1463" s="11">
        <v>-6.11</v>
      </c>
      <c r="N1463" s="11">
        <v>-0.47</v>
      </c>
      <c r="O1463" s="11">
        <v>80.16</v>
      </c>
      <c r="P1463" s="9"/>
      <c r="Q1463" s="9"/>
    </row>
    <row r="1464" spans="1:17" ht="15.75" thickBot="1" x14ac:dyDescent="0.3">
      <c r="A1464" s="6" t="s">
        <v>22</v>
      </c>
      <c r="B1464" s="6" t="s">
        <v>22</v>
      </c>
      <c r="C1464" s="6" t="s">
        <v>149</v>
      </c>
      <c r="D1464" s="6" t="s">
        <v>150</v>
      </c>
      <c r="E1464" s="7">
        <v>42842</v>
      </c>
      <c r="F1464" s="8"/>
      <c r="G1464" s="8"/>
      <c r="H1464" s="10">
        <v>51.72</v>
      </c>
      <c r="I1464" s="8"/>
      <c r="J1464" s="8"/>
      <c r="K1464" s="8"/>
      <c r="L1464" s="8"/>
      <c r="M1464" s="10">
        <v>-0.26</v>
      </c>
      <c r="N1464" s="10">
        <v>-0.02</v>
      </c>
      <c r="O1464" s="10">
        <v>3.41</v>
      </c>
      <c r="P1464" s="8"/>
      <c r="Q1464" s="8"/>
    </row>
    <row r="1465" spans="1:17" ht="15.75" thickBot="1" x14ac:dyDescent="0.3">
      <c r="A1465" s="6" t="s">
        <v>22</v>
      </c>
      <c r="B1465" s="6" t="s">
        <v>22</v>
      </c>
      <c r="C1465" s="6" t="s">
        <v>149</v>
      </c>
      <c r="D1465" s="6" t="s">
        <v>150</v>
      </c>
      <c r="E1465" s="7">
        <v>42844</v>
      </c>
      <c r="F1465" s="9"/>
      <c r="G1465" s="9"/>
      <c r="H1465" s="11">
        <v>284.45999999999998</v>
      </c>
      <c r="I1465" s="9"/>
      <c r="J1465" s="9"/>
      <c r="K1465" s="9"/>
      <c r="L1465" s="9"/>
      <c r="M1465" s="11">
        <v>-1.51</v>
      </c>
      <c r="N1465" s="11">
        <v>-0.11</v>
      </c>
      <c r="O1465" s="11">
        <v>18.75</v>
      </c>
      <c r="P1465" s="9"/>
      <c r="Q1465" s="9"/>
    </row>
    <row r="1466" spans="1:17" ht="15.75" thickBot="1" x14ac:dyDescent="0.3">
      <c r="A1466" s="6" t="s">
        <v>22</v>
      </c>
      <c r="B1466" s="6" t="s">
        <v>22</v>
      </c>
      <c r="C1466" s="6" t="s">
        <v>149</v>
      </c>
      <c r="D1466" s="6" t="s">
        <v>150</v>
      </c>
      <c r="E1466" s="7">
        <v>42845</v>
      </c>
      <c r="F1466" s="8"/>
      <c r="G1466" s="8"/>
      <c r="H1466" s="10">
        <v>465.48</v>
      </c>
      <c r="I1466" s="8"/>
      <c r="J1466" s="8"/>
      <c r="K1466" s="8"/>
      <c r="L1466" s="8"/>
      <c r="M1466" s="10">
        <v>-2.4500000000000002</v>
      </c>
      <c r="N1466" s="10">
        <v>-0.19</v>
      </c>
      <c r="O1466" s="10">
        <v>30.69</v>
      </c>
      <c r="P1466" s="8"/>
      <c r="Q1466" s="8"/>
    </row>
    <row r="1467" spans="1:17" ht="15.75" thickBot="1" x14ac:dyDescent="0.3">
      <c r="A1467" s="6" t="s">
        <v>22</v>
      </c>
      <c r="B1467" s="6" t="s">
        <v>22</v>
      </c>
      <c r="C1467" s="6" t="s">
        <v>149</v>
      </c>
      <c r="D1467" s="6" t="s">
        <v>150</v>
      </c>
      <c r="E1467" s="7">
        <v>42855</v>
      </c>
      <c r="F1467" s="9"/>
      <c r="G1467" s="9"/>
      <c r="H1467" s="11">
        <v>2353.2600000000002</v>
      </c>
      <c r="I1467" s="9"/>
      <c r="J1467" s="9"/>
      <c r="K1467" s="9"/>
      <c r="L1467" s="9"/>
      <c r="M1467" s="11">
        <v>-11</v>
      </c>
      <c r="N1467" s="11">
        <v>-0.89</v>
      </c>
      <c r="O1467" s="11">
        <v>155.26</v>
      </c>
      <c r="P1467" s="9"/>
      <c r="Q1467" s="9"/>
    </row>
    <row r="1468" spans="1:17" ht="15.75" thickBot="1" x14ac:dyDescent="0.3">
      <c r="A1468" s="6" t="s">
        <v>22</v>
      </c>
      <c r="B1468" s="6" t="s">
        <v>22</v>
      </c>
      <c r="C1468" s="6" t="s">
        <v>151</v>
      </c>
      <c r="D1468" s="6" t="s">
        <v>152</v>
      </c>
      <c r="E1468" s="7">
        <v>42801</v>
      </c>
      <c r="F1468" s="8"/>
      <c r="G1468" s="8"/>
      <c r="H1468" s="10">
        <v>60.8</v>
      </c>
      <c r="I1468" s="8"/>
      <c r="J1468" s="8"/>
      <c r="K1468" s="8"/>
      <c r="L1468" s="8"/>
      <c r="M1468" s="10">
        <v>0.03</v>
      </c>
      <c r="N1468" s="10">
        <v>-7.0000000000000007E-2</v>
      </c>
      <c r="O1468" s="10">
        <v>3.31</v>
      </c>
      <c r="P1468" s="8"/>
      <c r="Q1468" s="8"/>
    </row>
    <row r="1469" spans="1:17" ht="15.75" thickBot="1" x14ac:dyDescent="0.3">
      <c r="A1469" s="6" t="s">
        <v>22</v>
      </c>
      <c r="B1469" s="6" t="s">
        <v>22</v>
      </c>
      <c r="C1469" s="6" t="s">
        <v>151</v>
      </c>
      <c r="D1469" s="6" t="s">
        <v>152</v>
      </c>
      <c r="E1469" s="7">
        <v>42805</v>
      </c>
      <c r="F1469" s="9"/>
      <c r="G1469" s="9"/>
      <c r="H1469" s="11">
        <v>258.39999999999998</v>
      </c>
      <c r="I1469" s="9"/>
      <c r="J1469" s="9"/>
      <c r="K1469" s="9"/>
      <c r="L1469" s="9"/>
      <c r="M1469" s="11">
        <v>0.16</v>
      </c>
      <c r="N1469" s="11">
        <v>-0.32</v>
      </c>
      <c r="O1469" s="11">
        <v>14.05</v>
      </c>
      <c r="P1469" s="9"/>
      <c r="Q1469" s="9"/>
    </row>
    <row r="1470" spans="1:17" ht="15.75" thickBot="1" x14ac:dyDescent="0.3">
      <c r="A1470" s="6" t="s">
        <v>22</v>
      </c>
      <c r="B1470" s="6" t="s">
        <v>22</v>
      </c>
      <c r="C1470" s="6" t="s">
        <v>151</v>
      </c>
      <c r="D1470" s="6" t="s">
        <v>152</v>
      </c>
      <c r="E1470" s="7">
        <v>42815</v>
      </c>
      <c r="F1470" s="8"/>
      <c r="G1470" s="8"/>
      <c r="H1470" s="10">
        <v>3.55</v>
      </c>
      <c r="I1470" s="8"/>
      <c r="J1470" s="8"/>
      <c r="K1470" s="8"/>
      <c r="L1470" s="8"/>
      <c r="M1470" s="10">
        <v>0</v>
      </c>
      <c r="N1470" s="10">
        <v>0</v>
      </c>
      <c r="O1470" s="10">
        <v>0.19</v>
      </c>
      <c r="P1470" s="8"/>
      <c r="Q1470" s="8"/>
    </row>
    <row r="1471" spans="1:17" ht="15.75" thickBot="1" x14ac:dyDescent="0.3">
      <c r="A1471" s="6" t="s">
        <v>22</v>
      </c>
      <c r="B1471" s="6" t="s">
        <v>22</v>
      </c>
      <c r="C1471" s="6" t="s">
        <v>151</v>
      </c>
      <c r="D1471" s="6" t="s">
        <v>152</v>
      </c>
      <c r="E1471" s="7">
        <v>42819</v>
      </c>
      <c r="F1471" s="9"/>
      <c r="G1471" s="9"/>
      <c r="H1471" s="11">
        <v>9.1199999999999992</v>
      </c>
      <c r="I1471" s="9"/>
      <c r="J1471" s="9"/>
      <c r="K1471" s="9"/>
      <c r="L1471" s="9"/>
      <c r="M1471" s="11">
        <v>0</v>
      </c>
      <c r="N1471" s="11">
        <v>-0.01</v>
      </c>
      <c r="O1471" s="11">
        <v>0.5</v>
      </c>
      <c r="P1471" s="9"/>
      <c r="Q1471" s="9"/>
    </row>
    <row r="1472" spans="1:17" ht="15.75" thickBot="1" x14ac:dyDescent="0.3">
      <c r="A1472" s="6" t="s">
        <v>22</v>
      </c>
      <c r="B1472" s="6" t="s">
        <v>22</v>
      </c>
      <c r="C1472" s="6" t="s">
        <v>151</v>
      </c>
      <c r="D1472" s="6" t="s">
        <v>152</v>
      </c>
      <c r="E1472" s="7">
        <v>42828</v>
      </c>
      <c r="F1472" s="8"/>
      <c r="G1472" s="8"/>
      <c r="H1472" s="10">
        <v>395.2</v>
      </c>
      <c r="I1472" s="8"/>
      <c r="J1472" s="8"/>
      <c r="K1472" s="8"/>
      <c r="L1472" s="8"/>
      <c r="M1472" s="10">
        <v>-1.84</v>
      </c>
      <c r="N1472" s="10">
        <v>-0.24</v>
      </c>
      <c r="O1472" s="10">
        <v>26</v>
      </c>
      <c r="P1472" s="8"/>
      <c r="Q1472" s="8"/>
    </row>
    <row r="1473" spans="1:17" ht="15.75" thickBot="1" x14ac:dyDescent="0.3">
      <c r="A1473" s="6" t="s">
        <v>22</v>
      </c>
      <c r="B1473" s="6" t="s">
        <v>22</v>
      </c>
      <c r="C1473" s="6" t="s">
        <v>151</v>
      </c>
      <c r="D1473" s="6" t="s">
        <v>152</v>
      </c>
      <c r="E1473" s="7">
        <v>42829</v>
      </c>
      <c r="F1473" s="9"/>
      <c r="G1473" s="9"/>
      <c r="H1473" s="11">
        <v>608</v>
      </c>
      <c r="I1473" s="9"/>
      <c r="J1473" s="9"/>
      <c r="K1473" s="9"/>
      <c r="L1473" s="9"/>
      <c r="M1473" s="11">
        <v>-2.91</v>
      </c>
      <c r="N1473" s="11">
        <v>-0.28999999999999998</v>
      </c>
      <c r="O1473" s="11">
        <v>40.06</v>
      </c>
      <c r="P1473" s="9"/>
      <c r="Q1473" s="9"/>
    </row>
    <row r="1474" spans="1:17" ht="15.75" thickBot="1" x14ac:dyDescent="0.3">
      <c r="A1474" s="6" t="s">
        <v>22</v>
      </c>
      <c r="B1474" s="6" t="s">
        <v>22</v>
      </c>
      <c r="C1474" s="6" t="s">
        <v>151</v>
      </c>
      <c r="D1474" s="6" t="s">
        <v>152</v>
      </c>
      <c r="E1474" s="7">
        <v>42830</v>
      </c>
      <c r="F1474" s="8"/>
      <c r="G1474" s="8"/>
      <c r="H1474" s="10">
        <v>456</v>
      </c>
      <c r="I1474" s="8"/>
      <c r="J1474" s="8"/>
      <c r="K1474" s="8"/>
      <c r="L1474" s="8"/>
      <c r="M1474" s="10">
        <v>-2.2000000000000002</v>
      </c>
      <c r="N1474" s="10">
        <v>-0.24</v>
      </c>
      <c r="O1474" s="10">
        <v>30.03</v>
      </c>
      <c r="P1474" s="8"/>
      <c r="Q1474" s="8"/>
    </row>
    <row r="1475" spans="1:17" ht="15.75" thickBot="1" x14ac:dyDescent="0.3">
      <c r="A1475" s="6" t="s">
        <v>22</v>
      </c>
      <c r="B1475" s="6" t="s">
        <v>22</v>
      </c>
      <c r="C1475" s="6" t="s">
        <v>151</v>
      </c>
      <c r="D1475" s="6" t="s">
        <v>152</v>
      </c>
      <c r="E1475" s="7">
        <v>42831</v>
      </c>
      <c r="F1475" s="9"/>
      <c r="G1475" s="9"/>
      <c r="H1475" s="11">
        <v>1398.4</v>
      </c>
      <c r="I1475" s="9"/>
      <c r="J1475" s="9"/>
      <c r="K1475" s="9"/>
      <c r="L1475" s="9"/>
      <c r="M1475" s="11">
        <v>-6.67</v>
      </c>
      <c r="N1475" s="11">
        <v>-0.56000000000000005</v>
      </c>
      <c r="O1475" s="11">
        <v>92.21</v>
      </c>
      <c r="P1475" s="9"/>
      <c r="Q1475" s="9"/>
    </row>
    <row r="1476" spans="1:17" ht="15.75" thickBot="1" x14ac:dyDescent="0.3">
      <c r="A1476" s="6" t="s">
        <v>22</v>
      </c>
      <c r="B1476" s="6" t="s">
        <v>22</v>
      </c>
      <c r="C1476" s="6" t="s">
        <v>151</v>
      </c>
      <c r="D1476" s="6" t="s">
        <v>152</v>
      </c>
      <c r="E1476" s="7">
        <v>42832</v>
      </c>
      <c r="F1476" s="8"/>
      <c r="G1476" s="8"/>
      <c r="H1476" s="10">
        <v>516.79999999999995</v>
      </c>
      <c r="I1476" s="8"/>
      <c r="J1476" s="8"/>
      <c r="K1476" s="8"/>
      <c r="L1476" s="8"/>
      <c r="M1476" s="10">
        <v>-2.41</v>
      </c>
      <c r="N1476" s="10">
        <v>-0.27</v>
      </c>
      <c r="O1476" s="10">
        <v>34.04</v>
      </c>
      <c r="P1476" s="8"/>
      <c r="Q1476" s="8"/>
    </row>
    <row r="1477" spans="1:17" ht="15.75" thickBot="1" x14ac:dyDescent="0.3">
      <c r="A1477" s="6" t="s">
        <v>22</v>
      </c>
      <c r="B1477" s="6" t="s">
        <v>22</v>
      </c>
      <c r="C1477" s="6" t="s">
        <v>151</v>
      </c>
      <c r="D1477" s="6" t="s">
        <v>152</v>
      </c>
      <c r="E1477" s="7">
        <v>42833</v>
      </c>
      <c r="F1477" s="9"/>
      <c r="G1477" s="9"/>
      <c r="H1477" s="11">
        <v>1155.2</v>
      </c>
      <c r="I1477" s="9"/>
      <c r="J1477" s="9"/>
      <c r="K1477" s="9"/>
      <c r="L1477" s="9"/>
      <c r="M1477" s="11">
        <v>-5.47</v>
      </c>
      <c r="N1477" s="11">
        <v>-0.49</v>
      </c>
      <c r="O1477" s="11">
        <v>76.150000000000006</v>
      </c>
      <c r="P1477" s="9"/>
      <c r="Q1477" s="9"/>
    </row>
    <row r="1478" spans="1:17" ht="15.75" thickBot="1" x14ac:dyDescent="0.3">
      <c r="A1478" s="6" t="s">
        <v>22</v>
      </c>
      <c r="B1478" s="6" t="s">
        <v>22</v>
      </c>
      <c r="C1478" s="6" t="s">
        <v>151</v>
      </c>
      <c r="D1478" s="6" t="s">
        <v>152</v>
      </c>
      <c r="E1478" s="7">
        <v>42834</v>
      </c>
      <c r="F1478" s="8"/>
      <c r="G1478" s="8"/>
      <c r="H1478" s="10">
        <v>334.4</v>
      </c>
      <c r="I1478" s="8"/>
      <c r="J1478" s="8"/>
      <c r="K1478" s="8"/>
      <c r="L1478" s="8"/>
      <c r="M1478" s="10">
        <v>-1.58</v>
      </c>
      <c r="N1478" s="10">
        <v>-0.16</v>
      </c>
      <c r="O1478" s="10">
        <v>22.03</v>
      </c>
      <c r="P1478" s="8"/>
      <c r="Q1478" s="8"/>
    </row>
    <row r="1479" spans="1:17" ht="15.75" thickBot="1" x14ac:dyDescent="0.3">
      <c r="A1479" s="6" t="s">
        <v>22</v>
      </c>
      <c r="B1479" s="6" t="s">
        <v>22</v>
      </c>
      <c r="C1479" s="6" t="s">
        <v>151</v>
      </c>
      <c r="D1479" s="6" t="s">
        <v>152</v>
      </c>
      <c r="E1479" s="7">
        <v>42835</v>
      </c>
      <c r="F1479" s="9"/>
      <c r="G1479" s="9"/>
      <c r="H1479" s="11">
        <v>1307.2</v>
      </c>
      <c r="I1479" s="9"/>
      <c r="J1479" s="9"/>
      <c r="K1479" s="9"/>
      <c r="L1479" s="9"/>
      <c r="M1479" s="11">
        <v>-6.49</v>
      </c>
      <c r="N1479" s="11">
        <v>-0.56999999999999995</v>
      </c>
      <c r="O1479" s="11">
        <v>86.12</v>
      </c>
      <c r="P1479" s="9"/>
      <c r="Q1479" s="9"/>
    </row>
    <row r="1480" spans="1:17" ht="15.75" thickBot="1" x14ac:dyDescent="0.3">
      <c r="A1480" s="6" t="s">
        <v>22</v>
      </c>
      <c r="B1480" s="6" t="s">
        <v>22</v>
      </c>
      <c r="C1480" s="6" t="s">
        <v>151</v>
      </c>
      <c r="D1480" s="6" t="s">
        <v>152</v>
      </c>
      <c r="E1480" s="7">
        <v>42836</v>
      </c>
      <c r="F1480" s="8"/>
      <c r="G1480" s="8"/>
      <c r="H1480" s="10">
        <v>1124.8</v>
      </c>
      <c r="I1480" s="8"/>
      <c r="J1480" s="8"/>
      <c r="K1480" s="8"/>
      <c r="L1480" s="8"/>
      <c r="M1480" s="10">
        <v>-5.25</v>
      </c>
      <c r="N1480" s="10">
        <v>-0.44</v>
      </c>
      <c r="O1480" s="10">
        <v>74.19</v>
      </c>
      <c r="P1480" s="8"/>
      <c r="Q1480" s="8"/>
    </row>
    <row r="1481" spans="1:17" ht="15.75" thickBot="1" x14ac:dyDescent="0.3">
      <c r="A1481" s="6" t="s">
        <v>22</v>
      </c>
      <c r="B1481" s="6" t="s">
        <v>22</v>
      </c>
      <c r="C1481" s="6" t="s">
        <v>151</v>
      </c>
      <c r="D1481" s="6" t="s">
        <v>152</v>
      </c>
      <c r="E1481" s="7">
        <v>42837</v>
      </c>
      <c r="F1481" s="9"/>
      <c r="G1481" s="9"/>
      <c r="H1481" s="11">
        <v>1398.4</v>
      </c>
      <c r="I1481" s="9"/>
      <c r="J1481" s="9"/>
      <c r="K1481" s="9"/>
      <c r="L1481" s="9"/>
      <c r="M1481" s="11">
        <v>-6.48</v>
      </c>
      <c r="N1481" s="11">
        <v>-0.59</v>
      </c>
      <c r="O1481" s="11">
        <v>92.21</v>
      </c>
      <c r="P1481" s="9"/>
      <c r="Q1481" s="9"/>
    </row>
    <row r="1482" spans="1:17" ht="15.75" thickBot="1" x14ac:dyDescent="0.3">
      <c r="A1482" s="6" t="s">
        <v>22</v>
      </c>
      <c r="B1482" s="6" t="s">
        <v>22</v>
      </c>
      <c r="C1482" s="6" t="s">
        <v>151</v>
      </c>
      <c r="D1482" s="6" t="s">
        <v>152</v>
      </c>
      <c r="E1482" s="7">
        <v>42838</v>
      </c>
      <c r="F1482" s="8"/>
      <c r="G1482" s="8"/>
      <c r="H1482" s="10">
        <v>638.4</v>
      </c>
      <c r="I1482" s="8"/>
      <c r="J1482" s="8"/>
      <c r="K1482" s="8"/>
      <c r="L1482" s="8"/>
      <c r="M1482" s="10">
        <v>-2.94</v>
      </c>
      <c r="N1482" s="10">
        <v>-0.36</v>
      </c>
      <c r="O1482" s="10">
        <v>42.05</v>
      </c>
      <c r="P1482" s="8"/>
      <c r="Q1482" s="8"/>
    </row>
    <row r="1483" spans="1:17" ht="15.75" thickBot="1" x14ac:dyDescent="0.3">
      <c r="A1483" s="6" t="s">
        <v>22</v>
      </c>
      <c r="B1483" s="6" t="s">
        <v>22</v>
      </c>
      <c r="C1483" s="6" t="s">
        <v>151</v>
      </c>
      <c r="D1483" s="6" t="s">
        <v>152</v>
      </c>
      <c r="E1483" s="7">
        <v>42839</v>
      </c>
      <c r="F1483" s="9"/>
      <c r="G1483" s="9"/>
      <c r="H1483" s="11">
        <v>592.79999999999995</v>
      </c>
      <c r="I1483" s="9"/>
      <c r="J1483" s="9"/>
      <c r="K1483" s="9"/>
      <c r="L1483" s="9"/>
      <c r="M1483" s="11">
        <v>-2.91</v>
      </c>
      <c r="N1483" s="11">
        <v>-0.28999999999999998</v>
      </c>
      <c r="O1483" s="11">
        <v>39.04</v>
      </c>
      <c r="P1483" s="9"/>
      <c r="Q1483" s="9"/>
    </row>
    <row r="1484" spans="1:17" ht="15.75" thickBot="1" x14ac:dyDescent="0.3">
      <c r="A1484" s="6" t="s">
        <v>22</v>
      </c>
      <c r="B1484" s="6" t="s">
        <v>22</v>
      </c>
      <c r="C1484" s="6" t="s">
        <v>151</v>
      </c>
      <c r="D1484" s="6" t="s">
        <v>152</v>
      </c>
      <c r="E1484" s="7">
        <v>42840</v>
      </c>
      <c r="F1484" s="8"/>
      <c r="G1484" s="8"/>
      <c r="H1484" s="10">
        <v>699.2</v>
      </c>
      <c r="I1484" s="8"/>
      <c r="J1484" s="8"/>
      <c r="K1484" s="8"/>
      <c r="L1484" s="8"/>
      <c r="M1484" s="10">
        <v>-3.48</v>
      </c>
      <c r="N1484" s="10">
        <v>-0.32</v>
      </c>
      <c r="O1484" s="10">
        <v>46.06</v>
      </c>
      <c r="P1484" s="8"/>
      <c r="Q1484" s="8"/>
    </row>
    <row r="1485" spans="1:17" ht="15.75" thickBot="1" x14ac:dyDescent="0.3">
      <c r="A1485" s="6" t="s">
        <v>22</v>
      </c>
      <c r="B1485" s="6" t="s">
        <v>22</v>
      </c>
      <c r="C1485" s="6" t="s">
        <v>151</v>
      </c>
      <c r="D1485" s="6" t="s">
        <v>152</v>
      </c>
      <c r="E1485" s="7">
        <v>42841</v>
      </c>
      <c r="F1485" s="9"/>
      <c r="G1485" s="9"/>
      <c r="H1485" s="11">
        <v>1550.4</v>
      </c>
      <c r="I1485" s="9"/>
      <c r="J1485" s="9"/>
      <c r="K1485" s="9"/>
      <c r="L1485" s="9"/>
      <c r="M1485" s="11">
        <v>-7.29</v>
      </c>
      <c r="N1485" s="11">
        <v>-0.6</v>
      </c>
      <c r="O1485" s="11">
        <v>102.25</v>
      </c>
      <c r="P1485" s="9"/>
      <c r="Q1485" s="9"/>
    </row>
    <row r="1486" spans="1:17" ht="15.75" thickBot="1" x14ac:dyDescent="0.3">
      <c r="A1486" s="6" t="s">
        <v>22</v>
      </c>
      <c r="B1486" s="6" t="s">
        <v>22</v>
      </c>
      <c r="C1486" s="6" t="s">
        <v>151</v>
      </c>
      <c r="D1486" s="6" t="s">
        <v>152</v>
      </c>
      <c r="E1486" s="7">
        <v>42842</v>
      </c>
      <c r="F1486" s="8"/>
      <c r="G1486" s="8"/>
      <c r="H1486" s="10">
        <v>714.4</v>
      </c>
      <c r="I1486" s="8"/>
      <c r="J1486" s="8"/>
      <c r="K1486" s="8"/>
      <c r="L1486" s="8"/>
      <c r="M1486" s="10">
        <v>-3.32</v>
      </c>
      <c r="N1486" s="10">
        <v>-0.32</v>
      </c>
      <c r="O1486" s="10">
        <v>47.1</v>
      </c>
      <c r="P1486" s="8"/>
      <c r="Q1486" s="8"/>
    </row>
    <row r="1487" spans="1:17" ht="15.75" thickBot="1" x14ac:dyDescent="0.3">
      <c r="A1487" s="6" t="s">
        <v>22</v>
      </c>
      <c r="B1487" s="6" t="s">
        <v>22</v>
      </c>
      <c r="C1487" s="6" t="s">
        <v>151</v>
      </c>
      <c r="D1487" s="6" t="s">
        <v>152</v>
      </c>
      <c r="E1487" s="7">
        <v>42843</v>
      </c>
      <c r="F1487" s="9"/>
      <c r="G1487" s="9"/>
      <c r="H1487" s="11">
        <v>684</v>
      </c>
      <c r="I1487" s="9"/>
      <c r="J1487" s="9"/>
      <c r="K1487" s="9"/>
      <c r="L1487" s="9"/>
      <c r="M1487" s="11">
        <v>-3.16</v>
      </c>
      <c r="N1487" s="11">
        <v>-0.32</v>
      </c>
      <c r="O1487" s="11">
        <v>45.1</v>
      </c>
      <c r="P1487" s="9"/>
      <c r="Q1487" s="9"/>
    </row>
    <row r="1488" spans="1:17" ht="15.75" thickBot="1" x14ac:dyDescent="0.3">
      <c r="A1488" s="6" t="s">
        <v>22</v>
      </c>
      <c r="B1488" s="6" t="s">
        <v>22</v>
      </c>
      <c r="C1488" s="6" t="s">
        <v>151</v>
      </c>
      <c r="D1488" s="6" t="s">
        <v>152</v>
      </c>
      <c r="E1488" s="7">
        <v>42844</v>
      </c>
      <c r="F1488" s="8"/>
      <c r="G1488" s="8"/>
      <c r="H1488" s="10">
        <v>664.06</v>
      </c>
      <c r="I1488" s="8"/>
      <c r="J1488" s="8"/>
      <c r="K1488" s="8"/>
      <c r="L1488" s="8"/>
      <c r="M1488" s="10">
        <v>-3.26</v>
      </c>
      <c r="N1488" s="10">
        <v>-0.27</v>
      </c>
      <c r="O1488" s="10">
        <v>43.78</v>
      </c>
      <c r="P1488" s="8"/>
      <c r="Q1488" s="8"/>
    </row>
    <row r="1489" spans="1:17" ht="15.75" thickBot="1" x14ac:dyDescent="0.3">
      <c r="A1489" s="6" t="s">
        <v>22</v>
      </c>
      <c r="B1489" s="6" t="s">
        <v>22</v>
      </c>
      <c r="C1489" s="6" t="s">
        <v>151</v>
      </c>
      <c r="D1489" s="6" t="s">
        <v>152</v>
      </c>
      <c r="E1489" s="7">
        <v>42845</v>
      </c>
      <c r="F1489" s="9"/>
      <c r="G1489" s="9"/>
      <c r="H1489" s="11">
        <v>1626.4</v>
      </c>
      <c r="I1489" s="9"/>
      <c r="J1489" s="9"/>
      <c r="K1489" s="9"/>
      <c r="L1489" s="9"/>
      <c r="M1489" s="11">
        <v>-7.96</v>
      </c>
      <c r="N1489" s="11">
        <v>-0.66</v>
      </c>
      <c r="O1489" s="11">
        <v>107.21</v>
      </c>
      <c r="P1489" s="9"/>
      <c r="Q1489" s="9"/>
    </row>
    <row r="1490" spans="1:17" ht="15.75" thickBot="1" x14ac:dyDescent="0.3">
      <c r="A1490" s="6" t="s">
        <v>22</v>
      </c>
      <c r="B1490" s="6" t="s">
        <v>22</v>
      </c>
      <c r="C1490" s="6" t="s">
        <v>151</v>
      </c>
      <c r="D1490" s="6" t="s">
        <v>152</v>
      </c>
      <c r="E1490" s="7">
        <v>42846</v>
      </c>
      <c r="F1490" s="8"/>
      <c r="G1490" s="8"/>
      <c r="H1490" s="10">
        <v>5.57</v>
      </c>
      <c r="I1490" s="8"/>
      <c r="J1490" s="8"/>
      <c r="K1490" s="8"/>
      <c r="L1490" s="8"/>
      <c r="M1490" s="10">
        <v>-0.03</v>
      </c>
      <c r="N1490" s="10">
        <v>0</v>
      </c>
      <c r="O1490" s="10">
        <v>0.37</v>
      </c>
      <c r="P1490" s="8"/>
      <c r="Q1490" s="8"/>
    </row>
    <row r="1491" spans="1:17" ht="15.75" thickBot="1" x14ac:dyDescent="0.3">
      <c r="A1491" s="6" t="s">
        <v>22</v>
      </c>
      <c r="B1491" s="6" t="s">
        <v>22</v>
      </c>
      <c r="C1491" s="6" t="s">
        <v>151</v>
      </c>
      <c r="D1491" s="6" t="s">
        <v>152</v>
      </c>
      <c r="E1491" s="7">
        <v>42852</v>
      </c>
      <c r="F1491" s="9"/>
      <c r="G1491" s="9"/>
      <c r="H1491" s="11">
        <v>7.6</v>
      </c>
      <c r="I1491" s="9"/>
      <c r="J1491" s="9"/>
      <c r="K1491" s="9"/>
      <c r="L1491" s="9"/>
      <c r="M1491" s="11">
        <v>-0.04</v>
      </c>
      <c r="N1491" s="11">
        <v>0</v>
      </c>
      <c r="O1491" s="11">
        <v>0.5</v>
      </c>
      <c r="P1491" s="9"/>
      <c r="Q1491" s="9"/>
    </row>
    <row r="1492" spans="1:17" ht="15.75" thickBot="1" x14ac:dyDescent="0.3">
      <c r="A1492" s="6" t="s">
        <v>22</v>
      </c>
      <c r="B1492" s="6" t="s">
        <v>22</v>
      </c>
      <c r="C1492" s="6" t="s">
        <v>151</v>
      </c>
      <c r="D1492" s="6" t="s">
        <v>152</v>
      </c>
      <c r="E1492" s="7">
        <v>42854</v>
      </c>
      <c r="F1492" s="8"/>
      <c r="G1492" s="8"/>
      <c r="H1492" s="10">
        <v>3222.4</v>
      </c>
      <c r="I1492" s="8"/>
      <c r="J1492" s="8"/>
      <c r="K1492" s="8"/>
      <c r="L1492" s="8"/>
      <c r="M1492" s="10">
        <v>-14.06</v>
      </c>
      <c r="N1492" s="10">
        <v>-1.23</v>
      </c>
      <c r="O1492" s="10">
        <v>212.6</v>
      </c>
      <c r="P1492" s="8"/>
      <c r="Q1492" s="8"/>
    </row>
    <row r="1493" spans="1:17" ht="15.75" thickBot="1" x14ac:dyDescent="0.3">
      <c r="A1493" s="6" t="s">
        <v>22</v>
      </c>
      <c r="B1493" s="6" t="s">
        <v>22</v>
      </c>
      <c r="C1493" s="6" t="s">
        <v>151</v>
      </c>
      <c r="D1493" s="6" t="s">
        <v>152</v>
      </c>
      <c r="E1493" s="7">
        <v>42855</v>
      </c>
      <c r="F1493" s="9"/>
      <c r="G1493" s="9"/>
      <c r="H1493" s="11">
        <v>1094.4000000000001</v>
      </c>
      <c r="I1493" s="9"/>
      <c r="J1493" s="9"/>
      <c r="K1493" s="9"/>
      <c r="L1493" s="9"/>
      <c r="M1493" s="11">
        <v>-4.66</v>
      </c>
      <c r="N1493" s="11">
        <v>-0.47</v>
      </c>
      <c r="O1493" s="11">
        <v>72.16</v>
      </c>
      <c r="P1493" s="9"/>
      <c r="Q1493" s="9"/>
    </row>
    <row r="1494" spans="1:17" ht="15.75" thickBot="1" x14ac:dyDescent="0.3">
      <c r="A1494" s="6" t="s">
        <v>22</v>
      </c>
      <c r="B1494" s="6" t="s">
        <v>22</v>
      </c>
      <c r="C1494" s="6" t="s">
        <v>153</v>
      </c>
      <c r="D1494" s="6" t="s">
        <v>154</v>
      </c>
      <c r="E1494" s="7">
        <v>42800</v>
      </c>
      <c r="F1494" s="8"/>
      <c r="G1494" s="8"/>
      <c r="H1494" s="10">
        <v>21.57</v>
      </c>
      <c r="I1494" s="8"/>
      <c r="J1494" s="8"/>
      <c r="K1494" s="8"/>
      <c r="L1494" s="8"/>
      <c r="M1494" s="10">
        <v>0.02</v>
      </c>
      <c r="N1494" s="10">
        <v>-0.03</v>
      </c>
      <c r="O1494" s="10">
        <v>1.17</v>
      </c>
      <c r="P1494" s="8"/>
      <c r="Q1494" s="8"/>
    </row>
    <row r="1495" spans="1:17" ht="15.75" thickBot="1" x14ac:dyDescent="0.3">
      <c r="A1495" s="6" t="s">
        <v>22</v>
      </c>
      <c r="B1495" s="6" t="s">
        <v>22</v>
      </c>
      <c r="C1495" s="6" t="s">
        <v>153</v>
      </c>
      <c r="D1495" s="6" t="s">
        <v>154</v>
      </c>
      <c r="E1495" s="7">
        <v>42811</v>
      </c>
      <c r="F1495" s="9"/>
      <c r="G1495" s="9"/>
      <c r="H1495" s="11">
        <v>115.55</v>
      </c>
      <c r="I1495" s="9"/>
      <c r="J1495" s="9"/>
      <c r="K1495" s="9"/>
      <c r="L1495" s="9"/>
      <c r="M1495" s="11">
        <v>0.08</v>
      </c>
      <c r="N1495" s="11">
        <v>-0.15</v>
      </c>
      <c r="O1495" s="11">
        <v>6.28</v>
      </c>
      <c r="P1495" s="9"/>
      <c r="Q1495" s="9"/>
    </row>
    <row r="1496" spans="1:17" ht="15.75" thickBot="1" x14ac:dyDescent="0.3">
      <c r="A1496" s="6" t="s">
        <v>22</v>
      </c>
      <c r="B1496" s="6" t="s">
        <v>22</v>
      </c>
      <c r="C1496" s="6" t="s">
        <v>153</v>
      </c>
      <c r="D1496" s="6" t="s">
        <v>154</v>
      </c>
      <c r="E1496" s="7">
        <v>42814</v>
      </c>
      <c r="F1496" s="8"/>
      <c r="G1496" s="8"/>
      <c r="H1496" s="10">
        <v>46.22</v>
      </c>
      <c r="I1496" s="8"/>
      <c r="J1496" s="8"/>
      <c r="K1496" s="8"/>
      <c r="L1496" s="8"/>
      <c r="M1496" s="10">
        <v>0.03</v>
      </c>
      <c r="N1496" s="10">
        <v>-0.06</v>
      </c>
      <c r="O1496" s="10">
        <v>2.5099999999999998</v>
      </c>
      <c r="P1496" s="8"/>
      <c r="Q1496" s="8"/>
    </row>
    <row r="1497" spans="1:17" ht="15.75" thickBot="1" x14ac:dyDescent="0.3">
      <c r="A1497" s="6" t="s">
        <v>22</v>
      </c>
      <c r="B1497" s="6" t="s">
        <v>22</v>
      </c>
      <c r="C1497" s="6" t="s">
        <v>153</v>
      </c>
      <c r="D1497" s="6" t="s">
        <v>154</v>
      </c>
      <c r="E1497" s="7">
        <v>42824</v>
      </c>
      <c r="F1497" s="9"/>
      <c r="G1497" s="9"/>
      <c r="H1497" s="11">
        <v>138.66</v>
      </c>
      <c r="I1497" s="9"/>
      <c r="J1497" s="9"/>
      <c r="K1497" s="9"/>
      <c r="L1497" s="9"/>
      <c r="M1497" s="11">
        <v>0.09</v>
      </c>
      <c r="N1497" s="11">
        <v>-0.18</v>
      </c>
      <c r="O1497" s="11">
        <v>7.54</v>
      </c>
      <c r="P1497" s="9"/>
      <c r="Q1497" s="9"/>
    </row>
    <row r="1498" spans="1:17" ht="15.75" thickBot="1" x14ac:dyDescent="0.3">
      <c r="A1498" s="6" t="s">
        <v>22</v>
      </c>
      <c r="B1498" s="6" t="s">
        <v>22</v>
      </c>
      <c r="C1498" s="6" t="s">
        <v>153</v>
      </c>
      <c r="D1498" s="6" t="s">
        <v>154</v>
      </c>
      <c r="E1498" s="7">
        <v>42825</v>
      </c>
      <c r="F1498" s="8"/>
      <c r="G1498" s="8"/>
      <c r="H1498" s="10">
        <v>23.11</v>
      </c>
      <c r="I1498" s="8"/>
      <c r="J1498" s="8"/>
      <c r="K1498" s="8"/>
      <c r="L1498" s="8"/>
      <c r="M1498" s="10">
        <v>0.02</v>
      </c>
      <c r="N1498" s="10">
        <v>-0.03</v>
      </c>
      <c r="O1498" s="10">
        <v>1.26</v>
      </c>
      <c r="P1498" s="8"/>
      <c r="Q1498" s="8"/>
    </row>
    <row r="1499" spans="1:17" ht="15.75" thickBot="1" x14ac:dyDescent="0.3">
      <c r="A1499" s="6" t="s">
        <v>22</v>
      </c>
      <c r="B1499" s="6" t="s">
        <v>22</v>
      </c>
      <c r="C1499" s="6" t="s">
        <v>153</v>
      </c>
      <c r="D1499" s="6" t="s">
        <v>154</v>
      </c>
      <c r="E1499" s="7">
        <v>42828</v>
      </c>
      <c r="F1499" s="9"/>
      <c r="G1499" s="9"/>
      <c r="H1499" s="11">
        <v>1733.25</v>
      </c>
      <c r="I1499" s="9"/>
      <c r="J1499" s="9"/>
      <c r="K1499" s="9"/>
      <c r="L1499" s="9"/>
      <c r="M1499" s="11">
        <v>-10.029999999999999</v>
      </c>
      <c r="N1499" s="11">
        <v>-0.77</v>
      </c>
      <c r="O1499" s="11">
        <v>114.18</v>
      </c>
      <c r="P1499" s="9"/>
      <c r="Q1499" s="9"/>
    </row>
    <row r="1500" spans="1:17" ht="15.75" thickBot="1" x14ac:dyDescent="0.3">
      <c r="A1500" s="6" t="s">
        <v>22</v>
      </c>
      <c r="B1500" s="6" t="s">
        <v>22</v>
      </c>
      <c r="C1500" s="6" t="s">
        <v>153</v>
      </c>
      <c r="D1500" s="6" t="s">
        <v>154</v>
      </c>
      <c r="E1500" s="7">
        <v>42829</v>
      </c>
      <c r="F1500" s="8"/>
      <c r="G1500" s="8"/>
      <c r="H1500" s="10">
        <v>46.22</v>
      </c>
      <c r="I1500" s="8"/>
      <c r="J1500" s="8"/>
      <c r="K1500" s="8"/>
      <c r="L1500" s="8"/>
      <c r="M1500" s="10">
        <v>-0.27</v>
      </c>
      <c r="N1500" s="10">
        <v>-0.02</v>
      </c>
      <c r="O1500" s="10">
        <v>3.05</v>
      </c>
      <c r="P1500" s="8"/>
      <c r="Q1500" s="8"/>
    </row>
    <row r="1501" spans="1:17" ht="15.75" thickBot="1" x14ac:dyDescent="0.3">
      <c r="A1501" s="6" t="s">
        <v>22</v>
      </c>
      <c r="B1501" s="6" t="s">
        <v>22</v>
      </c>
      <c r="C1501" s="6" t="s">
        <v>153</v>
      </c>
      <c r="D1501" s="6" t="s">
        <v>154</v>
      </c>
      <c r="E1501" s="7">
        <v>42830</v>
      </c>
      <c r="F1501" s="9"/>
      <c r="G1501" s="9"/>
      <c r="H1501" s="11">
        <v>300.43</v>
      </c>
      <c r="I1501" s="9"/>
      <c r="J1501" s="9"/>
      <c r="K1501" s="9"/>
      <c r="L1501" s="9"/>
      <c r="M1501" s="11">
        <v>-1.85</v>
      </c>
      <c r="N1501" s="11">
        <v>-0.15</v>
      </c>
      <c r="O1501" s="11">
        <v>19.78</v>
      </c>
      <c r="P1501" s="9"/>
      <c r="Q1501" s="9"/>
    </row>
    <row r="1502" spans="1:17" ht="15.75" thickBot="1" x14ac:dyDescent="0.3">
      <c r="A1502" s="6" t="s">
        <v>22</v>
      </c>
      <c r="B1502" s="6" t="s">
        <v>22</v>
      </c>
      <c r="C1502" s="6" t="s">
        <v>153</v>
      </c>
      <c r="D1502" s="6" t="s">
        <v>154</v>
      </c>
      <c r="E1502" s="7">
        <v>42831</v>
      </c>
      <c r="F1502" s="8"/>
      <c r="G1502" s="8"/>
      <c r="H1502" s="10">
        <v>2079.9</v>
      </c>
      <c r="I1502" s="8"/>
      <c r="J1502" s="8"/>
      <c r="K1502" s="8"/>
      <c r="L1502" s="8"/>
      <c r="M1502" s="10">
        <v>-11.95</v>
      </c>
      <c r="N1502" s="10">
        <v>-0.9</v>
      </c>
      <c r="O1502" s="10">
        <v>137.05000000000001</v>
      </c>
      <c r="P1502" s="8"/>
      <c r="Q1502" s="8"/>
    </row>
    <row r="1503" spans="1:17" ht="15.75" thickBot="1" x14ac:dyDescent="0.3">
      <c r="A1503" s="6" t="s">
        <v>22</v>
      </c>
      <c r="B1503" s="6" t="s">
        <v>22</v>
      </c>
      <c r="C1503" s="6" t="s">
        <v>153</v>
      </c>
      <c r="D1503" s="6" t="s">
        <v>154</v>
      </c>
      <c r="E1503" s="7">
        <v>42832</v>
      </c>
      <c r="F1503" s="9"/>
      <c r="G1503" s="9"/>
      <c r="H1503" s="11">
        <v>1640.81</v>
      </c>
      <c r="I1503" s="9"/>
      <c r="J1503" s="9"/>
      <c r="K1503" s="9"/>
      <c r="L1503" s="9"/>
      <c r="M1503" s="11">
        <v>-9.36</v>
      </c>
      <c r="N1503" s="11">
        <v>-0.72</v>
      </c>
      <c r="O1503" s="11">
        <v>108.11</v>
      </c>
      <c r="P1503" s="9"/>
      <c r="Q1503" s="9"/>
    </row>
    <row r="1504" spans="1:17" ht="15.75" thickBot="1" x14ac:dyDescent="0.3">
      <c r="A1504" s="6" t="s">
        <v>22</v>
      </c>
      <c r="B1504" s="6" t="s">
        <v>22</v>
      </c>
      <c r="C1504" s="6" t="s">
        <v>153</v>
      </c>
      <c r="D1504" s="6" t="s">
        <v>154</v>
      </c>
      <c r="E1504" s="7">
        <v>42833</v>
      </c>
      <c r="F1504" s="8"/>
      <c r="G1504" s="8"/>
      <c r="H1504" s="10">
        <v>300.43</v>
      </c>
      <c r="I1504" s="8"/>
      <c r="J1504" s="8"/>
      <c r="K1504" s="8"/>
      <c r="L1504" s="8"/>
      <c r="M1504" s="10">
        <v>-1.7</v>
      </c>
      <c r="N1504" s="10">
        <v>-0.13</v>
      </c>
      <c r="O1504" s="10">
        <v>19.8</v>
      </c>
      <c r="P1504" s="8"/>
      <c r="Q1504" s="8"/>
    </row>
    <row r="1505" spans="1:17" ht="15.75" thickBot="1" x14ac:dyDescent="0.3">
      <c r="A1505" s="6" t="s">
        <v>22</v>
      </c>
      <c r="B1505" s="6" t="s">
        <v>22</v>
      </c>
      <c r="C1505" s="6" t="s">
        <v>153</v>
      </c>
      <c r="D1505" s="6" t="s">
        <v>154</v>
      </c>
      <c r="E1505" s="7">
        <v>42834</v>
      </c>
      <c r="F1505" s="9"/>
      <c r="G1505" s="9"/>
      <c r="H1505" s="11">
        <v>2334.11</v>
      </c>
      <c r="I1505" s="9"/>
      <c r="J1505" s="9"/>
      <c r="K1505" s="9"/>
      <c r="L1505" s="9"/>
      <c r="M1505" s="11">
        <v>-13.23</v>
      </c>
      <c r="N1505" s="11">
        <v>-1.01</v>
      </c>
      <c r="O1505" s="11">
        <v>153.80000000000001</v>
      </c>
      <c r="P1505" s="9"/>
      <c r="Q1505" s="9"/>
    </row>
    <row r="1506" spans="1:17" ht="15.75" thickBot="1" x14ac:dyDescent="0.3">
      <c r="A1506" s="6" t="s">
        <v>22</v>
      </c>
      <c r="B1506" s="6" t="s">
        <v>22</v>
      </c>
      <c r="C1506" s="6" t="s">
        <v>153</v>
      </c>
      <c r="D1506" s="6" t="s">
        <v>154</v>
      </c>
      <c r="E1506" s="7">
        <v>42835</v>
      </c>
      <c r="F1506" s="8"/>
      <c r="G1506" s="8"/>
      <c r="H1506" s="10">
        <v>5859.77</v>
      </c>
      <c r="I1506" s="8"/>
      <c r="J1506" s="8"/>
      <c r="K1506" s="8"/>
      <c r="L1506" s="8"/>
      <c r="M1506" s="10">
        <v>-34.9</v>
      </c>
      <c r="N1506" s="10">
        <v>-2.68</v>
      </c>
      <c r="O1506" s="10">
        <v>385.99</v>
      </c>
      <c r="P1506" s="8"/>
      <c r="Q1506" s="8"/>
    </row>
    <row r="1507" spans="1:17" ht="15.75" thickBot="1" x14ac:dyDescent="0.3">
      <c r="A1507" s="6" t="s">
        <v>22</v>
      </c>
      <c r="B1507" s="6" t="s">
        <v>22</v>
      </c>
      <c r="C1507" s="6" t="s">
        <v>153</v>
      </c>
      <c r="D1507" s="6" t="s">
        <v>154</v>
      </c>
      <c r="E1507" s="7">
        <v>42836</v>
      </c>
      <c r="F1507" s="9"/>
      <c r="G1507" s="9"/>
      <c r="H1507" s="11">
        <v>2934.97</v>
      </c>
      <c r="I1507" s="9"/>
      <c r="J1507" s="9"/>
      <c r="K1507" s="9"/>
      <c r="L1507" s="9"/>
      <c r="M1507" s="11">
        <v>-16.440000000000001</v>
      </c>
      <c r="N1507" s="11">
        <v>-1.27</v>
      </c>
      <c r="O1507" s="11">
        <v>193.41</v>
      </c>
      <c r="P1507" s="9"/>
      <c r="Q1507" s="9"/>
    </row>
    <row r="1508" spans="1:17" ht="15.75" thickBot="1" x14ac:dyDescent="0.3">
      <c r="A1508" s="6" t="s">
        <v>22</v>
      </c>
      <c r="B1508" s="6" t="s">
        <v>22</v>
      </c>
      <c r="C1508" s="6" t="s">
        <v>153</v>
      </c>
      <c r="D1508" s="6" t="s">
        <v>154</v>
      </c>
      <c r="E1508" s="7">
        <v>42837</v>
      </c>
      <c r="F1508" s="8"/>
      <c r="G1508" s="8"/>
      <c r="H1508" s="10">
        <v>785.74</v>
      </c>
      <c r="I1508" s="8"/>
      <c r="J1508" s="8"/>
      <c r="K1508" s="8"/>
      <c r="L1508" s="8"/>
      <c r="M1508" s="10">
        <v>-4.3899999999999997</v>
      </c>
      <c r="N1508" s="10">
        <v>-0.34</v>
      </c>
      <c r="O1508" s="10">
        <v>51.76</v>
      </c>
      <c r="P1508" s="8"/>
      <c r="Q1508" s="8"/>
    </row>
    <row r="1509" spans="1:17" ht="15.75" thickBot="1" x14ac:dyDescent="0.3">
      <c r="A1509" s="6" t="s">
        <v>22</v>
      </c>
      <c r="B1509" s="6" t="s">
        <v>22</v>
      </c>
      <c r="C1509" s="6" t="s">
        <v>153</v>
      </c>
      <c r="D1509" s="6" t="s">
        <v>154</v>
      </c>
      <c r="E1509" s="7">
        <v>42838</v>
      </c>
      <c r="F1509" s="9"/>
      <c r="G1509" s="9"/>
      <c r="H1509" s="11">
        <v>5349.97</v>
      </c>
      <c r="I1509" s="9"/>
      <c r="J1509" s="9"/>
      <c r="K1509" s="9"/>
      <c r="L1509" s="9"/>
      <c r="M1509" s="11">
        <v>-29.66</v>
      </c>
      <c r="N1509" s="11">
        <v>-2.31</v>
      </c>
      <c r="O1509" s="11">
        <v>352.59</v>
      </c>
      <c r="P1509" s="9"/>
      <c r="Q1509" s="9"/>
    </row>
    <row r="1510" spans="1:17" ht="15.75" thickBot="1" x14ac:dyDescent="0.3">
      <c r="A1510" s="6" t="s">
        <v>22</v>
      </c>
      <c r="B1510" s="6" t="s">
        <v>22</v>
      </c>
      <c r="C1510" s="6" t="s">
        <v>153</v>
      </c>
      <c r="D1510" s="6" t="s">
        <v>154</v>
      </c>
      <c r="E1510" s="7">
        <v>42839</v>
      </c>
      <c r="F1510" s="8"/>
      <c r="G1510" s="8"/>
      <c r="H1510" s="10">
        <v>4298.46</v>
      </c>
      <c r="I1510" s="8"/>
      <c r="J1510" s="8"/>
      <c r="K1510" s="8"/>
      <c r="L1510" s="8"/>
      <c r="M1510" s="10">
        <v>-26.06</v>
      </c>
      <c r="N1510" s="10">
        <v>-1.99</v>
      </c>
      <c r="O1510" s="10">
        <v>283.11</v>
      </c>
      <c r="P1510" s="8"/>
      <c r="Q1510" s="8"/>
    </row>
    <row r="1511" spans="1:17" ht="15.75" thickBot="1" x14ac:dyDescent="0.3">
      <c r="A1511" s="6" t="s">
        <v>22</v>
      </c>
      <c r="B1511" s="6" t="s">
        <v>22</v>
      </c>
      <c r="C1511" s="6" t="s">
        <v>153</v>
      </c>
      <c r="D1511" s="6" t="s">
        <v>154</v>
      </c>
      <c r="E1511" s="7">
        <v>42840</v>
      </c>
      <c r="F1511" s="9"/>
      <c r="G1511" s="9"/>
      <c r="H1511" s="11">
        <v>2103.0100000000002</v>
      </c>
      <c r="I1511" s="9"/>
      <c r="J1511" s="9"/>
      <c r="K1511" s="9"/>
      <c r="L1511" s="9"/>
      <c r="M1511" s="11">
        <v>-12.71</v>
      </c>
      <c r="N1511" s="11">
        <v>-0.96</v>
      </c>
      <c r="O1511" s="11">
        <v>138.5</v>
      </c>
      <c r="P1511" s="9"/>
      <c r="Q1511" s="9"/>
    </row>
    <row r="1512" spans="1:17" ht="15.75" thickBot="1" x14ac:dyDescent="0.3">
      <c r="A1512" s="6" t="s">
        <v>22</v>
      </c>
      <c r="B1512" s="6" t="s">
        <v>22</v>
      </c>
      <c r="C1512" s="6" t="s">
        <v>153</v>
      </c>
      <c r="D1512" s="6" t="s">
        <v>154</v>
      </c>
      <c r="E1512" s="7">
        <v>42841</v>
      </c>
      <c r="F1512" s="8"/>
      <c r="G1512" s="8"/>
      <c r="H1512" s="10">
        <v>3443.39</v>
      </c>
      <c r="I1512" s="8"/>
      <c r="J1512" s="8"/>
      <c r="K1512" s="8"/>
      <c r="L1512" s="8"/>
      <c r="M1512" s="10">
        <v>-19.37</v>
      </c>
      <c r="N1512" s="10">
        <v>-1.49</v>
      </c>
      <c r="O1512" s="10">
        <v>226.9</v>
      </c>
      <c r="P1512" s="8"/>
      <c r="Q1512" s="8"/>
    </row>
    <row r="1513" spans="1:17" ht="15.75" thickBot="1" x14ac:dyDescent="0.3">
      <c r="A1513" s="6" t="s">
        <v>22</v>
      </c>
      <c r="B1513" s="6" t="s">
        <v>22</v>
      </c>
      <c r="C1513" s="6" t="s">
        <v>153</v>
      </c>
      <c r="D1513" s="6" t="s">
        <v>154</v>
      </c>
      <c r="E1513" s="7">
        <v>42842</v>
      </c>
      <c r="F1513" s="9"/>
      <c r="G1513" s="9"/>
      <c r="H1513" s="11">
        <v>1224.83</v>
      </c>
      <c r="I1513" s="9"/>
      <c r="J1513" s="9"/>
      <c r="K1513" s="9"/>
      <c r="L1513" s="9"/>
      <c r="M1513" s="11">
        <v>-6.89</v>
      </c>
      <c r="N1513" s="11">
        <v>-0.53</v>
      </c>
      <c r="O1513" s="11">
        <v>80.709999999999994</v>
      </c>
      <c r="P1513" s="9"/>
      <c r="Q1513" s="9"/>
    </row>
    <row r="1514" spans="1:17" ht="15.75" thickBot="1" x14ac:dyDescent="0.3">
      <c r="A1514" s="6" t="s">
        <v>22</v>
      </c>
      <c r="B1514" s="6" t="s">
        <v>22</v>
      </c>
      <c r="C1514" s="6" t="s">
        <v>153</v>
      </c>
      <c r="D1514" s="6" t="s">
        <v>154</v>
      </c>
      <c r="E1514" s="7">
        <v>42843</v>
      </c>
      <c r="F1514" s="8"/>
      <c r="G1514" s="8"/>
      <c r="H1514" s="10">
        <v>647.08000000000004</v>
      </c>
      <c r="I1514" s="8"/>
      <c r="J1514" s="8"/>
      <c r="K1514" s="8"/>
      <c r="L1514" s="8"/>
      <c r="M1514" s="10">
        <v>-3.61</v>
      </c>
      <c r="N1514" s="10">
        <v>-0.28000000000000003</v>
      </c>
      <c r="O1514" s="10">
        <v>42.64</v>
      </c>
      <c r="P1514" s="8"/>
      <c r="Q1514" s="8"/>
    </row>
    <row r="1515" spans="1:17" ht="15.75" thickBot="1" x14ac:dyDescent="0.3">
      <c r="A1515" s="6" t="s">
        <v>22</v>
      </c>
      <c r="B1515" s="6" t="s">
        <v>22</v>
      </c>
      <c r="C1515" s="6" t="s">
        <v>153</v>
      </c>
      <c r="D1515" s="6" t="s">
        <v>154</v>
      </c>
      <c r="E1515" s="7">
        <v>42844</v>
      </c>
      <c r="F1515" s="9"/>
      <c r="G1515" s="9"/>
      <c r="H1515" s="11">
        <v>380.54</v>
      </c>
      <c r="I1515" s="9"/>
      <c r="J1515" s="9"/>
      <c r="K1515" s="9"/>
      <c r="L1515" s="9"/>
      <c r="M1515" s="11">
        <v>-2.25</v>
      </c>
      <c r="N1515" s="11">
        <v>-0.17</v>
      </c>
      <c r="O1515" s="11">
        <v>25.06</v>
      </c>
      <c r="P1515" s="9"/>
      <c r="Q1515" s="9"/>
    </row>
    <row r="1516" spans="1:17" ht="15.75" thickBot="1" x14ac:dyDescent="0.3">
      <c r="A1516" s="6" t="s">
        <v>22</v>
      </c>
      <c r="B1516" s="6" t="s">
        <v>22</v>
      </c>
      <c r="C1516" s="6" t="s">
        <v>153</v>
      </c>
      <c r="D1516" s="6" t="s">
        <v>154</v>
      </c>
      <c r="E1516" s="7">
        <v>42845</v>
      </c>
      <c r="F1516" s="8"/>
      <c r="G1516" s="8"/>
      <c r="H1516" s="10">
        <v>6632.57</v>
      </c>
      <c r="I1516" s="8"/>
      <c r="J1516" s="8"/>
      <c r="K1516" s="8"/>
      <c r="L1516" s="8"/>
      <c r="M1516" s="10">
        <v>-39.130000000000003</v>
      </c>
      <c r="N1516" s="10">
        <v>-3</v>
      </c>
      <c r="O1516" s="10">
        <v>436.93</v>
      </c>
      <c r="P1516" s="8"/>
      <c r="Q1516" s="8"/>
    </row>
    <row r="1517" spans="1:17" ht="15.75" thickBot="1" x14ac:dyDescent="0.3">
      <c r="A1517" s="6" t="s">
        <v>22</v>
      </c>
      <c r="B1517" s="6" t="s">
        <v>22</v>
      </c>
      <c r="C1517" s="6" t="s">
        <v>153</v>
      </c>
      <c r="D1517" s="6" t="s">
        <v>154</v>
      </c>
      <c r="E1517" s="7">
        <v>42854</v>
      </c>
      <c r="F1517" s="9"/>
      <c r="G1517" s="9"/>
      <c r="H1517" s="11">
        <v>3304.73</v>
      </c>
      <c r="I1517" s="9"/>
      <c r="J1517" s="9"/>
      <c r="K1517" s="9"/>
      <c r="L1517" s="9"/>
      <c r="M1517" s="11">
        <v>-17.41</v>
      </c>
      <c r="N1517" s="11">
        <v>-1.37</v>
      </c>
      <c r="O1517" s="11">
        <v>217.83</v>
      </c>
      <c r="P1517" s="9"/>
      <c r="Q1517" s="9"/>
    </row>
    <row r="1518" spans="1:17" ht="15.75" thickBot="1" x14ac:dyDescent="0.3">
      <c r="A1518" s="6" t="s">
        <v>22</v>
      </c>
      <c r="B1518" s="6" t="s">
        <v>22</v>
      </c>
      <c r="C1518" s="6" t="s">
        <v>153</v>
      </c>
      <c r="D1518" s="6" t="s">
        <v>154</v>
      </c>
      <c r="E1518" s="7">
        <v>42855</v>
      </c>
      <c r="F1518" s="8"/>
      <c r="G1518" s="8"/>
      <c r="H1518" s="10">
        <v>8042.28</v>
      </c>
      <c r="I1518" s="8"/>
      <c r="J1518" s="8"/>
      <c r="K1518" s="8"/>
      <c r="L1518" s="8"/>
      <c r="M1518" s="10">
        <v>-42.24</v>
      </c>
      <c r="N1518" s="10">
        <v>-3.27</v>
      </c>
      <c r="O1518" s="10">
        <v>530.16999999999996</v>
      </c>
      <c r="P1518" s="8"/>
      <c r="Q1518" s="8"/>
    </row>
    <row r="1519" spans="1:17" ht="15.75" thickBot="1" x14ac:dyDescent="0.3">
      <c r="A1519" s="6" t="s">
        <v>22</v>
      </c>
      <c r="B1519" s="6" t="s">
        <v>22</v>
      </c>
      <c r="C1519" s="6" t="s">
        <v>155</v>
      </c>
      <c r="D1519" s="6" t="s">
        <v>156</v>
      </c>
      <c r="E1519" s="7">
        <v>42802</v>
      </c>
      <c r="F1519" s="9"/>
      <c r="G1519" s="9"/>
      <c r="H1519" s="11">
        <v>0</v>
      </c>
      <c r="I1519" s="9"/>
      <c r="J1519" s="9"/>
      <c r="K1519" s="9"/>
      <c r="L1519" s="9"/>
      <c r="M1519" s="11">
        <v>0</v>
      </c>
      <c r="N1519" s="11">
        <v>0</v>
      </c>
      <c r="O1519" s="11">
        <v>0</v>
      </c>
      <c r="P1519" s="9"/>
      <c r="Q1519" s="9"/>
    </row>
    <row r="1520" spans="1:17" ht="15.75" thickBot="1" x14ac:dyDescent="0.3">
      <c r="A1520" s="6" t="s">
        <v>22</v>
      </c>
      <c r="B1520" s="6" t="s">
        <v>22</v>
      </c>
      <c r="C1520" s="6" t="s">
        <v>155</v>
      </c>
      <c r="D1520" s="6" t="s">
        <v>156</v>
      </c>
      <c r="E1520" s="7">
        <v>42832</v>
      </c>
      <c r="F1520" s="8"/>
      <c r="G1520" s="8"/>
      <c r="H1520" s="10">
        <v>304.95999999999998</v>
      </c>
      <c r="I1520" s="8"/>
      <c r="J1520" s="8"/>
      <c r="K1520" s="8"/>
      <c r="L1520" s="8"/>
      <c r="M1520" s="10">
        <v>-2.92</v>
      </c>
      <c r="N1520" s="10">
        <v>-0.22</v>
      </c>
      <c r="O1520" s="10">
        <v>20.010000000000002</v>
      </c>
      <c r="P1520" s="8"/>
      <c r="Q1520" s="8"/>
    </row>
    <row r="1521" spans="1:17" ht="15.75" thickBot="1" x14ac:dyDescent="0.3">
      <c r="A1521" s="6" t="s">
        <v>22</v>
      </c>
      <c r="B1521" s="6" t="s">
        <v>22</v>
      </c>
      <c r="C1521" s="6" t="s">
        <v>155</v>
      </c>
      <c r="D1521" s="6" t="s">
        <v>156</v>
      </c>
      <c r="E1521" s="7">
        <v>42833</v>
      </c>
      <c r="F1521" s="9"/>
      <c r="G1521" s="9"/>
      <c r="H1521" s="11">
        <v>152.47999999999999</v>
      </c>
      <c r="I1521" s="9"/>
      <c r="J1521" s="9"/>
      <c r="K1521" s="9"/>
      <c r="L1521" s="9"/>
      <c r="M1521" s="11">
        <v>-1.45</v>
      </c>
      <c r="N1521" s="11">
        <v>-0.11</v>
      </c>
      <c r="O1521" s="11">
        <v>10.01</v>
      </c>
      <c r="P1521" s="9"/>
      <c r="Q1521" s="9"/>
    </row>
    <row r="1522" spans="1:17" ht="15.75" thickBot="1" x14ac:dyDescent="0.3">
      <c r="A1522" s="6" t="s">
        <v>22</v>
      </c>
      <c r="B1522" s="6" t="s">
        <v>22</v>
      </c>
      <c r="C1522" s="6" t="s">
        <v>155</v>
      </c>
      <c r="D1522" s="6" t="s">
        <v>156</v>
      </c>
      <c r="E1522" s="7">
        <v>42834</v>
      </c>
      <c r="F1522" s="8"/>
      <c r="G1522" s="8"/>
      <c r="H1522" s="10">
        <v>304.95999999999998</v>
      </c>
      <c r="I1522" s="8"/>
      <c r="J1522" s="8"/>
      <c r="K1522" s="8"/>
      <c r="L1522" s="8"/>
      <c r="M1522" s="10">
        <v>-2.9</v>
      </c>
      <c r="N1522" s="10">
        <v>-0.22</v>
      </c>
      <c r="O1522" s="10">
        <v>20.02</v>
      </c>
      <c r="P1522" s="8"/>
      <c r="Q1522" s="8"/>
    </row>
    <row r="1523" spans="1:17" ht="15.75" thickBot="1" x14ac:dyDescent="0.3">
      <c r="A1523" s="6" t="s">
        <v>22</v>
      </c>
      <c r="B1523" s="6" t="s">
        <v>22</v>
      </c>
      <c r="C1523" s="6" t="s">
        <v>157</v>
      </c>
      <c r="D1523" s="6" t="s">
        <v>158</v>
      </c>
      <c r="E1523" s="7">
        <v>42802</v>
      </c>
      <c r="F1523" s="9"/>
      <c r="G1523" s="9"/>
      <c r="H1523" s="11">
        <v>0</v>
      </c>
      <c r="I1523" s="9"/>
      <c r="J1523" s="9"/>
      <c r="K1523" s="9"/>
      <c r="L1523" s="9"/>
      <c r="M1523" s="11">
        <v>0</v>
      </c>
      <c r="N1523" s="11">
        <v>0</v>
      </c>
      <c r="O1523" s="11">
        <v>0</v>
      </c>
      <c r="P1523" s="9"/>
      <c r="Q1523" s="9"/>
    </row>
    <row r="1524" spans="1:17" ht="15.75" thickBot="1" x14ac:dyDescent="0.3">
      <c r="A1524" s="6" t="s">
        <v>22</v>
      </c>
      <c r="B1524" s="6" t="s">
        <v>22</v>
      </c>
      <c r="C1524" s="6" t="s">
        <v>157</v>
      </c>
      <c r="D1524" s="6" t="s">
        <v>158</v>
      </c>
      <c r="E1524" s="7">
        <v>42833</v>
      </c>
      <c r="F1524" s="8"/>
      <c r="G1524" s="8"/>
      <c r="H1524" s="10">
        <v>90.22</v>
      </c>
      <c r="I1524" s="8"/>
      <c r="J1524" s="8"/>
      <c r="K1524" s="8"/>
      <c r="L1524" s="8"/>
      <c r="M1524" s="10">
        <v>-1.45</v>
      </c>
      <c r="N1524" s="10">
        <v>-0.11</v>
      </c>
      <c r="O1524" s="10">
        <v>5.88</v>
      </c>
      <c r="P1524" s="8"/>
      <c r="Q1524" s="8"/>
    </row>
    <row r="1525" spans="1:17" ht="15.75" thickBot="1" x14ac:dyDescent="0.3">
      <c r="A1525" s="6" t="s">
        <v>22</v>
      </c>
      <c r="B1525" s="6" t="s">
        <v>22</v>
      </c>
      <c r="C1525" s="6" t="s">
        <v>157</v>
      </c>
      <c r="D1525" s="6" t="s">
        <v>158</v>
      </c>
      <c r="E1525" s="7">
        <v>42834</v>
      </c>
      <c r="F1525" s="9"/>
      <c r="G1525" s="9"/>
      <c r="H1525" s="11">
        <v>180.44</v>
      </c>
      <c r="I1525" s="9"/>
      <c r="J1525" s="9"/>
      <c r="K1525" s="9"/>
      <c r="L1525" s="9"/>
      <c r="M1525" s="11">
        <v>-2.9</v>
      </c>
      <c r="N1525" s="11">
        <v>-0.22</v>
      </c>
      <c r="O1525" s="11">
        <v>11.76</v>
      </c>
      <c r="P1525" s="9"/>
      <c r="Q1525" s="9"/>
    </row>
    <row r="1526" spans="1:17" ht="15.75" thickBot="1" x14ac:dyDescent="0.3">
      <c r="A1526" s="6" t="s">
        <v>22</v>
      </c>
      <c r="B1526" s="6" t="s">
        <v>22</v>
      </c>
      <c r="C1526" s="6" t="s">
        <v>159</v>
      </c>
      <c r="D1526" s="6" t="s">
        <v>160</v>
      </c>
      <c r="E1526" s="7">
        <v>42831</v>
      </c>
      <c r="F1526" s="8"/>
      <c r="G1526" s="8"/>
      <c r="H1526" s="10">
        <v>666.9</v>
      </c>
      <c r="I1526" s="8"/>
      <c r="J1526" s="8"/>
      <c r="K1526" s="8"/>
      <c r="L1526" s="8"/>
      <c r="M1526" s="10">
        <v>-1.32</v>
      </c>
      <c r="N1526" s="10">
        <v>-0.1</v>
      </c>
      <c r="O1526" s="10">
        <v>44.12</v>
      </c>
      <c r="P1526" s="8"/>
      <c r="Q1526" s="8"/>
    </row>
    <row r="1527" spans="1:17" ht="15.75" thickBot="1" x14ac:dyDescent="0.3">
      <c r="A1527" s="6" t="s">
        <v>22</v>
      </c>
      <c r="B1527" s="6" t="s">
        <v>22</v>
      </c>
      <c r="C1527" s="6" t="s">
        <v>159</v>
      </c>
      <c r="D1527" s="6" t="s">
        <v>160</v>
      </c>
      <c r="E1527" s="7">
        <v>42836</v>
      </c>
      <c r="F1527" s="9"/>
      <c r="G1527" s="9"/>
      <c r="H1527" s="11">
        <v>625.15</v>
      </c>
      <c r="I1527" s="9"/>
      <c r="J1527" s="9"/>
      <c r="K1527" s="9"/>
      <c r="L1527" s="9"/>
      <c r="M1527" s="11">
        <v>-1.21</v>
      </c>
      <c r="N1527" s="11">
        <v>-0.09</v>
      </c>
      <c r="O1527" s="11">
        <v>41.36</v>
      </c>
      <c r="P1527" s="9"/>
      <c r="Q1527" s="9"/>
    </row>
    <row r="1528" spans="1:17" ht="15.75" thickBot="1" x14ac:dyDescent="0.3">
      <c r="A1528" s="6" t="s">
        <v>22</v>
      </c>
      <c r="B1528" s="6" t="s">
        <v>22</v>
      </c>
      <c r="C1528" s="6" t="s">
        <v>159</v>
      </c>
      <c r="D1528" s="6" t="s">
        <v>160</v>
      </c>
      <c r="E1528" s="7">
        <v>42839</v>
      </c>
      <c r="F1528" s="8"/>
      <c r="G1528" s="8"/>
      <c r="H1528" s="10">
        <v>382.33</v>
      </c>
      <c r="I1528" s="8"/>
      <c r="J1528" s="8"/>
      <c r="K1528" s="8"/>
      <c r="L1528" s="8"/>
      <c r="M1528" s="10">
        <v>-0.85</v>
      </c>
      <c r="N1528" s="10">
        <v>-0.06</v>
      </c>
      <c r="O1528" s="10">
        <v>25.29</v>
      </c>
      <c r="P1528" s="8"/>
      <c r="Q1528" s="8"/>
    </row>
    <row r="1529" spans="1:17" ht="15.75" thickBot="1" x14ac:dyDescent="0.3">
      <c r="A1529" s="6" t="s">
        <v>22</v>
      </c>
      <c r="B1529" s="6" t="s">
        <v>22</v>
      </c>
      <c r="C1529" s="6" t="s">
        <v>161</v>
      </c>
      <c r="D1529" s="6" t="s">
        <v>162</v>
      </c>
      <c r="E1529" s="7">
        <v>42831</v>
      </c>
      <c r="F1529" s="9"/>
      <c r="G1529" s="9"/>
      <c r="H1529" s="11">
        <v>76.12</v>
      </c>
      <c r="I1529" s="9"/>
      <c r="J1529" s="9"/>
      <c r="K1529" s="9"/>
      <c r="L1529" s="9"/>
      <c r="M1529" s="11">
        <v>-0.2</v>
      </c>
      <c r="N1529" s="11">
        <v>-0.01</v>
      </c>
      <c r="O1529" s="11">
        <v>5.03</v>
      </c>
      <c r="P1529" s="9"/>
      <c r="Q1529" s="9"/>
    </row>
    <row r="1530" spans="1:17" ht="15.75" thickBot="1" x14ac:dyDescent="0.3">
      <c r="A1530" s="6" t="s">
        <v>22</v>
      </c>
      <c r="B1530" s="6" t="s">
        <v>22</v>
      </c>
      <c r="C1530" s="6" t="s">
        <v>161</v>
      </c>
      <c r="D1530" s="6" t="s">
        <v>162</v>
      </c>
      <c r="E1530" s="7">
        <v>42832</v>
      </c>
      <c r="F1530" s="8"/>
      <c r="G1530" s="8"/>
      <c r="H1530" s="10">
        <v>128.52000000000001</v>
      </c>
      <c r="I1530" s="8"/>
      <c r="J1530" s="8"/>
      <c r="K1530" s="8"/>
      <c r="L1530" s="8"/>
      <c r="M1530" s="10">
        <v>-0.57999999999999996</v>
      </c>
      <c r="N1530" s="10">
        <v>-0.04</v>
      </c>
      <c r="O1530" s="10">
        <v>8.48</v>
      </c>
      <c r="P1530" s="8"/>
      <c r="Q1530" s="8"/>
    </row>
    <row r="1531" spans="1:17" ht="15.75" thickBot="1" x14ac:dyDescent="0.3">
      <c r="A1531" s="6" t="s">
        <v>22</v>
      </c>
      <c r="B1531" s="6" t="s">
        <v>22</v>
      </c>
      <c r="C1531" s="6" t="s">
        <v>161</v>
      </c>
      <c r="D1531" s="6" t="s">
        <v>162</v>
      </c>
      <c r="E1531" s="7">
        <v>42833</v>
      </c>
      <c r="F1531" s="9"/>
      <c r="G1531" s="9"/>
      <c r="H1531" s="11">
        <v>288.66000000000003</v>
      </c>
      <c r="I1531" s="9"/>
      <c r="J1531" s="9"/>
      <c r="K1531" s="9"/>
      <c r="L1531" s="9"/>
      <c r="M1531" s="11">
        <v>-0.76</v>
      </c>
      <c r="N1531" s="11">
        <v>-0.06</v>
      </c>
      <c r="O1531" s="11">
        <v>19.09</v>
      </c>
      <c r="P1531" s="9"/>
      <c r="Q1531" s="9"/>
    </row>
    <row r="1532" spans="1:17" ht="15.75" thickBot="1" x14ac:dyDescent="0.3">
      <c r="A1532" s="6" t="s">
        <v>22</v>
      </c>
      <c r="B1532" s="6" t="s">
        <v>22</v>
      </c>
      <c r="C1532" s="6" t="s">
        <v>161</v>
      </c>
      <c r="D1532" s="6" t="s">
        <v>162</v>
      </c>
      <c r="E1532" s="7">
        <v>42835</v>
      </c>
      <c r="F1532" s="8"/>
      <c r="G1532" s="8"/>
      <c r="H1532" s="10">
        <v>570.9</v>
      </c>
      <c r="I1532" s="8"/>
      <c r="J1532" s="8"/>
      <c r="K1532" s="8"/>
      <c r="L1532" s="8"/>
      <c r="M1532" s="10">
        <v>-1.51</v>
      </c>
      <c r="N1532" s="10">
        <v>-0.12</v>
      </c>
      <c r="O1532" s="10">
        <v>37.74</v>
      </c>
      <c r="P1532" s="8"/>
      <c r="Q1532" s="8"/>
    </row>
    <row r="1533" spans="1:17" ht="15.75" thickBot="1" x14ac:dyDescent="0.3">
      <c r="A1533" s="6" t="s">
        <v>22</v>
      </c>
      <c r="B1533" s="6" t="s">
        <v>22</v>
      </c>
      <c r="C1533" s="6" t="s">
        <v>161</v>
      </c>
      <c r="D1533" s="6" t="s">
        <v>162</v>
      </c>
      <c r="E1533" s="7">
        <v>42836</v>
      </c>
      <c r="F1533" s="9"/>
      <c r="G1533" s="9"/>
      <c r="H1533" s="11">
        <v>1446.28</v>
      </c>
      <c r="I1533" s="9"/>
      <c r="J1533" s="9"/>
      <c r="K1533" s="9"/>
      <c r="L1533" s="9"/>
      <c r="M1533" s="11">
        <v>-3.56</v>
      </c>
      <c r="N1533" s="11">
        <v>-0.27</v>
      </c>
      <c r="O1533" s="11">
        <v>95.63</v>
      </c>
      <c r="P1533" s="9"/>
      <c r="Q1533" s="9"/>
    </row>
    <row r="1534" spans="1:17" ht="15.75" thickBot="1" x14ac:dyDescent="0.3">
      <c r="A1534" s="6" t="s">
        <v>22</v>
      </c>
      <c r="B1534" s="6" t="s">
        <v>22</v>
      </c>
      <c r="C1534" s="6" t="s">
        <v>161</v>
      </c>
      <c r="D1534" s="6" t="s">
        <v>162</v>
      </c>
      <c r="E1534" s="7">
        <v>42837</v>
      </c>
      <c r="F1534" s="8"/>
      <c r="G1534" s="8"/>
      <c r="H1534" s="10">
        <v>719.91</v>
      </c>
      <c r="I1534" s="8"/>
      <c r="J1534" s="8"/>
      <c r="K1534" s="8"/>
      <c r="L1534" s="8"/>
      <c r="M1534" s="10">
        <v>-1.77</v>
      </c>
      <c r="N1534" s="10">
        <v>-0.14000000000000001</v>
      </c>
      <c r="O1534" s="10">
        <v>47.61</v>
      </c>
      <c r="P1534" s="8"/>
      <c r="Q1534" s="8"/>
    </row>
    <row r="1535" spans="1:17" ht="15.75" thickBot="1" x14ac:dyDescent="0.3">
      <c r="A1535" s="6" t="s">
        <v>22</v>
      </c>
      <c r="B1535" s="6" t="s">
        <v>22</v>
      </c>
      <c r="C1535" s="6" t="s">
        <v>161</v>
      </c>
      <c r="D1535" s="6" t="s">
        <v>162</v>
      </c>
      <c r="E1535" s="7">
        <v>42838</v>
      </c>
      <c r="F1535" s="9"/>
      <c r="G1535" s="9"/>
      <c r="H1535" s="11">
        <v>1109.8</v>
      </c>
      <c r="I1535" s="9"/>
      <c r="J1535" s="9"/>
      <c r="K1535" s="9"/>
      <c r="L1535" s="9"/>
      <c r="M1535" s="11">
        <v>-2.88</v>
      </c>
      <c r="N1535" s="11">
        <v>-0.22</v>
      </c>
      <c r="O1535" s="11">
        <v>73.38</v>
      </c>
      <c r="P1535" s="9"/>
      <c r="Q1535" s="9"/>
    </row>
    <row r="1536" spans="1:17" ht="15.75" thickBot="1" x14ac:dyDescent="0.3">
      <c r="A1536" s="6" t="s">
        <v>22</v>
      </c>
      <c r="B1536" s="6" t="s">
        <v>22</v>
      </c>
      <c r="C1536" s="6" t="s">
        <v>161</v>
      </c>
      <c r="D1536" s="6" t="s">
        <v>162</v>
      </c>
      <c r="E1536" s="7">
        <v>42839</v>
      </c>
      <c r="F1536" s="8"/>
      <c r="G1536" s="8"/>
      <c r="H1536" s="10">
        <v>535.65</v>
      </c>
      <c r="I1536" s="8"/>
      <c r="J1536" s="8"/>
      <c r="K1536" s="8"/>
      <c r="L1536" s="8"/>
      <c r="M1536" s="10">
        <v>-1.52</v>
      </c>
      <c r="N1536" s="10">
        <v>-0.12</v>
      </c>
      <c r="O1536" s="10">
        <v>35.4</v>
      </c>
      <c r="P1536" s="8"/>
      <c r="Q1536" s="8"/>
    </row>
    <row r="1537" spans="1:17" ht="15.75" thickBot="1" x14ac:dyDescent="0.3">
      <c r="A1537" s="6" t="s">
        <v>22</v>
      </c>
      <c r="B1537" s="6" t="s">
        <v>22</v>
      </c>
      <c r="C1537" s="6" t="s">
        <v>161</v>
      </c>
      <c r="D1537" s="6" t="s">
        <v>162</v>
      </c>
      <c r="E1537" s="7">
        <v>42840</v>
      </c>
      <c r="F1537" s="9"/>
      <c r="G1537" s="9"/>
      <c r="H1537" s="11">
        <v>716</v>
      </c>
      <c r="I1537" s="9"/>
      <c r="J1537" s="9"/>
      <c r="K1537" s="9"/>
      <c r="L1537" s="9"/>
      <c r="M1537" s="11">
        <v>-2.02</v>
      </c>
      <c r="N1537" s="11">
        <v>-0.16</v>
      </c>
      <c r="O1537" s="11">
        <v>47.33</v>
      </c>
      <c r="P1537" s="9"/>
      <c r="Q1537" s="9"/>
    </row>
    <row r="1538" spans="1:17" ht="15.75" thickBot="1" x14ac:dyDescent="0.3">
      <c r="A1538" s="6" t="s">
        <v>22</v>
      </c>
      <c r="B1538" s="6" t="s">
        <v>22</v>
      </c>
      <c r="C1538" s="6" t="s">
        <v>161</v>
      </c>
      <c r="D1538" s="6" t="s">
        <v>162</v>
      </c>
      <c r="E1538" s="7">
        <v>42841</v>
      </c>
      <c r="F1538" s="8"/>
      <c r="G1538" s="8"/>
      <c r="H1538" s="10">
        <v>303.12</v>
      </c>
      <c r="I1538" s="8"/>
      <c r="J1538" s="8"/>
      <c r="K1538" s="8"/>
      <c r="L1538" s="8"/>
      <c r="M1538" s="10">
        <v>-0.75</v>
      </c>
      <c r="N1538" s="10">
        <v>-0.06</v>
      </c>
      <c r="O1538" s="10">
        <v>20.05</v>
      </c>
      <c r="P1538" s="8"/>
      <c r="Q1538" s="8"/>
    </row>
    <row r="1539" spans="1:17" ht="15.75" thickBot="1" x14ac:dyDescent="0.3">
      <c r="A1539" s="6" t="s">
        <v>22</v>
      </c>
      <c r="B1539" s="6" t="s">
        <v>22</v>
      </c>
      <c r="C1539" s="6" t="s">
        <v>161</v>
      </c>
      <c r="D1539" s="6" t="s">
        <v>162</v>
      </c>
      <c r="E1539" s="7">
        <v>42844</v>
      </c>
      <c r="F1539" s="9"/>
      <c r="G1539" s="9"/>
      <c r="H1539" s="11">
        <v>1364.04</v>
      </c>
      <c r="I1539" s="9"/>
      <c r="J1539" s="9"/>
      <c r="K1539" s="9"/>
      <c r="L1539" s="9"/>
      <c r="M1539" s="11">
        <v>-3.56</v>
      </c>
      <c r="N1539" s="11">
        <v>-0.28000000000000003</v>
      </c>
      <c r="O1539" s="11">
        <v>90.18</v>
      </c>
      <c r="P1539" s="9"/>
      <c r="Q1539" s="9"/>
    </row>
    <row r="1540" spans="1:17" ht="15.75" thickBot="1" x14ac:dyDescent="0.3">
      <c r="A1540" s="6" t="s">
        <v>22</v>
      </c>
      <c r="B1540" s="6" t="s">
        <v>22</v>
      </c>
      <c r="C1540" s="6" t="s">
        <v>161</v>
      </c>
      <c r="D1540" s="6" t="s">
        <v>162</v>
      </c>
      <c r="E1540" s="7">
        <v>42845</v>
      </c>
      <c r="F1540" s="8"/>
      <c r="G1540" s="8"/>
      <c r="H1540" s="10">
        <v>1708.62</v>
      </c>
      <c r="I1540" s="8"/>
      <c r="J1540" s="8"/>
      <c r="K1540" s="8"/>
      <c r="L1540" s="8"/>
      <c r="M1540" s="10">
        <v>-4.4400000000000004</v>
      </c>
      <c r="N1540" s="10">
        <v>-0.34</v>
      </c>
      <c r="O1540" s="10">
        <v>112.97</v>
      </c>
      <c r="P1540" s="8"/>
      <c r="Q1540" s="8"/>
    </row>
    <row r="1541" spans="1:17" ht="15.75" thickBot="1" x14ac:dyDescent="0.3">
      <c r="A1541" s="6" t="s">
        <v>22</v>
      </c>
      <c r="B1541" s="6" t="s">
        <v>22</v>
      </c>
      <c r="C1541" s="6" t="s">
        <v>163</v>
      </c>
      <c r="D1541" s="6" t="s">
        <v>164</v>
      </c>
      <c r="E1541" s="7">
        <v>42833</v>
      </c>
      <c r="F1541" s="9"/>
      <c r="G1541" s="9"/>
      <c r="H1541" s="11">
        <v>139.76</v>
      </c>
      <c r="I1541" s="9"/>
      <c r="J1541" s="9"/>
      <c r="K1541" s="9"/>
      <c r="L1541" s="9"/>
      <c r="M1541" s="11">
        <v>-0.28999999999999998</v>
      </c>
      <c r="N1541" s="11">
        <v>-0.02</v>
      </c>
      <c r="O1541" s="11">
        <v>9.25</v>
      </c>
      <c r="P1541" s="9"/>
      <c r="Q1541" s="9"/>
    </row>
    <row r="1542" spans="1:17" ht="15.75" thickBot="1" x14ac:dyDescent="0.3">
      <c r="A1542" s="6" t="s">
        <v>22</v>
      </c>
      <c r="B1542" s="6" t="s">
        <v>22</v>
      </c>
      <c r="C1542" s="6" t="s">
        <v>163</v>
      </c>
      <c r="D1542" s="6" t="s">
        <v>164</v>
      </c>
      <c r="E1542" s="7">
        <v>42836</v>
      </c>
      <c r="F1542" s="8"/>
      <c r="G1542" s="8"/>
      <c r="H1542" s="10">
        <v>1059.57</v>
      </c>
      <c r="I1542" s="8"/>
      <c r="J1542" s="8"/>
      <c r="K1542" s="8"/>
      <c r="L1542" s="8"/>
      <c r="M1542" s="10">
        <v>-2.12</v>
      </c>
      <c r="N1542" s="10">
        <v>-0.17</v>
      </c>
      <c r="O1542" s="10">
        <v>70.09</v>
      </c>
      <c r="P1542" s="8"/>
      <c r="Q1542" s="8"/>
    </row>
    <row r="1543" spans="1:17" ht="15.75" thickBot="1" x14ac:dyDescent="0.3">
      <c r="A1543" s="6" t="s">
        <v>22</v>
      </c>
      <c r="B1543" s="6" t="s">
        <v>22</v>
      </c>
      <c r="C1543" s="6" t="s">
        <v>163</v>
      </c>
      <c r="D1543" s="6" t="s">
        <v>164</v>
      </c>
      <c r="E1543" s="7">
        <v>42837</v>
      </c>
      <c r="F1543" s="9"/>
      <c r="G1543" s="9"/>
      <c r="H1543" s="11">
        <v>158.99</v>
      </c>
      <c r="I1543" s="9"/>
      <c r="J1543" s="9"/>
      <c r="K1543" s="9"/>
      <c r="L1543" s="9"/>
      <c r="M1543" s="11">
        <v>-0.36</v>
      </c>
      <c r="N1543" s="11">
        <v>-0.03</v>
      </c>
      <c r="O1543" s="11">
        <v>10.51</v>
      </c>
      <c r="P1543" s="9"/>
      <c r="Q1543" s="9"/>
    </row>
    <row r="1544" spans="1:17" ht="15.75" thickBot="1" x14ac:dyDescent="0.3">
      <c r="A1544" s="6" t="s">
        <v>22</v>
      </c>
      <c r="B1544" s="6" t="s">
        <v>22</v>
      </c>
      <c r="C1544" s="6" t="s">
        <v>163</v>
      </c>
      <c r="D1544" s="6" t="s">
        <v>164</v>
      </c>
      <c r="E1544" s="7">
        <v>42838</v>
      </c>
      <c r="F1544" s="8"/>
      <c r="G1544" s="8"/>
      <c r="H1544" s="10">
        <v>111.09</v>
      </c>
      <c r="I1544" s="8"/>
      <c r="J1544" s="8"/>
      <c r="K1544" s="8"/>
      <c r="L1544" s="8"/>
      <c r="M1544" s="10">
        <v>-0.21</v>
      </c>
      <c r="N1544" s="10">
        <v>-0.02</v>
      </c>
      <c r="O1544" s="10">
        <v>7.35</v>
      </c>
      <c r="P1544" s="8"/>
      <c r="Q1544" s="8"/>
    </row>
    <row r="1545" spans="1:17" ht="15.75" thickBot="1" x14ac:dyDescent="0.3">
      <c r="A1545" s="6" t="s">
        <v>22</v>
      </c>
      <c r="B1545" s="6" t="s">
        <v>22</v>
      </c>
      <c r="C1545" s="6" t="s">
        <v>163</v>
      </c>
      <c r="D1545" s="6" t="s">
        <v>164</v>
      </c>
      <c r="E1545" s="7">
        <v>42839</v>
      </c>
      <c r="F1545" s="9"/>
      <c r="G1545" s="9"/>
      <c r="H1545" s="11">
        <v>768.74</v>
      </c>
      <c r="I1545" s="9"/>
      <c r="J1545" s="9"/>
      <c r="K1545" s="9"/>
      <c r="L1545" s="9"/>
      <c r="M1545" s="11">
        <v>-2.78</v>
      </c>
      <c r="N1545" s="11">
        <v>-0.21</v>
      </c>
      <c r="O1545" s="11">
        <v>50.77</v>
      </c>
      <c r="P1545" s="9"/>
      <c r="Q1545" s="9"/>
    </row>
    <row r="1546" spans="1:17" ht="15.75" thickBot="1" x14ac:dyDescent="0.3">
      <c r="A1546" s="6" t="s">
        <v>22</v>
      </c>
      <c r="B1546" s="6" t="s">
        <v>22</v>
      </c>
      <c r="C1546" s="6" t="s">
        <v>163</v>
      </c>
      <c r="D1546" s="6" t="s">
        <v>164</v>
      </c>
      <c r="E1546" s="7">
        <v>42840</v>
      </c>
      <c r="F1546" s="8"/>
      <c r="G1546" s="8"/>
      <c r="H1546" s="10">
        <v>703.57</v>
      </c>
      <c r="I1546" s="8"/>
      <c r="J1546" s="8"/>
      <c r="K1546" s="8"/>
      <c r="L1546" s="8"/>
      <c r="M1546" s="10">
        <v>-1.45</v>
      </c>
      <c r="N1546" s="10">
        <v>-0.12</v>
      </c>
      <c r="O1546" s="10">
        <v>46.55</v>
      </c>
      <c r="P1546" s="8"/>
      <c r="Q1546" s="8"/>
    </row>
    <row r="1547" spans="1:17" ht="15.75" thickBot="1" x14ac:dyDescent="0.3">
      <c r="A1547" s="6" t="s">
        <v>22</v>
      </c>
      <c r="B1547" s="6" t="s">
        <v>22</v>
      </c>
      <c r="C1547" s="6" t="s">
        <v>163</v>
      </c>
      <c r="D1547" s="6" t="s">
        <v>164</v>
      </c>
      <c r="E1547" s="7">
        <v>42855</v>
      </c>
      <c r="F1547" s="9"/>
      <c r="G1547" s="9"/>
      <c r="H1547" s="11">
        <v>227.91</v>
      </c>
      <c r="I1547" s="9"/>
      <c r="J1547" s="9"/>
      <c r="K1547" s="9"/>
      <c r="L1547" s="9"/>
      <c r="M1547" s="11">
        <v>-0.59</v>
      </c>
      <c r="N1547" s="11">
        <v>-0.06</v>
      </c>
      <c r="O1547" s="11">
        <v>15.07</v>
      </c>
      <c r="P1547" s="9"/>
      <c r="Q1547" s="9"/>
    </row>
    <row r="1548" spans="1:17" ht="15.75" thickBot="1" x14ac:dyDescent="0.3">
      <c r="A1548" s="6" t="s">
        <v>22</v>
      </c>
      <c r="B1548" s="6" t="s">
        <v>22</v>
      </c>
      <c r="C1548" s="6" t="s">
        <v>165</v>
      </c>
      <c r="D1548" s="6" t="s">
        <v>166</v>
      </c>
      <c r="E1548" s="7">
        <v>42836</v>
      </c>
      <c r="F1548" s="8"/>
      <c r="G1548" s="8"/>
      <c r="H1548" s="10">
        <v>145.08000000000001</v>
      </c>
      <c r="I1548" s="8"/>
      <c r="J1548" s="8"/>
      <c r="K1548" s="8"/>
      <c r="L1548" s="8"/>
      <c r="M1548" s="10">
        <v>-0.37</v>
      </c>
      <c r="N1548" s="10">
        <v>-0.03</v>
      </c>
      <c r="O1548" s="10">
        <v>9.59</v>
      </c>
      <c r="P1548" s="8"/>
      <c r="Q1548" s="8"/>
    </row>
    <row r="1549" spans="1:17" ht="15.75" thickBot="1" x14ac:dyDescent="0.3">
      <c r="A1549" s="6" t="s">
        <v>22</v>
      </c>
      <c r="B1549" s="6" t="s">
        <v>22</v>
      </c>
      <c r="C1549" s="6" t="s">
        <v>165</v>
      </c>
      <c r="D1549" s="6" t="s">
        <v>166</v>
      </c>
      <c r="E1549" s="7">
        <v>42837</v>
      </c>
      <c r="F1549" s="9"/>
      <c r="G1549" s="9"/>
      <c r="H1549" s="11">
        <v>619.95000000000005</v>
      </c>
      <c r="I1549" s="9"/>
      <c r="J1549" s="9"/>
      <c r="K1549" s="9"/>
      <c r="L1549" s="9"/>
      <c r="M1549" s="11">
        <v>-2.15</v>
      </c>
      <c r="N1549" s="11">
        <v>-0.16</v>
      </c>
      <c r="O1549" s="11">
        <v>40.96</v>
      </c>
      <c r="P1549" s="9"/>
      <c r="Q1549" s="9"/>
    </row>
    <row r="1550" spans="1:17" ht="15.75" thickBot="1" x14ac:dyDescent="0.3">
      <c r="A1550" s="6" t="s">
        <v>22</v>
      </c>
      <c r="B1550" s="6" t="s">
        <v>22</v>
      </c>
      <c r="C1550" s="6" t="s">
        <v>165</v>
      </c>
      <c r="D1550" s="6" t="s">
        <v>166</v>
      </c>
      <c r="E1550" s="7">
        <v>42839</v>
      </c>
      <c r="F1550" s="8"/>
      <c r="G1550" s="8"/>
      <c r="H1550" s="10">
        <v>65.42</v>
      </c>
      <c r="I1550" s="8"/>
      <c r="J1550" s="8"/>
      <c r="K1550" s="8"/>
      <c r="L1550" s="8"/>
      <c r="M1550" s="10">
        <v>-0.2</v>
      </c>
      <c r="N1550" s="10">
        <v>-0.02</v>
      </c>
      <c r="O1550" s="10">
        <v>4.32</v>
      </c>
      <c r="P1550" s="8"/>
      <c r="Q1550" s="8"/>
    </row>
    <row r="1551" spans="1:17" ht="15.75" thickBot="1" x14ac:dyDescent="0.3">
      <c r="A1551" s="6" t="s">
        <v>22</v>
      </c>
      <c r="B1551" s="6" t="s">
        <v>22</v>
      </c>
      <c r="C1551" s="6" t="s">
        <v>165</v>
      </c>
      <c r="D1551" s="6" t="s">
        <v>166</v>
      </c>
      <c r="E1551" s="7">
        <v>42840</v>
      </c>
      <c r="F1551" s="9"/>
      <c r="G1551" s="9"/>
      <c r="H1551" s="11">
        <v>652.86</v>
      </c>
      <c r="I1551" s="9"/>
      <c r="J1551" s="9"/>
      <c r="K1551" s="9"/>
      <c r="L1551" s="9"/>
      <c r="M1551" s="11">
        <v>-1.83</v>
      </c>
      <c r="N1551" s="11">
        <v>-0.14000000000000001</v>
      </c>
      <c r="O1551" s="11">
        <v>43.15</v>
      </c>
      <c r="P1551" s="9"/>
      <c r="Q1551" s="9"/>
    </row>
    <row r="1552" spans="1:17" ht="15.75" thickBot="1" x14ac:dyDescent="0.3">
      <c r="A1552" s="6" t="s">
        <v>22</v>
      </c>
      <c r="B1552" s="6" t="s">
        <v>22</v>
      </c>
      <c r="C1552" s="6" t="s">
        <v>165</v>
      </c>
      <c r="D1552" s="6" t="s">
        <v>166</v>
      </c>
      <c r="E1552" s="7">
        <v>42854</v>
      </c>
      <c r="F1552" s="8"/>
      <c r="G1552" s="8"/>
      <c r="H1552" s="10">
        <v>1989.03</v>
      </c>
      <c r="I1552" s="8"/>
      <c r="J1552" s="8"/>
      <c r="K1552" s="8"/>
      <c r="L1552" s="8"/>
      <c r="M1552" s="10">
        <v>-4.59</v>
      </c>
      <c r="N1552" s="10">
        <v>-0.36</v>
      </c>
      <c r="O1552" s="10">
        <v>131.54</v>
      </c>
      <c r="P1552" s="8"/>
      <c r="Q1552" s="8"/>
    </row>
    <row r="1553" spans="1:17" ht="15.75" thickBot="1" x14ac:dyDescent="0.3">
      <c r="A1553" s="6" t="s">
        <v>22</v>
      </c>
      <c r="B1553" s="6" t="s">
        <v>22</v>
      </c>
      <c r="C1553" s="6" t="s">
        <v>167</v>
      </c>
      <c r="D1553" s="6" t="s">
        <v>168</v>
      </c>
      <c r="E1553" s="7">
        <v>42814</v>
      </c>
      <c r="F1553" s="9"/>
      <c r="G1553" s="9"/>
      <c r="H1553" s="11">
        <v>358.74</v>
      </c>
      <c r="I1553" s="9"/>
      <c r="J1553" s="9"/>
      <c r="K1553" s="9"/>
      <c r="L1553" s="9"/>
      <c r="M1553" s="11">
        <v>0.39</v>
      </c>
      <c r="N1553" s="11">
        <v>-0.78</v>
      </c>
      <c r="O1553" s="11">
        <v>19.489999999999998</v>
      </c>
      <c r="P1553" s="9"/>
      <c r="Q1553" s="9"/>
    </row>
    <row r="1554" spans="1:17" ht="15.75" thickBot="1" x14ac:dyDescent="0.3">
      <c r="A1554" s="6" t="s">
        <v>22</v>
      </c>
      <c r="B1554" s="6" t="s">
        <v>22</v>
      </c>
      <c r="C1554" s="6" t="s">
        <v>167</v>
      </c>
      <c r="D1554" s="6" t="s">
        <v>168</v>
      </c>
      <c r="E1554" s="7">
        <v>42834</v>
      </c>
      <c r="F1554" s="8"/>
      <c r="G1554" s="8"/>
      <c r="H1554" s="10">
        <v>597.9</v>
      </c>
      <c r="I1554" s="8"/>
      <c r="J1554" s="8"/>
      <c r="K1554" s="8"/>
      <c r="L1554" s="8"/>
      <c r="M1554" s="10">
        <v>-5.86</v>
      </c>
      <c r="N1554" s="10">
        <v>-0.45</v>
      </c>
      <c r="O1554" s="10">
        <v>39.22</v>
      </c>
      <c r="P1554" s="8"/>
      <c r="Q1554" s="8"/>
    </row>
    <row r="1555" spans="1:17" ht="15.75" thickBot="1" x14ac:dyDescent="0.3">
      <c r="A1555" s="6" t="s">
        <v>22</v>
      </c>
      <c r="B1555" s="6" t="s">
        <v>22</v>
      </c>
      <c r="C1555" s="6" t="s">
        <v>167</v>
      </c>
      <c r="D1555" s="6" t="s">
        <v>168</v>
      </c>
      <c r="E1555" s="7">
        <v>42854</v>
      </c>
      <c r="F1555" s="9"/>
      <c r="G1555" s="9"/>
      <c r="H1555" s="11">
        <v>19.93</v>
      </c>
      <c r="I1555" s="9"/>
      <c r="J1555" s="9"/>
      <c r="K1555" s="9"/>
      <c r="L1555" s="9"/>
      <c r="M1555" s="11">
        <v>-0.19</v>
      </c>
      <c r="N1555" s="11">
        <v>-0.01</v>
      </c>
      <c r="O1555" s="11">
        <v>1.31</v>
      </c>
      <c r="P1555" s="9"/>
      <c r="Q1555" s="9"/>
    </row>
    <row r="1556" spans="1:17" ht="15.75" thickBot="1" x14ac:dyDescent="0.3">
      <c r="A1556" s="6" t="s">
        <v>22</v>
      </c>
      <c r="B1556" s="6" t="s">
        <v>22</v>
      </c>
      <c r="C1556" s="6" t="s">
        <v>167</v>
      </c>
      <c r="D1556" s="6" t="s">
        <v>168</v>
      </c>
      <c r="E1556" s="7">
        <v>42855</v>
      </c>
      <c r="F1556" s="8"/>
      <c r="G1556" s="8"/>
      <c r="H1556" s="10">
        <v>7658.62</v>
      </c>
      <c r="I1556" s="8"/>
      <c r="J1556" s="8"/>
      <c r="K1556" s="8"/>
      <c r="L1556" s="8"/>
      <c r="M1556" s="10">
        <v>-69.53</v>
      </c>
      <c r="N1556" s="10">
        <v>-5.34</v>
      </c>
      <c r="O1556" s="10">
        <v>502.82</v>
      </c>
      <c r="P1556" s="8"/>
      <c r="Q1556" s="8"/>
    </row>
    <row r="1557" spans="1:17" ht="15.75" thickBot="1" x14ac:dyDescent="0.3">
      <c r="A1557" s="6" t="s">
        <v>22</v>
      </c>
      <c r="B1557" s="6" t="s">
        <v>22</v>
      </c>
      <c r="C1557" s="6" t="s">
        <v>169</v>
      </c>
      <c r="D1557" s="6" t="s">
        <v>170</v>
      </c>
      <c r="E1557" s="7">
        <v>42833</v>
      </c>
      <c r="F1557" s="9"/>
      <c r="G1557" s="9"/>
      <c r="H1557" s="11">
        <v>23.85</v>
      </c>
      <c r="I1557" s="9"/>
      <c r="J1557" s="9"/>
      <c r="K1557" s="9"/>
      <c r="L1557" s="9"/>
      <c r="M1557" s="11">
        <v>-0.31</v>
      </c>
      <c r="N1557" s="11">
        <v>-0.02</v>
      </c>
      <c r="O1557" s="11">
        <v>1.56</v>
      </c>
      <c r="P1557" s="9"/>
      <c r="Q1557" s="9"/>
    </row>
    <row r="1558" spans="1:17" ht="15.75" thickBot="1" x14ac:dyDescent="0.3">
      <c r="A1558" s="6" t="s">
        <v>22</v>
      </c>
      <c r="B1558" s="6" t="s">
        <v>22</v>
      </c>
      <c r="C1558" s="6" t="s">
        <v>169</v>
      </c>
      <c r="D1558" s="6" t="s">
        <v>170</v>
      </c>
      <c r="E1558" s="7">
        <v>42844</v>
      </c>
      <c r="F1558" s="8"/>
      <c r="G1558" s="8"/>
      <c r="H1558" s="10">
        <v>143.1</v>
      </c>
      <c r="I1558" s="8"/>
      <c r="J1558" s="8"/>
      <c r="K1558" s="8"/>
      <c r="L1558" s="8"/>
      <c r="M1558" s="10">
        <v>-1.9</v>
      </c>
      <c r="N1558" s="10">
        <v>-0.14000000000000001</v>
      </c>
      <c r="O1558" s="10">
        <v>9.36</v>
      </c>
      <c r="P1558" s="8"/>
      <c r="Q1558" s="8"/>
    </row>
    <row r="1559" spans="1:17" ht="15.75" thickBot="1" x14ac:dyDescent="0.3">
      <c r="A1559" s="6" t="s">
        <v>22</v>
      </c>
      <c r="B1559" s="6" t="s">
        <v>22</v>
      </c>
      <c r="C1559" s="6" t="s">
        <v>169</v>
      </c>
      <c r="D1559" s="6" t="s">
        <v>170</v>
      </c>
      <c r="E1559" s="7">
        <v>42845</v>
      </c>
      <c r="F1559" s="9"/>
      <c r="G1559" s="9"/>
      <c r="H1559" s="11">
        <v>310.05</v>
      </c>
      <c r="I1559" s="9"/>
      <c r="J1559" s="9"/>
      <c r="K1559" s="9"/>
      <c r="L1559" s="9"/>
      <c r="M1559" s="11">
        <v>-4.08</v>
      </c>
      <c r="N1559" s="11">
        <v>-0.32</v>
      </c>
      <c r="O1559" s="11">
        <v>20.260000000000002</v>
      </c>
      <c r="P1559" s="9"/>
      <c r="Q1559" s="9"/>
    </row>
    <row r="1560" spans="1:17" ht="15.75" thickBot="1" x14ac:dyDescent="0.3">
      <c r="A1560" s="6" t="s">
        <v>22</v>
      </c>
      <c r="B1560" s="6" t="s">
        <v>22</v>
      </c>
      <c r="C1560" s="6" t="s">
        <v>169</v>
      </c>
      <c r="D1560" s="6" t="s">
        <v>170</v>
      </c>
      <c r="E1560" s="7">
        <v>42855</v>
      </c>
      <c r="F1560" s="8"/>
      <c r="G1560" s="8"/>
      <c r="H1560" s="10">
        <v>9921.6</v>
      </c>
      <c r="I1560" s="8"/>
      <c r="J1560" s="8"/>
      <c r="K1560" s="8"/>
      <c r="L1560" s="8"/>
      <c r="M1560" s="10">
        <v>-116.66</v>
      </c>
      <c r="N1560" s="10">
        <v>-9.02</v>
      </c>
      <c r="O1560" s="10">
        <v>649.46</v>
      </c>
      <c r="P1560" s="8"/>
      <c r="Q1560" s="8"/>
    </row>
    <row r="1561" spans="1:17" ht="15.75" thickBot="1" x14ac:dyDescent="0.3">
      <c r="A1561" s="6" t="s">
        <v>22</v>
      </c>
      <c r="B1561" s="6" t="s">
        <v>22</v>
      </c>
      <c r="C1561" s="6" t="s">
        <v>171</v>
      </c>
      <c r="D1561" s="6" t="s">
        <v>172</v>
      </c>
      <c r="E1561" s="7">
        <v>42855</v>
      </c>
      <c r="F1561" s="9"/>
      <c r="G1561" s="9"/>
      <c r="H1561" s="11">
        <v>832.14</v>
      </c>
      <c r="I1561" s="9"/>
      <c r="J1561" s="9"/>
      <c r="K1561" s="9"/>
      <c r="L1561" s="9"/>
      <c r="M1561" s="11">
        <v>-5.86</v>
      </c>
      <c r="N1561" s="11">
        <v>-0.46</v>
      </c>
      <c r="O1561" s="11">
        <v>54.74</v>
      </c>
      <c r="P1561" s="9"/>
      <c r="Q1561" s="9"/>
    </row>
    <row r="1562" spans="1:17" ht="15.75" thickBot="1" x14ac:dyDescent="0.3">
      <c r="A1562" s="6" t="s">
        <v>22</v>
      </c>
      <c r="B1562" s="6" t="s">
        <v>22</v>
      </c>
      <c r="C1562" s="6" t="s">
        <v>173</v>
      </c>
      <c r="D1562" s="6" t="s">
        <v>174</v>
      </c>
      <c r="E1562" s="7">
        <v>42855</v>
      </c>
      <c r="F1562" s="8"/>
      <c r="G1562" s="8"/>
      <c r="H1562" s="10">
        <v>543.27</v>
      </c>
      <c r="I1562" s="8"/>
      <c r="J1562" s="8"/>
      <c r="K1562" s="8"/>
      <c r="L1562" s="8"/>
      <c r="M1562" s="10">
        <v>-7.11</v>
      </c>
      <c r="N1562" s="10">
        <v>-0.54</v>
      </c>
      <c r="O1562" s="10">
        <v>35.51</v>
      </c>
      <c r="P1562" s="8"/>
      <c r="Q1562" s="8"/>
    </row>
    <row r="1563" spans="1:17" ht="15.75" thickBot="1" x14ac:dyDescent="0.3">
      <c r="A1563" s="6" t="s">
        <v>22</v>
      </c>
      <c r="B1563" s="6" t="s">
        <v>22</v>
      </c>
      <c r="C1563" s="6" t="s">
        <v>175</v>
      </c>
      <c r="D1563" s="6" t="s">
        <v>176</v>
      </c>
      <c r="E1563" s="7">
        <v>42855</v>
      </c>
      <c r="F1563" s="9"/>
      <c r="G1563" s="9"/>
      <c r="H1563" s="11">
        <v>162.69</v>
      </c>
      <c r="I1563" s="9"/>
      <c r="J1563" s="9"/>
      <c r="K1563" s="9"/>
      <c r="L1563" s="9"/>
      <c r="M1563" s="11">
        <v>-1.03</v>
      </c>
      <c r="N1563" s="11">
        <v>-0.08</v>
      </c>
      <c r="O1563" s="11">
        <v>10.71</v>
      </c>
      <c r="P1563" s="9"/>
      <c r="Q1563" s="9"/>
    </row>
    <row r="1564" spans="1:17" ht="15.75" thickBot="1" x14ac:dyDescent="0.3">
      <c r="A1564" s="6" t="s">
        <v>22</v>
      </c>
      <c r="B1564" s="6" t="s">
        <v>22</v>
      </c>
      <c r="C1564" s="6" t="s">
        <v>177</v>
      </c>
      <c r="D1564" s="6" t="s">
        <v>178</v>
      </c>
      <c r="E1564" s="7">
        <v>42833</v>
      </c>
      <c r="F1564" s="8"/>
      <c r="G1564" s="8"/>
      <c r="H1564" s="10">
        <v>202.23</v>
      </c>
      <c r="I1564" s="8"/>
      <c r="J1564" s="8"/>
      <c r="K1564" s="8"/>
      <c r="L1564" s="8"/>
      <c r="M1564" s="10">
        <v>-0.23</v>
      </c>
      <c r="N1564" s="10">
        <v>-0.02</v>
      </c>
      <c r="O1564" s="10">
        <v>13.4</v>
      </c>
      <c r="P1564" s="8"/>
      <c r="Q1564" s="8"/>
    </row>
    <row r="1565" spans="1:17" ht="15.75" thickBot="1" x14ac:dyDescent="0.3">
      <c r="A1565" s="6" t="s">
        <v>22</v>
      </c>
      <c r="B1565" s="6" t="s">
        <v>22</v>
      </c>
      <c r="C1565" s="6" t="s">
        <v>177</v>
      </c>
      <c r="D1565" s="6" t="s">
        <v>178</v>
      </c>
      <c r="E1565" s="7">
        <v>42836</v>
      </c>
      <c r="F1565" s="9"/>
      <c r="G1565" s="9"/>
      <c r="H1565" s="11">
        <v>430.61</v>
      </c>
      <c r="I1565" s="9"/>
      <c r="J1565" s="9"/>
      <c r="K1565" s="9"/>
      <c r="L1565" s="9"/>
      <c r="M1565" s="11">
        <v>-0.55000000000000004</v>
      </c>
      <c r="N1565" s="11">
        <v>-0.04</v>
      </c>
      <c r="O1565" s="11">
        <v>28.51</v>
      </c>
      <c r="P1565" s="9"/>
      <c r="Q1565" s="9"/>
    </row>
    <row r="1566" spans="1:17" ht="15.75" thickBot="1" x14ac:dyDescent="0.3">
      <c r="A1566" s="6" t="s">
        <v>22</v>
      </c>
      <c r="B1566" s="6" t="s">
        <v>22</v>
      </c>
      <c r="C1566" s="6" t="s">
        <v>177</v>
      </c>
      <c r="D1566" s="6" t="s">
        <v>178</v>
      </c>
      <c r="E1566" s="7">
        <v>42837</v>
      </c>
      <c r="F1566" s="8"/>
      <c r="G1566" s="8"/>
      <c r="H1566" s="10">
        <v>863.96</v>
      </c>
      <c r="I1566" s="8"/>
      <c r="J1566" s="8"/>
      <c r="K1566" s="8"/>
      <c r="L1566" s="8"/>
      <c r="M1566" s="10">
        <v>-1.02</v>
      </c>
      <c r="N1566" s="10">
        <v>-0.08</v>
      </c>
      <c r="O1566" s="10">
        <v>57.21</v>
      </c>
      <c r="P1566" s="8"/>
      <c r="Q1566" s="8"/>
    </row>
    <row r="1567" spans="1:17" ht="15.75" thickBot="1" x14ac:dyDescent="0.3">
      <c r="A1567" s="6" t="s">
        <v>22</v>
      </c>
      <c r="B1567" s="6" t="s">
        <v>22</v>
      </c>
      <c r="C1567" s="6" t="s">
        <v>179</v>
      </c>
      <c r="D1567" s="6" t="s">
        <v>180</v>
      </c>
      <c r="E1567" s="7">
        <v>42833</v>
      </c>
      <c r="F1567" s="9"/>
      <c r="G1567" s="9"/>
      <c r="H1567" s="11">
        <v>236.32</v>
      </c>
      <c r="I1567" s="9"/>
      <c r="J1567" s="9"/>
      <c r="K1567" s="9"/>
      <c r="L1567" s="9"/>
      <c r="M1567" s="11">
        <v>-0.51</v>
      </c>
      <c r="N1567" s="11">
        <v>-0.05</v>
      </c>
      <c r="O1567" s="11">
        <v>15.63</v>
      </c>
      <c r="P1567" s="9"/>
      <c r="Q1567" s="9"/>
    </row>
    <row r="1568" spans="1:17" ht="15.75" thickBot="1" x14ac:dyDescent="0.3">
      <c r="A1568" s="6" t="s">
        <v>22</v>
      </c>
      <c r="B1568" s="6" t="s">
        <v>22</v>
      </c>
      <c r="C1568" s="6" t="s">
        <v>179</v>
      </c>
      <c r="D1568" s="6" t="s">
        <v>180</v>
      </c>
      <c r="E1568" s="7">
        <v>42835</v>
      </c>
      <c r="F1568" s="8"/>
      <c r="G1568" s="8"/>
      <c r="H1568" s="10">
        <v>545.58000000000004</v>
      </c>
      <c r="I1568" s="8"/>
      <c r="J1568" s="8"/>
      <c r="K1568" s="8"/>
      <c r="L1568" s="8"/>
      <c r="M1568" s="10">
        <v>-1.46</v>
      </c>
      <c r="N1568" s="10">
        <v>-0.11</v>
      </c>
      <c r="O1568" s="10">
        <v>36.07</v>
      </c>
      <c r="P1568" s="8"/>
      <c r="Q1568" s="8"/>
    </row>
    <row r="1569" spans="1:17" ht="15.75" thickBot="1" x14ac:dyDescent="0.3">
      <c r="A1569" s="6" t="s">
        <v>22</v>
      </c>
      <c r="B1569" s="6" t="s">
        <v>22</v>
      </c>
      <c r="C1569" s="6" t="s">
        <v>179</v>
      </c>
      <c r="D1569" s="6" t="s">
        <v>180</v>
      </c>
      <c r="E1569" s="7">
        <v>42837</v>
      </c>
      <c r="F1569" s="9"/>
      <c r="G1569" s="9"/>
      <c r="H1569" s="11">
        <v>311.76</v>
      </c>
      <c r="I1569" s="9"/>
      <c r="J1569" s="9"/>
      <c r="K1569" s="9"/>
      <c r="L1569" s="9"/>
      <c r="M1569" s="11">
        <v>-0.78</v>
      </c>
      <c r="N1569" s="11">
        <v>-0.06</v>
      </c>
      <c r="O1569" s="11">
        <v>20.62</v>
      </c>
      <c r="P1569" s="9"/>
      <c r="Q1569" s="9"/>
    </row>
    <row r="1570" spans="1:17" ht="15.75" thickBot="1" x14ac:dyDescent="0.3">
      <c r="A1570" s="6" t="s">
        <v>22</v>
      </c>
      <c r="B1570" s="6" t="s">
        <v>22</v>
      </c>
      <c r="C1570" s="6" t="s">
        <v>179</v>
      </c>
      <c r="D1570" s="6" t="s">
        <v>180</v>
      </c>
      <c r="E1570" s="7">
        <v>42845</v>
      </c>
      <c r="F1570" s="8"/>
      <c r="G1570" s="8"/>
      <c r="H1570" s="10">
        <v>181.86</v>
      </c>
      <c r="I1570" s="8"/>
      <c r="J1570" s="8"/>
      <c r="K1570" s="8"/>
      <c r="L1570" s="8"/>
      <c r="M1570" s="10">
        <v>-0.47</v>
      </c>
      <c r="N1570" s="10">
        <v>-0.04</v>
      </c>
      <c r="O1570" s="10">
        <v>12.02</v>
      </c>
      <c r="P1570" s="8"/>
      <c r="Q1570" s="8"/>
    </row>
    <row r="1571" spans="1:17" ht="15.75" thickBot="1" x14ac:dyDescent="0.3">
      <c r="A1571" s="6" t="s">
        <v>22</v>
      </c>
      <c r="B1571" s="6" t="s">
        <v>22</v>
      </c>
      <c r="C1571" s="6" t="s">
        <v>181</v>
      </c>
      <c r="D1571" s="6" t="s">
        <v>182</v>
      </c>
      <c r="E1571" s="7">
        <v>42797</v>
      </c>
      <c r="F1571" s="9"/>
      <c r="G1571" s="9"/>
      <c r="H1571" s="11">
        <v>41.64</v>
      </c>
      <c r="I1571" s="9"/>
      <c r="J1571" s="9"/>
      <c r="K1571" s="9"/>
      <c r="L1571" s="9"/>
      <c r="M1571" s="11">
        <v>0.02</v>
      </c>
      <c r="N1571" s="11">
        <v>-0.03</v>
      </c>
      <c r="O1571" s="11">
        <v>2.2599999999999998</v>
      </c>
      <c r="P1571" s="9"/>
      <c r="Q1571" s="9"/>
    </row>
    <row r="1572" spans="1:17" ht="15.75" thickBot="1" x14ac:dyDescent="0.3">
      <c r="A1572" s="6" t="s">
        <v>22</v>
      </c>
      <c r="B1572" s="6" t="s">
        <v>22</v>
      </c>
      <c r="C1572" s="6" t="s">
        <v>181</v>
      </c>
      <c r="D1572" s="6" t="s">
        <v>182</v>
      </c>
      <c r="E1572" s="7">
        <v>42814</v>
      </c>
      <c r="F1572" s="8"/>
      <c r="G1572" s="8"/>
      <c r="H1572" s="10">
        <v>20.82</v>
      </c>
      <c r="I1572" s="8"/>
      <c r="J1572" s="8"/>
      <c r="K1572" s="8"/>
      <c r="L1572" s="8"/>
      <c r="M1572" s="10">
        <v>0</v>
      </c>
      <c r="N1572" s="10">
        <v>-0.01</v>
      </c>
      <c r="O1572" s="10">
        <v>1.1299999999999999</v>
      </c>
      <c r="P1572" s="8"/>
      <c r="Q1572" s="8"/>
    </row>
    <row r="1573" spans="1:17" ht="15.75" thickBot="1" x14ac:dyDescent="0.3">
      <c r="A1573" s="6" t="s">
        <v>22</v>
      </c>
      <c r="B1573" s="6" t="s">
        <v>22</v>
      </c>
      <c r="C1573" s="6" t="s">
        <v>181</v>
      </c>
      <c r="D1573" s="6" t="s">
        <v>182</v>
      </c>
      <c r="E1573" s="7">
        <v>42828</v>
      </c>
      <c r="F1573" s="9"/>
      <c r="G1573" s="9"/>
      <c r="H1573" s="11">
        <v>104.1</v>
      </c>
      <c r="I1573" s="9"/>
      <c r="J1573" s="9"/>
      <c r="K1573" s="9"/>
      <c r="L1573" s="9"/>
      <c r="M1573" s="11">
        <v>-0.28999999999999998</v>
      </c>
      <c r="N1573" s="11">
        <v>-0.01</v>
      </c>
      <c r="O1573" s="11">
        <v>6.89</v>
      </c>
      <c r="P1573" s="9"/>
      <c r="Q1573" s="9"/>
    </row>
    <row r="1574" spans="1:17" ht="15.75" thickBot="1" x14ac:dyDescent="0.3">
      <c r="A1574" s="6" t="s">
        <v>22</v>
      </c>
      <c r="B1574" s="6" t="s">
        <v>22</v>
      </c>
      <c r="C1574" s="6" t="s">
        <v>181</v>
      </c>
      <c r="D1574" s="6" t="s">
        <v>182</v>
      </c>
      <c r="E1574" s="7">
        <v>42829</v>
      </c>
      <c r="F1574" s="8"/>
      <c r="G1574" s="8"/>
      <c r="H1574" s="10">
        <v>20.82</v>
      </c>
      <c r="I1574" s="8"/>
      <c r="J1574" s="8"/>
      <c r="K1574" s="8"/>
      <c r="L1574" s="8"/>
      <c r="M1574" s="10">
        <v>-0.06</v>
      </c>
      <c r="N1574" s="10">
        <v>0</v>
      </c>
      <c r="O1574" s="10">
        <v>1.38</v>
      </c>
      <c r="P1574" s="8"/>
      <c r="Q1574" s="8"/>
    </row>
    <row r="1575" spans="1:17" ht="15.75" thickBot="1" x14ac:dyDescent="0.3">
      <c r="A1575" s="6" t="s">
        <v>22</v>
      </c>
      <c r="B1575" s="6" t="s">
        <v>22</v>
      </c>
      <c r="C1575" s="6" t="s">
        <v>181</v>
      </c>
      <c r="D1575" s="6" t="s">
        <v>182</v>
      </c>
      <c r="E1575" s="7">
        <v>42830</v>
      </c>
      <c r="F1575" s="9"/>
      <c r="G1575" s="9"/>
      <c r="H1575" s="11">
        <v>41.64</v>
      </c>
      <c r="I1575" s="9"/>
      <c r="J1575" s="9"/>
      <c r="K1575" s="9"/>
      <c r="L1575" s="9"/>
      <c r="M1575" s="11">
        <v>-0.12</v>
      </c>
      <c r="N1575" s="11">
        <v>0</v>
      </c>
      <c r="O1575" s="11">
        <v>2.76</v>
      </c>
      <c r="P1575" s="9"/>
      <c r="Q1575" s="9"/>
    </row>
    <row r="1576" spans="1:17" ht="15.75" thickBot="1" x14ac:dyDescent="0.3">
      <c r="A1576" s="6" t="s">
        <v>22</v>
      </c>
      <c r="B1576" s="6" t="s">
        <v>22</v>
      </c>
      <c r="C1576" s="6" t="s">
        <v>181</v>
      </c>
      <c r="D1576" s="6" t="s">
        <v>182</v>
      </c>
      <c r="E1576" s="7">
        <v>42831</v>
      </c>
      <c r="F1576" s="8"/>
      <c r="G1576" s="8"/>
      <c r="H1576" s="10">
        <v>20.82</v>
      </c>
      <c r="I1576" s="8"/>
      <c r="J1576" s="8"/>
      <c r="K1576" s="8"/>
      <c r="L1576" s="8"/>
      <c r="M1576" s="10">
        <v>-0.06</v>
      </c>
      <c r="N1576" s="10">
        <v>0</v>
      </c>
      <c r="O1576" s="10">
        <v>1.38</v>
      </c>
      <c r="P1576" s="8"/>
      <c r="Q1576" s="8"/>
    </row>
    <row r="1577" spans="1:17" ht="15.75" thickBot="1" x14ac:dyDescent="0.3">
      <c r="A1577" s="6" t="s">
        <v>22</v>
      </c>
      <c r="B1577" s="6" t="s">
        <v>22</v>
      </c>
      <c r="C1577" s="6" t="s">
        <v>181</v>
      </c>
      <c r="D1577" s="6" t="s">
        <v>182</v>
      </c>
      <c r="E1577" s="7">
        <v>42833</v>
      </c>
      <c r="F1577" s="9"/>
      <c r="G1577" s="9"/>
      <c r="H1577" s="11">
        <v>936.9</v>
      </c>
      <c r="I1577" s="9"/>
      <c r="J1577" s="9"/>
      <c r="K1577" s="9"/>
      <c r="L1577" s="9"/>
      <c r="M1577" s="11">
        <v>-2.4700000000000002</v>
      </c>
      <c r="N1577" s="11">
        <v>-0.18</v>
      </c>
      <c r="O1577" s="11">
        <v>61.94</v>
      </c>
      <c r="P1577" s="9"/>
      <c r="Q1577" s="9"/>
    </row>
    <row r="1578" spans="1:17" ht="15.75" thickBot="1" x14ac:dyDescent="0.3">
      <c r="A1578" s="6" t="s">
        <v>22</v>
      </c>
      <c r="B1578" s="6" t="s">
        <v>22</v>
      </c>
      <c r="C1578" s="6" t="s">
        <v>181</v>
      </c>
      <c r="D1578" s="6" t="s">
        <v>182</v>
      </c>
      <c r="E1578" s="7">
        <v>42834</v>
      </c>
      <c r="F1578" s="8"/>
      <c r="G1578" s="8"/>
      <c r="H1578" s="10">
        <v>20.82</v>
      </c>
      <c r="I1578" s="8"/>
      <c r="J1578" s="8"/>
      <c r="K1578" s="8"/>
      <c r="L1578" s="8"/>
      <c r="M1578" s="10">
        <v>-0.06</v>
      </c>
      <c r="N1578" s="10">
        <v>0</v>
      </c>
      <c r="O1578" s="10">
        <v>1.38</v>
      </c>
      <c r="P1578" s="8"/>
      <c r="Q1578" s="8"/>
    </row>
    <row r="1579" spans="1:17" ht="15.75" thickBot="1" x14ac:dyDescent="0.3">
      <c r="A1579" s="6" t="s">
        <v>22</v>
      </c>
      <c r="B1579" s="6" t="s">
        <v>22</v>
      </c>
      <c r="C1579" s="6" t="s">
        <v>181</v>
      </c>
      <c r="D1579" s="6" t="s">
        <v>182</v>
      </c>
      <c r="E1579" s="7">
        <v>42835</v>
      </c>
      <c r="F1579" s="9"/>
      <c r="G1579" s="9"/>
      <c r="H1579" s="11">
        <v>20.82</v>
      </c>
      <c r="I1579" s="9"/>
      <c r="J1579" s="9"/>
      <c r="K1579" s="9"/>
      <c r="L1579" s="9"/>
      <c r="M1579" s="11">
        <v>-0.06</v>
      </c>
      <c r="N1579" s="11">
        <v>0</v>
      </c>
      <c r="O1579" s="11">
        <v>1.38</v>
      </c>
      <c r="P1579" s="9"/>
      <c r="Q1579" s="9"/>
    </row>
    <row r="1580" spans="1:17" ht="15.75" thickBot="1" x14ac:dyDescent="0.3">
      <c r="A1580" s="6" t="s">
        <v>22</v>
      </c>
      <c r="B1580" s="6" t="s">
        <v>22</v>
      </c>
      <c r="C1580" s="6" t="s">
        <v>181</v>
      </c>
      <c r="D1580" s="6" t="s">
        <v>182</v>
      </c>
      <c r="E1580" s="7">
        <v>42837</v>
      </c>
      <c r="F1580" s="8"/>
      <c r="G1580" s="8"/>
      <c r="H1580" s="10">
        <v>1790.52</v>
      </c>
      <c r="I1580" s="8"/>
      <c r="J1580" s="8"/>
      <c r="K1580" s="8"/>
      <c r="L1580" s="8"/>
      <c r="M1580" s="10">
        <v>-4.6100000000000003</v>
      </c>
      <c r="N1580" s="10">
        <v>-0.34</v>
      </c>
      <c r="O1580" s="10">
        <v>118.38</v>
      </c>
      <c r="P1580" s="8"/>
      <c r="Q1580" s="8"/>
    </row>
    <row r="1581" spans="1:17" ht="15.75" thickBot="1" x14ac:dyDescent="0.3">
      <c r="A1581" s="6" t="s">
        <v>22</v>
      </c>
      <c r="B1581" s="6" t="s">
        <v>22</v>
      </c>
      <c r="C1581" s="6" t="s">
        <v>181</v>
      </c>
      <c r="D1581" s="6" t="s">
        <v>182</v>
      </c>
      <c r="E1581" s="7">
        <v>42838</v>
      </c>
      <c r="F1581" s="9"/>
      <c r="G1581" s="9"/>
      <c r="H1581" s="11">
        <v>20.82</v>
      </c>
      <c r="I1581" s="9"/>
      <c r="J1581" s="9"/>
      <c r="K1581" s="9"/>
      <c r="L1581" s="9"/>
      <c r="M1581" s="11">
        <v>-0.06</v>
      </c>
      <c r="N1581" s="11">
        <v>0</v>
      </c>
      <c r="O1581" s="11">
        <v>1.38</v>
      </c>
      <c r="P1581" s="9"/>
      <c r="Q1581" s="9"/>
    </row>
    <row r="1582" spans="1:17" ht="15.75" thickBot="1" x14ac:dyDescent="0.3">
      <c r="A1582" s="6" t="s">
        <v>22</v>
      </c>
      <c r="B1582" s="6" t="s">
        <v>22</v>
      </c>
      <c r="C1582" s="6" t="s">
        <v>181</v>
      </c>
      <c r="D1582" s="6" t="s">
        <v>182</v>
      </c>
      <c r="E1582" s="7">
        <v>42839</v>
      </c>
      <c r="F1582" s="8"/>
      <c r="G1582" s="8"/>
      <c r="H1582" s="10">
        <v>249.84</v>
      </c>
      <c r="I1582" s="8"/>
      <c r="J1582" s="8"/>
      <c r="K1582" s="8"/>
      <c r="L1582" s="8"/>
      <c r="M1582" s="10">
        <v>-0.7</v>
      </c>
      <c r="N1582" s="10">
        <v>-0.05</v>
      </c>
      <c r="O1582" s="10">
        <v>16.52</v>
      </c>
      <c r="P1582" s="8"/>
      <c r="Q1582" s="8"/>
    </row>
    <row r="1583" spans="1:17" ht="15.75" thickBot="1" x14ac:dyDescent="0.3">
      <c r="A1583" s="6" t="s">
        <v>22</v>
      </c>
      <c r="B1583" s="6" t="s">
        <v>22</v>
      </c>
      <c r="C1583" s="6" t="s">
        <v>181</v>
      </c>
      <c r="D1583" s="6" t="s">
        <v>182</v>
      </c>
      <c r="E1583" s="7">
        <v>42840</v>
      </c>
      <c r="F1583" s="9"/>
      <c r="G1583" s="9"/>
      <c r="H1583" s="11">
        <v>20.82</v>
      </c>
      <c r="I1583" s="9"/>
      <c r="J1583" s="9"/>
      <c r="K1583" s="9"/>
      <c r="L1583" s="9"/>
      <c r="M1583" s="11">
        <v>-0.06</v>
      </c>
      <c r="N1583" s="11">
        <v>0</v>
      </c>
      <c r="O1583" s="11">
        <v>1.38</v>
      </c>
      <c r="P1583" s="9"/>
      <c r="Q1583" s="9"/>
    </row>
    <row r="1584" spans="1:17" ht="15.75" thickBot="1" x14ac:dyDescent="0.3">
      <c r="A1584" s="6" t="s">
        <v>22</v>
      </c>
      <c r="B1584" s="6" t="s">
        <v>22</v>
      </c>
      <c r="C1584" s="6" t="s">
        <v>181</v>
      </c>
      <c r="D1584" s="6" t="s">
        <v>182</v>
      </c>
      <c r="E1584" s="7">
        <v>42841</v>
      </c>
      <c r="F1584" s="8"/>
      <c r="G1584" s="8"/>
      <c r="H1584" s="10">
        <v>624.6</v>
      </c>
      <c r="I1584" s="8"/>
      <c r="J1584" s="8"/>
      <c r="K1584" s="8"/>
      <c r="L1584" s="8"/>
      <c r="M1584" s="10">
        <v>-1.63</v>
      </c>
      <c r="N1584" s="10">
        <v>-0.12</v>
      </c>
      <c r="O1584" s="10">
        <v>41.3</v>
      </c>
      <c r="P1584" s="8"/>
      <c r="Q1584" s="8"/>
    </row>
    <row r="1585" spans="1:17" ht="15.75" thickBot="1" x14ac:dyDescent="0.3">
      <c r="A1585" s="6" t="s">
        <v>22</v>
      </c>
      <c r="B1585" s="6" t="s">
        <v>22</v>
      </c>
      <c r="C1585" s="6" t="s">
        <v>181</v>
      </c>
      <c r="D1585" s="6" t="s">
        <v>182</v>
      </c>
      <c r="E1585" s="7">
        <v>42842</v>
      </c>
      <c r="F1585" s="9"/>
      <c r="G1585" s="9"/>
      <c r="H1585" s="11">
        <v>20.82</v>
      </c>
      <c r="I1585" s="9"/>
      <c r="J1585" s="9"/>
      <c r="K1585" s="9"/>
      <c r="L1585" s="9"/>
      <c r="M1585" s="11">
        <v>-0.06</v>
      </c>
      <c r="N1585" s="11">
        <v>0</v>
      </c>
      <c r="O1585" s="11">
        <v>1.38</v>
      </c>
      <c r="P1585" s="9"/>
      <c r="Q1585" s="9"/>
    </row>
    <row r="1586" spans="1:17" ht="15.75" thickBot="1" x14ac:dyDescent="0.3">
      <c r="A1586" s="6" t="s">
        <v>22</v>
      </c>
      <c r="B1586" s="6" t="s">
        <v>22</v>
      </c>
      <c r="C1586" s="6" t="s">
        <v>181</v>
      </c>
      <c r="D1586" s="6" t="s">
        <v>182</v>
      </c>
      <c r="E1586" s="7">
        <v>42843</v>
      </c>
      <c r="F1586" s="8"/>
      <c r="G1586" s="8"/>
      <c r="H1586" s="10">
        <v>312.3</v>
      </c>
      <c r="I1586" s="8"/>
      <c r="J1586" s="8"/>
      <c r="K1586" s="8"/>
      <c r="L1586" s="8"/>
      <c r="M1586" s="10">
        <v>-0.81</v>
      </c>
      <c r="N1586" s="10">
        <v>-0.06</v>
      </c>
      <c r="O1586" s="10">
        <v>20.65</v>
      </c>
      <c r="P1586" s="8"/>
      <c r="Q1586" s="8"/>
    </row>
    <row r="1587" spans="1:17" ht="15.75" thickBot="1" x14ac:dyDescent="0.3">
      <c r="A1587" s="6" t="s">
        <v>22</v>
      </c>
      <c r="B1587" s="6" t="s">
        <v>22</v>
      </c>
      <c r="C1587" s="6" t="s">
        <v>181</v>
      </c>
      <c r="D1587" s="6" t="s">
        <v>182</v>
      </c>
      <c r="E1587" s="7">
        <v>42844</v>
      </c>
      <c r="F1587" s="9"/>
      <c r="G1587" s="9"/>
      <c r="H1587" s="11">
        <v>104.1</v>
      </c>
      <c r="I1587" s="9"/>
      <c r="J1587" s="9"/>
      <c r="K1587" s="9"/>
      <c r="L1587" s="9"/>
      <c r="M1587" s="11">
        <v>-0.28999999999999998</v>
      </c>
      <c r="N1587" s="11">
        <v>-0.02</v>
      </c>
      <c r="O1587" s="11">
        <v>6.88</v>
      </c>
      <c r="P1587" s="9"/>
      <c r="Q1587" s="9"/>
    </row>
    <row r="1588" spans="1:17" ht="15.75" thickBot="1" x14ac:dyDescent="0.3">
      <c r="A1588" s="6" t="s">
        <v>22</v>
      </c>
      <c r="B1588" s="6" t="s">
        <v>22</v>
      </c>
      <c r="C1588" s="6" t="s">
        <v>181</v>
      </c>
      <c r="D1588" s="6" t="s">
        <v>182</v>
      </c>
      <c r="E1588" s="7">
        <v>42845</v>
      </c>
      <c r="F1588" s="8"/>
      <c r="G1588" s="8"/>
      <c r="H1588" s="10">
        <v>20.82</v>
      </c>
      <c r="I1588" s="8"/>
      <c r="J1588" s="8"/>
      <c r="K1588" s="8"/>
      <c r="L1588" s="8"/>
      <c r="M1588" s="10">
        <v>-0.06</v>
      </c>
      <c r="N1588" s="10">
        <v>0</v>
      </c>
      <c r="O1588" s="10">
        <v>1.38</v>
      </c>
      <c r="P1588" s="8"/>
      <c r="Q1588" s="8"/>
    </row>
    <row r="1589" spans="1:17" ht="15.75" thickBot="1" x14ac:dyDescent="0.3">
      <c r="A1589" s="6" t="s">
        <v>22</v>
      </c>
      <c r="B1589" s="6" t="s">
        <v>22</v>
      </c>
      <c r="C1589" s="6" t="s">
        <v>181</v>
      </c>
      <c r="D1589" s="6" t="s">
        <v>182</v>
      </c>
      <c r="E1589" s="7">
        <v>42854</v>
      </c>
      <c r="F1589" s="9"/>
      <c r="G1589" s="9"/>
      <c r="H1589" s="11">
        <v>124.92</v>
      </c>
      <c r="I1589" s="9"/>
      <c r="J1589" s="9"/>
      <c r="K1589" s="9"/>
      <c r="L1589" s="9"/>
      <c r="M1589" s="11">
        <v>-0.3</v>
      </c>
      <c r="N1589" s="11">
        <v>-0.03</v>
      </c>
      <c r="O1589" s="11">
        <v>8.26</v>
      </c>
      <c r="P1589" s="9"/>
      <c r="Q1589" s="9"/>
    </row>
    <row r="1590" spans="1:17" ht="15.75" thickBot="1" x14ac:dyDescent="0.3">
      <c r="A1590" s="6" t="s">
        <v>22</v>
      </c>
      <c r="B1590" s="6" t="s">
        <v>22</v>
      </c>
      <c r="C1590" s="6" t="s">
        <v>181</v>
      </c>
      <c r="D1590" s="6" t="s">
        <v>182</v>
      </c>
      <c r="E1590" s="7">
        <v>42855</v>
      </c>
      <c r="F1590" s="8"/>
      <c r="G1590" s="8"/>
      <c r="H1590" s="10">
        <v>62.46</v>
      </c>
      <c r="I1590" s="8"/>
      <c r="J1590" s="8"/>
      <c r="K1590" s="8"/>
      <c r="L1590" s="8"/>
      <c r="M1590" s="10">
        <v>-0.15</v>
      </c>
      <c r="N1590" s="10">
        <v>0</v>
      </c>
      <c r="O1590" s="10">
        <v>4.1399999999999997</v>
      </c>
      <c r="P1590" s="8"/>
      <c r="Q1590" s="8"/>
    </row>
    <row r="1591" spans="1:17" ht="15.75" thickBot="1" x14ac:dyDescent="0.3">
      <c r="A1591" s="6" t="s">
        <v>22</v>
      </c>
      <c r="B1591" s="6" t="s">
        <v>22</v>
      </c>
      <c r="C1591" s="6" t="s">
        <v>183</v>
      </c>
      <c r="D1591" s="6" t="s">
        <v>184</v>
      </c>
      <c r="E1591" s="7">
        <v>42781</v>
      </c>
      <c r="F1591" s="9"/>
      <c r="G1591" s="9"/>
      <c r="H1591" s="11">
        <v>129.36000000000001</v>
      </c>
      <c r="I1591" s="9"/>
      <c r="J1591" s="9"/>
      <c r="K1591" s="9"/>
      <c r="L1591" s="9"/>
      <c r="M1591" s="11">
        <v>-0.24</v>
      </c>
      <c r="N1591" s="11">
        <v>-0.13</v>
      </c>
      <c r="O1591" s="11">
        <v>7.82</v>
      </c>
      <c r="P1591" s="9"/>
      <c r="Q1591" s="9"/>
    </row>
    <row r="1592" spans="1:17" ht="15.75" thickBot="1" x14ac:dyDescent="0.3">
      <c r="A1592" s="6" t="s">
        <v>22</v>
      </c>
      <c r="B1592" s="6" t="s">
        <v>22</v>
      </c>
      <c r="C1592" s="6" t="s">
        <v>183</v>
      </c>
      <c r="D1592" s="6" t="s">
        <v>184</v>
      </c>
      <c r="E1592" s="7">
        <v>42806</v>
      </c>
      <c r="F1592" s="8"/>
      <c r="G1592" s="8"/>
      <c r="H1592" s="10">
        <v>11.9</v>
      </c>
      <c r="I1592" s="8"/>
      <c r="J1592" s="8"/>
      <c r="K1592" s="8"/>
      <c r="L1592" s="8"/>
      <c r="M1592" s="10">
        <v>0.01</v>
      </c>
      <c r="N1592" s="10">
        <v>-0.01</v>
      </c>
      <c r="O1592" s="10">
        <v>0.65</v>
      </c>
      <c r="P1592" s="8"/>
      <c r="Q1592" s="8"/>
    </row>
    <row r="1593" spans="1:17" ht="15.75" thickBot="1" x14ac:dyDescent="0.3">
      <c r="A1593" s="6" t="s">
        <v>22</v>
      </c>
      <c r="B1593" s="6" t="s">
        <v>22</v>
      </c>
      <c r="C1593" s="6" t="s">
        <v>183</v>
      </c>
      <c r="D1593" s="6" t="s">
        <v>184</v>
      </c>
      <c r="E1593" s="7">
        <v>42809</v>
      </c>
      <c r="F1593" s="9"/>
      <c r="G1593" s="9"/>
      <c r="H1593" s="11">
        <v>129.36000000000001</v>
      </c>
      <c r="I1593" s="9"/>
      <c r="J1593" s="9"/>
      <c r="K1593" s="9"/>
      <c r="L1593" s="9"/>
      <c r="M1593" s="11">
        <v>0.06</v>
      </c>
      <c r="N1593" s="11">
        <v>-0.11</v>
      </c>
      <c r="O1593" s="11">
        <v>7.03</v>
      </c>
      <c r="P1593" s="9"/>
      <c r="Q1593" s="9"/>
    </row>
    <row r="1594" spans="1:17" ht="15.75" thickBot="1" x14ac:dyDescent="0.3">
      <c r="A1594" s="6" t="s">
        <v>22</v>
      </c>
      <c r="B1594" s="6" t="s">
        <v>22</v>
      </c>
      <c r="C1594" s="6" t="s">
        <v>183</v>
      </c>
      <c r="D1594" s="6" t="s">
        <v>184</v>
      </c>
      <c r="E1594" s="7">
        <v>42810</v>
      </c>
      <c r="F1594" s="8"/>
      <c r="G1594" s="8"/>
      <c r="H1594" s="10">
        <v>-18.78</v>
      </c>
      <c r="I1594" s="8"/>
      <c r="J1594" s="8"/>
      <c r="K1594" s="8"/>
      <c r="L1594" s="8"/>
      <c r="M1594" s="10">
        <v>-0.01</v>
      </c>
      <c r="N1594" s="10">
        <v>0.02</v>
      </c>
      <c r="O1594" s="10">
        <v>-1.02</v>
      </c>
      <c r="P1594" s="8"/>
      <c r="Q1594" s="8"/>
    </row>
    <row r="1595" spans="1:17" ht="15.75" thickBot="1" x14ac:dyDescent="0.3">
      <c r="A1595" s="6" t="s">
        <v>22</v>
      </c>
      <c r="B1595" s="6" t="s">
        <v>22</v>
      </c>
      <c r="C1595" s="6" t="s">
        <v>183</v>
      </c>
      <c r="D1595" s="6" t="s">
        <v>184</v>
      </c>
      <c r="E1595" s="7">
        <v>42824</v>
      </c>
      <c r="F1595" s="9"/>
      <c r="G1595" s="9"/>
      <c r="H1595" s="11">
        <v>194.04</v>
      </c>
      <c r="I1595" s="9"/>
      <c r="J1595" s="9"/>
      <c r="K1595" s="9"/>
      <c r="L1595" s="9"/>
      <c r="M1595" s="11">
        <v>0.08</v>
      </c>
      <c r="N1595" s="11">
        <v>-0.16</v>
      </c>
      <c r="O1595" s="11">
        <v>10.55</v>
      </c>
      <c r="P1595" s="9"/>
      <c r="Q1595" s="9"/>
    </row>
    <row r="1596" spans="1:17" ht="15.75" thickBot="1" x14ac:dyDescent="0.3">
      <c r="A1596" s="6" t="s">
        <v>22</v>
      </c>
      <c r="B1596" s="6" t="s">
        <v>22</v>
      </c>
      <c r="C1596" s="6" t="s">
        <v>183</v>
      </c>
      <c r="D1596" s="6" t="s">
        <v>184</v>
      </c>
      <c r="E1596" s="7">
        <v>42825</v>
      </c>
      <c r="F1596" s="8"/>
      <c r="G1596" s="8"/>
      <c r="H1596" s="10">
        <v>43.12</v>
      </c>
      <c r="I1596" s="8"/>
      <c r="J1596" s="8"/>
      <c r="K1596" s="8"/>
      <c r="L1596" s="8"/>
      <c r="M1596" s="10">
        <v>0.02</v>
      </c>
      <c r="N1596" s="10">
        <v>-0.04</v>
      </c>
      <c r="O1596" s="10">
        <v>2.34</v>
      </c>
      <c r="P1596" s="8"/>
      <c r="Q1596" s="8"/>
    </row>
    <row r="1597" spans="1:17" ht="15.75" thickBot="1" x14ac:dyDescent="0.3">
      <c r="A1597" s="6" t="s">
        <v>22</v>
      </c>
      <c r="B1597" s="6" t="s">
        <v>22</v>
      </c>
      <c r="C1597" s="6" t="s">
        <v>183</v>
      </c>
      <c r="D1597" s="6" t="s">
        <v>184</v>
      </c>
      <c r="E1597" s="7">
        <v>42828</v>
      </c>
      <c r="F1597" s="9"/>
      <c r="G1597" s="9"/>
      <c r="H1597" s="11">
        <v>1391.16</v>
      </c>
      <c r="I1597" s="9"/>
      <c r="J1597" s="9"/>
      <c r="K1597" s="9"/>
      <c r="L1597" s="9"/>
      <c r="M1597" s="11">
        <v>-4.91</v>
      </c>
      <c r="N1597" s="11">
        <v>-0.45</v>
      </c>
      <c r="O1597" s="11">
        <v>91.81</v>
      </c>
      <c r="P1597" s="9"/>
      <c r="Q1597" s="9"/>
    </row>
    <row r="1598" spans="1:17" ht="15.75" thickBot="1" x14ac:dyDescent="0.3">
      <c r="A1598" s="6" t="s">
        <v>22</v>
      </c>
      <c r="B1598" s="6" t="s">
        <v>22</v>
      </c>
      <c r="C1598" s="6" t="s">
        <v>183</v>
      </c>
      <c r="D1598" s="6" t="s">
        <v>184</v>
      </c>
      <c r="E1598" s="7">
        <v>42829</v>
      </c>
      <c r="F1598" s="8"/>
      <c r="G1598" s="8"/>
      <c r="H1598" s="10">
        <v>646.79999999999995</v>
      </c>
      <c r="I1598" s="8"/>
      <c r="J1598" s="8"/>
      <c r="K1598" s="8"/>
      <c r="L1598" s="8"/>
      <c r="M1598" s="10">
        <v>-2.34</v>
      </c>
      <c r="N1598" s="10">
        <v>-0.19</v>
      </c>
      <c r="O1598" s="10">
        <v>42.7</v>
      </c>
      <c r="P1598" s="8"/>
      <c r="Q1598" s="8"/>
    </row>
    <row r="1599" spans="1:17" ht="15.75" thickBot="1" x14ac:dyDescent="0.3">
      <c r="A1599" s="6" t="s">
        <v>22</v>
      </c>
      <c r="B1599" s="6" t="s">
        <v>22</v>
      </c>
      <c r="C1599" s="6" t="s">
        <v>183</v>
      </c>
      <c r="D1599" s="6" t="s">
        <v>184</v>
      </c>
      <c r="E1599" s="7">
        <v>42830</v>
      </c>
      <c r="F1599" s="9"/>
      <c r="G1599" s="9"/>
      <c r="H1599" s="11">
        <v>4010.16</v>
      </c>
      <c r="I1599" s="9"/>
      <c r="J1599" s="9"/>
      <c r="K1599" s="9"/>
      <c r="L1599" s="9"/>
      <c r="M1599" s="11">
        <v>-15.46</v>
      </c>
      <c r="N1599" s="11">
        <v>-1.22</v>
      </c>
      <c r="O1599" s="11">
        <v>264.75</v>
      </c>
      <c r="P1599" s="9"/>
      <c r="Q1599" s="9"/>
    </row>
    <row r="1600" spans="1:17" ht="15.75" thickBot="1" x14ac:dyDescent="0.3">
      <c r="A1600" s="6" t="s">
        <v>22</v>
      </c>
      <c r="B1600" s="6" t="s">
        <v>22</v>
      </c>
      <c r="C1600" s="6" t="s">
        <v>183</v>
      </c>
      <c r="D1600" s="6" t="s">
        <v>184</v>
      </c>
      <c r="E1600" s="7">
        <v>42831</v>
      </c>
      <c r="F1600" s="8"/>
      <c r="G1600" s="8"/>
      <c r="H1600" s="10">
        <v>3622.08</v>
      </c>
      <c r="I1600" s="8"/>
      <c r="J1600" s="8"/>
      <c r="K1600" s="8"/>
      <c r="L1600" s="8"/>
      <c r="M1600" s="10">
        <v>-12.99</v>
      </c>
      <c r="N1600" s="10">
        <v>-1.02</v>
      </c>
      <c r="O1600" s="10">
        <v>239.21</v>
      </c>
      <c r="P1600" s="8"/>
      <c r="Q1600" s="8"/>
    </row>
    <row r="1601" spans="1:17" ht="15.75" thickBot="1" x14ac:dyDescent="0.3">
      <c r="A1601" s="6" t="s">
        <v>22</v>
      </c>
      <c r="B1601" s="6" t="s">
        <v>22</v>
      </c>
      <c r="C1601" s="6" t="s">
        <v>183</v>
      </c>
      <c r="D1601" s="6" t="s">
        <v>184</v>
      </c>
      <c r="E1601" s="7">
        <v>42832</v>
      </c>
      <c r="F1601" s="9"/>
      <c r="G1601" s="9"/>
      <c r="H1601" s="11">
        <v>2867.48</v>
      </c>
      <c r="I1601" s="9"/>
      <c r="J1601" s="9"/>
      <c r="K1601" s="9"/>
      <c r="L1601" s="9"/>
      <c r="M1601" s="11">
        <v>-10.16</v>
      </c>
      <c r="N1601" s="11">
        <v>-0.85</v>
      </c>
      <c r="O1601" s="11">
        <v>189.33</v>
      </c>
      <c r="P1601" s="9"/>
      <c r="Q1601" s="9"/>
    </row>
    <row r="1602" spans="1:17" ht="15.75" thickBot="1" x14ac:dyDescent="0.3">
      <c r="A1602" s="6" t="s">
        <v>22</v>
      </c>
      <c r="B1602" s="6" t="s">
        <v>22</v>
      </c>
      <c r="C1602" s="6" t="s">
        <v>183</v>
      </c>
      <c r="D1602" s="6" t="s">
        <v>184</v>
      </c>
      <c r="E1602" s="7">
        <v>42833</v>
      </c>
      <c r="F1602" s="8"/>
      <c r="G1602" s="8"/>
      <c r="H1602" s="10">
        <v>1940.4</v>
      </c>
      <c r="I1602" s="8"/>
      <c r="J1602" s="8"/>
      <c r="K1602" s="8"/>
      <c r="L1602" s="8"/>
      <c r="M1602" s="10">
        <v>-6.87</v>
      </c>
      <c r="N1602" s="10">
        <v>-0.56000000000000005</v>
      </c>
      <c r="O1602" s="10">
        <v>128.13999999999999</v>
      </c>
      <c r="P1602" s="8"/>
      <c r="Q1602" s="8"/>
    </row>
    <row r="1603" spans="1:17" ht="15.75" thickBot="1" x14ac:dyDescent="0.3">
      <c r="A1603" s="6" t="s">
        <v>22</v>
      </c>
      <c r="B1603" s="6" t="s">
        <v>22</v>
      </c>
      <c r="C1603" s="6" t="s">
        <v>183</v>
      </c>
      <c r="D1603" s="6" t="s">
        <v>184</v>
      </c>
      <c r="E1603" s="7">
        <v>42834</v>
      </c>
      <c r="F1603" s="9"/>
      <c r="G1603" s="9"/>
      <c r="H1603" s="11">
        <v>711.48</v>
      </c>
      <c r="I1603" s="9"/>
      <c r="J1603" s="9"/>
      <c r="K1603" s="9"/>
      <c r="L1603" s="9"/>
      <c r="M1603" s="11">
        <v>-2.52</v>
      </c>
      <c r="N1603" s="11">
        <v>-0.2</v>
      </c>
      <c r="O1603" s="11">
        <v>46.99</v>
      </c>
      <c r="P1603" s="9"/>
      <c r="Q1603" s="9"/>
    </row>
    <row r="1604" spans="1:17" ht="15.75" thickBot="1" x14ac:dyDescent="0.3">
      <c r="A1604" s="6" t="s">
        <v>22</v>
      </c>
      <c r="B1604" s="6" t="s">
        <v>22</v>
      </c>
      <c r="C1604" s="6" t="s">
        <v>183</v>
      </c>
      <c r="D1604" s="6" t="s">
        <v>184</v>
      </c>
      <c r="E1604" s="7">
        <v>42835</v>
      </c>
      <c r="F1604" s="8"/>
      <c r="G1604" s="8"/>
      <c r="H1604" s="10">
        <v>3665.2</v>
      </c>
      <c r="I1604" s="8"/>
      <c r="J1604" s="8"/>
      <c r="K1604" s="8"/>
      <c r="L1604" s="8"/>
      <c r="M1604" s="10">
        <v>-13.79</v>
      </c>
      <c r="N1604" s="10">
        <v>-1.1000000000000001</v>
      </c>
      <c r="O1604" s="10">
        <v>242</v>
      </c>
      <c r="P1604" s="8"/>
      <c r="Q1604" s="8"/>
    </row>
    <row r="1605" spans="1:17" ht="15.75" thickBot="1" x14ac:dyDescent="0.3">
      <c r="A1605" s="6" t="s">
        <v>22</v>
      </c>
      <c r="B1605" s="6" t="s">
        <v>22</v>
      </c>
      <c r="C1605" s="6" t="s">
        <v>183</v>
      </c>
      <c r="D1605" s="6" t="s">
        <v>184</v>
      </c>
      <c r="E1605" s="7">
        <v>42836</v>
      </c>
      <c r="F1605" s="9"/>
      <c r="G1605" s="9"/>
      <c r="H1605" s="11">
        <v>2393.16</v>
      </c>
      <c r="I1605" s="9"/>
      <c r="J1605" s="9"/>
      <c r="K1605" s="9"/>
      <c r="L1605" s="9"/>
      <c r="M1605" s="11">
        <v>-8.3800000000000008</v>
      </c>
      <c r="N1605" s="11">
        <v>-0.67</v>
      </c>
      <c r="O1605" s="11">
        <v>158.05000000000001</v>
      </c>
      <c r="P1605" s="9"/>
      <c r="Q1605" s="9"/>
    </row>
    <row r="1606" spans="1:17" ht="15.75" thickBot="1" x14ac:dyDescent="0.3">
      <c r="A1606" s="6" t="s">
        <v>22</v>
      </c>
      <c r="B1606" s="6" t="s">
        <v>22</v>
      </c>
      <c r="C1606" s="6" t="s">
        <v>183</v>
      </c>
      <c r="D1606" s="6" t="s">
        <v>184</v>
      </c>
      <c r="E1606" s="7">
        <v>42837</v>
      </c>
      <c r="F1606" s="8"/>
      <c r="G1606" s="8"/>
      <c r="H1606" s="10">
        <v>2996.84</v>
      </c>
      <c r="I1606" s="8"/>
      <c r="J1606" s="8"/>
      <c r="K1606" s="8"/>
      <c r="L1606" s="8"/>
      <c r="M1606" s="10">
        <v>-10.38</v>
      </c>
      <c r="N1606" s="10">
        <v>-0.85</v>
      </c>
      <c r="O1606" s="10">
        <v>197.91</v>
      </c>
      <c r="P1606" s="8"/>
      <c r="Q1606" s="8"/>
    </row>
    <row r="1607" spans="1:17" ht="15.75" thickBot="1" x14ac:dyDescent="0.3">
      <c r="A1607" s="6" t="s">
        <v>22</v>
      </c>
      <c r="B1607" s="6" t="s">
        <v>22</v>
      </c>
      <c r="C1607" s="6" t="s">
        <v>183</v>
      </c>
      <c r="D1607" s="6" t="s">
        <v>184</v>
      </c>
      <c r="E1607" s="7">
        <v>42838</v>
      </c>
      <c r="F1607" s="9"/>
      <c r="G1607" s="9"/>
      <c r="H1607" s="11">
        <v>1530.76</v>
      </c>
      <c r="I1607" s="9"/>
      <c r="J1607" s="9"/>
      <c r="K1607" s="9"/>
      <c r="L1607" s="9"/>
      <c r="M1607" s="11">
        <v>-5.29</v>
      </c>
      <c r="N1607" s="11">
        <v>-0.43</v>
      </c>
      <c r="O1607" s="11">
        <v>101.08</v>
      </c>
      <c r="P1607" s="9"/>
      <c r="Q1607" s="9"/>
    </row>
    <row r="1608" spans="1:17" ht="15.75" thickBot="1" x14ac:dyDescent="0.3">
      <c r="A1608" s="6" t="s">
        <v>22</v>
      </c>
      <c r="B1608" s="6" t="s">
        <v>22</v>
      </c>
      <c r="C1608" s="6" t="s">
        <v>183</v>
      </c>
      <c r="D1608" s="6" t="s">
        <v>184</v>
      </c>
      <c r="E1608" s="7">
        <v>42839</v>
      </c>
      <c r="F1608" s="8"/>
      <c r="G1608" s="8"/>
      <c r="H1608" s="10">
        <v>5562.48</v>
      </c>
      <c r="I1608" s="8"/>
      <c r="J1608" s="8"/>
      <c r="K1608" s="8"/>
      <c r="L1608" s="8"/>
      <c r="M1608" s="10">
        <v>-21.15</v>
      </c>
      <c r="N1608" s="10">
        <v>-1.68</v>
      </c>
      <c r="O1608" s="10">
        <v>367.26</v>
      </c>
      <c r="P1608" s="8"/>
      <c r="Q1608" s="8"/>
    </row>
    <row r="1609" spans="1:17" ht="15.75" thickBot="1" x14ac:dyDescent="0.3">
      <c r="A1609" s="6" t="s">
        <v>22</v>
      </c>
      <c r="B1609" s="6" t="s">
        <v>22</v>
      </c>
      <c r="C1609" s="6" t="s">
        <v>183</v>
      </c>
      <c r="D1609" s="6" t="s">
        <v>184</v>
      </c>
      <c r="E1609" s="7">
        <v>42840</v>
      </c>
      <c r="F1609" s="9"/>
      <c r="G1609" s="9"/>
      <c r="H1609" s="11">
        <v>5799.64</v>
      </c>
      <c r="I1609" s="9"/>
      <c r="J1609" s="9"/>
      <c r="K1609" s="9"/>
      <c r="L1609" s="9"/>
      <c r="M1609" s="11">
        <v>-21.96</v>
      </c>
      <c r="N1609" s="11">
        <v>-1.73</v>
      </c>
      <c r="O1609" s="11">
        <v>382.88</v>
      </c>
      <c r="P1609" s="9"/>
      <c r="Q1609" s="9"/>
    </row>
    <row r="1610" spans="1:17" ht="15.75" thickBot="1" x14ac:dyDescent="0.3">
      <c r="A1610" s="6" t="s">
        <v>22</v>
      </c>
      <c r="B1610" s="6" t="s">
        <v>22</v>
      </c>
      <c r="C1610" s="6" t="s">
        <v>183</v>
      </c>
      <c r="D1610" s="6" t="s">
        <v>184</v>
      </c>
      <c r="E1610" s="7">
        <v>42841</v>
      </c>
      <c r="F1610" s="8"/>
      <c r="G1610" s="8"/>
      <c r="H1610" s="10">
        <v>4484.4799999999996</v>
      </c>
      <c r="I1610" s="8"/>
      <c r="J1610" s="8"/>
      <c r="K1610" s="8"/>
      <c r="L1610" s="8"/>
      <c r="M1610" s="10">
        <v>-15.76</v>
      </c>
      <c r="N1610" s="10">
        <v>-1.27</v>
      </c>
      <c r="O1610" s="10">
        <v>296.16000000000003</v>
      </c>
      <c r="P1610" s="8"/>
      <c r="Q1610" s="8"/>
    </row>
    <row r="1611" spans="1:17" ht="15.75" thickBot="1" x14ac:dyDescent="0.3">
      <c r="A1611" s="6" t="s">
        <v>22</v>
      </c>
      <c r="B1611" s="6" t="s">
        <v>22</v>
      </c>
      <c r="C1611" s="6" t="s">
        <v>183</v>
      </c>
      <c r="D1611" s="6" t="s">
        <v>184</v>
      </c>
      <c r="E1611" s="7">
        <v>42842</v>
      </c>
      <c r="F1611" s="9"/>
      <c r="G1611" s="9"/>
      <c r="H1611" s="11">
        <v>3822.49</v>
      </c>
      <c r="I1611" s="9"/>
      <c r="J1611" s="9"/>
      <c r="K1611" s="9"/>
      <c r="L1611" s="9"/>
      <c r="M1611" s="11">
        <v>-13.35</v>
      </c>
      <c r="N1611" s="11">
        <v>-1.1000000000000001</v>
      </c>
      <c r="O1611" s="11">
        <v>252.42</v>
      </c>
      <c r="P1611" s="9"/>
      <c r="Q1611" s="9"/>
    </row>
    <row r="1612" spans="1:17" ht="15.75" thickBot="1" x14ac:dyDescent="0.3">
      <c r="A1612" s="6" t="s">
        <v>22</v>
      </c>
      <c r="B1612" s="6" t="s">
        <v>22</v>
      </c>
      <c r="C1612" s="6" t="s">
        <v>183</v>
      </c>
      <c r="D1612" s="6" t="s">
        <v>184</v>
      </c>
      <c r="E1612" s="7">
        <v>42843</v>
      </c>
      <c r="F1612" s="8"/>
      <c r="G1612" s="8"/>
      <c r="H1612" s="10">
        <v>797.72</v>
      </c>
      <c r="I1612" s="8"/>
      <c r="J1612" s="8"/>
      <c r="K1612" s="8"/>
      <c r="L1612" s="8"/>
      <c r="M1612" s="10">
        <v>-2.76</v>
      </c>
      <c r="N1612" s="10">
        <v>-0.24</v>
      </c>
      <c r="O1612" s="10">
        <v>52.67</v>
      </c>
      <c r="P1612" s="8"/>
      <c r="Q1612" s="8"/>
    </row>
    <row r="1613" spans="1:17" ht="15.75" thickBot="1" x14ac:dyDescent="0.3">
      <c r="A1613" s="6" t="s">
        <v>22</v>
      </c>
      <c r="B1613" s="6" t="s">
        <v>22</v>
      </c>
      <c r="C1613" s="6" t="s">
        <v>183</v>
      </c>
      <c r="D1613" s="6" t="s">
        <v>184</v>
      </c>
      <c r="E1613" s="7">
        <v>42844</v>
      </c>
      <c r="F1613" s="9"/>
      <c r="G1613" s="9"/>
      <c r="H1613" s="11">
        <v>711.48</v>
      </c>
      <c r="I1613" s="9"/>
      <c r="J1613" s="9"/>
      <c r="K1613" s="9"/>
      <c r="L1613" s="9"/>
      <c r="M1613" s="11">
        <v>-2.65</v>
      </c>
      <c r="N1613" s="11">
        <v>-0.21</v>
      </c>
      <c r="O1613" s="11">
        <v>46.97</v>
      </c>
      <c r="P1613" s="9"/>
      <c r="Q1613" s="9"/>
    </row>
    <row r="1614" spans="1:17" ht="15.75" thickBot="1" x14ac:dyDescent="0.3">
      <c r="A1614" s="6" t="s">
        <v>22</v>
      </c>
      <c r="B1614" s="6" t="s">
        <v>22</v>
      </c>
      <c r="C1614" s="6" t="s">
        <v>183</v>
      </c>
      <c r="D1614" s="6" t="s">
        <v>184</v>
      </c>
      <c r="E1614" s="7">
        <v>42845</v>
      </c>
      <c r="F1614" s="8"/>
      <c r="G1614" s="8"/>
      <c r="H1614" s="10">
        <v>1573.88</v>
      </c>
      <c r="I1614" s="8"/>
      <c r="J1614" s="8"/>
      <c r="K1614" s="8"/>
      <c r="L1614" s="8"/>
      <c r="M1614" s="10">
        <v>-5.74</v>
      </c>
      <c r="N1614" s="10">
        <v>-0.46</v>
      </c>
      <c r="O1614" s="10">
        <v>103.92</v>
      </c>
      <c r="P1614" s="8"/>
      <c r="Q1614" s="8"/>
    </row>
    <row r="1615" spans="1:17" ht="15.75" thickBot="1" x14ac:dyDescent="0.3">
      <c r="A1615" s="6" t="s">
        <v>22</v>
      </c>
      <c r="B1615" s="6" t="s">
        <v>22</v>
      </c>
      <c r="C1615" s="6" t="s">
        <v>183</v>
      </c>
      <c r="D1615" s="6" t="s">
        <v>184</v>
      </c>
      <c r="E1615" s="7">
        <v>42854</v>
      </c>
      <c r="F1615" s="9"/>
      <c r="G1615" s="9"/>
      <c r="H1615" s="11">
        <v>9443.2800000000007</v>
      </c>
      <c r="I1615" s="9"/>
      <c r="J1615" s="9"/>
      <c r="K1615" s="9"/>
      <c r="L1615" s="9"/>
      <c r="M1615" s="11">
        <v>-31.23</v>
      </c>
      <c r="N1615" s="11">
        <v>-2.44</v>
      </c>
      <c r="O1615" s="11">
        <v>623.80999999999995</v>
      </c>
      <c r="P1615" s="9"/>
      <c r="Q1615" s="9"/>
    </row>
    <row r="1616" spans="1:17" ht="15.75" thickBot="1" x14ac:dyDescent="0.3">
      <c r="A1616" s="6" t="s">
        <v>22</v>
      </c>
      <c r="B1616" s="6" t="s">
        <v>22</v>
      </c>
      <c r="C1616" s="6" t="s">
        <v>183</v>
      </c>
      <c r="D1616" s="6" t="s">
        <v>184</v>
      </c>
      <c r="E1616" s="7">
        <v>42855</v>
      </c>
      <c r="F1616" s="8"/>
      <c r="G1616" s="8"/>
      <c r="H1616" s="10">
        <v>2845.92</v>
      </c>
      <c r="I1616" s="8"/>
      <c r="J1616" s="8"/>
      <c r="K1616" s="8"/>
      <c r="L1616" s="8"/>
      <c r="M1616" s="10">
        <v>-9.35</v>
      </c>
      <c r="N1616" s="10">
        <v>-0.76</v>
      </c>
      <c r="O1616" s="10">
        <v>187.99</v>
      </c>
      <c r="P1616" s="8"/>
      <c r="Q1616" s="8"/>
    </row>
    <row r="1617" spans="1:17" ht="15.75" thickBot="1" x14ac:dyDescent="0.3">
      <c r="A1617" s="6" t="s">
        <v>22</v>
      </c>
      <c r="B1617" s="6" t="s">
        <v>22</v>
      </c>
      <c r="C1617" s="6" t="s">
        <v>185</v>
      </c>
      <c r="D1617" s="6" t="s">
        <v>186</v>
      </c>
      <c r="E1617" s="7">
        <v>42829</v>
      </c>
      <c r="F1617" s="9"/>
      <c r="G1617" s="9"/>
      <c r="H1617" s="11">
        <v>21.21</v>
      </c>
      <c r="I1617" s="9"/>
      <c r="J1617" s="9"/>
      <c r="K1617" s="9"/>
      <c r="L1617" s="9"/>
      <c r="M1617" s="11">
        <v>-0.06</v>
      </c>
      <c r="N1617" s="11">
        <v>0</v>
      </c>
      <c r="O1617" s="11">
        <v>1.4</v>
      </c>
      <c r="P1617" s="9"/>
      <c r="Q1617" s="9"/>
    </row>
    <row r="1618" spans="1:17" ht="15.75" thickBot="1" x14ac:dyDescent="0.3">
      <c r="A1618" s="6" t="s">
        <v>22</v>
      </c>
      <c r="B1618" s="6" t="s">
        <v>22</v>
      </c>
      <c r="C1618" s="6" t="s">
        <v>185</v>
      </c>
      <c r="D1618" s="6" t="s">
        <v>186</v>
      </c>
      <c r="E1618" s="7">
        <v>42831</v>
      </c>
      <c r="F1618" s="8"/>
      <c r="G1618" s="8"/>
      <c r="H1618" s="10">
        <v>84.84</v>
      </c>
      <c r="I1618" s="8"/>
      <c r="J1618" s="8"/>
      <c r="K1618" s="8"/>
      <c r="L1618" s="8"/>
      <c r="M1618" s="10">
        <v>-0.23</v>
      </c>
      <c r="N1618" s="10">
        <v>-0.01</v>
      </c>
      <c r="O1618" s="10">
        <v>5.61</v>
      </c>
      <c r="P1618" s="8"/>
      <c r="Q1618" s="8"/>
    </row>
    <row r="1619" spans="1:17" ht="15.75" thickBot="1" x14ac:dyDescent="0.3">
      <c r="A1619" s="6" t="s">
        <v>22</v>
      </c>
      <c r="B1619" s="6" t="s">
        <v>22</v>
      </c>
      <c r="C1619" s="6" t="s">
        <v>185</v>
      </c>
      <c r="D1619" s="6" t="s">
        <v>186</v>
      </c>
      <c r="E1619" s="7">
        <v>42832</v>
      </c>
      <c r="F1619" s="9"/>
      <c r="G1619" s="9"/>
      <c r="H1619" s="11">
        <v>89.08</v>
      </c>
      <c r="I1619" s="9"/>
      <c r="J1619" s="9"/>
      <c r="K1619" s="9"/>
      <c r="L1619" s="9"/>
      <c r="M1619" s="11">
        <v>-0.24</v>
      </c>
      <c r="N1619" s="11">
        <v>-0.01</v>
      </c>
      <c r="O1619" s="11">
        <v>5.88</v>
      </c>
      <c r="P1619" s="9"/>
      <c r="Q1619" s="9"/>
    </row>
    <row r="1620" spans="1:17" ht="15.75" thickBot="1" x14ac:dyDescent="0.3">
      <c r="A1620" s="6" t="s">
        <v>22</v>
      </c>
      <c r="B1620" s="6" t="s">
        <v>22</v>
      </c>
      <c r="C1620" s="6" t="s">
        <v>185</v>
      </c>
      <c r="D1620" s="6" t="s">
        <v>186</v>
      </c>
      <c r="E1620" s="7">
        <v>42833</v>
      </c>
      <c r="F1620" s="8"/>
      <c r="G1620" s="8"/>
      <c r="H1620" s="10">
        <v>21.21</v>
      </c>
      <c r="I1620" s="8"/>
      <c r="J1620" s="8"/>
      <c r="K1620" s="8"/>
      <c r="L1620" s="8"/>
      <c r="M1620" s="10">
        <v>-0.06</v>
      </c>
      <c r="N1620" s="10">
        <v>0</v>
      </c>
      <c r="O1620" s="10">
        <v>1.4</v>
      </c>
      <c r="P1620" s="8"/>
      <c r="Q1620" s="8"/>
    </row>
    <row r="1621" spans="1:17" ht="15.75" thickBot="1" x14ac:dyDescent="0.3">
      <c r="A1621" s="6" t="s">
        <v>22</v>
      </c>
      <c r="B1621" s="6" t="s">
        <v>22</v>
      </c>
      <c r="C1621" s="6" t="s">
        <v>185</v>
      </c>
      <c r="D1621" s="6" t="s">
        <v>186</v>
      </c>
      <c r="E1621" s="7">
        <v>42835</v>
      </c>
      <c r="F1621" s="9"/>
      <c r="G1621" s="9"/>
      <c r="H1621" s="11">
        <v>21.21</v>
      </c>
      <c r="I1621" s="9"/>
      <c r="J1621" s="9"/>
      <c r="K1621" s="9"/>
      <c r="L1621" s="9"/>
      <c r="M1621" s="11">
        <v>-0.06</v>
      </c>
      <c r="N1621" s="11">
        <v>0</v>
      </c>
      <c r="O1621" s="11">
        <v>1.4</v>
      </c>
      <c r="P1621" s="9"/>
      <c r="Q1621" s="9"/>
    </row>
    <row r="1622" spans="1:17" ht="15.75" thickBot="1" x14ac:dyDescent="0.3">
      <c r="A1622" s="6" t="s">
        <v>22</v>
      </c>
      <c r="B1622" s="6" t="s">
        <v>22</v>
      </c>
      <c r="C1622" s="6" t="s">
        <v>185</v>
      </c>
      <c r="D1622" s="6" t="s">
        <v>186</v>
      </c>
      <c r="E1622" s="7">
        <v>42836</v>
      </c>
      <c r="F1622" s="8"/>
      <c r="G1622" s="8"/>
      <c r="H1622" s="10">
        <v>84.84</v>
      </c>
      <c r="I1622" s="8"/>
      <c r="J1622" s="8"/>
      <c r="K1622" s="8"/>
      <c r="L1622" s="8"/>
      <c r="M1622" s="10">
        <v>-0.21</v>
      </c>
      <c r="N1622" s="10">
        <v>-0.02</v>
      </c>
      <c r="O1622" s="10">
        <v>5.61</v>
      </c>
      <c r="P1622" s="8"/>
      <c r="Q1622" s="8"/>
    </row>
    <row r="1623" spans="1:17" ht="15.75" thickBot="1" x14ac:dyDescent="0.3">
      <c r="A1623" s="6" t="s">
        <v>22</v>
      </c>
      <c r="B1623" s="6" t="s">
        <v>22</v>
      </c>
      <c r="C1623" s="6" t="s">
        <v>185</v>
      </c>
      <c r="D1623" s="6" t="s">
        <v>186</v>
      </c>
      <c r="E1623" s="7">
        <v>42837</v>
      </c>
      <c r="F1623" s="9"/>
      <c r="G1623" s="9"/>
      <c r="H1623" s="11">
        <v>339.36</v>
      </c>
      <c r="I1623" s="9"/>
      <c r="J1623" s="9"/>
      <c r="K1623" s="9"/>
      <c r="L1623" s="9"/>
      <c r="M1623" s="11">
        <v>-0.85</v>
      </c>
      <c r="N1623" s="11">
        <v>-7.0000000000000007E-2</v>
      </c>
      <c r="O1623" s="11">
        <v>22.44</v>
      </c>
      <c r="P1623" s="9"/>
      <c r="Q1623" s="9"/>
    </row>
    <row r="1624" spans="1:17" ht="15.75" thickBot="1" x14ac:dyDescent="0.3">
      <c r="A1624" s="6" t="s">
        <v>22</v>
      </c>
      <c r="B1624" s="6" t="s">
        <v>22</v>
      </c>
      <c r="C1624" s="6" t="s">
        <v>185</v>
      </c>
      <c r="D1624" s="6" t="s">
        <v>186</v>
      </c>
      <c r="E1624" s="7">
        <v>42839</v>
      </c>
      <c r="F1624" s="8"/>
      <c r="G1624" s="8"/>
      <c r="H1624" s="10">
        <v>21.21</v>
      </c>
      <c r="I1624" s="8"/>
      <c r="J1624" s="8"/>
      <c r="K1624" s="8"/>
      <c r="L1624" s="8"/>
      <c r="M1624" s="10">
        <v>-0.06</v>
      </c>
      <c r="N1624" s="10">
        <v>0</v>
      </c>
      <c r="O1624" s="10">
        <v>1.4</v>
      </c>
      <c r="P1624" s="8"/>
      <c r="Q1624" s="8"/>
    </row>
    <row r="1625" spans="1:17" ht="15.75" thickBot="1" x14ac:dyDescent="0.3">
      <c r="A1625" s="6" t="s">
        <v>22</v>
      </c>
      <c r="B1625" s="6" t="s">
        <v>22</v>
      </c>
      <c r="C1625" s="6" t="s">
        <v>185</v>
      </c>
      <c r="D1625" s="6" t="s">
        <v>186</v>
      </c>
      <c r="E1625" s="7">
        <v>42840</v>
      </c>
      <c r="F1625" s="9"/>
      <c r="G1625" s="9"/>
      <c r="H1625" s="11">
        <v>275.73</v>
      </c>
      <c r="I1625" s="9"/>
      <c r="J1625" s="9"/>
      <c r="K1625" s="9"/>
      <c r="L1625" s="9"/>
      <c r="M1625" s="11">
        <v>-0.75</v>
      </c>
      <c r="N1625" s="11">
        <v>-0.05</v>
      </c>
      <c r="O1625" s="11">
        <v>18.22</v>
      </c>
      <c r="P1625" s="9"/>
      <c r="Q1625" s="9"/>
    </row>
    <row r="1626" spans="1:17" ht="15.75" thickBot="1" x14ac:dyDescent="0.3">
      <c r="A1626" s="6" t="s">
        <v>22</v>
      </c>
      <c r="B1626" s="6" t="s">
        <v>22</v>
      </c>
      <c r="C1626" s="6" t="s">
        <v>185</v>
      </c>
      <c r="D1626" s="6" t="s">
        <v>186</v>
      </c>
      <c r="E1626" s="7">
        <v>42841</v>
      </c>
      <c r="F1626" s="8"/>
      <c r="G1626" s="8"/>
      <c r="H1626" s="10">
        <v>42.42</v>
      </c>
      <c r="I1626" s="8"/>
      <c r="J1626" s="8"/>
      <c r="K1626" s="8"/>
      <c r="L1626" s="8"/>
      <c r="M1626" s="10">
        <v>-0.12</v>
      </c>
      <c r="N1626" s="10">
        <v>0</v>
      </c>
      <c r="O1626" s="10">
        <v>2.8</v>
      </c>
      <c r="P1626" s="8"/>
      <c r="Q1626" s="8"/>
    </row>
    <row r="1627" spans="1:17" ht="15.75" thickBot="1" x14ac:dyDescent="0.3">
      <c r="A1627" s="6" t="s">
        <v>22</v>
      </c>
      <c r="B1627" s="6" t="s">
        <v>22</v>
      </c>
      <c r="C1627" s="6" t="s">
        <v>185</v>
      </c>
      <c r="D1627" s="6" t="s">
        <v>186</v>
      </c>
      <c r="E1627" s="7">
        <v>42842</v>
      </c>
      <c r="F1627" s="9"/>
      <c r="G1627" s="9"/>
      <c r="H1627" s="11">
        <v>275.73</v>
      </c>
      <c r="I1627" s="9"/>
      <c r="J1627" s="9"/>
      <c r="K1627" s="9"/>
      <c r="L1627" s="9"/>
      <c r="M1627" s="11">
        <v>-0.7</v>
      </c>
      <c r="N1627" s="11">
        <v>-0.05</v>
      </c>
      <c r="O1627" s="11">
        <v>18.23</v>
      </c>
      <c r="P1627" s="9"/>
      <c r="Q1627" s="9"/>
    </row>
    <row r="1628" spans="1:17" ht="15.75" thickBot="1" x14ac:dyDescent="0.3">
      <c r="A1628" s="6" t="s">
        <v>22</v>
      </c>
      <c r="B1628" s="6" t="s">
        <v>22</v>
      </c>
      <c r="C1628" s="6" t="s">
        <v>185</v>
      </c>
      <c r="D1628" s="6" t="s">
        <v>186</v>
      </c>
      <c r="E1628" s="7">
        <v>42843</v>
      </c>
      <c r="F1628" s="8"/>
      <c r="G1628" s="8"/>
      <c r="H1628" s="10">
        <v>42.42</v>
      </c>
      <c r="I1628" s="8"/>
      <c r="J1628" s="8"/>
      <c r="K1628" s="8"/>
      <c r="L1628" s="8"/>
      <c r="M1628" s="10">
        <v>-0.12</v>
      </c>
      <c r="N1628" s="10">
        <v>0</v>
      </c>
      <c r="O1628" s="10">
        <v>2.8</v>
      </c>
      <c r="P1628" s="8"/>
      <c r="Q1628" s="8"/>
    </row>
    <row r="1629" spans="1:17" ht="15.75" thickBot="1" x14ac:dyDescent="0.3">
      <c r="A1629" s="6" t="s">
        <v>22</v>
      </c>
      <c r="B1629" s="6" t="s">
        <v>22</v>
      </c>
      <c r="C1629" s="6" t="s">
        <v>185</v>
      </c>
      <c r="D1629" s="6" t="s">
        <v>186</v>
      </c>
      <c r="E1629" s="7">
        <v>42844</v>
      </c>
      <c r="F1629" s="9"/>
      <c r="G1629" s="9"/>
      <c r="H1629" s="11">
        <v>63.63</v>
      </c>
      <c r="I1629" s="9"/>
      <c r="J1629" s="9"/>
      <c r="K1629" s="9"/>
      <c r="L1629" s="9"/>
      <c r="M1629" s="11">
        <v>-0.13</v>
      </c>
      <c r="N1629" s="11">
        <v>-0.01</v>
      </c>
      <c r="O1629" s="11">
        <v>4.21</v>
      </c>
      <c r="P1629" s="9"/>
      <c r="Q1629" s="9"/>
    </row>
    <row r="1630" spans="1:17" ht="15.75" thickBot="1" x14ac:dyDescent="0.3">
      <c r="A1630" s="6" t="s">
        <v>22</v>
      </c>
      <c r="B1630" s="6" t="s">
        <v>22</v>
      </c>
      <c r="C1630" s="6" t="s">
        <v>185</v>
      </c>
      <c r="D1630" s="6" t="s">
        <v>186</v>
      </c>
      <c r="E1630" s="7">
        <v>42855</v>
      </c>
      <c r="F1630" s="8"/>
      <c r="G1630" s="8"/>
      <c r="H1630" s="10">
        <v>84.84</v>
      </c>
      <c r="I1630" s="8"/>
      <c r="J1630" s="8"/>
      <c r="K1630" s="8"/>
      <c r="L1630" s="8"/>
      <c r="M1630" s="10">
        <v>-0.2</v>
      </c>
      <c r="N1630" s="10">
        <v>-0.02</v>
      </c>
      <c r="O1630" s="10">
        <v>5.61</v>
      </c>
      <c r="P1630" s="8"/>
      <c r="Q1630" s="8"/>
    </row>
    <row r="1631" spans="1:17" ht="15.75" thickBot="1" x14ac:dyDescent="0.3">
      <c r="A1631" s="6" t="s">
        <v>22</v>
      </c>
      <c r="B1631" s="6" t="s">
        <v>22</v>
      </c>
      <c r="C1631" s="6" t="s">
        <v>187</v>
      </c>
      <c r="D1631" s="6" t="s">
        <v>188</v>
      </c>
      <c r="E1631" s="7">
        <v>42776</v>
      </c>
      <c r="F1631" s="9"/>
      <c r="G1631" s="9"/>
      <c r="H1631" s="11">
        <v>80.34</v>
      </c>
      <c r="I1631" s="9"/>
      <c r="J1631" s="9"/>
      <c r="K1631" s="9"/>
      <c r="L1631" s="9"/>
      <c r="M1631" s="11">
        <v>-0.19</v>
      </c>
      <c r="N1631" s="11">
        <v>-0.11</v>
      </c>
      <c r="O1631" s="11">
        <v>4.8499999999999996</v>
      </c>
      <c r="P1631" s="9"/>
      <c r="Q1631" s="9"/>
    </row>
    <row r="1632" spans="1:17" ht="15.75" thickBot="1" x14ac:dyDescent="0.3">
      <c r="A1632" s="6" t="s">
        <v>22</v>
      </c>
      <c r="B1632" s="6" t="s">
        <v>22</v>
      </c>
      <c r="C1632" s="6" t="s">
        <v>187</v>
      </c>
      <c r="D1632" s="6" t="s">
        <v>188</v>
      </c>
      <c r="E1632" s="7">
        <v>42799</v>
      </c>
      <c r="F1632" s="8"/>
      <c r="G1632" s="8"/>
      <c r="H1632" s="10">
        <v>56.71</v>
      </c>
      <c r="I1632" s="8"/>
      <c r="J1632" s="8"/>
      <c r="K1632" s="8"/>
      <c r="L1632" s="8"/>
      <c r="M1632" s="10">
        <v>0.03</v>
      </c>
      <c r="N1632" s="10">
        <v>-0.05</v>
      </c>
      <c r="O1632" s="10">
        <v>3.08</v>
      </c>
      <c r="P1632" s="8"/>
      <c r="Q1632" s="8"/>
    </row>
    <row r="1633" spans="1:17" ht="15.75" thickBot="1" x14ac:dyDescent="0.3">
      <c r="A1633" s="6" t="s">
        <v>22</v>
      </c>
      <c r="B1633" s="6" t="s">
        <v>22</v>
      </c>
      <c r="C1633" s="6" t="s">
        <v>187</v>
      </c>
      <c r="D1633" s="6" t="s">
        <v>188</v>
      </c>
      <c r="E1633" s="7">
        <v>42800</v>
      </c>
      <c r="F1633" s="9"/>
      <c r="G1633" s="9"/>
      <c r="H1633" s="11">
        <v>6.1</v>
      </c>
      <c r="I1633" s="9"/>
      <c r="J1633" s="9"/>
      <c r="K1633" s="9"/>
      <c r="L1633" s="9"/>
      <c r="M1633" s="11">
        <v>0.01</v>
      </c>
      <c r="N1633" s="11">
        <v>-0.01</v>
      </c>
      <c r="O1633" s="11">
        <v>0.34</v>
      </c>
      <c r="P1633" s="9"/>
      <c r="Q1633" s="9"/>
    </row>
    <row r="1634" spans="1:17" ht="15.75" thickBot="1" x14ac:dyDescent="0.3">
      <c r="A1634" s="6" t="s">
        <v>22</v>
      </c>
      <c r="B1634" s="6" t="s">
        <v>22</v>
      </c>
      <c r="C1634" s="6" t="s">
        <v>187</v>
      </c>
      <c r="D1634" s="6" t="s">
        <v>188</v>
      </c>
      <c r="E1634" s="7">
        <v>42804</v>
      </c>
      <c r="F1634" s="8"/>
      <c r="G1634" s="8"/>
      <c r="H1634" s="10">
        <v>141.78</v>
      </c>
      <c r="I1634" s="8"/>
      <c r="J1634" s="8"/>
      <c r="K1634" s="8"/>
      <c r="L1634" s="8"/>
      <c r="M1634" s="10">
        <v>0.05</v>
      </c>
      <c r="N1634" s="10">
        <v>-0.11</v>
      </c>
      <c r="O1634" s="10">
        <v>7.71</v>
      </c>
      <c r="P1634" s="8"/>
      <c r="Q1634" s="8"/>
    </row>
    <row r="1635" spans="1:17" ht="15.75" thickBot="1" x14ac:dyDescent="0.3">
      <c r="A1635" s="6" t="s">
        <v>22</v>
      </c>
      <c r="B1635" s="6" t="s">
        <v>22</v>
      </c>
      <c r="C1635" s="6" t="s">
        <v>187</v>
      </c>
      <c r="D1635" s="6" t="s">
        <v>188</v>
      </c>
      <c r="E1635" s="7">
        <v>42828</v>
      </c>
      <c r="F1635" s="9"/>
      <c r="G1635" s="9"/>
      <c r="H1635" s="11">
        <v>3095.53</v>
      </c>
      <c r="I1635" s="9"/>
      <c r="J1635" s="9"/>
      <c r="K1635" s="9"/>
      <c r="L1635" s="9"/>
      <c r="M1635" s="11">
        <v>-10.31</v>
      </c>
      <c r="N1635" s="11">
        <v>-0.79</v>
      </c>
      <c r="O1635" s="11">
        <v>204.49</v>
      </c>
      <c r="P1635" s="9"/>
      <c r="Q1635" s="9"/>
    </row>
    <row r="1636" spans="1:17" ht="15.75" thickBot="1" x14ac:dyDescent="0.3">
      <c r="A1636" s="6" t="s">
        <v>22</v>
      </c>
      <c r="B1636" s="6" t="s">
        <v>22</v>
      </c>
      <c r="C1636" s="6" t="s">
        <v>187</v>
      </c>
      <c r="D1636" s="6" t="s">
        <v>188</v>
      </c>
      <c r="E1636" s="7">
        <v>42829</v>
      </c>
      <c r="F1636" s="8"/>
      <c r="G1636" s="8"/>
      <c r="H1636" s="10">
        <v>236.3</v>
      </c>
      <c r="I1636" s="8"/>
      <c r="J1636" s="8"/>
      <c r="K1636" s="8"/>
      <c r="L1636" s="8"/>
      <c r="M1636" s="10">
        <v>-0.77</v>
      </c>
      <c r="N1636" s="10">
        <v>-7.0000000000000007E-2</v>
      </c>
      <c r="O1636" s="10">
        <v>15.61</v>
      </c>
      <c r="P1636" s="8"/>
      <c r="Q1636" s="8"/>
    </row>
    <row r="1637" spans="1:17" ht="15.75" thickBot="1" x14ac:dyDescent="0.3">
      <c r="A1637" s="6" t="s">
        <v>22</v>
      </c>
      <c r="B1637" s="6" t="s">
        <v>22</v>
      </c>
      <c r="C1637" s="6" t="s">
        <v>187</v>
      </c>
      <c r="D1637" s="6" t="s">
        <v>188</v>
      </c>
      <c r="E1637" s="7">
        <v>42830</v>
      </c>
      <c r="F1637" s="9"/>
      <c r="G1637" s="9"/>
      <c r="H1637" s="11">
        <v>5860.24</v>
      </c>
      <c r="I1637" s="9"/>
      <c r="J1637" s="9"/>
      <c r="K1637" s="9"/>
      <c r="L1637" s="9"/>
      <c r="M1637" s="11">
        <v>-20.64</v>
      </c>
      <c r="N1637" s="11">
        <v>-1.63</v>
      </c>
      <c r="O1637" s="11">
        <v>387.04</v>
      </c>
      <c r="P1637" s="9"/>
      <c r="Q1637" s="9"/>
    </row>
    <row r="1638" spans="1:17" ht="15.75" thickBot="1" x14ac:dyDescent="0.3">
      <c r="A1638" s="6" t="s">
        <v>22</v>
      </c>
      <c r="B1638" s="6" t="s">
        <v>22</v>
      </c>
      <c r="C1638" s="6" t="s">
        <v>187</v>
      </c>
      <c r="D1638" s="6" t="s">
        <v>188</v>
      </c>
      <c r="E1638" s="7">
        <v>42831</v>
      </c>
      <c r="F1638" s="8"/>
      <c r="G1638" s="8"/>
      <c r="H1638" s="10">
        <v>6036.97</v>
      </c>
      <c r="I1638" s="8"/>
      <c r="J1638" s="8"/>
      <c r="K1638" s="8"/>
      <c r="L1638" s="8"/>
      <c r="M1638" s="10">
        <v>-19.72</v>
      </c>
      <c r="N1638" s="10">
        <v>-1.55</v>
      </c>
      <c r="O1638" s="10">
        <v>398.79</v>
      </c>
      <c r="P1638" s="8"/>
      <c r="Q1638" s="8"/>
    </row>
    <row r="1639" spans="1:17" ht="15.75" thickBot="1" x14ac:dyDescent="0.3">
      <c r="A1639" s="6" t="s">
        <v>22</v>
      </c>
      <c r="B1639" s="6" t="s">
        <v>22</v>
      </c>
      <c r="C1639" s="6" t="s">
        <v>187</v>
      </c>
      <c r="D1639" s="6" t="s">
        <v>188</v>
      </c>
      <c r="E1639" s="7">
        <v>42832</v>
      </c>
      <c r="F1639" s="9"/>
      <c r="G1639" s="9"/>
      <c r="H1639" s="11">
        <v>3213.68</v>
      </c>
      <c r="I1639" s="9"/>
      <c r="J1639" s="9"/>
      <c r="K1639" s="9"/>
      <c r="L1639" s="9"/>
      <c r="M1639" s="11">
        <v>-10.43</v>
      </c>
      <c r="N1639" s="11">
        <v>-0.84</v>
      </c>
      <c r="O1639" s="11">
        <v>212.33</v>
      </c>
      <c r="P1639" s="9"/>
      <c r="Q1639" s="9"/>
    </row>
    <row r="1640" spans="1:17" ht="15.75" thickBot="1" x14ac:dyDescent="0.3">
      <c r="A1640" s="6" t="s">
        <v>22</v>
      </c>
      <c r="B1640" s="6" t="s">
        <v>22</v>
      </c>
      <c r="C1640" s="6" t="s">
        <v>187</v>
      </c>
      <c r="D1640" s="6" t="s">
        <v>188</v>
      </c>
      <c r="E1640" s="7">
        <v>42833</v>
      </c>
      <c r="F1640" s="8"/>
      <c r="G1640" s="8"/>
      <c r="H1640" s="10">
        <v>3284.57</v>
      </c>
      <c r="I1640" s="8"/>
      <c r="J1640" s="8"/>
      <c r="K1640" s="8"/>
      <c r="L1640" s="8"/>
      <c r="M1640" s="10">
        <v>-10.65</v>
      </c>
      <c r="N1640" s="10">
        <v>-0.84</v>
      </c>
      <c r="O1640" s="10">
        <v>216.98</v>
      </c>
      <c r="P1640" s="8"/>
      <c r="Q1640" s="8"/>
    </row>
    <row r="1641" spans="1:17" ht="15.75" thickBot="1" x14ac:dyDescent="0.3">
      <c r="A1641" s="6" t="s">
        <v>22</v>
      </c>
      <c r="B1641" s="6" t="s">
        <v>22</v>
      </c>
      <c r="C1641" s="6" t="s">
        <v>187</v>
      </c>
      <c r="D1641" s="6" t="s">
        <v>188</v>
      </c>
      <c r="E1641" s="7">
        <v>42834</v>
      </c>
      <c r="F1641" s="9"/>
      <c r="G1641" s="9"/>
      <c r="H1641" s="11">
        <v>1843.14</v>
      </c>
      <c r="I1641" s="9"/>
      <c r="J1641" s="9"/>
      <c r="K1641" s="9"/>
      <c r="L1641" s="9"/>
      <c r="M1641" s="11">
        <v>-5.98</v>
      </c>
      <c r="N1641" s="11">
        <v>-0.46</v>
      </c>
      <c r="O1641" s="11">
        <v>121.77</v>
      </c>
      <c r="P1641" s="9"/>
      <c r="Q1641" s="9"/>
    </row>
    <row r="1642" spans="1:17" ht="15.75" thickBot="1" x14ac:dyDescent="0.3">
      <c r="A1642" s="6" t="s">
        <v>22</v>
      </c>
      <c r="B1642" s="6" t="s">
        <v>22</v>
      </c>
      <c r="C1642" s="6" t="s">
        <v>187</v>
      </c>
      <c r="D1642" s="6" t="s">
        <v>188</v>
      </c>
      <c r="E1642" s="7">
        <v>42835</v>
      </c>
      <c r="F1642" s="8"/>
      <c r="G1642" s="8"/>
      <c r="H1642" s="10">
        <v>1276.02</v>
      </c>
      <c r="I1642" s="8"/>
      <c r="J1642" s="8"/>
      <c r="K1642" s="8"/>
      <c r="L1642" s="8"/>
      <c r="M1642" s="10">
        <v>-4.3899999999999997</v>
      </c>
      <c r="N1642" s="10">
        <v>-0.34</v>
      </c>
      <c r="O1642" s="10">
        <v>84.29</v>
      </c>
      <c r="P1642" s="8"/>
      <c r="Q1642" s="8"/>
    </row>
    <row r="1643" spans="1:17" ht="15.75" thickBot="1" x14ac:dyDescent="0.3">
      <c r="A1643" s="6" t="s">
        <v>22</v>
      </c>
      <c r="B1643" s="6" t="s">
        <v>22</v>
      </c>
      <c r="C1643" s="6" t="s">
        <v>187</v>
      </c>
      <c r="D1643" s="6" t="s">
        <v>188</v>
      </c>
      <c r="E1643" s="7">
        <v>42836</v>
      </c>
      <c r="F1643" s="9"/>
      <c r="G1643" s="9"/>
      <c r="H1643" s="11">
        <v>3978.08</v>
      </c>
      <c r="I1643" s="9"/>
      <c r="J1643" s="9"/>
      <c r="K1643" s="9"/>
      <c r="L1643" s="9"/>
      <c r="M1643" s="11">
        <v>-12.67</v>
      </c>
      <c r="N1643" s="11">
        <v>-1.01</v>
      </c>
      <c r="O1643" s="11">
        <v>262.8</v>
      </c>
      <c r="P1643" s="9"/>
      <c r="Q1643" s="9"/>
    </row>
    <row r="1644" spans="1:17" ht="15.75" thickBot="1" x14ac:dyDescent="0.3">
      <c r="A1644" s="6" t="s">
        <v>22</v>
      </c>
      <c r="B1644" s="6" t="s">
        <v>22</v>
      </c>
      <c r="C1644" s="6" t="s">
        <v>187</v>
      </c>
      <c r="D1644" s="6" t="s">
        <v>188</v>
      </c>
      <c r="E1644" s="7">
        <v>42837</v>
      </c>
      <c r="F1644" s="8"/>
      <c r="G1644" s="8"/>
      <c r="H1644" s="10">
        <v>330.82</v>
      </c>
      <c r="I1644" s="8"/>
      <c r="J1644" s="8"/>
      <c r="K1644" s="8"/>
      <c r="L1644" s="8"/>
      <c r="M1644" s="10">
        <v>-1.04</v>
      </c>
      <c r="N1644" s="10">
        <v>-0.08</v>
      </c>
      <c r="O1644" s="10">
        <v>21.85</v>
      </c>
      <c r="P1644" s="8"/>
      <c r="Q1644" s="8"/>
    </row>
    <row r="1645" spans="1:17" ht="15.75" thickBot="1" x14ac:dyDescent="0.3">
      <c r="A1645" s="6" t="s">
        <v>22</v>
      </c>
      <c r="B1645" s="6" t="s">
        <v>22</v>
      </c>
      <c r="C1645" s="6" t="s">
        <v>187</v>
      </c>
      <c r="D1645" s="6" t="s">
        <v>188</v>
      </c>
      <c r="E1645" s="7">
        <v>42838</v>
      </c>
      <c r="F1645" s="9"/>
      <c r="G1645" s="9"/>
      <c r="H1645" s="11">
        <v>1346.91</v>
      </c>
      <c r="I1645" s="9"/>
      <c r="J1645" s="9"/>
      <c r="K1645" s="9"/>
      <c r="L1645" s="9"/>
      <c r="M1645" s="11">
        <v>-4.25</v>
      </c>
      <c r="N1645" s="11">
        <v>-0.35</v>
      </c>
      <c r="O1645" s="11">
        <v>88.97</v>
      </c>
      <c r="P1645" s="9"/>
      <c r="Q1645" s="9"/>
    </row>
    <row r="1646" spans="1:17" ht="15.75" thickBot="1" x14ac:dyDescent="0.3">
      <c r="A1646" s="6" t="s">
        <v>22</v>
      </c>
      <c r="B1646" s="6" t="s">
        <v>22</v>
      </c>
      <c r="C1646" s="6" t="s">
        <v>187</v>
      </c>
      <c r="D1646" s="6" t="s">
        <v>188</v>
      </c>
      <c r="E1646" s="7">
        <v>42839</v>
      </c>
      <c r="F1646" s="8"/>
      <c r="G1646" s="8"/>
      <c r="H1646" s="10">
        <v>2150.33</v>
      </c>
      <c r="I1646" s="8"/>
      <c r="J1646" s="8"/>
      <c r="K1646" s="8"/>
      <c r="L1646" s="8"/>
      <c r="M1646" s="10">
        <v>-7.48</v>
      </c>
      <c r="N1646" s="10">
        <v>-0.56999999999999995</v>
      </c>
      <c r="O1646" s="10">
        <v>142.01</v>
      </c>
      <c r="P1646" s="8"/>
      <c r="Q1646" s="8"/>
    </row>
    <row r="1647" spans="1:17" ht="15.75" thickBot="1" x14ac:dyDescent="0.3">
      <c r="A1647" s="6" t="s">
        <v>22</v>
      </c>
      <c r="B1647" s="6" t="s">
        <v>22</v>
      </c>
      <c r="C1647" s="6" t="s">
        <v>187</v>
      </c>
      <c r="D1647" s="6" t="s">
        <v>188</v>
      </c>
      <c r="E1647" s="7">
        <v>42840</v>
      </c>
      <c r="F1647" s="9"/>
      <c r="G1647" s="9"/>
      <c r="H1647" s="11">
        <v>1630.47</v>
      </c>
      <c r="I1647" s="9"/>
      <c r="J1647" s="9"/>
      <c r="K1647" s="9"/>
      <c r="L1647" s="9"/>
      <c r="M1647" s="11">
        <v>-5.63</v>
      </c>
      <c r="N1647" s="11">
        <v>-0.45</v>
      </c>
      <c r="O1647" s="11">
        <v>107.68</v>
      </c>
      <c r="P1647" s="9"/>
      <c r="Q1647" s="9"/>
    </row>
    <row r="1648" spans="1:17" ht="15.75" thickBot="1" x14ac:dyDescent="0.3">
      <c r="A1648" s="6" t="s">
        <v>22</v>
      </c>
      <c r="B1648" s="6" t="s">
        <v>22</v>
      </c>
      <c r="C1648" s="6" t="s">
        <v>187</v>
      </c>
      <c r="D1648" s="6" t="s">
        <v>188</v>
      </c>
      <c r="E1648" s="7">
        <v>42841</v>
      </c>
      <c r="F1648" s="8"/>
      <c r="G1648" s="8"/>
      <c r="H1648" s="10">
        <v>3709.91</v>
      </c>
      <c r="I1648" s="8"/>
      <c r="J1648" s="8"/>
      <c r="K1648" s="8"/>
      <c r="L1648" s="8"/>
      <c r="M1648" s="10">
        <v>-11.9</v>
      </c>
      <c r="N1648" s="10">
        <v>-0.93</v>
      </c>
      <c r="O1648" s="10">
        <v>245.11</v>
      </c>
      <c r="P1648" s="8"/>
      <c r="Q1648" s="8"/>
    </row>
    <row r="1649" spans="1:17" ht="15.75" thickBot="1" x14ac:dyDescent="0.3">
      <c r="A1649" s="6" t="s">
        <v>22</v>
      </c>
      <c r="B1649" s="6" t="s">
        <v>22</v>
      </c>
      <c r="C1649" s="6" t="s">
        <v>187</v>
      </c>
      <c r="D1649" s="6" t="s">
        <v>188</v>
      </c>
      <c r="E1649" s="7">
        <v>42842</v>
      </c>
      <c r="F1649" s="9"/>
      <c r="G1649" s="9"/>
      <c r="H1649" s="11">
        <v>3049.85</v>
      </c>
      <c r="I1649" s="9"/>
      <c r="J1649" s="9"/>
      <c r="K1649" s="9"/>
      <c r="L1649" s="9"/>
      <c r="M1649" s="11">
        <v>-9.7799999999999994</v>
      </c>
      <c r="N1649" s="11">
        <v>-0.78</v>
      </c>
      <c r="O1649" s="11">
        <v>201.5</v>
      </c>
      <c r="P1649" s="9"/>
      <c r="Q1649" s="9"/>
    </row>
    <row r="1650" spans="1:17" ht="15.75" thickBot="1" x14ac:dyDescent="0.3">
      <c r="A1650" s="6" t="s">
        <v>22</v>
      </c>
      <c r="B1650" s="6" t="s">
        <v>22</v>
      </c>
      <c r="C1650" s="6" t="s">
        <v>187</v>
      </c>
      <c r="D1650" s="6" t="s">
        <v>188</v>
      </c>
      <c r="E1650" s="7">
        <v>42843</v>
      </c>
      <c r="F1650" s="8"/>
      <c r="G1650" s="8"/>
      <c r="H1650" s="10">
        <v>897.94</v>
      </c>
      <c r="I1650" s="8"/>
      <c r="J1650" s="8"/>
      <c r="K1650" s="8"/>
      <c r="L1650" s="8"/>
      <c r="M1650" s="10">
        <v>-2.85</v>
      </c>
      <c r="N1650" s="10">
        <v>-0.23</v>
      </c>
      <c r="O1650" s="10">
        <v>59.33</v>
      </c>
      <c r="P1650" s="8"/>
      <c r="Q1650" s="8"/>
    </row>
    <row r="1651" spans="1:17" ht="15.75" thickBot="1" x14ac:dyDescent="0.3">
      <c r="A1651" s="6" t="s">
        <v>22</v>
      </c>
      <c r="B1651" s="6" t="s">
        <v>22</v>
      </c>
      <c r="C1651" s="6" t="s">
        <v>187</v>
      </c>
      <c r="D1651" s="6" t="s">
        <v>188</v>
      </c>
      <c r="E1651" s="7">
        <v>42844</v>
      </c>
      <c r="F1651" s="9"/>
      <c r="G1651" s="9"/>
      <c r="H1651" s="11">
        <v>354.45</v>
      </c>
      <c r="I1651" s="9"/>
      <c r="J1651" s="9"/>
      <c r="K1651" s="9"/>
      <c r="L1651" s="9"/>
      <c r="M1651" s="11">
        <v>-1.2</v>
      </c>
      <c r="N1651" s="11">
        <v>-0.1</v>
      </c>
      <c r="O1651" s="11">
        <v>23.41</v>
      </c>
      <c r="P1651" s="9"/>
      <c r="Q1651" s="9"/>
    </row>
    <row r="1652" spans="1:17" ht="15.75" thickBot="1" x14ac:dyDescent="0.3">
      <c r="A1652" s="6" t="s">
        <v>22</v>
      </c>
      <c r="B1652" s="6" t="s">
        <v>22</v>
      </c>
      <c r="C1652" s="6" t="s">
        <v>187</v>
      </c>
      <c r="D1652" s="6" t="s">
        <v>188</v>
      </c>
      <c r="E1652" s="7">
        <v>42845</v>
      </c>
      <c r="F1652" s="8"/>
      <c r="G1652" s="8"/>
      <c r="H1652" s="10">
        <v>1228.76</v>
      </c>
      <c r="I1652" s="8"/>
      <c r="J1652" s="8"/>
      <c r="K1652" s="8"/>
      <c r="L1652" s="8"/>
      <c r="M1652" s="10">
        <v>-4.1399999999999997</v>
      </c>
      <c r="N1652" s="10">
        <v>-0.32</v>
      </c>
      <c r="O1652" s="10">
        <v>81.16</v>
      </c>
      <c r="P1652" s="8"/>
      <c r="Q1652" s="8"/>
    </row>
    <row r="1653" spans="1:17" ht="15.75" thickBot="1" x14ac:dyDescent="0.3">
      <c r="A1653" s="6" t="s">
        <v>22</v>
      </c>
      <c r="B1653" s="6" t="s">
        <v>22</v>
      </c>
      <c r="C1653" s="6" t="s">
        <v>187</v>
      </c>
      <c r="D1653" s="6" t="s">
        <v>188</v>
      </c>
      <c r="E1653" s="7">
        <v>42854</v>
      </c>
      <c r="F1653" s="9"/>
      <c r="G1653" s="9"/>
      <c r="H1653" s="11">
        <v>3922.58</v>
      </c>
      <c r="I1653" s="9"/>
      <c r="J1653" s="9"/>
      <c r="K1653" s="9"/>
      <c r="L1653" s="9"/>
      <c r="M1653" s="11">
        <v>-11.84</v>
      </c>
      <c r="N1653" s="11">
        <v>-0.94</v>
      </c>
      <c r="O1653" s="11">
        <v>259.2</v>
      </c>
      <c r="P1653" s="9"/>
      <c r="Q1653" s="9"/>
    </row>
    <row r="1654" spans="1:17" ht="15.75" thickBot="1" x14ac:dyDescent="0.3">
      <c r="A1654" s="6" t="s">
        <v>22</v>
      </c>
      <c r="B1654" s="6" t="s">
        <v>22</v>
      </c>
      <c r="C1654" s="6" t="s">
        <v>187</v>
      </c>
      <c r="D1654" s="6" t="s">
        <v>188</v>
      </c>
      <c r="E1654" s="7">
        <v>42855</v>
      </c>
      <c r="F1654" s="8"/>
      <c r="G1654" s="8"/>
      <c r="H1654" s="10">
        <v>2244.85</v>
      </c>
      <c r="I1654" s="8"/>
      <c r="J1654" s="8"/>
      <c r="K1654" s="8"/>
      <c r="L1654" s="8"/>
      <c r="M1654" s="10">
        <v>-6.72</v>
      </c>
      <c r="N1654" s="10">
        <v>-0.56000000000000005</v>
      </c>
      <c r="O1654" s="10">
        <v>148.32</v>
      </c>
      <c r="P1654" s="8"/>
      <c r="Q1654" s="8"/>
    </row>
    <row r="1655" spans="1:17" ht="15.75" thickBot="1" x14ac:dyDescent="0.3">
      <c r="A1655" s="6" t="s">
        <v>22</v>
      </c>
      <c r="B1655" s="6" t="s">
        <v>22</v>
      </c>
      <c r="C1655" s="6" t="s">
        <v>189</v>
      </c>
      <c r="D1655" s="6" t="s">
        <v>190</v>
      </c>
      <c r="E1655" s="7">
        <v>42835</v>
      </c>
      <c r="F1655" s="9"/>
      <c r="G1655" s="9"/>
      <c r="H1655" s="11">
        <v>49.5</v>
      </c>
      <c r="I1655" s="9"/>
      <c r="J1655" s="9"/>
      <c r="K1655" s="9"/>
      <c r="L1655" s="9"/>
      <c r="M1655" s="11">
        <v>-0.17</v>
      </c>
      <c r="N1655" s="11">
        <v>-0.01</v>
      </c>
      <c r="O1655" s="11">
        <v>3.27</v>
      </c>
      <c r="P1655" s="9"/>
      <c r="Q1655" s="9"/>
    </row>
    <row r="1656" spans="1:17" ht="15.75" thickBot="1" x14ac:dyDescent="0.3">
      <c r="A1656" s="6" t="s">
        <v>22</v>
      </c>
      <c r="B1656" s="6" t="s">
        <v>22</v>
      </c>
      <c r="C1656" s="6" t="s">
        <v>189</v>
      </c>
      <c r="D1656" s="6" t="s">
        <v>190</v>
      </c>
      <c r="E1656" s="7">
        <v>42836</v>
      </c>
      <c r="F1656" s="8"/>
      <c r="G1656" s="8"/>
      <c r="H1656" s="10">
        <v>49.5</v>
      </c>
      <c r="I1656" s="8"/>
      <c r="J1656" s="8"/>
      <c r="K1656" s="8"/>
      <c r="L1656" s="8"/>
      <c r="M1656" s="10">
        <v>-0.15</v>
      </c>
      <c r="N1656" s="10">
        <v>-0.01</v>
      </c>
      <c r="O1656" s="10">
        <v>3.27</v>
      </c>
      <c r="P1656" s="8"/>
      <c r="Q1656" s="8"/>
    </row>
    <row r="1657" spans="1:17" ht="15.75" thickBot="1" x14ac:dyDescent="0.3">
      <c r="A1657" s="6" t="s">
        <v>22</v>
      </c>
      <c r="B1657" s="6" t="s">
        <v>22</v>
      </c>
      <c r="C1657" s="6" t="s">
        <v>189</v>
      </c>
      <c r="D1657" s="6" t="s">
        <v>190</v>
      </c>
      <c r="E1657" s="7">
        <v>42838</v>
      </c>
      <c r="F1657" s="9"/>
      <c r="G1657" s="9"/>
      <c r="H1657" s="11">
        <v>148.5</v>
      </c>
      <c r="I1657" s="9"/>
      <c r="J1657" s="9"/>
      <c r="K1657" s="9"/>
      <c r="L1657" s="9"/>
      <c r="M1657" s="11">
        <v>-0.45</v>
      </c>
      <c r="N1657" s="11">
        <v>-0.03</v>
      </c>
      <c r="O1657" s="11">
        <v>9.81</v>
      </c>
      <c r="P1657" s="9"/>
      <c r="Q1657" s="9"/>
    </row>
    <row r="1658" spans="1:17" ht="15.75" thickBot="1" x14ac:dyDescent="0.3">
      <c r="A1658" s="6" t="s">
        <v>22</v>
      </c>
      <c r="B1658" s="6" t="s">
        <v>22</v>
      </c>
      <c r="C1658" s="6" t="s">
        <v>189</v>
      </c>
      <c r="D1658" s="6" t="s">
        <v>190</v>
      </c>
      <c r="E1658" s="7">
        <v>42839</v>
      </c>
      <c r="F1658" s="8"/>
      <c r="G1658" s="8"/>
      <c r="H1658" s="10">
        <v>24.75</v>
      </c>
      <c r="I1658" s="8"/>
      <c r="J1658" s="8"/>
      <c r="K1658" s="8"/>
      <c r="L1658" s="8"/>
      <c r="M1658" s="10">
        <v>-0.08</v>
      </c>
      <c r="N1658" s="10">
        <v>-0.01</v>
      </c>
      <c r="O1658" s="10">
        <v>1.63</v>
      </c>
      <c r="P1658" s="8"/>
      <c r="Q1658" s="8"/>
    </row>
    <row r="1659" spans="1:17" ht="15.75" thickBot="1" x14ac:dyDescent="0.3">
      <c r="A1659" s="6" t="s">
        <v>22</v>
      </c>
      <c r="B1659" s="6" t="s">
        <v>22</v>
      </c>
      <c r="C1659" s="6" t="s">
        <v>189</v>
      </c>
      <c r="D1659" s="6" t="s">
        <v>190</v>
      </c>
      <c r="E1659" s="7">
        <v>42840</v>
      </c>
      <c r="F1659" s="9"/>
      <c r="G1659" s="9"/>
      <c r="H1659" s="11">
        <v>272.25</v>
      </c>
      <c r="I1659" s="9"/>
      <c r="J1659" s="9"/>
      <c r="K1659" s="9"/>
      <c r="L1659" s="9"/>
      <c r="M1659" s="11">
        <v>-0.9</v>
      </c>
      <c r="N1659" s="11">
        <v>-7.0000000000000007E-2</v>
      </c>
      <c r="O1659" s="11">
        <v>17.989999999999998</v>
      </c>
      <c r="P1659" s="9"/>
      <c r="Q1659" s="9"/>
    </row>
    <row r="1660" spans="1:17" ht="15.75" thickBot="1" x14ac:dyDescent="0.3">
      <c r="A1660" s="6" t="s">
        <v>22</v>
      </c>
      <c r="B1660" s="6" t="s">
        <v>22</v>
      </c>
      <c r="C1660" s="6" t="s">
        <v>189</v>
      </c>
      <c r="D1660" s="6" t="s">
        <v>190</v>
      </c>
      <c r="E1660" s="7">
        <v>42841</v>
      </c>
      <c r="F1660" s="8"/>
      <c r="G1660" s="8"/>
      <c r="H1660" s="10">
        <v>321.75</v>
      </c>
      <c r="I1660" s="8"/>
      <c r="J1660" s="8"/>
      <c r="K1660" s="8"/>
      <c r="L1660" s="8"/>
      <c r="M1660" s="10">
        <v>-0.98</v>
      </c>
      <c r="N1660" s="10">
        <v>-0.08</v>
      </c>
      <c r="O1660" s="10">
        <v>21.27</v>
      </c>
      <c r="P1660" s="8"/>
      <c r="Q1660" s="8"/>
    </row>
    <row r="1661" spans="1:17" ht="15.75" thickBot="1" x14ac:dyDescent="0.3">
      <c r="A1661" s="6" t="s">
        <v>22</v>
      </c>
      <c r="B1661" s="6" t="s">
        <v>22</v>
      </c>
      <c r="C1661" s="6" t="s">
        <v>189</v>
      </c>
      <c r="D1661" s="6" t="s">
        <v>190</v>
      </c>
      <c r="E1661" s="7">
        <v>42845</v>
      </c>
      <c r="F1661" s="9"/>
      <c r="G1661" s="9"/>
      <c r="H1661" s="11">
        <v>49.5</v>
      </c>
      <c r="I1661" s="9"/>
      <c r="J1661" s="9"/>
      <c r="K1661" s="9"/>
      <c r="L1661" s="9"/>
      <c r="M1661" s="11">
        <v>-0.16</v>
      </c>
      <c r="N1661" s="11">
        <v>-0.01</v>
      </c>
      <c r="O1661" s="11">
        <v>3.27</v>
      </c>
      <c r="P1661" s="9"/>
      <c r="Q1661" s="9"/>
    </row>
    <row r="1662" spans="1:17" ht="15.75" thickBot="1" x14ac:dyDescent="0.3">
      <c r="A1662" s="6" t="s">
        <v>22</v>
      </c>
      <c r="B1662" s="6" t="s">
        <v>22</v>
      </c>
      <c r="C1662" s="6" t="s">
        <v>189</v>
      </c>
      <c r="D1662" s="6" t="s">
        <v>190</v>
      </c>
      <c r="E1662" s="7">
        <v>42854</v>
      </c>
      <c r="F1662" s="8"/>
      <c r="G1662" s="8"/>
      <c r="H1662" s="10">
        <v>173.25</v>
      </c>
      <c r="I1662" s="8"/>
      <c r="J1662" s="8"/>
      <c r="K1662" s="8"/>
      <c r="L1662" s="8"/>
      <c r="M1662" s="10">
        <v>-0.5</v>
      </c>
      <c r="N1662" s="10">
        <v>-0.04</v>
      </c>
      <c r="O1662" s="10">
        <v>11.45</v>
      </c>
      <c r="P1662" s="8"/>
      <c r="Q1662" s="8"/>
    </row>
    <row r="1663" spans="1:17" ht="15.75" thickBot="1" x14ac:dyDescent="0.3">
      <c r="A1663" s="6" t="s">
        <v>22</v>
      </c>
      <c r="B1663" s="6" t="s">
        <v>22</v>
      </c>
      <c r="C1663" s="6" t="s">
        <v>189</v>
      </c>
      <c r="D1663" s="6" t="s">
        <v>190</v>
      </c>
      <c r="E1663" s="7">
        <v>42855</v>
      </c>
      <c r="F1663" s="9"/>
      <c r="G1663" s="9"/>
      <c r="H1663" s="11">
        <v>123.75</v>
      </c>
      <c r="I1663" s="9"/>
      <c r="J1663" s="9"/>
      <c r="K1663" s="9"/>
      <c r="L1663" s="9"/>
      <c r="M1663" s="11">
        <v>-0.35</v>
      </c>
      <c r="N1663" s="11">
        <v>-0.03</v>
      </c>
      <c r="O1663" s="11">
        <v>8.18</v>
      </c>
      <c r="P1663" s="9"/>
      <c r="Q1663" s="9"/>
    </row>
    <row r="1664" spans="1:17" ht="15.75" thickBot="1" x14ac:dyDescent="0.3">
      <c r="A1664" s="6" t="s">
        <v>22</v>
      </c>
      <c r="B1664" s="6" t="s">
        <v>22</v>
      </c>
      <c r="C1664" s="6" t="s">
        <v>191</v>
      </c>
      <c r="D1664" s="6" t="s">
        <v>192</v>
      </c>
      <c r="E1664" s="7">
        <v>42830</v>
      </c>
      <c r="F1664" s="8"/>
      <c r="G1664" s="8"/>
      <c r="H1664" s="10">
        <v>1315</v>
      </c>
      <c r="I1664" s="8"/>
      <c r="J1664" s="8"/>
      <c r="K1664" s="8"/>
      <c r="L1664" s="8"/>
      <c r="M1664" s="10">
        <v>-6.43</v>
      </c>
      <c r="N1664" s="10">
        <v>-0.5</v>
      </c>
      <c r="O1664" s="10">
        <v>86.73</v>
      </c>
      <c r="P1664" s="8"/>
      <c r="Q1664" s="8"/>
    </row>
    <row r="1665" spans="1:17" ht="15.75" thickBot="1" x14ac:dyDescent="0.3">
      <c r="A1665" s="6" t="s">
        <v>22</v>
      </c>
      <c r="B1665" s="6" t="s">
        <v>22</v>
      </c>
      <c r="C1665" s="6" t="s">
        <v>191</v>
      </c>
      <c r="D1665" s="6" t="s">
        <v>192</v>
      </c>
      <c r="E1665" s="7">
        <v>42831</v>
      </c>
      <c r="F1665" s="9"/>
      <c r="G1665" s="9"/>
      <c r="H1665" s="11">
        <v>105.2</v>
      </c>
      <c r="I1665" s="9"/>
      <c r="J1665" s="9"/>
      <c r="K1665" s="9"/>
      <c r="L1665" s="9"/>
      <c r="M1665" s="11">
        <v>-0.48</v>
      </c>
      <c r="N1665" s="11">
        <v>-0.04</v>
      </c>
      <c r="O1665" s="11">
        <v>6.94</v>
      </c>
      <c r="P1665" s="9"/>
      <c r="Q1665" s="9"/>
    </row>
    <row r="1666" spans="1:17" ht="15.75" thickBot="1" x14ac:dyDescent="0.3">
      <c r="A1666" s="6" t="s">
        <v>22</v>
      </c>
      <c r="B1666" s="6" t="s">
        <v>22</v>
      </c>
      <c r="C1666" s="6" t="s">
        <v>191</v>
      </c>
      <c r="D1666" s="6" t="s">
        <v>192</v>
      </c>
      <c r="E1666" s="7">
        <v>42838</v>
      </c>
      <c r="F1666" s="8"/>
      <c r="G1666" s="8"/>
      <c r="H1666" s="10">
        <v>184.1</v>
      </c>
      <c r="I1666" s="8"/>
      <c r="J1666" s="8"/>
      <c r="K1666" s="8"/>
      <c r="L1666" s="8"/>
      <c r="M1666" s="10">
        <v>-0.81</v>
      </c>
      <c r="N1666" s="10">
        <v>-0.06</v>
      </c>
      <c r="O1666" s="10">
        <v>12.15</v>
      </c>
      <c r="P1666" s="8"/>
      <c r="Q1666" s="8"/>
    </row>
    <row r="1667" spans="1:17" ht="15.75" thickBot="1" x14ac:dyDescent="0.3">
      <c r="A1667" s="6" t="s">
        <v>22</v>
      </c>
      <c r="B1667" s="6" t="s">
        <v>22</v>
      </c>
      <c r="C1667" s="6" t="s">
        <v>191</v>
      </c>
      <c r="D1667" s="6" t="s">
        <v>192</v>
      </c>
      <c r="E1667" s="7">
        <v>42839</v>
      </c>
      <c r="F1667" s="9"/>
      <c r="G1667" s="9"/>
      <c r="H1667" s="11">
        <v>1446.5</v>
      </c>
      <c r="I1667" s="9"/>
      <c r="J1667" s="9"/>
      <c r="K1667" s="9"/>
      <c r="L1667" s="9"/>
      <c r="M1667" s="11">
        <v>-6.97</v>
      </c>
      <c r="N1667" s="11">
        <v>-0.54</v>
      </c>
      <c r="O1667" s="11">
        <v>95.41</v>
      </c>
      <c r="P1667" s="9"/>
      <c r="Q1667" s="9"/>
    </row>
    <row r="1668" spans="1:17" ht="15.75" thickBot="1" x14ac:dyDescent="0.3">
      <c r="A1668" s="6" t="s">
        <v>22</v>
      </c>
      <c r="B1668" s="6" t="s">
        <v>22</v>
      </c>
      <c r="C1668" s="6" t="s">
        <v>191</v>
      </c>
      <c r="D1668" s="6" t="s">
        <v>192</v>
      </c>
      <c r="E1668" s="7">
        <v>42842</v>
      </c>
      <c r="F1668" s="8"/>
      <c r="G1668" s="8"/>
      <c r="H1668" s="10">
        <v>78.900000000000006</v>
      </c>
      <c r="I1668" s="8"/>
      <c r="J1668" s="8"/>
      <c r="K1668" s="8"/>
      <c r="L1668" s="8"/>
      <c r="M1668" s="10">
        <v>-0.35</v>
      </c>
      <c r="N1668" s="10">
        <v>-0.03</v>
      </c>
      <c r="O1668" s="10">
        <v>5.21</v>
      </c>
      <c r="P1668" s="8"/>
      <c r="Q1668" s="8"/>
    </row>
    <row r="1669" spans="1:17" ht="15.75" thickBot="1" x14ac:dyDescent="0.3">
      <c r="A1669" s="6" t="s">
        <v>22</v>
      </c>
      <c r="B1669" s="6" t="s">
        <v>22</v>
      </c>
      <c r="C1669" s="6" t="s">
        <v>193</v>
      </c>
      <c r="D1669" s="6" t="s">
        <v>194</v>
      </c>
      <c r="E1669" s="7">
        <v>42805</v>
      </c>
      <c r="F1669" s="9"/>
      <c r="G1669" s="9"/>
      <c r="H1669" s="11">
        <v>92.58</v>
      </c>
      <c r="I1669" s="9"/>
      <c r="J1669" s="9"/>
      <c r="K1669" s="9"/>
      <c r="L1669" s="9"/>
      <c r="M1669" s="11">
        <v>0.04</v>
      </c>
      <c r="N1669" s="11">
        <v>-0.09</v>
      </c>
      <c r="O1669" s="11">
        <v>5.03</v>
      </c>
      <c r="P1669" s="9"/>
      <c r="Q1669" s="9"/>
    </row>
    <row r="1670" spans="1:17" ht="15.75" thickBot="1" x14ac:dyDescent="0.3">
      <c r="A1670" s="6" t="s">
        <v>22</v>
      </c>
      <c r="B1670" s="6" t="s">
        <v>22</v>
      </c>
      <c r="C1670" s="6" t="s">
        <v>193</v>
      </c>
      <c r="D1670" s="6" t="s">
        <v>194</v>
      </c>
      <c r="E1670" s="7">
        <v>42831</v>
      </c>
      <c r="F1670" s="8"/>
      <c r="G1670" s="8"/>
      <c r="H1670" s="10">
        <v>123.44</v>
      </c>
      <c r="I1670" s="8"/>
      <c r="J1670" s="8"/>
      <c r="K1670" s="8"/>
      <c r="L1670" s="8"/>
      <c r="M1670" s="10">
        <v>-0.48</v>
      </c>
      <c r="N1670" s="10">
        <v>-0.04</v>
      </c>
      <c r="O1670" s="10">
        <v>8.15</v>
      </c>
      <c r="P1670" s="8"/>
      <c r="Q1670" s="8"/>
    </row>
    <row r="1671" spans="1:17" ht="15.75" thickBot="1" x14ac:dyDescent="0.3">
      <c r="A1671" s="6" t="s">
        <v>22</v>
      </c>
      <c r="B1671" s="6" t="s">
        <v>22</v>
      </c>
      <c r="C1671" s="6" t="s">
        <v>193</v>
      </c>
      <c r="D1671" s="6" t="s">
        <v>194</v>
      </c>
      <c r="E1671" s="7">
        <v>42833</v>
      </c>
      <c r="F1671" s="9"/>
      <c r="G1671" s="9"/>
      <c r="H1671" s="11">
        <v>1018.38</v>
      </c>
      <c r="I1671" s="9"/>
      <c r="J1671" s="9"/>
      <c r="K1671" s="9"/>
      <c r="L1671" s="9"/>
      <c r="M1671" s="11">
        <v>-3.93</v>
      </c>
      <c r="N1671" s="11">
        <v>-0.3</v>
      </c>
      <c r="O1671" s="11">
        <v>67.23</v>
      </c>
      <c r="P1671" s="9"/>
      <c r="Q1671" s="9"/>
    </row>
    <row r="1672" spans="1:17" ht="15.75" thickBot="1" x14ac:dyDescent="0.3">
      <c r="A1672" s="6" t="s">
        <v>22</v>
      </c>
      <c r="B1672" s="6" t="s">
        <v>22</v>
      </c>
      <c r="C1672" s="6" t="s">
        <v>193</v>
      </c>
      <c r="D1672" s="6" t="s">
        <v>194</v>
      </c>
      <c r="E1672" s="7">
        <v>42837</v>
      </c>
      <c r="F1672" s="8"/>
      <c r="G1672" s="8"/>
      <c r="H1672" s="10">
        <v>30.86</v>
      </c>
      <c r="I1672" s="8"/>
      <c r="J1672" s="8"/>
      <c r="K1672" s="8"/>
      <c r="L1672" s="8"/>
      <c r="M1672" s="10">
        <v>-0.11</v>
      </c>
      <c r="N1672" s="10">
        <v>-0.01</v>
      </c>
      <c r="O1672" s="10">
        <v>2.04</v>
      </c>
      <c r="P1672" s="8"/>
      <c r="Q1672" s="8"/>
    </row>
    <row r="1673" spans="1:17" ht="15.75" thickBot="1" x14ac:dyDescent="0.3">
      <c r="A1673" s="6" t="s">
        <v>22</v>
      </c>
      <c r="B1673" s="6" t="s">
        <v>22</v>
      </c>
      <c r="C1673" s="6" t="s">
        <v>193</v>
      </c>
      <c r="D1673" s="6" t="s">
        <v>194</v>
      </c>
      <c r="E1673" s="7">
        <v>42838</v>
      </c>
      <c r="F1673" s="9"/>
      <c r="G1673" s="9"/>
      <c r="H1673" s="11">
        <v>123.44</v>
      </c>
      <c r="I1673" s="9"/>
      <c r="J1673" s="9"/>
      <c r="K1673" s="9"/>
      <c r="L1673" s="9"/>
      <c r="M1673" s="11">
        <v>-0.46</v>
      </c>
      <c r="N1673" s="11">
        <v>-0.04</v>
      </c>
      <c r="O1673" s="11">
        <v>8.15</v>
      </c>
      <c r="P1673" s="9"/>
      <c r="Q1673" s="9"/>
    </row>
    <row r="1674" spans="1:17" ht="15.75" thickBot="1" x14ac:dyDescent="0.3">
      <c r="A1674" s="6" t="s">
        <v>22</v>
      </c>
      <c r="B1674" s="6" t="s">
        <v>22</v>
      </c>
      <c r="C1674" s="6" t="s">
        <v>193</v>
      </c>
      <c r="D1674" s="6" t="s">
        <v>194</v>
      </c>
      <c r="E1674" s="7">
        <v>42839</v>
      </c>
      <c r="F1674" s="8"/>
      <c r="G1674" s="8"/>
      <c r="H1674" s="10">
        <v>154.30000000000001</v>
      </c>
      <c r="I1674" s="8"/>
      <c r="J1674" s="8"/>
      <c r="K1674" s="8"/>
      <c r="L1674" s="8"/>
      <c r="M1674" s="10">
        <v>-0.63</v>
      </c>
      <c r="N1674" s="10">
        <v>-0.05</v>
      </c>
      <c r="O1674" s="10">
        <v>10.18</v>
      </c>
      <c r="P1674" s="8"/>
      <c r="Q1674" s="8"/>
    </row>
    <row r="1675" spans="1:17" ht="15.75" thickBot="1" x14ac:dyDescent="0.3">
      <c r="A1675" s="6" t="s">
        <v>22</v>
      </c>
      <c r="B1675" s="6" t="s">
        <v>22</v>
      </c>
      <c r="C1675" s="6" t="s">
        <v>193</v>
      </c>
      <c r="D1675" s="6" t="s">
        <v>194</v>
      </c>
      <c r="E1675" s="7">
        <v>42840</v>
      </c>
      <c r="F1675" s="9"/>
      <c r="G1675" s="9"/>
      <c r="H1675" s="11">
        <v>30.86</v>
      </c>
      <c r="I1675" s="9"/>
      <c r="J1675" s="9"/>
      <c r="K1675" s="9"/>
      <c r="L1675" s="9"/>
      <c r="M1675" s="11">
        <v>-0.13</v>
      </c>
      <c r="N1675" s="11">
        <v>-0.01</v>
      </c>
      <c r="O1675" s="11">
        <v>2.04</v>
      </c>
      <c r="P1675" s="9"/>
      <c r="Q1675" s="9"/>
    </row>
    <row r="1676" spans="1:17" ht="15.75" thickBot="1" x14ac:dyDescent="0.3">
      <c r="A1676" s="6" t="s">
        <v>22</v>
      </c>
      <c r="B1676" s="6" t="s">
        <v>22</v>
      </c>
      <c r="C1676" s="6" t="s">
        <v>193</v>
      </c>
      <c r="D1676" s="6" t="s">
        <v>194</v>
      </c>
      <c r="E1676" s="7">
        <v>42842</v>
      </c>
      <c r="F1676" s="8"/>
      <c r="G1676" s="8"/>
      <c r="H1676" s="10">
        <v>246.88</v>
      </c>
      <c r="I1676" s="8"/>
      <c r="J1676" s="8"/>
      <c r="K1676" s="8"/>
      <c r="L1676" s="8"/>
      <c r="M1676" s="10">
        <v>-0.94</v>
      </c>
      <c r="N1676" s="10">
        <v>-7.0000000000000007E-2</v>
      </c>
      <c r="O1676" s="10">
        <v>16.309999999999999</v>
      </c>
      <c r="P1676" s="8"/>
      <c r="Q1676" s="8"/>
    </row>
    <row r="1677" spans="1:17" ht="15.75" thickBot="1" x14ac:dyDescent="0.3">
      <c r="A1677" s="6" t="s">
        <v>22</v>
      </c>
      <c r="B1677" s="6" t="s">
        <v>22</v>
      </c>
      <c r="C1677" s="6" t="s">
        <v>193</v>
      </c>
      <c r="D1677" s="6" t="s">
        <v>194</v>
      </c>
      <c r="E1677" s="7">
        <v>42843</v>
      </c>
      <c r="F1677" s="9"/>
      <c r="G1677" s="9"/>
      <c r="H1677" s="11">
        <v>30.86</v>
      </c>
      <c r="I1677" s="9"/>
      <c r="J1677" s="9"/>
      <c r="K1677" s="9"/>
      <c r="L1677" s="9"/>
      <c r="M1677" s="11">
        <v>-0.11</v>
      </c>
      <c r="N1677" s="11">
        <v>-0.01</v>
      </c>
      <c r="O1677" s="11">
        <v>2.04</v>
      </c>
      <c r="P1677" s="9"/>
      <c r="Q1677" s="9"/>
    </row>
    <row r="1678" spans="1:17" ht="15.75" thickBot="1" x14ac:dyDescent="0.3">
      <c r="A1678" s="6" t="s">
        <v>22</v>
      </c>
      <c r="B1678" s="6" t="s">
        <v>22</v>
      </c>
      <c r="C1678" s="6" t="s">
        <v>193</v>
      </c>
      <c r="D1678" s="6" t="s">
        <v>194</v>
      </c>
      <c r="E1678" s="7">
        <v>42854</v>
      </c>
      <c r="F1678" s="8"/>
      <c r="G1678" s="8"/>
      <c r="H1678" s="10">
        <v>92.58</v>
      </c>
      <c r="I1678" s="8"/>
      <c r="J1678" s="8"/>
      <c r="K1678" s="8"/>
      <c r="L1678" s="8"/>
      <c r="M1678" s="10">
        <v>-0.33</v>
      </c>
      <c r="N1678" s="10">
        <v>-0.03</v>
      </c>
      <c r="O1678" s="10">
        <v>6.11</v>
      </c>
      <c r="P1678" s="8"/>
      <c r="Q1678" s="8"/>
    </row>
    <row r="1679" spans="1:17" ht="15.75" thickBot="1" x14ac:dyDescent="0.3">
      <c r="A1679" s="6" t="s">
        <v>22</v>
      </c>
      <c r="B1679" s="6" t="s">
        <v>22</v>
      </c>
      <c r="C1679" s="6" t="s">
        <v>195</v>
      </c>
      <c r="D1679" s="6" t="s">
        <v>196</v>
      </c>
      <c r="E1679" s="7">
        <v>42806</v>
      </c>
      <c r="F1679" s="9"/>
      <c r="G1679" s="9"/>
      <c r="H1679" s="11">
        <v>67.92</v>
      </c>
      <c r="I1679" s="9"/>
      <c r="J1679" s="9"/>
      <c r="K1679" s="9"/>
      <c r="L1679" s="9"/>
      <c r="M1679" s="11">
        <v>0.04</v>
      </c>
      <c r="N1679" s="11">
        <v>-0.09</v>
      </c>
      <c r="O1679" s="11">
        <v>3.69</v>
      </c>
      <c r="P1679" s="9"/>
      <c r="Q1679" s="9"/>
    </row>
    <row r="1680" spans="1:17" ht="15.75" thickBot="1" x14ac:dyDescent="0.3">
      <c r="A1680" s="6" t="s">
        <v>22</v>
      </c>
      <c r="B1680" s="6" t="s">
        <v>22</v>
      </c>
      <c r="C1680" s="6" t="s">
        <v>195</v>
      </c>
      <c r="D1680" s="6" t="s">
        <v>196</v>
      </c>
      <c r="E1680" s="7">
        <v>42828</v>
      </c>
      <c r="F1680" s="8"/>
      <c r="G1680" s="8"/>
      <c r="H1680" s="10">
        <v>407.52</v>
      </c>
      <c r="I1680" s="8"/>
      <c r="J1680" s="8"/>
      <c r="K1680" s="8"/>
      <c r="L1680" s="8"/>
      <c r="M1680" s="10">
        <v>-2.36</v>
      </c>
      <c r="N1680" s="10">
        <v>-0.19</v>
      </c>
      <c r="O1680" s="10">
        <v>26.85</v>
      </c>
      <c r="P1680" s="8"/>
      <c r="Q1680" s="8"/>
    </row>
    <row r="1681" spans="1:17" ht="15.75" thickBot="1" x14ac:dyDescent="0.3">
      <c r="A1681" s="6" t="s">
        <v>22</v>
      </c>
      <c r="B1681" s="6" t="s">
        <v>22</v>
      </c>
      <c r="C1681" s="6" t="s">
        <v>195</v>
      </c>
      <c r="D1681" s="6" t="s">
        <v>196</v>
      </c>
      <c r="E1681" s="7">
        <v>42831</v>
      </c>
      <c r="F1681" s="9"/>
      <c r="G1681" s="9"/>
      <c r="H1681" s="11">
        <v>441.48</v>
      </c>
      <c r="I1681" s="9"/>
      <c r="J1681" s="9"/>
      <c r="K1681" s="9"/>
      <c r="L1681" s="9"/>
      <c r="M1681" s="11">
        <v>-2.5099999999999998</v>
      </c>
      <c r="N1681" s="11">
        <v>-0.22</v>
      </c>
      <c r="O1681" s="11">
        <v>29.11</v>
      </c>
      <c r="P1681" s="9"/>
      <c r="Q1681" s="9"/>
    </row>
    <row r="1682" spans="1:17" ht="15.75" thickBot="1" x14ac:dyDescent="0.3">
      <c r="A1682" s="6" t="s">
        <v>22</v>
      </c>
      <c r="B1682" s="6" t="s">
        <v>22</v>
      </c>
      <c r="C1682" s="6" t="s">
        <v>195</v>
      </c>
      <c r="D1682" s="6" t="s">
        <v>196</v>
      </c>
      <c r="E1682" s="7">
        <v>42832</v>
      </c>
      <c r="F1682" s="8"/>
      <c r="G1682" s="8"/>
      <c r="H1682" s="10">
        <v>339.6</v>
      </c>
      <c r="I1682" s="8"/>
      <c r="J1682" s="8"/>
      <c r="K1682" s="8"/>
      <c r="L1682" s="8"/>
      <c r="M1682" s="10">
        <v>-1.95</v>
      </c>
      <c r="N1682" s="10">
        <v>-0.15</v>
      </c>
      <c r="O1682" s="10">
        <v>22.38</v>
      </c>
      <c r="P1682" s="8"/>
      <c r="Q1682" s="8"/>
    </row>
    <row r="1683" spans="1:17" ht="15.75" thickBot="1" x14ac:dyDescent="0.3">
      <c r="A1683" s="6" t="s">
        <v>22</v>
      </c>
      <c r="B1683" s="6" t="s">
        <v>22</v>
      </c>
      <c r="C1683" s="6" t="s">
        <v>195</v>
      </c>
      <c r="D1683" s="6" t="s">
        <v>196</v>
      </c>
      <c r="E1683" s="7">
        <v>42833</v>
      </c>
      <c r="F1683" s="9"/>
      <c r="G1683" s="9"/>
      <c r="H1683" s="11">
        <v>101.88</v>
      </c>
      <c r="I1683" s="9"/>
      <c r="J1683" s="9"/>
      <c r="K1683" s="9"/>
      <c r="L1683" s="9"/>
      <c r="M1683" s="11">
        <v>-0.59</v>
      </c>
      <c r="N1683" s="11">
        <v>-0.04</v>
      </c>
      <c r="O1683" s="11">
        <v>6.72</v>
      </c>
      <c r="P1683" s="9"/>
      <c r="Q1683" s="9"/>
    </row>
    <row r="1684" spans="1:17" ht="15.75" thickBot="1" x14ac:dyDescent="0.3">
      <c r="A1684" s="6" t="s">
        <v>22</v>
      </c>
      <c r="B1684" s="6" t="s">
        <v>22</v>
      </c>
      <c r="C1684" s="6" t="s">
        <v>195</v>
      </c>
      <c r="D1684" s="6" t="s">
        <v>196</v>
      </c>
      <c r="E1684" s="7">
        <v>42834</v>
      </c>
      <c r="F1684" s="8"/>
      <c r="G1684" s="8"/>
      <c r="H1684" s="10">
        <v>135.84</v>
      </c>
      <c r="I1684" s="8"/>
      <c r="J1684" s="8"/>
      <c r="K1684" s="8"/>
      <c r="L1684" s="8"/>
      <c r="M1684" s="10">
        <v>-0.77</v>
      </c>
      <c r="N1684" s="10">
        <v>-0.06</v>
      </c>
      <c r="O1684" s="10">
        <v>8.9499999999999993</v>
      </c>
      <c r="P1684" s="8"/>
      <c r="Q1684" s="8"/>
    </row>
    <row r="1685" spans="1:17" ht="15.75" thickBot="1" x14ac:dyDescent="0.3">
      <c r="A1685" s="6" t="s">
        <v>22</v>
      </c>
      <c r="B1685" s="6" t="s">
        <v>22</v>
      </c>
      <c r="C1685" s="6" t="s">
        <v>195</v>
      </c>
      <c r="D1685" s="6" t="s">
        <v>196</v>
      </c>
      <c r="E1685" s="7">
        <v>42835</v>
      </c>
      <c r="F1685" s="9"/>
      <c r="G1685" s="9"/>
      <c r="H1685" s="11">
        <v>984.84</v>
      </c>
      <c r="I1685" s="9"/>
      <c r="J1685" s="9"/>
      <c r="K1685" s="9"/>
      <c r="L1685" s="9"/>
      <c r="M1685" s="11">
        <v>-5.92</v>
      </c>
      <c r="N1685" s="11">
        <v>-0.46</v>
      </c>
      <c r="O1685" s="11">
        <v>64.87</v>
      </c>
      <c r="P1685" s="9"/>
      <c r="Q1685" s="9"/>
    </row>
    <row r="1686" spans="1:17" ht="15.75" thickBot="1" x14ac:dyDescent="0.3">
      <c r="A1686" s="6" t="s">
        <v>22</v>
      </c>
      <c r="B1686" s="6" t="s">
        <v>22</v>
      </c>
      <c r="C1686" s="6" t="s">
        <v>195</v>
      </c>
      <c r="D1686" s="6" t="s">
        <v>196</v>
      </c>
      <c r="E1686" s="7">
        <v>42836</v>
      </c>
      <c r="F1686" s="8"/>
      <c r="G1686" s="8"/>
      <c r="H1686" s="10">
        <v>67.92</v>
      </c>
      <c r="I1686" s="8"/>
      <c r="J1686" s="8"/>
      <c r="K1686" s="8"/>
      <c r="L1686" s="8"/>
      <c r="M1686" s="10">
        <v>-0.38</v>
      </c>
      <c r="N1686" s="10">
        <v>-0.03</v>
      </c>
      <c r="O1686" s="10">
        <v>4.4800000000000004</v>
      </c>
      <c r="P1686" s="8"/>
      <c r="Q1686" s="8"/>
    </row>
    <row r="1687" spans="1:17" ht="15.75" thickBot="1" x14ac:dyDescent="0.3">
      <c r="A1687" s="6" t="s">
        <v>22</v>
      </c>
      <c r="B1687" s="6" t="s">
        <v>22</v>
      </c>
      <c r="C1687" s="6" t="s">
        <v>195</v>
      </c>
      <c r="D1687" s="6" t="s">
        <v>196</v>
      </c>
      <c r="E1687" s="7">
        <v>42838</v>
      </c>
      <c r="F1687" s="9"/>
      <c r="G1687" s="9"/>
      <c r="H1687" s="11">
        <v>271.68</v>
      </c>
      <c r="I1687" s="9"/>
      <c r="J1687" s="9"/>
      <c r="K1687" s="9"/>
      <c r="L1687" s="9"/>
      <c r="M1687" s="11">
        <v>-1.51</v>
      </c>
      <c r="N1687" s="11">
        <v>-0.12</v>
      </c>
      <c r="O1687" s="11">
        <v>17.91</v>
      </c>
      <c r="P1687" s="9"/>
      <c r="Q1687" s="9"/>
    </row>
    <row r="1688" spans="1:17" ht="15.75" thickBot="1" x14ac:dyDescent="0.3">
      <c r="A1688" s="6" t="s">
        <v>22</v>
      </c>
      <c r="B1688" s="6" t="s">
        <v>22</v>
      </c>
      <c r="C1688" s="6" t="s">
        <v>195</v>
      </c>
      <c r="D1688" s="6" t="s">
        <v>196</v>
      </c>
      <c r="E1688" s="7">
        <v>42840</v>
      </c>
      <c r="F1688" s="8"/>
      <c r="G1688" s="8"/>
      <c r="H1688" s="10">
        <v>101.88</v>
      </c>
      <c r="I1688" s="8"/>
      <c r="J1688" s="8"/>
      <c r="K1688" s="8"/>
      <c r="L1688" s="8"/>
      <c r="M1688" s="10">
        <v>-0.61</v>
      </c>
      <c r="N1688" s="10">
        <v>-0.05</v>
      </c>
      <c r="O1688" s="10">
        <v>6.71</v>
      </c>
      <c r="P1688" s="8"/>
      <c r="Q1688" s="8"/>
    </row>
    <row r="1689" spans="1:17" ht="15.75" thickBot="1" x14ac:dyDescent="0.3">
      <c r="A1689" s="6" t="s">
        <v>22</v>
      </c>
      <c r="B1689" s="6" t="s">
        <v>22</v>
      </c>
      <c r="C1689" s="6" t="s">
        <v>195</v>
      </c>
      <c r="D1689" s="6" t="s">
        <v>196</v>
      </c>
      <c r="E1689" s="7">
        <v>42841</v>
      </c>
      <c r="F1689" s="9"/>
      <c r="G1689" s="9"/>
      <c r="H1689" s="11">
        <v>67.92</v>
      </c>
      <c r="I1689" s="9"/>
      <c r="J1689" s="9"/>
      <c r="K1689" s="9"/>
      <c r="L1689" s="9"/>
      <c r="M1689" s="11">
        <v>-0.38</v>
      </c>
      <c r="N1689" s="11">
        <v>-0.03</v>
      </c>
      <c r="O1689" s="11">
        <v>4.4800000000000004</v>
      </c>
      <c r="P1689" s="9"/>
      <c r="Q1689" s="9"/>
    </row>
    <row r="1690" spans="1:17" ht="15.75" thickBot="1" x14ac:dyDescent="0.3">
      <c r="A1690" s="6" t="s">
        <v>22</v>
      </c>
      <c r="B1690" s="6" t="s">
        <v>22</v>
      </c>
      <c r="C1690" s="6" t="s">
        <v>195</v>
      </c>
      <c r="D1690" s="6" t="s">
        <v>196</v>
      </c>
      <c r="E1690" s="7">
        <v>42842</v>
      </c>
      <c r="F1690" s="8"/>
      <c r="G1690" s="8"/>
      <c r="H1690" s="10">
        <v>2309.2800000000002</v>
      </c>
      <c r="I1690" s="8"/>
      <c r="J1690" s="8"/>
      <c r="K1690" s="8"/>
      <c r="L1690" s="8"/>
      <c r="M1690" s="10">
        <v>-12.97</v>
      </c>
      <c r="N1690" s="10">
        <v>-0.98</v>
      </c>
      <c r="O1690" s="10">
        <v>152.19</v>
      </c>
      <c r="P1690" s="8"/>
      <c r="Q1690" s="8"/>
    </row>
    <row r="1691" spans="1:17" ht="15.75" thickBot="1" x14ac:dyDescent="0.3">
      <c r="A1691" s="6" t="s">
        <v>22</v>
      </c>
      <c r="B1691" s="6" t="s">
        <v>22</v>
      </c>
      <c r="C1691" s="6" t="s">
        <v>195</v>
      </c>
      <c r="D1691" s="6" t="s">
        <v>196</v>
      </c>
      <c r="E1691" s="7">
        <v>42843</v>
      </c>
      <c r="F1691" s="9"/>
      <c r="G1691" s="9"/>
      <c r="H1691" s="11">
        <v>203.76</v>
      </c>
      <c r="I1691" s="9"/>
      <c r="J1691" s="9"/>
      <c r="K1691" s="9"/>
      <c r="L1691" s="9"/>
      <c r="M1691" s="11">
        <v>-1.1299999999999999</v>
      </c>
      <c r="N1691" s="11">
        <v>-0.09</v>
      </c>
      <c r="O1691" s="11">
        <v>13.43</v>
      </c>
      <c r="P1691" s="9"/>
      <c r="Q1691" s="9"/>
    </row>
    <row r="1692" spans="1:17" ht="15.75" thickBot="1" x14ac:dyDescent="0.3">
      <c r="A1692" s="6" t="s">
        <v>22</v>
      </c>
      <c r="B1692" s="6" t="s">
        <v>22</v>
      </c>
      <c r="C1692" s="6" t="s">
        <v>195</v>
      </c>
      <c r="D1692" s="6" t="s">
        <v>196</v>
      </c>
      <c r="E1692" s="7">
        <v>42844</v>
      </c>
      <c r="F1692" s="8"/>
      <c r="G1692" s="8"/>
      <c r="H1692" s="10">
        <v>67.92</v>
      </c>
      <c r="I1692" s="8"/>
      <c r="J1692" s="8"/>
      <c r="K1692" s="8"/>
      <c r="L1692" s="8"/>
      <c r="M1692" s="10">
        <v>-0.4</v>
      </c>
      <c r="N1692" s="10">
        <v>-0.03</v>
      </c>
      <c r="O1692" s="10">
        <v>4.47</v>
      </c>
      <c r="P1692" s="8"/>
      <c r="Q1692" s="8"/>
    </row>
    <row r="1693" spans="1:17" ht="15.75" thickBot="1" x14ac:dyDescent="0.3">
      <c r="A1693" s="6" t="s">
        <v>22</v>
      </c>
      <c r="B1693" s="6" t="s">
        <v>22</v>
      </c>
      <c r="C1693" s="6" t="s">
        <v>195</v>
      </c>
      <c r="D1693" s="6" t="s">
        <v>196</v>
      </c>
      <c r="E1693" s="7">
        <v>42845</v>
      </c>
      <c r="F1693" s="9"/>
      <c r="G1693" s="9"/>
      <c r="H1693" s="11">
        <v>1596.12</v>
      </c>
      <c r="I1693" s="9"/>
      <c r="J1693" s="9"/>
      <c r="K1693" s="9"/>
      <c r="L1693" s="9"/>
      <c r="M1693" s="11">
        <v>-9.41</v>
      </c>
      <c r="N1693" s="11">
        <v>-0.74</v>
      </c>
      <c r="O1693" s="11">
        <v>105.15</v>
      </c>
      <c r="P1693" s="9"/>
      <c r="Q1693" s="9"/>
    </row>
    <row r="1694" spans="1:17" ht="15.75" thickBot="1" x14ac:dyDescent="0.3">
      <c r="A1694" s="6" t="s">
        <v>22</v>
      </c>
      <c r="B1694" s="6" t="s">
        <v>22</v>
      </c>
      <c r="C1694" s="6" t="s">
        <v>195</v>
      </c>
      <c r="D1694" s="6" t="s">
        <v>196</v>
      </c>
      <c r="E1694" s="7">
        <v>42854</v>
      </c>
      <c r="F1694" s="8"/>
      <c r="G1694" s="8"/>
      <c r="H1694" s="10">
        <v>679.2</v>
      </c>
      <c r="I1694" s="8"/>
      <c r="J1694" s="8"/>
      <c r="K1694" s="8"/>
      <c r="L1694" s="8"/>
      <c r="M1694" s="10">
        <v>-3.58</v>
      </c>
      <c r="N1694" s="10">
        <v>-0.28000000000000003</v>
      </c>
      <c r="O1694" s="10">
        <v>44.78</v>
      </c>
      <c r="P1694" s="8"/>
      <c r="Q1694" s="8"/>
    </row>
    <row r="1695" spans="1:17" ht="15.75" thickBot="1" x14ac:dyDescent="0.3">
      <c r="A1695" s="6" t="s">
        <v>22</v>
      </c>
      <c r="B1695" s="6" t="s">
        <v>22</v>
      </c>
      <c r="C1695" s="6" t="s">
        <v>195</v>
      </c>
      <c r="D1695" s="6" t="s">
        <v>196</v>
      </c>
      <c r="E1695" s="7">
        <v>42855</v>
      </c>
      <c r="F1695" s="9"/>
      <c r="G1695" s="9"/>
      <c r="H1695" s="11">
        <v>169.8</v>
      </c>
      <c r="I1695" s="9"/>
      <c r="J1695" s="9"/>
      <c r="K1695" s="9"/>
      <c r="L1695" s="9"/>
      <c r="M1695" s="11">
        <v>-0.9</v>
      </c>
      <c r="N1695" s="11">
        <v>-0.06</v>
      </c>
      <c r="O1695" s="11">
        <v>11.2</v>
      </c>
      <c r="P1695" s="9"/>
      <c r="Q1695" s="9"/>
    </row>
    <row r="1696" spans="1:17" ht="15.75" thickBot="1" x14ac:dyDescent="0.3">
      <c r="A1696" s="6" t="s">
        <v>22</v>
      </c>
      <c r="B1696" s="6" t="s">
        <v>22</v>
      </c>
      <c r="C1696" s="6" t="s">
        <v>197</v>
      </c>
      <c r="D1696" s="6" t="s">
        <v>198</v>
      </c>
      <c r="E1696" s="7">
        <v>42800</v>
      </c>
      <c r="F1696" s="8"/>
      <c r="G1696" s="8"/>
      <c r="H1696" s="10">
        <v>9.25</v>
      </c>
      <c r="I1696" s="8"/>
      <c r="J1696" s="8"/>
      <c r="K1696" s="8"/>
      <c r="L1696" s="8"/>
      <c r="M1696" s="10">
        <v>0.01</v>
      </c>
      <c r="N1696" s="10">
        <v>-0.02</v>
      </c>
      <c r="O1696" s="10">
        <v>0.5</v>
      </c>
      <c r="P1696" s="8"/>
      <c r="Q1696" s="8"/>
    </row>
    <row r="1697" spans="1:17" ht="15.75" thickBot="1" x14ac:dyDescent="0.3">
      <c r="A1697" s="6" t="s">
        <v>22</v>
      </c>
      <c r="B1697" s="6" t="s">
        <v>22</v>
      </c>
      <c r="C1697" s="6" t="s">
        <v>197</v>
      </c>
      <c r="D1697" s="6" t="s">
        <v>198</v>
      </c>
      <c r="E1697" s="7">
        <v>42824</v>
      </c>
      <c r="F1697" s="9"/>
      <c r="G1697" s="9"/>
      <c r="H1697" s="11">
        <v>118.89</v>
      </c>
      <c r="I1697" s="9"/>
      <c r="J1697" s="9"/>
      <c r="K1697" s="9"/>
      <c r="L1697" s="9"/>
      <c r="M1697" s="11">
        <v>0.1</v>
      </c>
      <c r="N1697" s="11">
        <v>-0.21</v>
      </c>
      <c r="O1697" s="11">
        <v>6.46</v>
      </c>
      <c r="P1697" s="9"/>
      <c r="Q1697" s="9"/>
    </row>
    <row r="1698" spans="1:17" ht="15.75" thickBot="1" x14ac:dyDescent="0.3">
      <c r="A1698" s="6" t="s">
        <v>22</v>
      </c>
      <c r="B1698" s="6" t="s">
        <v>22</v>
      </c>
      <c r="C1698" s="6" t="s">
        <v>197</v>
      </c>
      <c r="D1698" s="6" t="s">
        <v>198</v>
      </c>
      <c r="E1698" s="7">
        <v>42828</v>
      </c>
      <c r="F1698" s="8"/>
      <c r="G1698" s="8"/>
      <c r="H1698" s="10">
        <v>1505.94</v>
      </c>
      <c r="I1698" s="8"/>
      <c r="J1698" s="8"/>
      <c r="K1698" s="8"/>
      <c r="L1698" s="8"/>
      <c r="M1698" s="10">
        <v>-12</v>
      </c>
      <c r="N1698" s="10">
        <v>-0.92</v>
      </c>
      <c r="O1698" s="10">
        <v>98.98</v>
      </c>
      <c r="P1698" s="8"/>
      <c r="Q1698" s="8"/>
    </row>
    <row r="1699" spans="1:17" ht="15.75" thickBot="1" x14ac:dyDescent="0.3">
      <c r="A1699" s="6" t="s">
        <v>22</v>
      </c>
      <c r="B1699" s="6" t="s">
        <v>22</v>
      </c>
      <c r="C1699" s="6" t="s">
        <v>197</v>
      </c>
      <c r="D1699" s="6" t="s">
        <v>198</v>
      </c>
      <c r="E1699" s="7">
        <v>42829</v>
      </c>
      <c r="F1699" s="9"/>
      <c r="G1699" s="9"/>
      <c r="H1699" s="11">
        <v>277.41000000000003</v>
      </c>
      <c r="I1699" s="9"/>
      <c r="J1699" s="9"/>
      <c r="K1699" s="9"/>
      <c r="L1699" s="9"/>
      <c r="M1699" s="11">
        <v>-2.2200000000000002</v>
      </c>
      <c r="N1699" s="11">
        <v>-0.16</v>
      </c>
      <c r="O1699" s="11">
        <v>18.22</v>
      </c>
      <c r="P1699" s="9"/>
      <c r="Q1699" s="9"/>
    </row>
    <row r="1700" spans="1:17" ht="15.75" thickBot="1" x14ac:dyDescent="0.3">
      <c r="A1700" s="6" t="s">
        <v>22</v>
      </c>
      <c r="B1700" s="6" t="s">
        <v>22</v>
      </c>
      <c r="C1700" s="6" t="s">
        <v>197</v>
      </c>
      <c r="D1700" s="6" t="s">
        <v>198</v>
      </c>
      <c r="E1700" s="7">
        <v>42830</v>
      </c>
      <c r="F1700" s="8"/>
      <c r="G1700" s="8"/>
      <c r="H1700" s="10">
        <v>3190.22</v>
      </c>
      <c r="I1700" s="8"/>
      <c r="J1700" s="8"/>
      <c r="K1700" s="8"/>
      <c r="L1700" s="8"/>
      <c r="M1700" s="10">
        <v>-26.95</v>
      </c>
      <c r="N1700" s="10">
        <v>-2.09</v>
      </c>
      <c r="O1700" s="10">
        <v>209.55</v>
      </c>
      <c r="P1700" s="8"/>
      <c r="Q1700" s="8"/>
    </row>
    <row r="1701" spans="1:17" ht="15.75" thickBot="1" x14ac:dyDescent="0.3">
      <c r="A1701" s="6" t="s">
        <v>22</v>
      </c>
      <c r="B1701" s="6" t="s">
        <v>22</v>
      </c>
      <c r="C1701" s="6" t="s">
        <v>197</v>
      </c>
      <c r="D1701" s="6" t="s">
        <v>198</v>
      </c>
      <c r="E1701" s="7">
        <v>42831</v>
      </c>
      <c r="F1701" s="9"/>
      <c r="G1701" s="9"/>
      <c r="H1701" s="11">
        <v>1109.6400000000001</v>
      </c>
      <c r="I1701" s="9"/>
      <c r="J1701" s="9"/>
      <c r="K1701" s="9"/>
      <c r="L1701" s="9"/>
      <c r="M1701" s="11">
        <v>-8.7799999999999994</v>
      </c>
      <c r="N1701" s="11">
        <v>-0.65</v>
      </c>
      <c r="O1701" s="11">
        <v>72.92</v>
      </c>
      <c r="P1701" s="9"/>
      <c r="Q1701" s="9"/>
    </row>
    <row r="1702" spans="1:17" ht="15.75" thickBot="1" x14ac:dyDescent="0.3">
      <c r="A1702" s="6" t="s">
        <v>22</v>
      </c>
      <c r="B1702" s="6" t="s">
        <v>22</v>
      </c>
      <c r="C1702" s="6" t="s">
        <v>197</v>
      </c>
      <c r="D1702" s="6" t="s">
        <v>198</v>
      </c>
      <c r="E1702" s="7">
        <v>42832</v>
      </c>
      <c r="F1702" s="8"/>
      <c r="G1702" s="8"/>
      <c r="H1702" s="10">
        <v>475.56</v>
      </c>
      <c r="I1702" s="8"/>
      <c r="J1702" s="8"/>
      <c r="K1702" s="8"/>
      <c r="L1702" s="8"/>
      <c r="M1702" s="10">
        <v>-3.72</v>
      </c>
      <c r="N1702" s="10">
        <v>-0.28000000000000003</v>
      </c>
      <c r="O1702" s="10">
        <v>31.28</v>
      </c>
      <c r="P1702" s="8"/>
      <c r="Q1702" s="8"/>
    </row>
    <row r="1703" spans="1:17" ht="15.75" thickBot="1" x14ac:dyDescent="0.3">
      <c r="A1703" s="6" t="s">
        <v>22</v>
      </c>
      <c r="B1703" s="6" t="s">
        <v>22</v>
      </c>
      <c r="C1703" s="6" t="s">
        <v>197</v>
      </c>
      <c r="D1703" s="6" t="s">
        <v>198</v>
      </c>
      <c r="E1703" s="7">
        <v>42833</v>
      </c>
      <c r="F1703" s="9"/>
      <c r="G1703" s="9"/>
      <c r="H1703" s="11">
        <v>792.6</v>
      </c>
      <c r="I1703" s="9"/>
      <c r="J1703" s="9"/>
      <c r="K1703" s="9"/>
      <c r="L1703" s="9"/>
      <c r="M1703" s="11">
        <v>-6.2</v>
      </c>
      <c r="N1703" s="11">
        <v>-0.48</v>
      </c>
      <c r="O1703" s="11">
        <v>52.11</v>
      </c>
      <c r="P1703" s="9"/>
      <c r="Q1703" s="9"/>
    </row>
    <row r="1704" spans="1:17" ht="15.75" thickBot="1" x14ac:dyDescent="0.3">
      <c r="A1704" s="6" t="s">
        <v>22</v>
      </c>
      <c r="B1704" s="6" t="s">
        <v>22</v>
      </c>
      <c r="C1704" s="6" t="s">
        <v>197</v>
      </c>
      <c r="D1704" s="6" t="s">
        <v>198</v>
      </c>
      <c r="E1704" s="7">
        <v>42834</v>
      </c>
      <c r="F1704" s="8"/>
      <c r="G1704" s="8"/>
      <c r="H1704" s="10">
        <v>792.6</v>
      </c>
      <c r="I1704" s="8"/>
      <c r="J1704" s="8"/>
      <c r="K1704" s="8"/>
      <c r="L1704" s="8"/>
      <c r="M1704" s="10">
        <v>-6.18</v>
      </c>
      <c r="N1704" s="10">
        <v>-0.46</v>
      </c>
      <c r="O1704" s="10">
        <v>52.14</v>
      </c>
      <c r="P1704" s="8"/>
      <c r="Q1704" s="8"/>
    </row>
    <row r="1705" spans="1:17" ht="15.75" thickBot="1" x14ac:dyDescent="0.3">
      <c r="A1705" s="6" t="s">
        <v>22</v>
      </c>
      <c r="B1705" s="6" t="s">
        <v>22</v>
      </c>
      <c r="C1705" s="6" t="s">
        <v>197</v>
      </c>
      <c r="D1705" s="6" t="s">
        <v>198</v>
      </c>
      <c r="E1705" s="7">
        <v>42835</v>
      </c>
      <c r="F1705" s="9"/>
      <c r="G1705" s="9"/>
      <c r="H1705" s="11">
        <v>3210.03</v>
      </c>
      <c r="I1705" s="9"/>
      <c r="J1705" s="9"/>
      <c r="K1705" s="9"/>
      <c r="L1705" s="9"/>
      <c r="M1705" s="11">
        <v>-26.45</v>
      </c>
      <c r="N1705" s="11">
        <v>-2.0699999999999998</v>
      </c>
      <c r="O1705" s="11">
        <v>210.92</v>
      </c>
      <c r="P1705" s="9"/>
      <c r="Q1705" s="9"/>
    </row>
    <row r="1706" spans="1:17" ht="15.75" thickBot="1" x14ac:dyDescent="0.3">
      <c r="A1706" s="6" t="s">
        <v>22</v>
      </c>
      <c r="B1706" s="6" t="s">
        <v>22</v>
      </c>
      <c r="C1706" s="6" t="s">
        <v>197</v>
      </c>
      <c r="D1706" s="6" t="s">
        <v>198</v>
      </c>
      <c r="E1706" s="7">
        <v>42836</v>
      </c>
      <c r="F1706" s="8"/>
      <c r="G1706" s="8"/>
      <c r="H1706" s="10">
        <v>79.260000000000005</v>
      </c>
      <c r="I1706" s="8"/>
      <c r="J1706" s="8"/>
      <c r="K1706" s="8"/>
      <c r="L1706" s="8"/>
      <c r="M1706" s="10">
        <v>-0.62</v>
      </c>
      <c r="N1706" s="10">
        <v>-0.04</v>
      </c>
      <c r="O1706" s="10">
        <v>5.22</v>
      </c>
      <c r="P1706" s="8"/>
      <c r="Q1706" s="8"/>
    </row>
    <row r="1707" spans="1:17" ht="15.75" thickBot="1" x14ac:dyDescent="0.3">
      <c r="A1707" s="6" t="s">
        <v>22</v>
      </c>
      <c r="B1707" s="6" t="s">
        <v>22</v>
      </c>
      <c r="C1707" s="6" t="s">
        <v>197</v>
      </c>
      <c r="D1707" s="6" t="s">
        <v>198</v>
      </c>
      <c r="E1707" s="7">
        <v>42837</v>
      </c>
      <c r="F1707" s="9"/>
      <c r="G1707" s="9"/>
      <c r="H1707" s="11">
        <v>158.52000000000001</v>
      </c>
      <c r="I1707" s="9"/>
      <c r="J1707" s="9"/>
      <c r="K1707" s="9"/>
      <c r="L1707" s="9"/>
      <c r="M1707" s="11">
        <v>-1.21</v>
      </c>
      <c r="N1707" s="11">
        <v>-0.09</v>
      </c>
      <c r="O1707" s="11">
        <v>10.42</v>
      </c>
      <c r="P1707" s="9"/>
      <c r="Q1707" s="9"/>
    </row>
    <row r="1708" spans="1:17" ht="15.75" thickBot="1" x14ac:dyDescent="0.3">
      <c r="A1708" s="6" t="s">
        <v>22</v>
      </c>
      <c r="B1708" s="6" t="s">
        <v>22</v>
      </c>
      <c r="C1708" s="6" t="s">
        <v>197</v>
      </c>
      <c r="D1708" s="6" t="s">
        <v>198</v>
      </c>
      <c r="E1708" s="7">
        <v>42838</v>
      </c>
      <c r="F1708" s="8"/>
      <c r="G1708" s="8"/>
      <c r="H1708" s="10">
        <v>515.19000000000005</v>
      </c>
      <c r="I1708" s="8"/>
      <c r="J1708" s="8"/>
      <c r="K1708" s="8"/>
      <c r="L1708" s="8"/>
      <c r="M1708" s="10">
        <v>-3.95</v>
      </c>
      <c r="N1708" s="10">
        <v>-0.3</v>
      </c>
      <c r="O1708" s="10">
        <v>33.89</v>
      </c>
      <c r="P1708" s="8"/>
      <c r="Q1708" s="8"/>
    </row>
    <row r="1709" spans="1:17" ht="15.75" thickBot="1" x14ac:dyDescent="0.3">
      <c r="A1709" s="6" t="s">
        <v>22</v>
      </c>
      <c r="B1709" s="6" t="s">
        <v>22</v>
      </c>
      <c r="C1709" s="6" t="s">
        <v>197</v>
      </c>
      <c r="D1709" s="6" t="s">
        <v>198</v>
      </c>
      <c r="E1709" s="7">
        <v>42839</v>
      </c>
      <c r="F1709" s="9"/>
      <c r="G1709" s="9"/>
      <c r="H1709" s="11">
        <v>673.71</v>
      </c>
      <c r="I1709" s="9"/>
      <c r="J1709" s="9"/>
      <c r="K1709" s="9"/>
      <c r="L1709" s="9"/>
      <c r="M1709" s="11">
        <v>-5.6</v>
      </c>
      <c r="N1709" s="11">
        <v>-0.44</v>
      </c>
      <c r="O1709" s="11">
        <v>44.27</v>
      </c>
      <c r="P1709" s="9"/>
      <c r="Q1709" s="9"/>
    </row>
    <row r="1710" spans="1:17" ht="15.75" thickBot="1" x14ac:dyDescent="0.3">
      <c r="A1710" s="6" t="s">
        <v>22</v>
      </c>
      <c r="B1710" s="6" t="s">
        <v>22</v>
      </c>
      <c r="C1710" s="6" t="s">
        <v>197</v>
      </c>
      <c r="D1710" s="6" t="s">
        <v>198</v>
      </c>
      <c r="E1710" s="7">
        <v>42840</v>
      </c>
      <c r="F1710" s="8"/>
      <c r="G1710" s="8"/>
      <c r="H1710" s="10">
        <v>198.15</v>
      </c>
      <c r="I1710" s="8"/>
      <c r="J1710" s="8"/>
      <c r="K1710" s="8"/>
      <c r="L1710" s="8"/>
      <c r="M1710" s="10">
        <v>-1.64</v>
      </c>
      <c r="N1710" s="10">
        <v>-0.13</v>
      </c>
      <c r="O1710" s="10">
        <v>13.02</v>
      </c>
      <c r="P1710" s="8"/>
      <c r="Q1710" s="8"/>
    </row>
    <row r="1711" spans="1:17" ht="15.75" thickBot="1" x14ac:dyDescent="0.3">
      <c r="A1711" s="6" t="s">
        <v>22</v>
      </c>
      <c r="B1711" s="6" t="s">
        <v>22</v>
      </c>
      <c r="C1711" s="6" t="s">
        <v>197</v>
      </c>
      <c r="D1711" s="6" t="s">
        <v>198</v>
      </c>
      <c r="E1711" s="7">
        <v>42841</v>
      </c>
      <c r="F1711" s="9"/>
      <c r="G1711" s="9"/>
      <c r="H1711" s="11">
        <v>911.49</v>
      </c>
      <c r="I1711" s="9"/>
      <c r="J1711" s="9"/>
      <c r="K1711" s="9"/>
      <c r="L1711" s="9"/>
      <c r="M1711" s="11">
        <v>-7.04</v>
      </c>
      <c r="N1711" s="11">
        <v>-0.54</v>
      </c>
      <c r="O1711" s="11">
        <v>59.94</v>
      </c>
      <c r="P1711" s="9"/>
      <c r="Q1711" s="9"/>
    </row>
    <row r="1712" spans="1:17" ht="15.75" thickBot="1" x14ac:dyDescent="0.3">
      <c r="A1712" s="6" t="s">
        <v>22</v>
      </c>
      <c r="B1712" s="6" t="s">
        <v>22</v>
      </c>
      <c r="C1712" s="6" t="s">
        <v>197</v>
      </c>
      <c r="D1712" s="6" t="s">
        <v>198</v>
      </c>
      <c r="E1712" s="7">
        <v>42842</v>
      </c>
      <c r="F1712" s="8"/>
      <c r="G1712" s="8"/>
      <c r="H1712" s="10">
        <v>59.45</v>
      </c>
      <c r="I1712" s="8"/>
      <c r="J1712" s="8"/>
      <c r="K1712" s="8"/>
      <c r="L1712" s="8"/>
      <c r="M1712" s="10">
        <v>-0.46</v>
      </c>
      <c r="N1712" s="10">
        <v>-0.03</v>
      </c>
      <c r="O1712" s="10">
        <v>3.91</v>
      </c>
      <c r="P1712" s="8"/>
      <c r="Q1712" s="8"/>
    </row>
    <row r="1713" spans="1:17" ht="15.75" thickBot="1" x14ac:dyDescent="0.3">
      <c r="A1713" s="6" t="s">
        <v>22</v>
      </c>
      <c r="B1713" s="6" t="s">
        <v>22</v>
      </c>
      <c r="C1713" s="6" t="s">
        <v>197</v>
      </c>
      <c r="D1713" s="6" t="s">
        <v>198</v>
      </c>
      <c r="E1713" s="7">
        <v>42843</v>
      </c>
      <c r="F1713" s="9"/>
      <c r="G1713" s="9"/>
      <c r="H1713" s="11">
        <v>317.04000000000002</v>
      </c>
      <c r="I1713" s="9"/>
      <c r="J1713" s="9"/>
      <c r="K1713" s="9"/>
      <c r="L1713" s="9"/>
      <c r="M1713" s="11">
        <v>-2.44</v>
      </c>
      <c r="N1713" s="11">
        <v>-0.18</v>
      </c>
      <c r="O1713" s="11">
        <v>20.85</v>
      </c>
      <c r="P1713" s="9"/>
      <c r="Q1713" s="9"/>
    </row>
    <row r="1714" spans="1:17" ht="15.75" thickBot="1" x14ac:dyDescent="0.3">
      <c r="A1714" s="6" t="s">
        <v>22</v>
      </c>
      <c r="B1714" s="6" t="s">
        <v>22</v>
      </c>
      <c r="C1714" s="6" t="s">
        <v>197</v>
      </c>
      <c r="D1714" s="6" t="s">
        <v>198</v>
      </c>
      <c r="E1714" s="7">
        <v>42844</v>
      </c>
      <c r="F1714" s="8"/>
      <c r="G1714" s="8"/>
      <c r="H1714" s="10">
        <v>554.82000000000005</v>
      </c>
      <c r="I1714" s="8"/>
      <c r="J1714" s="8"/>
      <c r="K1714" s="8"/>
      <c r="L1714" s="8"/>
      <c r="M1714" s="10">
        <v>-4.51</v>
      </c>
      <c r="N1714" s="10">
        <v>-0.35</v>
      </c>
      <c r="O1714" s="10">
        <v>36.46</v>
      </c>
      <c r="P1714" s="8"/>
      <c r="Q1714" s="8"/>
    </row>
    <row r="1715" spans="1:17" ht="15.75" thickBot="1" x14ac:dyDescent="0.3">
      <c r="A1715" s="6" t="s">
        <v>22</v>
      </c>
      <c r="B1715" s="6" t="s">
        <v>22</v>
      </c>
      <c r="C1715" s="6" t="s">
        <v>197</v>
      </c>
      <c r="D1715" s="6" t="s">
        <v>198</v>
      </c>
      <c r="E1715" s="7">
        <v>42845</v>
      </c>
      <c r="F1715" s="9"/>
      <c r="G1715" s="9"/>
      <c r="H1715" s="11">
        <v>1783.35</v>
      </c>
      <c r="I1715" s="9"/>
      <c r="J1715" s="9"/>
      <c r="K1715" s="9"/>
      <c r="L1715" s="9"/>
      <c r="M1715" s="11">
        <v>-14.47</v>
      </c>
      <c r="N1715" s="11">
        <v>-1.0900000000000001</v>
      </c>
      <c r="O1715" s="11">
        <v>117.19</v>
      </c>
      <c r="P1715" s="9"/>
      <c r="Q1715" s="9"/>
    </row>
    <row r="1716" spans="1:17" ht="15.75" thickBot="1" x14ac:dyDescent="0.3">
      <c r="A1716" s="6" t="s">
        <v>22</v>
      </c>
      <c r="B1716" s="6" t="s">
        <v>22</v>
      </c>
      <c r="C1716" s="6" t="s">
        <v>197</v>
      </c>
      <c r="D1716" s="6" t="s">
        <v>198</v>
      </c>
      <c r="E1716" s="7">
        <v>42854</v>
      </c>
      <c r="F1716" s="8"/>
      <c r="G1716" s="8"/>
      <c r="H1716" s="10">
        <v>237.78</v>
      </c>
      <c r="I1716" s="8"/>
      <c r="J1716" s="8"/>
      <c r="K1716" s="8"/>
      <c r="L1716" s="8"/>
      <c r="M1716" s="10">
        <v>-1.74</v>
      </c>
      <c r="N1716" s="10">
        <v>-0.12</v>
      </c>
      <c r="O1716" s="10">
        <v>15.65</v>
      </c>
      <c r="P1716" s="8"/>
      <c r="Q1716" s="8"/>
    </row>
    <row r="1717" spans="1:17" ht="15.75" thickBot="1" x14ac:dyDescent="0.3">
      <c r="A1717" s="6" t="s">
        <v>22</v>
      </c>
      <c r="B1717" s="6" t="s">
        <v>22</v>
      </c>
      <c r="C1717" s="6" t="s">
        <v>197</v>
      </c>
      <c r="D1717" s="6" t="s">
        <v>198</v>
      </c>
      <c r="E1717" s="7">
        <v>42855</v>
      </c>
      <c r="F1717" s="9"/>
      <c r="G1717" s="9"/>
      <c r="H1717" s="11">
        <v>1188.9000000000001</v>
      </c>
      <c r="I1717" s="9"/>
      <c r="J1717" s="9"/>
      <c r="K1717" s="9"/>
      <c r="L1717" s="9"/>
      <c r="M1717" s="11">
        <v>-8.56</v>
      </c>
      <c r="N1717" s="11">
        <v>-0.67</v>
      </c>
      <c r="O1717" s="11">
        <v>78.22</v>
      </c>
      <c r="P1717" s="9"/>
      <c r="Q1717" s="9"/>
    </row>
    <row r="1718" spans="1:17" ht="15.75" thickBot="1" x14ac:dyDescent="0.3">
      <c r="A1718" s="6" t="s">
        <v>22</v>
      </c>
      <c r="B1718" s="6" t="s">
        <v>22</v>
      </c>
      <c r="C1718" s="6" t="s">
        <v>199</v>
      </c>
      <c r="D1718" s="6" t="s">
        <v>200</v>
      </c>
      <c r="E1718" s="7">
        <v>42828</v>
      </c>
      <c r="F1718" s="8"/>
      <c r="G1718" s="8"/>
      <c r="H1718" s="10">
        <v>27.32</v>
      </c>
      <c r="I1718" s="8"/>
      <c r="J1718" s="8"/>
      <c r="K1718" s="8"/>
      <c r="L1718" s="8"/>
      <c r="M1718" s="10">
        <v>-0.12</v>
      </c>
      <c r="N1718" s="10">
        <v>-0.01</v>
      </c>
      <c r="O1718" s="10">
        <v>1.8</v>
      </c>
      <c r="P1718" s="8"/>
      <c r="Q1718" s="8"/>
    </row>
    <row r="1719" spans="1:17" ht="15.75" thickBot="1" x14ac:dyDescent="0.3">
      <c r="A1719" s="6" t="s">
        <v>22</v>
      </c>
      <c r="B1719" s="6" t="s">
        <v>22</v>
      </c>
      <c r="C1719" s="6" t="s">
        <v>199</v>
      </c>
      <c r="D1719" s="6" t="s">
        <v>200</v>
      </c>
      <c r="E1719" s="7">
        <v>42829</v>
      </c>
      <c r="F1719" s="9"/>
      <c r="G1719" s="9"/>
      <c r="H1719" s="11">
        <v>27.32</v>
      </c>
      <c r="I1719" s="9"/>
      <c r="J1719" s="9"/>
      <c r="K1719" s="9"/>
      <c r="L1719" s="9"/>
      <c r="M1719" s="11">
        <v>-0.12</v>
      </c>
      <c r="N1719" s="11">
        <v>-0.01</v>
      </c>
      <c r="O1719" s="11">
        <v>1.8</v>
      </c>
      <c r="P1719" s="9"/>
      <c r="Q1719" s="9"/>
    </row>
    <row r="1720" spans="1:17" ht="15.75" thickBot="1" x14ac:dyDescent="0.3">
      <c r="A1720" s="6" t="s">
        <v>22</v>
      </c>
      <c r="B1720" s="6" t="s">
        <v>22</v>
      </c>
      <c r="C1720" s="6" t="s">
        <v>199</v>
      </c>
      <c r="D1720" s="6" t="s">
        <v>200</v>
      </c>
      <c r="E1720" s="7">
        <v>42833</v>
      </c>
      <c r="F1720" s="8"/>
      <c r="G1720" s="8"/>
      <c r="H1720" s="10">
        <v>54.64</v>
      </c>
      <c r="I1720" s="8"/>
      <c r="J1720" s="8"/>
      <c r="K1720" s="8"/>
      <c r="L1720" s="8"/>
      <c r="M1720" s="10">
        <v>-0.24</v>
      </c>
      <c r="N1720" s="10">
        <v>-0.02</v>
      </c>
      <c r="O1720" s="10">
        <v>3.6</v>
      </c>
      <c r="P1720" s="8"/>
      <c r="Q1720" s="8"/>
    </row>
    <row r="1721" spans="1:17" ht="15.75" thickBot="1" x14ac:dyDescent="0.3">
      <c r="A1721" s="6" t="s">
        <v>22</v>
      </c>
      <c r="B1721" s="6" t="s">
        <v>22</v>
      </c>
      <c r="C1721" s="6" t="s">
        <v>199</v>
      </c>
      <c r="D1721" s="6" t="s">
        <v>200</v>
      </c>
      <c r="E1721" s="7">
        <v>42834</v>
      </c>
      <c r="F1721" s="9"/>
      <c r="G1721" s="9"/>
      <c r="H1721" s="11">
        <v>81.96</v>
      </c>
      <c r="I1721" s="9"/>
      <c r="J1721" s="9"/>
      <c r="K1721" s="9"/>
      <c r="L1721" s="9"/>
      <c r="M1721" s="11">
        <v>-0.35</v>
      </c>
      <c r="N1721" s="11">
        <v>-0.03</v>
      </c>
      <c r="O1721" s="11">
        <v>5.41</v>
      </c>
      <c r="P1721" s="9"/>
      <c r="Q1721" s="9"/>
    </row>
    <row r="1722" spans="1:17" ht="15.75" thickBot="1" x14ac:dyDescent="0.3">
      <c r="A1722" s="6" t="s">
        <v>22</v>
      </c>
      <c r="B1722" s="6" t="s">
        <v>22</v>
      </c>
      <c r="C1722" s="6" t="s">
        <v>199</v>
      </c>
      <c r="D1722" s="6" t="s">
        <v>200</v>
      </c>
      <c r="E1722" s="7">
        <v>42837</v>
      </c>
      <c r="F1722" s="8"/>
      <c r="G1722" s="8"/>
      <c r="H1722" s="10">
        <v>81.96</v>
      </c>
      <c r="I1722" s="8"/>
      <c r="J1722" s="8"/>
      <c r="K1722" s="8"/>
      <c r="L1722" s="8"/>
      <c r="M1722" s="10">
        <v>-0.35</v>
      </c>
      <c r="N1722" s="10">
        <v>-0.03</v>
      </c>
      <c r="O1722" s="10">
        <v>5.41</v>
      </c>
      <c r="P1722" s="8"/>
      <c r="Q1722" s="8"/>
    </row>
    <row r="1723" spans="1:17" ht="15.75" thickBot="1" x14ac:dyDescent="0.3">
      <c r="A1723" s="6" t="s">
        <v>22</v>
      </c>
      <c r="B1723" s="6" t="s">
        <v>22</v>
      </c>
      <c r="C1723" s="6" t="s">
        <v>199</v>
      </c>
      <c r="D1723" s="6" t="s">
        <v>200</v>
      </c>
      <c r="E1723" s="7">
        <v>42842</v>
      </c>
      <c r="F1723" s="9"/>
      <c r="G1723" s="9"/>
      <c r="H1723" s="11">
        <v>27.32</v>
      </c>
      <c r="I1723" s="9"/>
      <c r="J1723" s="9"/>
      <c r="K1723" s="9"/>
      <c r="L1723" s="9"/>
      <c r="M1723" s="11">
        <v>-0.12</v>
      </c>
      <c r="N1723" s="11">
        <v>-0.01</v>
      </c>
      <c r="O1723" s="11">
        <v>1.8</v>
      </c>
      <c r="P1723" s="9"/>
      <c r="Q1723" s="9"/>
    </row>
    <row r="1724" spans="1:17" ht="15.75" thickBot="1" x14ac:dyDescent="0.3">
      <c r="A1724" s="6" t="s">
        <v>22</v>
      </c>
      <c r="B1724" s="6" t="s">
        <v>22</v>
      </c>
      <c r="C1724" s="6" t="s">
        <v>199</v>
      </c>
      <c r="D1724" s="6" t="s">
        <v>200</v>
      </c>
      <c r="E1724" s="7">
        <v>42844</v>
      </c>
      <c r="F1724" s="8"/>
      <c r="G1724" s="8"/>
      <c r="H1724" s="10">
        <v>54.64</v>
      </c>
      <c r="I1724" s="8"/>
      <c r="J1724" s="8"/>
      <c r="K1724" s="8"/>
      <c r="L1724" s="8"/>
      <c r="M1724" s="10">
        <v>-0.25</v>
      </c>
      <c r="N1724" s="10">
        <v>-0.02</v>
      </c>
      <c r="O1724" s="10">
        <v>3.6</v>
      </c>
      <c r="P1724" s="8"/>
      <c r="Q1724" s="8"/>
    </row>
    <row r="1725" spans="1:17" ht="15.75" thickBot="1" x14ac:dyDescent="0.3">
      <c r="A1725" s="6" t="s">
        <v>22</v>
      </c>
      <c r="B1725" s="6" t="s">
        <v>22</v>
      </c>
      <c r="C1725" s="6" t="s">
        <v>199</v>
      </c>
      <c r="D1725" s="6" t="s">
        <v>200</v>
      </c>
      <c r="E1725" s="7">
        <v>42855</v>
      </c>
      <c r="F1725" s="9"/>
      <c r="G1725" s="9"/>
      <c r="H1725" s="11">
        <v>273.2</v>
      </c>
      <c r="I1725" s="9"/>
      <c r="J1725" s="9"/>
      <c r="K1725" s="9"/>
      <c r="L1725" s="9"/>
      <c r="M1725" s="11">
        <v>-1.1000000000000001</v>
      </c>
      <c r="N1725" s="11">
        <v>-0.09</v>
      </c>
      <c r="O1725" s="11">
        <v>18.02</v>
      </c>
      <c r="P1725" s="9"/>
      <c r="Q1725" s="9"/>
    </row>
    <row r="1726" spans="1:17" ht="15.75" thickBot="1" x14ac:dyDescent="0.3">
      <c r="A1726" s="6" t="s">
        <v>22</v>
      </c>
      <c r="B1726" s="6" t="s">
        <v>22</v>
      </c>
      <c r="C1726" s="6" t="s">
        <v>201</v>
      </c>
      <c r="D1726" s="6" t="s">
        <v>202</v>
      </c>
      <c r="E1726" s="7">
        <v>42806</v>
      </c>
      <c r="F1726" s="8"/>
      <c r="G1726" s="8"/>
      <c r="H1726" s="10">
        <v>29.55</v>
      </c>
      <c r="I1726" s="8"/>
      <c r="J1726" s="8"/>
      <c r="K1726" s="8"/>
      <c r="L1726" s="8"/>
      <c r="M1726" s="10">
        <v>0.03</v>
      </c>
      <c r="N1726" s="10">
        <v>-0.05</v>
      </c>
      <c r="O1726" s="10">
        <v>1.61</v>
      </c>
      <c r="P1726" s="8"/>
      <c r="Q1726" s="8"/>
    </row>
    <row r="1727" spans="1:17" ht="15.75" thickBot="1" x14ac:dyDescent="0.3">
      <c r="A1727" s="6" t="s">
        <v>22</v>
      </c>
      <c r="B1727" s="6" t="s">
        <v>22</v>
      </c>
      <c r="C1727" s="6" t="s">
        <v>201</v>
      </c>
      <c r="D1727" s="6" t="s">
        <v>202</v>
      </c>
      <c r="E1727" s="7">
        <v>42814</v>
      </c>
      <c r="F1727" s="9"/>
      <c r="G1727" s="9"/>
      <c r="H1727" s="11">
        <v>118.2</v>
      </c>
      <c r="I1727" s="9"/>
      <c r="J1727" s="9"/>
      <c r="K1727" s="9"/>
      <c r="L1727" s="9"/>
      <c r="M1727" s="11">
        <v>0.09</v>
      </c>
      <c r="N1727" s="11">
        <v>-0.17</v>
      </c>
      <c r="O1727" s="11">
        <v>6.43</v>
      </c>
      <c r="P1727" s="9"/>
      <c r="Q1727" s="9"/>
    </row>
    <row r="1728" spans="1:17" ht="15.75" thickBot="1" x14ac:dyDescent="0.3">
      <c r="A1728" s="6" t="s">
        <v>22</v>
      </c>
      <c r="B1728" s="6" t="s">
        <v>22</v>
      </c>
      <c r="C1728" s="6" t="s">
        <v>201</v>
      </c>
      <c r="D1728" s="6" t="s">
        <v>202</v>
      </c>
      <c r="E1728" s="7">
        <v>42829</v>
      </c>
      <c r="F1728" s="8"/>
      <c r="G1728" s="8"/>
      <c r="H1728" s="10">
        <v>88.65</v>
      </c>
      <c r="I1728" s="8"/>
      <c r="J1728" s="8"/>
      <c r="K1728" s="8"/>
      <c r="L1728" s="8"/>
      <c r="M1728" s="10">
        <v>-0.59</v>
      </c>
      <c r="N1728" s="10">
        <v>-0.05</v>
      </c>
      <c r="O1728" s="10">
        <v>5.84</v>
      </c>
      <c r="P1728" s="8"/>
      <c r="Q1728" s="8"/>
    </row>
    <row r="1729" spans="1:17" ht="15.75" thickBot="1" x14ac:dyDescent="0.3">
      <c r="A1729" s="6" t="s">
        <v>22</v>
      </c>
      <c r="B1729" s="6" t="s">
        <v>22</v>
      </c>
      <c r="C1729" s="6" t="s">
        <v>201</v>
      </c>
      <c r="D1729" s="6" t="s">
        <v>202</v>
      </c>
      <c r="E1729" s="7">
        <v>42830</v>
      </c>
      <c r="F1729" s="9"/>
      <c r="G1729" s="9"/>
      <c r="H1729" s="11">
        <v>177.3</v>
      </c>
      <c r="I1729" s="9"/>
      <c r="J1729" s="9"/>
      <c r="K1729" s="9"/>
      <c r="L1729" s="9"/>
      <c r="M1729" s="11">
        <v>-1.26</v>
      </c>
      <c r="N1729" s="11">
        <v>-0.1</v>
      </c>
      <c r="O1729" s="11">
        <v>11.66</v>
      </c>
      <c r="P1729" s="9"/>
      <c r="Q1729" s="9"/>
    </row>
    <row r="1730" spans="1:17" ht="15.75" thickBot="1" x14ac:dyDescent="0.3">
      <c r="A1730" s="6" t="s">
        <v>22</v>
      </c>
      <c r="B1730" s="6" t="s">
        <v>22</v>
      </c>
      <c r="C1730" s="6" t="s">
        <v>201</v>
      </c>
      <c r="D1730" s="6" t="s">
        <v>202</v>
      </c>
      <c r="E1730" s="7">
        <v>42832</v>
      </c>
      <c r="F1730" s="8"/>
      <c r="G1730" s="8"/>
      <c r="H1730" s="10">
        <v>29.55</v>
      </c>
      <c r="I1730" s="8"/>
      <c r="J1730" s="8"/>
      <c r="K1730" s="8"/>
      <c r="L1730" s="8"/>
      <c r="M1730" s="10">
        <v>-0.19</v>
      </c>
      <c r="N1730" s="10">
        <v>-0.02</v>
      </c>
      <c r="O1730" s="10">
        <v>1.95</v>
      </c>
      <c r="P1730" s="8"/>
      <c r="Q1730" s="8"/>
    </row>
    <row r="1731" spans="1:17" ht="15.75" thickBot="1" x14ac:dyDescent="0.3">
      <c r="A1731" s="6" t="s">
        <v>22</v>
      </c>
      <c r="B1731" s="6" t="s">
        <v>22</v>
      </c>
      <c r="C1731" s="6" t="s">
        <v>201</v>
      </c>
      <c r="D1731" s="6" t="s">
        <v>202</v>
      </c>
      <c r="E1731" s="7">
        <v>42834</v>
      </c>
      <c r="F1731" s="9"/>
      <c r="G1731" s="9"/>
      <c r="H1731" s="11">
        <v>265.95</v>
      </c>
      <c r="I1731" s="9"/>
      <c r="J1731" s="9"/>
      <c r="K1731" s="9"/>
      <c r="L1731" s="9"/>
      <c r="M1731" s="11">
        <v>-1.74</v>
      </c>
      <c r="N1731" s="11">
        <v>-0.13</v>
      </c>
      <c r="O1731" s="11">
        <v>17.510000000000002</v>
      </c>
      <c r="P1731" s="9"/>
      <c r="Q1731" s="9"/>
    </row>
    <row r="1732" spans="1:17" ht="15.75" thickBot="1" x14ac:dyDescent="0.3">
      <c r="A1732" s="6" t="s">
        <v>22</v>
      </c>
      <c r="B1732" s="6" t="s">
        <v>22</v>
      </c>
      <c r="C1732" s="6" t="s">
        <v>201</v>
      </c>
      <c r="D1732" s="6" t="s">
        <v>202</v>
      </c>
      <c r="E1732" s="7">
        <v>42835</v>
      </c>
      <c r="F1732" s="8"/>
      <c r="G1732" s="8"/>
      <c r="H1732" s="10">
        <v>29.55</v>
      </c>
      <c r="I1732" s="8"/>
      <c r="J1732" s="8"/>
      <c r="K1732" s="8"/>
      <c r="L1732" s="8"/>
      <c r="M1732" s="10">
        <v>-0.2</v>
      </c>
      <c r="N1732" s="10">
        <v>-0.02</v>
      </c>
      <c r="O1732" s="10">
        <v>1.94</v>
      </c>
      <c r="P1732" s="8"/>
      <c r="Q1732" s="8"/>
    </row>
    <row r="1733" spans="1:17" ht="15.75" thickBot="1" x14ac:dyDescent="0.3">
      <c r="A1733" s="6" t="s">
        <v>22</v>
      </c>
      <c r="B1733" s="6" t="s">
        <v>22</v>
      </c>
      <c r="C1733" s="6" t="s">
        <v>201</v>
      </c>
      <c r="D1733" s="6" t="s">
        <v>202</v>
      </c>
      <c r="E1733" s="7">
        <v>42845</v>
      </c>
      <c r="F1733" s="9"/>
      <c r="G1733" s="9"/>
      <c r="H1733" s="11">
        <v>118.2</v>
      </c>
      <c r="I1733" s="9"/>
      <c r="J1733" s="9"/>
      <c r="K1733" s="9"/>
      <c r="L1733" s="9"/>
      <c r="M1733" s="11">
        <v>-0.8</v>
      </c>
      <c r="N1733" s="11">
        <v>-7.0000000000000007E-2</v>
      </c>
      <c r="O1733" s="11">
        <v>7.77</v>
      </c>
      <c r="P1733" s="9"/>
      <c r="Q1733" s="9"/>
    </row>
    <row r="1734" spans="1:17" ht="15.75" thickBot="1" x14ac:dyDescent="0.3">
      <c r="A1734" s="6" t="s">
        <v>22</v>
      </c>
      <c r="B1734" s="6" t="s">
        <v>22</v>
      </c>
      <c r="C1734" s="6" t="s">
        <v>201</v>
      </c>
      <c r="D1734" s="6" t="s">
        <v>202</v>
      </c>
      <c r="E1734" s="7">
        <v>42855</v>
      </c>
      <c r="F1734" s="8"/>
      <c r="G1734" s="8"/>
      <c r="H1734" s="10">
        <v>18603.25</v>
      </c>
      <c r="I1734" s="8"/>
      <c r="J1734" s="8"/>
      <c r="K1734" s="8"/>
      <c r="L1734" s="8"/>
      <c r="M1734" s="10">
        <v>-112.39</v>
      </c>
      <c r="N1734" s="10">
        <v>-8.68</v>
      </c>
      <c r="O1734" s="10">
        <v>1225.3699999999999</v>
      </c>
      <c r="P1734" s="8"/>
      <c r="Q1734" s="8"/>
    </row>
    <row r="1735" spans="1:17" ht="15.75" thickBot="1" x14ac:dyDescent="0.3">
      <c r="A1735" s="6" t="s">
        <v>22</v>
      </c>
      <c r="B1735" s="6" t="s">
        <v>22</v>
      </c>
      <c r="C1735" s="6" t="s">
        <v>203</v>
      </c>
      <c r="D1735" s="6" t="s">
        <v>204</v>
      </c>
      <c r="E1735" s="7">
        <v>42824</v>
      </c>
      <c r="F1735" s="9"/>
      <c r="G1735" s="9"/>
      <c r="H1735" s="11">
        <v>105.81</v>
      </c>
      <c r="I1735" s="9"/>
      <c r="J1735" s="9"/>
      <c r="K1735" s="9"/>
      <c r="L1735" s="9"/>
      <c r="M1735" s="11">
        <v>0.1</v>
      </c>
      <c r="N1735" s="11">
        <v>-0.21</v>
      </c>
      <c r="O1735" s="11">
        <v>5.75</v>
      </c>
      <c r="P1735" s="9"/>
      <c r="Q1735" s="9"/>
    </row>
    <row r="1736" spans="1:17" ht="15.75" thickBot="1" x14ac:dyDescent="0.3">
      <c r="A1736" s="6" t="s">
        <v>22</v>
      </c>
      <c r="B1736" s="6" t="s">
        <v>22</v>
      </c>
      <c r="C1736" s="6" t="s">
        <v>203</v>
      </c>
      <c r="D1736" s="6" t="s">
        <v>204</v>
      </c>
      <c r="E1736" s="7">
        <v>42831</v>
      </c>
      <c r="F1736" s="8"/>
      <c r="G1736" s="8"/>
      <c r="H1736" s="10">
        <v>35.270000000000003</v>
      </c>
      <c r="I1736" s="8"/>
      <c r="J1736" s="8"/>
      <c r="K1736" s="8"/>
      <c r="L1736" s="8"/>
      <c r="M1736" s="10">
        <v>-0.32</v>
      </c>
      <c r="N1736" s="10">
        <v>-0.02</v>
      </c>
      <c r="O1736" s="10">
        <v>2.3199999999999998</v>
      </c>
      <c r="P1736" s="8"/>
      <c r="Q1736" s="8"/>
    </row>
    <row r="1737" spans="1:17" ht="15.75" thickBot="1" x14ac:dyDescent="0.3">
      <c r="A1737" s="6" t="s">
        <v>22</v>
      </c>
      <c r="B1737" s="6" t="s">
        <v>22</v>
      </c>
      <c r="C1737" s="6" t="s">
        <v>203</v>
      </c>
      <c r="D1737" s="6" t="s">
        <v>204</v>
      </c>
      <c r="E1737" s="7">
        <v>42832</v>
      </c>
      <c r="F1737" s="9"/>
      <c r="G1737" s="9"/>
      <c r="H1737" s="11">
        <v>211.62</v>
      </c>
      <c r="I1737" s="9"/>
      <c r="J1737" s="9"/>
      <c r="K1737" s="9"/>
      <c r="L1737" s="9"/>
      <c r="M1737" s="11">
        <v>-1.87</v>
      </c>
      <c r="N1737" s="11">
        <v>-0.14000000000000001</v>
      </c>
      <c r="O1737" s="11">
        <v>13.9</v>
      </c>
      <c r="P1737" s="9"/>
      <c r="Q1737" s="9"/>
    </row>
    <row r="1738" spans="1:17" ht="15.75" thickBot="1" x14ac:dyDescent="0.3">
      <c r="A1738" s="6" t="s">
        <v>22</v>
      </c>
      <c r="B1738" s="6" t="s">
        <v>22</v>
      </c>
      <c r="C1738" s="6" t="s">
        <v>203</v>
      </c>
      <c r="D1738" s="6" t="s">
        <v>204</v>
      </c>
      <c r="E1738" s="7">
        <v>42835</v>
      </c>
      <c r="F1738" s="8"/>
      <c r="G1738" s="8"/>
      <c r="H1738" s="10">
        <v>35.270000000000003</v>
      </c>
      <c r="I1738" s="8"/>
      <c r="J1738" s="8"/>
      <c r="K1738" s="8"/>
      <c r="L1738" s="8"/>
      <c r="M1738" s="10">
        <v>-0.32</v>
      </c>
      <c r="N1738" s="10">
        <v>-0.03</v>
      </c>
      <c r="O1738" s="10">
        <v>2.3199999999999998</v>
      </c>
      <c r="P1738" s="8"/>
      <c r="Q1738" s="8"/>
    </row>
    <row r="1739" spans="1:17" ht="15.75" thickBot="1" x14ac:dyDescent="0.3">
      <c r="A1739" s="6" t="s">
        <v>22</v>
      </c>
      <c r="B1739" s="6" t="s">
        <v>22</v>
      </c>
      <c r="C1739" s="6" t="s">
        <v>203</v>
      </c>
      <c r="D1739" s="6" t="s">
        <v>204</v>
      </c>
      <c r="E1739" s="7">
        <v>42836</v>
      </c>
      <c r="F1739" s="9"/>
      <c r="G1739" s="9"/>
      <c r="H1739" s="11">
        <v>105.81</v>
      </c>
      <c r="I1739" s="9"/>
      <c r="J1739" s="9"/>
      <c r="K1739" s="9"/>
      <c r="L1739" s="9"/>
      <c r="M1739" s="11">
        <v>-0.92</v>
      </c>
      <c r="N1739" s="11">
        <v>-7.0000000000000007E-2</v>
      </c>
      <c r="O1739" s="11">
        <v>6.95</v>
      </c>
      <c r="P1739" s="9"/>
      <c r="Q1739" s="9"/>
    </row>
    <row r="1740" spans="1:17" ht="15.75" thickBot="1" x14ac:dyDescent="0.3">
      <c r="A1740" s="6" t="s">
        <v>22</v>
      </c>
      <c r="B1740" s="6" t="s">
        <v>22</v>
      </c>
      <c r="C1740" s="6" t="s">
        <v>203</v>
      </c>
      <c r="D1740" s="6" t="s">
        <v>204</v>
      </c>
      <c r="E1740" s="7">
        <v>42837</v>
      </c>
      <c r="F1740" s="8"/>
      <c r="G1740" s="8"/>
      <c r="H1740" s="10">
        <v>458.51</v>
      </c>
      <c r="I1740" s="8"/>
      <c r="J1740" s="8"/>
      <c r="K1740" s="8"/>
      <c r="L1740" s="8"/>
      <c r="M1740" s="10">
        <v>-3.94</v>
      </c>
      <c r="N1740" s="10">
        <v>-0.3</v>
      </c>
      <c r="O1740" s="10">
        <v>30.12</v>
      </c>
      <c r="P1740" s="8"/>
      <c r="Q1740" s="8"/>
    </row>
    <row r="1741" spans="1:17" ht="15.75" thickBot="1" x14ac:dyDescent="0.3">
      <c r="A1741" s="6" t="s">
        <v>22</v>
      </c>
      <c r="B1741" s="6" t="s">
        <v>22</v>
      </c>
      <c r="C1741" s="6" t="s">
        <v>203</v>
      </c>
      <c r="D1741" s="6" t="s">
        <v>204</v>
      </c>
      <c r="E1741" s="7">
        <v>42838</v>
      </c>
      <c r="F1741" s="9"/>
      <c r="G1741" s="9"/>
      <c r="H1741" s="11">
        <v>70.540000000000006</v>
      </c>
      <c r="I1741" s="9"/>
      <c r="J1741" s="9"/>
      <c r="K1741" s="9"/>
      <c r="L1741" s="9"/>
      <c r="M1741" s="11">
        <v>-0.6</v>
      </c>
      <c r="N1741" s="11">
        <v>-0.05</v>
      </c>
      <c r="O1741" s="11">
        <v>4.63</v>
      </c>
      <c r="P1741" s="9"/>
      <c r="Q1741" s="9"/>
    </row>
    <row r="1742" spans="1:17" ht="15.75" thickBot="1" x14ac:dyDescent="0.3">
      <c r="A1742" s="6" t="s">
        <v>22</v>
      </c>
      <c r="B1742" s="6" t="s">
        <v>22</v>
      </c>
      <c r="C1742" s="6" t="s">
        <v>203</v>
      </c>
      <c r="D1742" s="6" t="s">
        <v>204</v>
      </c>
      <c r="E1742" s="7">
        <v>42844</v>
      </c>
      <c r="F1742" s="8"/>
      <c r="G1742" s="8"/>
      <c r="H1742" s="10">
        <v>176.35</v>
      </c>
      <c r="I1742" s="8"/>
      <c r="J1742" s="8"/>
      <c r="K1742" s="8"/>
      <c r="L1742" s="8"/>
      <c r="M1742" s="10">
        <v>-1.61</v>
      </c>
      <c r="N1742" s="10">
        <v>-0.12</v>
      </c>
      <c r="O1742" s="10">
        <v>11.58</v>
      </c>
      <c r="P1742" s="8"/>
      <c r="Q1742" s="8"/>
    </row>
    <row r="1743" spans="1:17" ht="15.75" thickBot="1" x14ac:dyDescent="0.3">
      <c r="A1743" s="6" t="s">
        <v>22</v>
      </c>
      <c r="B1743" s="6" t="s">
        <v>22</v>
      </c>
      <c r="C1743" s="6" t="s">
        <v>203</v>
      </c>
      <c r="D1743" s="6" t="s">
        <v>204</v>
      </c>
      <c r="E1743" s="7">
        <v>42845</v>
      </c>
      <c r="F1743" s="9"/>
      <c r="G1743" s="9"/>
      <c r="H1743" s="11">
        <v>141.08000000000001</v>
      </c>
      <c r="I1743" s="9"/>
      <c r="J1743" s="9"/>
      <c r="K1743" s="9"/>
      <c r="L1743" s="9"/>
      <c r="M1743" s="11">
        <v>-1.3</v>
      </c>
      <c r="N1743" s="11">
        <v>-0.09</v>
      </c>
      <c r="O1743" s="11">
        <v>9.27</v>
      </c>
      <c r="P1743" s="9"/>
      <c r="Q1743" s="9"/>
    </row>
    <row r="1744" spans="1:17" ht="15.75" thickBot="1" x14ac:dyDescent="0.3">
      <c r="A1744" s="6" t="s">
        <v>22</v>
      </c>
      <c r="B1744" s="6" t="s">
        <v>22</v>
      </c>
      <c r="C1744" s="6" t="s">
        <v>203</v>
      </c>
      <c r="D1744" s="6" t="s">
        <v>204</v>
      </c>
      <c r="E1744" s="7">
        <v>42855</v>
      </c>
      <c r="F1744" s="8"/>
      <c r="G1744" s="8"/>
      <c r="H1744" s="10">
        <v>246.89</v>
      </c>
      <c r="I1744" s="8"/>
      <c r="J1744" s="8"/>
      <c r="K1744" s="8"/>
      <c r="L1744" s="8"/>
      <c r="M1744" s="10">
        <v>-2.0099999999999998</v>
      </c>
      <c r="N1744" s="10">
        <v>-0.15</v>
      </c>
      <c r="O1744" s="10">
        <v>16.23</v>
      </c>
      <c r="P1744" s="8"/>
      <c r="Q1744" s="8"/>
    </row>
    <row r="1745" spans="1:17" ht="15.75" thickBot="1" x14ac:dyDescent="0.3">
      <c r="A1745" s="6" t="s">
        <v>22</v>
      </c>
      <c r="B1745" s="6" t="s">
        <v>22</v>
      </c>
      <c r="C1745" s="6" t="s">
        <v>205</v>
      </c>
      <c r="D1745" s="6" t="s">
        <v>206</v>
      </c>
      <c r="E1745" s="7">
        <v>42835</v>
      </c>
      <c r="F1745" s="9"/>
      <c r="G1745" s="9"/>
      <c r="H1745" s="11">
        <v>1164.8399999999999</v>
      </c>
      <c r="I1745" s="9"/>
      <c r="J1745" s="9"/>
      <c r="K1745" s="9"/>
      <c r="L1745" s="9"/>
      <c r="M1745" s="11">
        <v>-1.96</v>
      </c>
      <c r="N1745" s="11">
        <v>-0.15</v>
      </c>
      <c r="O1745" s="11">
        <v>77.09</v>
      </c>
      <c r="P1745" s="9"/>
      <c r="Q1745" s="9"/>
    </row>
    <row r="1746" spans="1:17" ht="15.75" thickBot="1" x14ac:dyDescent="0.3">
      <c r="A1746" s="6" t="s">
        <v>22</v>
      </c>
      <c r="B1746" s="6" t="s">
        <v>22</v>
      </c>
      <c r="C1746" s="6" t="s">
        <v>207</v>
      </c>
      <c r="D1746" s="6" t="s">
        <v>208</v>
      </c>
      <c r="E1746" s="7">
        <v>42835</v>
      </c>
      <c r="F1746" s="8"/>
      <c r="G1746" s="8"/>
      <c r="H1746" s="10">
        <v>1377.12</v>
      </c>
      <c r="I1746" s="8"/>
      <c r="J1746" s="8"/>
      <c r="K1746" s="8"/>
      <c r="L1746" s="8"/>
      <c r="M1746" s="10">
        <v>-2.19</v>
      </c>
      <c r="N1746" s="10">
        <v>-0.17</v>
      </c>
      <c r="O1746" s="10">
        <v>91.15</v>
      </c>
      <c r="P1746" s="8"/>
      <c r="Q1746" s="8"/>
    </row>
    <row r="1747" spans="1:17" ht="15.75" thickBot="1" x14ac:dyDescent="0.3">
      <c r="A1747" s="6" t="s">
        <v>22</v>
      </c>
      <c r="B1747" s="6" t="s">
        <v>22</v>
      </c>
      <c r="C1747" s="6" t="s">
        <v>207</v>
      </c>
      <c r="D1747" s="6" t="s">
        <v>208</v>
      </c>
      <c r="E1747" s="7">
        <v>42836</v>
      </c>
      <c r="F1747" s="9"/>
      <c r="G1747" s="9"/>
      <c r="H1747" s="11">
        <v>196.12</v>
      </c>
      <c r="I1747" s="9"/>
      <c r="J1747" s="9"/>
      <c r="K1747" s="9"/>
      <c r="L1747" s="9"/>
      <c r="M1747" s="11">
        <v>-0.27</v>
      </c>
      <c r="N1747" s="11">
        <v>-0.02</v>
      </c>
      <c r="O1747" s="11">
        <v>12.98</v>
      </c>
      <c r="P1747" s="9"/>
      <c r="Q1747" s="9"/>
    </row>
    <row r="1748" spans="1:17" ht="15.75" thickBot="1" x14ac:dyDescent="0.3">
      <c r="A1748" s="6" t="s">
        <v>22</v>
      </c>
      <c r="B1748" s="6" t="s">
        <v>22</v>
      </c>
      <c r="C1748" s="6" t="s">
        <v>207</v>
      </c>
      <c r="D1748" s="6" t="s">
        <v>208</v>
      </c>
      <c r="E1748" s="7">
        <v>42838</v>
      </c>
      <c r="F1748" s="8"/>
      <c r="G1748" s="8"/>
      <c r="H1748" s="10">
        <v>199</v>
      </c>
      <c r="I1748" s="8"/>
      <c r="J1748" s="8"/>
      <c r="K1748" s="8"/>
      <c r="L1748" s="8"/>
      <c r="M1748" s="10">
        <v>-0.27</v>
      </c>
      <c r="N1748" s="10">
        <v>-0.02</v>
      </c>
      <c r="O1748" s="10">
        <v>13.17</v>
      </c>
      <c r="P1748" s="8"/>
      <c r="Q1748" s="8"/>
    </row>
    <row r="1749" spans="1:17" ht="15.75" thickBot="1" x14ac:dyDescent="0.3">
      <c r="A1749" s="6" t="s">
        <v>22</v>
      </c>
      <c r="B1749" s="6" t="s">
        <v>22</v>
      </c>
      <c r="C1749" s="6" t="s">
        <v>207</v>
      </c>
      <c r="D1749" s="6" t="s">
        <v>208</v>
      </c>
      <c r="E1749" s="7">
        <v>42843</v>
      </c>
      <c r="F1749" s="9"/>
      <c r="G1749" s="9"/>
      <c r="H1749" s="11">
        <v>159.19999999999999</v>
      </c>
      <c r="I1749" s="9"/>
      <c r="J1749" s="9"/>
      <c r="K1749" s="9"/>
      <c r="L1749" s="9"/>
      <c r="M1749" s="11">
        <v>-0.21</v>
      </c>
      <c r="N1749" s="11">
        <v>-0.02</v>
      </c>
      <c r="O1749" s="11">
        <v>10.54</v>
      </c>
      <c r="P1749" s="9"/>
      <c r="Q1749" s="9"/>
    </row>
    <row r="1750" spans="1:17" ht="15.75" thickBot="1" x14ac:dyDescent="0.3">
      <c r="A1750" s="6" t="s">
        <v>22</v>
      </c>
      <c r="B1750" s="6" t="s">
        <v>22</v>
      </c>
      <c r="C1750" s="6" t="s">
        <v>207</v>
      </c>
      <c r="D1750" s="6" t="s">
        <v>208</v>
      </c>
      <c r="E1750" s="7">
        <v>42855</v>
      </c>
      <c r="F1750" s="8"/>
      <c r="G1750" s="8"/>
      <c r="H1750" s="10">
        <v>239.14</v>
      </c>
      <c r="I1750" s="8"/>
      <c r="J1750" s="8"/>
      <c r="K1750" s="8"/>
      <c r="L1750" s="8"/>
      <c r="M1750" s="10">
        <v>-0.3</v>
      </c>
      <c r="N1750" s="10">
        <v>-0.03</v>
      </c>
      <c r="O1750" s="10">
        <v>15.83</v>
      </c>
      <c r="P1750" s="8"/>
      <c r="Q1750" s="8"/>
    </row>
    <row r="1751" spans="1:17" ht="15.75" thickBot="1" x14ac:dyDescent="0.3">
      <c r="A1751" s="6" t="s">
        <v>22</v>
      </c>
      <c r="B1751" s="6" t="s">
        <v>22</v>
      </c>
      <c r="C1751" s="6" t="s">
        <v>209</v>
      </c>
      <c r="D1751" s="6" t="s">
        <v>210</v>
      </c>
      <c r="E1751" s="7">
        <v>42829</v>
      </c>
      <c r="F1751" s="9"/>
      <c r="G1751" s="9"/>
      <c r="H1751" s="11">
        <v>35.17</v>
      </c>
      <c r="I1751" s="9"/>
      <c r="J1751" s="9"/>
      <c r="K1751" s="9"/>
      <c r="L1751" s="9"/>
      <c r="M1751" s="11">
        <v>-7.0000000000000007E-2</v>
      </c>
      <c r="N1751" s="11">
        <v>-0.01</v>
      </c>
      <c r="O1751" s="11">
        <v>2.33</v>
      </c>
      <c r="P1751" s="9"/>
      <c r="Q1751" s="9"/>
    </row>
    <row r="1752" spans="1:17" ht="15.75" thickBot="1" x14ac:dyDescent="0.3">
      <c r="A1752" s="6" t="s">
        <v>22</v>
      </c>
      <c r="B1752" s="6" t="s">
        <v>22</v>
      </c>
      <c r="C1752" s="6" t="s">
        <v>209</v>
      </c>
      <c r="D1752" s="6" t="s">
        <v>210</v>
      </c>
      <c r="E1752" s="7">
        <v>42832</v>
      </c>
      <c r="F1752" s="8"/>
      <c r="G1752" s="8"/>
      <c r="H1752" s="10">
        <v>246.19</v>
      </c>
      <c r="I1752" s="8"/>
      <c r="J1752" s="8"/>
      <c r="K1752" s="8"/>
      <c r="L1752" s="8"/>
      <c r="M1752" s="10">
        <v>-0.54</v>
      </c>
      <c r="N1752" s="10">
        <v>-0.04</v>
      </c>
      <c r="O1752" s="10">
        <v>16.28</v>
      </c>
      <c r="P1752" s="8"/>
      <c r="Q1752" s="8"/>
    </row>
    <row r="1753" spans="1:17" ht="15.75" thickBot="1" x14ac:dyDescent="0.3">
      <c r="A1753" s="6" t="s">
        <v>22</v>
      </c>
      <c r="B1753" s="6" t="s">
        <v>22</v>
      </c>
      <c r="C1753" s="6" t="s">
        <v>209</v>
      </c>
      <c r="D1753" s="6" t="s">
        <v>210</v>
      </c>
      <c r="E1753" s="7">
        <v>42835</v>
      </c>
      <c r="F1753" s="9"/>
      <c r="G1753" s="9"/>
      <c r="H1753" s="11">
        <v>8625.25</v>
      </c>
      <c r="I1753" s="9"/>
      <c r="J1753" s="9"/>
      <c r="K1753" s="9"/>
      <c r="L1753" s="9"/>
      <c r="M1753" s="11">
        <v>-19.489999999999998</v>
      </c>
      <c r="N1753" s="11">
        <v>-1.51</v>
      </c>
      <c r="O1753" s="11">
        <v>570.45000000000005</v>
      </c>
      <c r="P1753" s="9"/>
      <c r="Q1753" s="9"/>
    </row>
    <row r="1754" spans="1:17" ht="15.75" thickBot="1" x14ac:dyDescent="0.3">
      <c r="A1754" s="6" t="s">
        <v>22</v>
      </c>
      <c r="B1754" s="6" t="s">
        <v>22</v>
      </c>
      <c r="C1754" s="6" t="s">
        <v>209</v>
      </c>
      <c r="D1754" s="6" t="s">
        <v>210</v>
      </c>
      <c r="E1754" s="7">
        <v>42840</v>
      </c>
      <c r="F1754" s="8"/>
      <c r="G1754" s="8"/>
      <c r="H1754" s="10">
        <v>1200.3</v>
      </c>
      <c r="I1754" s="8"/>
      <c r="J1754" s="8"/>
      <c r="K1754" s="8"/>
      <c r="L1754" s="8"/>
      <c r="M1754" s="10">
        <v>-2.5299999999999998</v>
      </c>
      <c r="N1754" s="10">
        <v>-0.2</v>
      </c>
      <c r="O1754" s="10">
        <v>79.400000000000006</v>
      </c>
      <c r="P1754" s="8"/>
      <c r="Q1754" s="8"/>
    </row>
    <row r="1755" spans="1:17" ht="15.75" thickBot="1" x14ac:dyDescent="0.3">
      <c r="A1755" s="6" t="s">
        <v>22</v>
      </c>
      <c r="B1755" s="6" t="s">
        <v>22</v>
      </c>
      <c r="C1755" s="6" t="s">
        <v>209</v>
      </c>
      <c r="D1755" s="6" t="s">
        <v>210</v>
      </c>
      <c r="E1755" s="7">
        <v>42842</v>
      </c>
      <c r="F1755" s="9"/>
      <c r="G1755" s="9"/>
      <c r="H1755" s="11">
        <v>597.89</v>
      </c>
      <c r="I1755" s="9"/>
      <c r="J1755" s="9"/>
      <c r="K1755" s="9"/>
      <c r="L1755" s="9"/>
      <c r="M1755" s="11">
        <v>-1.29</v>
      </c>
      <c r="N1755" s="11">
        <v>-0.1</v>
      </c>
      <c r="O1755" s="11">
        <v>39.549999999999997</v>
      </c>
      <c r="P1755" s="9"/>
      <c r="Q1755" s="9"/>
    </row>
    <row r="1756" spans="1:17" ht="15.75" thickBot="1" x14ac:dyDescent="0.3">
      <c r="A1756" s="6" t="s">
        <v>22</v>
      </c>
      <c r="B1756" s="6" t="s">
        <v>22</v>
      </c>
      <c r="C1756" s="6" t="s">
        <v>209</v>
      </c>
      <c r="D1756" s="6" t="s">
        <v>210</v>
      </c>
      <c r="E1756" s="7">
        <v>42854</v>
      </c>
      <c r="F1756" s="8"/>
      <c r="G1756" s="8"/>
      <c r="H1756" s="10">
        <v>214.58</v>
      </c>
      <c r="I1756" s="8"/>
      <c r="J1756" s="8"/>
      <c r="K1756" s="8"/>
      <c r="L1756" s="8"/>
      <c r="M1756" s="10">
        <v>-0.42</v>
      </c>
      <c r="N1756" s="10">
        <v>-0.04</v>
      </c>
      <c r="O1756" s="10">
        <v>14.19</v>
      </c>
      <c r="P1756" s="8"/>
      <c r="Q1756" s="8"/>
    </row>
    <row r="1757" spans="1:17" ht="15.75" thickBot="1" x14ac:dyDescent="0.3">
      <c r="A1757" s="6" t="s">
        <v>22</v>
      </c>
      <c r="B1757" s="6" t="s">
        <v>22</v>
      </c>
      <c r="C1757" s="6" t="s">
        <v>211</v>
      </c>
      <c r="D1757" s="6" t="s">
        <v>212</v>
      </c>
      <c r="E1757" s="7">
        <v>42824</v>
      </c>
      <c r="F1757" s="9"/>
      <c r="G1757" s="9"/>
      <c r="H1757" s="11">
        <v>1587.69</v>
      </c>
      <c r="I1757" s="9"/>
      <c r="J1757" s="9"/>
      <c r="K1757" s="9"/>
      <c r="L1757" s="9"/>
      <c r="M1757" s="11">
        <v>0.34</v>
      </c>
      <c r="N1757" s="11">
        <v>-0.68</v>
      </c>
      <c r="O1757" s="11">
        <v>86.35</v>
      </c>
      <c r="P1757" s="9"/>
      <c r="Q1757" s="9"/>
    </row>
    <row r="1758" spans="1:17" ht="15.75" thickBot="1" x14ac:dyDescent="0.3">
      <c r="A1758" s="6" t="s">
        <v>22</v>
      </c>
      <c r="B1758" s="6" t="s">
        <v>22</v>
      </c>
      <c r="C1758" s="6" t="s">
        <v>211</v>
      </c>
      <c r="D1758" s="6" t="s">
        <v>212</v>
      </c>
      <c r="E1758" s="7">
        <v>42831</v>
      </c>
      <c r="F1758" s="8"/>
      <c r="G1758" s="8"/>
      <c r="H1758" s="10">
        <v>206.57</v>
      </c>
      <c r="I1758" s="8"/>
      <c r="J1758" s="8"/>
      <c r="K1758" s="8"/>
      <c r="L1758" s="8"/>
      <c r="M1758" s="10">
        <v>-0.39</v>
      </c>
      <c r="N1758" s="10">
        <v>-0.03</v>
      </c>
      <c r="O1758" s="10">
        <v>13.67</v>
      </c>
      <c r="P1758" s="8"/>
      <c r="Q1758" s="8"/>
    </row>
    <row r="1759" spans="1:17" ht="15.75" thickBot="1" x14ac:dyDescent="0.3">
      <c r="A1759" s="6" t="s">
        <v>22</v>
      </c>
      <c r="B1759" s="6" t="s">
        <v>22</v>
      </c>
      <c r="C1759" s="6" t="s">
        <v>211</v>
      </c>
      <c r="D1759" s="6" t="s">
        <v>212</v>
      </c>
      <c r="E1759" s="7">
        <v>42835</v>
      </c>
      <c r="F1759" s="9"/>
      <c r="G1759" s="9"/>
      <c r="H1759" s="11">
        <v>408.65</v>
      </c>
      <c r="I1759" s="9"/>
      <c r="J1759" s="9"/>
      <c r="K1759" s="9"/>
      <c r="L1759" s="9"/>
      <c r="M1759" s="11">
        <v>-0.89</v>
      </c>
      <c r="N1759" s="11">
        <v>-7.0000000000000007E-2</v>
      </c>
      <c r="O1759" s="11">
        <v>27.03</v>
      </c>
      <c r="P1759" s="9"/>
      <c r="Q1759" s="9"/>
    </row>
    <row r="1760" spans="1:17" ht="15.75" thickBot="1" x14ac:dyDescent="0.3">
      <c r="A1760" s="6" t="s">
        <v>22</v>
      </c>
      <c r="B1760" s="6" t="s">
        <v>22</v>
      </c>
      <c r="C1760" s="6" t="s">
        <v>211</v>
      </c>
      <c r="D1760" s="6" t="s">
        <v>212</v>
      </c>
      <c r="E1760" s="7">
        <v>42836</v>
      </c>
      <c r="F1760" s="8"/>
      <c r="G1760" s="8"/>
      <c r="H1760" s="10">
        <v>814.48</v>
      </c>
      <c r="I1760" s="8"/>
      <c r="J1760" s="8"/>
      <c r="K1760" s="8"/>
      <c r="L1760" s="8"/>
      <c r="M1760" s="10">
        <v>-1.51</v>
      </c>
      <c r="N1760" s="10">
        <v>-0.12</v>
      </c>
      <c r="O1760" s="10">
        <v>53.89</v>
      </c>
      <c r="P1760" s="8"/>
      <c r="Q1760" s="8"/>
    </row>
    <row r="1761" spans="1:17" ht="15.75" thickBot="1" x14ac:dyDescent="0.3">
      <c r="A1761" s="6" t="s">
        <v>22</v>
      </c>
      <c r="B1761" s="6" t="s">
        <v>22</v>
      </c>
      <c r="C1761" s="6" t="s">
        <v>211</v>
      </c>
      <c r="D1761" s="6" t="s">
        <v>212</v>
      </c>
      <c r="E1761" s="7">
        <v>42837</v>
      </c>
      <c r="F1761" s="9"/>
      <c r="G1761" s="9"/>
      <c r="H1761" s="11">
        <v>488.52</v>
      </c>
      <c r="I1761" s="9"/>
      <c r="J1761" s="9"/>
      <c r="K1761" s="9"/>
      <c r="L1761" s="9"/>
      <c r="M1761" s="11">
        <v>-0.9</v>
      </c>
      <c r="N1761" s="11">
        <v>-7.0000000000000007E-2</v>
      </c>
      <c r="O1761" s="11">
        <v>32.32</v>
      </c>
      <c r="P1761" s="9"/>
      <c r="Q1761" s="9"/>
    </row>
    <row r="1762" spans="1:17" ht="15.75" thickBot="1" x14ac:dyDescent="0.3">
      <c r="A1762" s="6" t="s">
        <v>22</v>
      </c>
      <c r="B1762" s="6" t="s">
        <v>22</v>
      </c>
      <c r="C1762" s="6" t="s">
        <v>211</v>
      </c>
      <c r="D1762" s="6" t="s">
        <v>212</v>
      </c>
      <c r="E1762" s="7">
        <v>42839</v>
      </c>
      <c r="F1762" s="8"/>
      <c r="G1762" s="8"/>
      <c r="H1762" s="10">
        <v>1294.27</v>
      </c>
      <c r="I1762" s="8"/>
      <c r="J1762" s="8"/>
      <c r="K1762" s="8"/>
      <c r="L1762" s="8"/>
      <c r="M1762" s="10">
        <v>-2.68</v>
      </c>
      <c r="N1762" s="10">
        <v>-0.22</v>
      </c>
      <c r="O1762" s="10">
        <v>85.63</v>
      </c>
      <c r="P1762" s="8"/>
      <c r="Q1762" s="8"/>
    </row>
    <row r="1763" spans="1:17" ht="15.75" thickBot="1" x14ac:dyDescent="0.3">
      <c r="A1763" s="6" t="s">
        <v>22</v>
      </c>
      <c r="B1763" s="6" t="s">
        <v>22</v>
      </c>
      <c r="C1763" s="6" t="s">
        <v>211</v>
      </c>
      <c r="D1763" s="6" t="s">
        <v>212</v>
      </c>
      <c r="E1763" s="7">
        <v>42840</v>
      </c>
      <c r="F1763" s="9"/>
      <c r="G1763" s="9"/>
      <c r="H1763" s="11">
        <v>1221.3</v>
      </c>
      <c r="I1763" s="9"/>
      <c r="J1763" s="9"/>
      <c r="K1763" s="9"/>
      <c r="L1763" s="9"/>
      <c r="M1763" s="11">
        <v>-2.4500000000000002</v>
      </c>
      <c r="N1763" s="11">
        <v>-0.19</v>
      </c>
      <c r="O1763" s="11">
        <v>80.8</v>
      </c>
      <c r="P1763" s="9"/>
      <c r="Q1763" s="9"/>
    </row>
    <row r="1764" spans="1:17" ht="15.75" thickBot="1" x14ac:dyDescent="0.3">
      <c r="A1764" s="6" t="s">
        <v>22</v>
      </c>
      <c r="B1764" s="6" t="s">
        <v>22</v>
      </c>
      <c r="C1764" s="6" t="s">
        <v>211</v>
      </c>
      <c r="D1764" s="6" t="s">
        <v>212</v>
      </c>
      <c r="E1764" s="7">
        <v>42845</v>
      </c>
      <c r="F1764" s="8"/>
      <c r="G1764" s="8"/>
      <c r="H1764" s="10">
        <v>2463.09</v>
      </c>
      <c r="I1764" s="8"/>
      <c r="J1764" s="8"/>
      <c r="K1764" s="8"/>
      <c r="L1764" s="8"/>
      <c r="M1764" s="10">
        <v>-4.88</v>
      </c>
      <c r="N1764" s="10">
        <v>-0.37</v>
      </c>
      <c r="O1764" s="10">
        <v>162.94999999999999</v>
      </c>
      <c r="P1764" s="8"/>
      <c r="Q1764" s="8"/>
    </row>
    <row r="1765" spans="1:17" ht="15.75" thickBot="1" x14ac:dyDescent="0.3">
      <c r="A1765" s="6" t="s">
        <v>22</v>
      </c>
      <c r="B1765" s="6" t="s">
        <v>22</v>
      </c>
      <c r="C1765" s="6" t="s">
        <v>211</v>
      </c>
      <c r="D1765" s="6" t="s">
        <v>212</v>
      </c>
      <c r="E1765" s="7">
        <v>42854</v>
      </c>
      <c r="F1765" s="9"/>
      <c r="G1765" s="9"/>
      <c r="H1765" s="11">
        <v>352.32</v>
      </c>
      <c r="I1765" s="9"/>
      <c r="J1765" s="9"/>
      <c r="K1765" s="9"/>
      <c r="L1765" s="9"/>
      <c r="M1765" s="11">
        <v>-0.65</v>
      </c>
      <c r="N1765" s="11">
        <v>-0.05</v>
      </c>
      <c r="O1765" s="11">
        <v>23.32</v>
      </c>
      <c r="P1765" s="9"/>
      <c r="Q1765" s="9"/>
    </row>
    <row r="1766" spans="1:17" ht="15.75" thickBot="1" x14ac:dyDescent="0.3">
      <c r="A1766" s="6" t="s">
        <v>22</v>
      </c>
      <c r="B1766" s="6" t="s">
        <v>22</v>
      </c>
      <c r="C1766" s="6" t="s">
        <v>211</v>
      </c>
      <c r="D1766" s="6" t="s">
        <v>212</v>
      </c>
      <c r="E1766" s="7">
        <v>42855</v>
      </c>
      <c r="F1766" s="8"/>
      <c r="G1766" s="8"/>
      <c r="H1766" s="10">
        <v>2897.04</v>
      </c>
      <c r="I1766" s="8"/>
      <c r="J1766" s="8"/>
      <c r="K1766" s="8"/>
      <c r="L1766" s="8"/>
      <c r="M1766" s="10">
        <v>-5.0599999999999996</v>
      </c>
      <c r="N1766" s="10">
        <v>-0.37</v>
      </c>
      <c r="O1766" s="10">
        <v>191.71</v>
      </c>
      <c r="P1766" s="8"/>
      <c r="Q1766" s="8"/>
    </row>
    <row r="1767" spans="1:17" ht="15.75" thickBot="1" x14ac:dyDescent="0.3">
      <c r="A1767" s="6" t="s">
        <v>22</v>
      </c>
      <c r="B1767" s="6" t="s">
        <v>22</v>
      </c>
      <c r="C1767" s="6" t="s">
        <v>213</v>
      </c>
      <c r="D1767" s="6" t="s">
        <v>214</v>
      </c>
      <c r="E1767" s="7">
        <v>42833</v>
      </c>
      <c r="F1767" s="9"/>
      <c r="G1767" s="9"/>
      <c r="H1767" s="11">
        <v>33.299999999999997</v>
      </c>
      <c r="I1767" s="9"/>
      <c r="J1767" s="9"/>
      <c r="K1767" s="9"/>
      <c r="L1767" s="9"/>
      <c r="M1767" s="11">
        <v>-0.06</v>
      </c>
      <c r="N1767" s="11">
        <v>0</v>
      </c>
      <c r="O1767" s="11">
        <v>2.2000000000000002</v>
      </c>
      <c r="P1767" s="9"/>
      <c r="Q1767" s="9"/>
    </row>
    <row r="1768" spans="1:17" ht="15.75" thickBot="1" x14ac:dyDescent="0.3">
      <c r="A1768" s="6" t="s">
        <v>22</v>
      </c>
      <c r="B1768" s="6" t="s">
        <v>22</v>
      </c>
      <c r="C1768" s="6" t="s">
        <v>213</v>
      </c>
      <c r="D1768" s="6" t="s">
        <v>214</v>
      </c>
      <c r="E1768" s="7">
        <v>42855</v>
      </c>
      <c r="F1768" s="8"/>
      <c r="G1768" s="8"/>
      <c r="H1768" s="10">
        <v>399.6</v>
      </c>
      <c r="I1768" s="8"/>
      <c r="J1768" s="8"/>
      <c r="K1768" s="8"/>
      <c r="L1768" s="8"/>
      <c r="M1768" s="10">
        <v>-0.6</v>
      </c>
      <c r="N1768" s="10">
        <v>-0.05</v>
      </c>
      <c r="O1768" s="10">
        <v>26.45</v>
      </c>
      <c r="P1768" s="8"/>
      <c r="Q1768" s="8"/>
    </row>
    <row r="1769" spans="1:17" ht="15.75" thickBot="1" x14ac:dyDescent="0.3">
      <c r="A1769" s="6" t="s">
        <v>22</v>
      </c>
      <c r="B1769" s="6" t="s">
        <v>22</v>
      </c>
      <c r="C1769" s="6" t="s">
        <v>215</v>
      </c>
      <c r="D1769" s="6" t="s">
        <v>216</v>
      </c>
      <c r="E1769" s="7">
        <v>42831</v>
      </c>
      <c r="F1769" s="9"/>
      <c r="G1769" s="9"/>
      <c r="H1769" s="11">
        <v>1281.8</v>
      </c>
      <c r="I1769" s="9"/>
      <c r="J1769" s="9"/>
      <c r="K1769" s="9"/>
      <c r="L1769" s="9"/>
      <c r="M1769" s="11">
        <v>-1.86</v>
      </c>
      <c r="N1769" s="11">
        <v>-0.15</v>
      </c>
      <c r="O1769" s="11">
        <v>84.85</v>
      </c>
      <c r="P1769" s="9"/>
      <c r="Q1769" s="9"/>
    </row>
    <row r="1770" spans="1:17" ht="15.75" thickBot="1" x14ac:dyDescent="0.3">
      <c r="A1770" s="6" t="s">
        <v>22</v>
      </c>
      <c r="B1770" s="6" t="s">
        <v>22</v>
      </c>
      <c r="C1770" s="6" t="s">
        <v>215</v>
      </c>
      <c r="D1770" s="6" t="s">
        <v>216</v>
      </c>
      <c r="E1770" s="7">
        <v>42836</v>
      </c>
      <c r="F1770" s="8"/>
      <c r="G1770" s="8"/>
      <c r="H1770" s="10">
        <v>75.06</v>
      </c>
      <c r="I1770" s="8"/>
      <c r="J1770" s="8"/>
      <c r="K1770" s="8"/>
      <c r="L1770" s="8"/>
      <c r="M1770" s="10">
        <v>-0.11</v>
      </c>
      <c r="N1770" s="10">
        <v>-0.01</v>
      </c>
      <c r="O1770" s="10">
        <v>4.97</v>
      </c>
      <c r="P1770" s="8"/>
      <c r="Q1770" s="8"/>
    </row>
    <row r="1771" spans="1:17" ht="15.75" thickBot="1" x14ac:dyDescent="0.3">
      <c r="A1771" s="6" t="s">
        <v>22</v>
      </c>
      <c r="B1771" s="6" t="s">
        <v>22</v>
      </c>
      <c r="C1771" s="6" t="s">
        <v>215</v>
      </c>
      <c r="D1771" s="6" t="s">
        <v>216</v>
      </c>
      <c r="E1771" s="7">
        <v>42837</v>
      </c>
      <c r="F1771" s="9"/>
      <c r="G1771" s="9"/>
      <c r="H1771" s="11">
        <v>37.700000000000003</v>
      </c>
      <c r="I1771" s="9"/>
      <c r="J1771" s="9"/>
      <c r="K1771" s="9"/>
      <c r="L1771" s="9"/>
      <c r="M1771" s="11">
        <v>-0.06</v>
      </c>
      <c r="N1771" s="11">
        <v>0</v>
      </c>
      <c r="O1771" s="11">
        <v>2.5</v>
      </c>
      <c r="P1771" s="9"/>
      <c r="Q1771" s="9"/>
    </row>
    <row r="1772" spans="1:17" ht="15.75" thickBot="1" x14ac:dyDescent="0.3">
      <c r="A1772" s="6" t="s">
        <v>22</v>
      </c>
      <c r="B1772" s="6" t="s">
        <v>22</v>
      </c>
      <c r="C1772" s="6" t="s">
        <v>215</v>
      </c>
      <c r="D1772" s="6" t="s">
        <v>216</v>
      </c>
      <c r="E1772" s="7">
        <v>42838</v>
      </c>
      <c r="F1772" s="8"/>
      <c r="G1772" s="8"/>
      <c r="H1772" s="10">
        <v>339.3</v>
      </c>
      <c r="I1772" s="8"/>
      <c r="J1772" s="8"/>
      <c r="K1772" s="8"/>
      <c r="L1772" s="8"/>
      <c r="M1772" s="10">
        <v>-0.48</v>
      </c>
      <c r="N1772" s="10">
        <v>-0.04</v>
      </c>
      <c r="O1772" s="10">
        <v>22.46</v>
      </c>
      <c r="P1772" s="8"/>
      <c r="Q1772" s="8"/>
    </row>
    <row r="1773" spans="1:17" ht="15.75" thickBot="1" x14ac:dyDescent="0.3">
      <c r="A1773" s="6" t="s">
        <v>22</v>
      </c>
      <c r="B1773" s="6" t="s">
        <v>22</v>
      </c>
      <c r="C1773" s="6" t="s">
        <v>215</v>
      </c>
      <c r="D1773" s="6" t="s">
        <v>216</v>
      </c>
      <c r="E1773" s="7">
        <v>42842</v>
      </c>
      <c r="F1773" s="9"/>
      <c r="G1773" s="9"/>
      <c r="H1773" s="11">
        <v>337.77</v>
      </c>
      <c r="I1773" s="9"/>
      <c r="J1773" s="9"/>
      <c r="K1773" s="9"/>
      <c r="L1773" s="9"/>
      <c r="M1773" s="11">
        <v>-0.48</v>
      </c>
      <c r="N1773" s="11">
        <v>-0.04</v>
      </c>
      <c r="O1773" s="11">
        <v>22.36</v>
      </c>
      <c r="P1773" s="9"/>
      <c r="Q1773" s="9"/>
    </row>
    <row r="1774" spans="1:17" ht="15.75" thickBot="1" x14ac:dyDescent="0.3">
      <c r="A1774" s="6" t="s">
        <v>22</v>
      </c>
      <c r="B1774" s="6" t="s">
        <v>22</v>
      </c>
      <c r="C1774" s="6" t="s">
        <v>215</v>
      </c>
      <c r="D1774" s="6" t="s">
        <v>216</v>
      </c>
      <c r="E1774" s="7">
        <v>42844</v>
      </c>
      <c r="F1774" s="8"/>
      <c r="G1774" s="8"/>
      <c r="H1774" s="10">
        <v>37.53</v>
      </c>
      <c r="I1774" s="8"/>
      <c r="J1774" s="8"/>
      <c r="K1774" s="8"/>
      <c r="L1774" s="8"/>
      <c r="M1774" s="10">
        <v>-0.06</v>
      </c>
      <c r="N1774" s="10">
        <v>0</v>
      </c>
      <c r="O1774" s="10">
        <v>2.48</v>
      </c>
      <c r="P1774" s="8"/>
      <c r="Q1774" s="8"/>
    </row>
    <row r="1775" spans="1:17" ht="15.75" thickBot="1" x14ac:dyDescent="0.3">
      <c r="A1775" s="6" t="s">
        <v>22</v>
      </c>
      <c r="B1775" s="6" t="s">
        <v>22</v>
      </c>
      <c r="C1775" s="6" t="s">
        <v>217</v>
      </c>
      <c r="D1775" s="6" t="s">
        <v>218</v>
      </c>
      <c r="E1775" s="7">
        <v>42833</v>
      </c>
      <c r="F1775" s="9"/>
      <c r="G1775" s="9"/>
      <c r="H1775" s="11">
        <v>318.69</v>
      </c>
      <c r="I1775" s="9"/>
      <c r="J1775" s="9"/>
      <c r="K1775" s="9"/>
      <c r="L1775" s="9"/>
      <c r="M1775" s="11">
        <v>-0.7</v>
      </c>
      <c r="N1775" s="11">
        <v>-0.05</v>
      </c>
      <c r="O1775" s="11">
        <v>21.08</v>
      </c>
      <c r="P1775" s="9"/>
      <c r="Q1775" s="9"/>
    </row>
    <row r="1776" spans="1:17" ht="15.75" thickBot="1" x14ac:dyDescent="0.3">
      <c r="A1776" s="6" t="s">
        <v>22</v>
      </c>
      <c r="B1776" s="6" t="s">
        <v>22</v>
      </c>
      <c r="C1776" s="6" t="s">
        <v>217</v>
      </c>
      <c r="D1776" s="6" t="s">
        <v>218</v>
      </c>
      <c r="E1776" s="7">
        <v>42836</v>
      </c>
      <c r="F1776" s="8"/>
      <c r="G1776" s="8"/>
      <c r="H1776" s="10">
        <v>38.880000000000003</v>
      </c>
      <c r="I1776" s="8"/>
      <c r="J1776" s="8"/>
      <c r="K1776" s="8"/>
      <c r="L1776" s="8"/>
      <c r="M1776" s="10">
        <v>-7.0000000000000007E-2</v>
      </c>
      <c r="N1776" s="10">
        <v>-0.01</v>
      </c>
      <c r="O1776" s="10">
        <v>2.57</v>
      </c>
      <c r="P1776" s="8"/>
      <c r="Q1776" s="8"/>
    </row>
    <row r="1777" spans="1:17" ht="15.75" thickBot="1" x14ac:dyDescent="0.3">
      <c r="A1777" s="6" t="s">
        <v>22</v>
      </c>
      <c r="B1777" s="6" t="s">
        <v>22</v>
      </c>
      <c r="C1777" s="6" t="s">
        <v>219</v>
      </c>
      <c r="D1777" s="6" t="s">
        <v>220</v>
      </c>
      <c r="E1777" s="7">
        <v>42825</v>
      </c>
      <c r="F1777" s="9"/>
      <c r="G1777" s="9"/>
      <c r="H1777" s="11">
        <v>159.19999999999999</v>
      </c>
      <c r="I1777" s="9"/>
      <c r="J1777" s="9"/>
      <c r="K1777" s="9"/>
      <c r="L1777" s="9"/>
      <c r="M1777" s="11">
        <v>0.04</v>
      </c>
      <c r="N1777" s="11">
        <v>-7.0000000000000007E-2</v>
      </c>
      <c r="O1777" s="11">
        <v>8.66</v>
      </c>
      <c r="P1777" s="9"/>
      <c r="Q1777" s="9"/>
    </row>
    <row r="1778" spans="1:17" ht="15.75" thickBot="1" x14ac:dyDescent="0.3">
      <c r="A1778" s="6" t="s">
        <v>22</v>
      </c>
      <c r="B1778" s="6" t="s">
        <v>22</v>
      </c>
      <c r="C1778" s="6" t="s">
        <v>219</v>
      </c>
      <c r="D1778" s="6" t="s">
        <v>220</v>
      </c>
      <c r="E1778" s="7">
        <v>42831</v>
      </c>
      <c r="F1778" s="8"/>
      <c r="G1778" s="8"/>
      <c r="H1778" s="10">
        <v>990.75</v>
      </c>
      <c r="I1778" s="8"/>
      <c r="J1778" s="8"/>
      <c r="K1778" s="8"/>
      <c r="L1778" s="8"/>
      <c r="M1778" s="10">
        <v>-1.93</v>
      </c>
      <c r="N1778" s="10">
        <v>-0.15</v>
      </c>
      <c r="O1778" s="10">
        <v>65.540000000000006</v>
      </c>
      <c r="P1778" s="8"/>
      <c r="Q1778" s="8"/>
    </row>
    <row r="1779" spans="1:17" ht="15.75" thickBot="1" x14ac:dyDescent="0.3">
      <c r="A1779" s="6" t="s">
        <v>22</v>
      </c>
      <c r="B1779" s="6" t="s">
        <v>22</v>
      </c>
      <c r="C1779" s="6" t="s">
        <v>219</v>
      </c>
      <c r="D1779" s="6" t="s">
        <v>220</v>
      </c>
      <c r="E1779" s="7">
        <v>42835</v>
      </c>
      <c r="F1779" s="9"/>
      <c r="G1779" s="9"/>
      <c r="H1779" s="11">
        <v>198.15</v>
      </c>
      <c r="I1779" s="9"/>
      <c r="J1779" s="9"/>
      <c r="K1779" s="9"/>
      <c r="L1779" s="9"/>
      <c r="M1779" s="11">
        <v>-0.41</v>
      </c>
      <c r="N1779" s="11">
        <v>-0.03</v>
      </c>
      <c r="O1779" s="11">
        <v>13.11</v>
      </c>
      <c r="P1779" s="9"/>
      <c r="Q1779" s="9"/>
    </row>
    <row r="1780" spans="1:17" ht="15.75" thickBot="1" x14ac:dyDescent="0.3">
      <c r="A1780" s="6" t="s">
        <v>22</v>
      </c>
      <c r="B1780" s="6" t="s">
        <v>22</v>
      </c>
      <c r="C1780" s="6" t="s">
        <v>219</v>
      </c>
      <c r="D1780" s="6" t="s">
        <v>220</v>
      </c>
      <c r="E1780" s="7">
        <v>42836</v>
      </c>
      <c r="F1780" s="8"/>
      <c r="G1780" s="8"/>
      <c r="H1780" s="10">
        <v>1726.86</v>
      </c>
      <c r="I1780" s="8"/>
      <c r="J1780" s="8"/>
      <c r="K1780" s="8"/>
      <c r="L1780" s="8"/>
      <c r="M1780" s="10">
        <v>-3.48</v>
      </c>
      <c r="N1780" s="10">
        <v>-0.27</v>
      </c>
      <c r="O1780" s="10">
        <v>114.24</v>
      </c>
      <c r="P1780" s="8"/>
      <c r="Q1780" s="8"/>
    </row>
    <row r="1781" spans="1:17" ht="15.75" thickBot="1" x14ac:dyDescent="0.3">
      <c r="A1781" s="6" t="s">
        <v>22</v>
      </c>
      <c r="B1781" s="6" t="s">
        <v>22</v>
      </c>
      <c r="C1781" s="6" t="s">
        <v>219</v>
      </c>
      <c r="D1781" s="6" t="s">
        <v>220</v>
      </c>
      <c r="E1781" s="7">
        <v>42837</v>
      </c>
      <c r="F1781" s="9"/>
      <c r="G1781" s="9"/>
      <c r="H1781" s="11">
        <v>79.430000000000007</v>
      </c>
      <c r="I1781" s="9"/>
      <c r="J1781" s="9"/>
      <c r="K1781" s="9"/>
      <c r="L1781" s="9"/>
      <c r="M1781" s="11">
        <v>-0.14000000000000001</v>
      </c>
      <c r="N1781" s="11">
        <v>-0.02</v>
      </c>
      <c r="O1781" s="11">
        <v>5.25</v>
      </c>
      <c r="P1781" s="9"/>
      <c r="Q1781" s="9"/>
    </row>
    <row r="1782" spans="1:17" ht="15.75" thickBot="1" x14ac:dyDescent="0.3">
      <c r="A1782" s="6" t="s">
        <v>22</v>
      </c>
      <c r="B1782" s="6" t="s">
        <v>22</v>
      </c>
      <c r="C1782" s="6" t="s">
        <v>219</v>
      </c>
      <c r="D1782" s="6" t="s">
        <v>220</v>
      </c>
      <c r="E1782" s="7">
        <v>42838</v>
      </c>
      <c r="F1782" s="8"/>
      <c r="G1782" s="8"/>
      <c r="H1782" s="10">
        <v>356.67</v>
      </c>
      <c r="I1782" s="8"/>
      <c r="J1782" s="8"/>
      <c r="K1782" s="8"/>
      <c r="L1782" s="8"/>
      <c r="M1782" s="10">
        <v>-0.67</v>
      </c>
      <c r="N1782" s="10">
        <v>-0.06</v>
      </c>
      <c r="O1782" s="10">
        <v>23.6</v>
      </c>
      <c r="P1782" s="8"/>
      <c r="Q1782" s="8"/>
    </row>
    <row r="1783" spans="1:17" ht="15.75" thickBot="1" x14ac:dyDescent="0.3">
      <c r="A1783" s="6" t="s">
        <v>22</v>
      </c>
      <c r="B1783" s="6" t="s">
        <v>22</v>
      </c>
      <c r="C1783" s="6" t="s">
        <v>219</v>
      </c>
      <c r="D1783" s="6" t="s">
        <v>220</v>
      </c>
      <c r="E1783" s="7">
        <v>42841</v>
      </c>
      <c r="F1783" s="9"/>
      <c r="G1783" s="9"/>
      <c r="H1783" s="11">
        <v>277.41000000000003</v>
      </c>
      <c r="I1783" s="9"/>
      <c r="J1783" s="9"/>
      <c r="K1783" s="9"/>
      <c r="L1783" s="9"/>
      <c r="M1783" s="11">
        <v>-0.53</v>
      </c>
      <c r="N1783" s="11">
        <v>-0.04</v>
      </c>
      <c r="O1783" s="11">
        <v>18.350000000000001</v>
      </c>
      <c r="P1783" s="9"/>
      <c r="Q1783" s="9"/>
    </row>
    <row r="1784" spans="1:17" ht="15.75" thickBot="1" x14ac:dyDescent="0.3">
      <c r="A1784" s="6" t="s">
        <v>22</v>
      </c>
      <c r="B1784" s="6" t="s">
        <v>22</v>
      </c>
      <c r="C1784" s="6" t="s">
        <v>219</v>
      </c>
      <c r="D1784" s="6" t="s">
        <v>220</v>
      </c>
      <c r="E1784" s="7">
        <v>42842</v>
      </c>
      <c r="F1784" s="8"/>
      <c r="G1784" s="8"/>
      <c r="H1784" s="10">
        <v>158.13</v>
      </c>
      <c r="I1784" s="8"/>
      <c r="J1784" s="8"/>
      <c r="K1784" s="8"/>
      <c r="L1784" s="8"/>
      <c r="M1784" s="10">
        <v>-0.23</v>
      </c>
      <c r="N1784" s="10">
        <v>-0.02</v>
      </c>
      <c r="O1784" s="10">
        <v>10.47</v>
      </c>
      <c r="P1784" s="8"/>
      <c r="Q1784" s="8"/>
    </row>
    <row r="1785" spans="1:17" ht="15.75" thickBot="1" x14ac:dyDescent="0.3">
      <c r="A1785" s="6" t="s">
        <v>22</v>
      </c>
      <c r="B1785" s="6" t="s">
        <v>22</v>
      </c>
      <c r="C1785" s="6" t="s">
        <v>219</v>
      </c>
      <c r="D1785" s="6" t="s">
        <v>220</v>
      </c>
      <c r="E1785" s="7">
        <v>42845</v>
      </c>
      <c r="F1785" s="9"/>
      <c r="G1785" s="9"/>
      <c r="H1785" s="11">
        <v>277.92</v>
      </c>
      <c r="I1785" s="9"/>
      <c r="J1785" s="9"/>
      <c r="K1785" s="9"/>
      <c r="L1785" s="9"/>
      <c r="M1785" s="11">
        <v>-0.55000000000000004</v>
      </c>
      <c r="N1785" s="11">
        <v>-0.04</v>
      </c>
      <c r="O1785" s="11">
        <v>18.38</v>
      </c>
      <c r="P1785" s="9"/>
      <c r="Q1785" s="9"/>
    </row>
    <row r="1786" spans="1:17" ht="15.75" thickBot="1" x14ac:dyDescent="0.3">
      <c r="A1786" s="6" t="s">
        <v>22</v>
      </c>
      <c r="B1786" s="6" t="s">
        <v>22</v>
      </c>
      <c r="C1786" s="6" t="s">
        <v>219</v>
      </c>
      <c r="D1786" s="6" t="s">
        <v>220</v>
      </c>
      <c r="E1786" s="7">
        <v>42854</v>
      </c>
      <c r="F1786" s="8"/>
      <c r="G1786" s="8"/>
      <c r="H1786" s="10">
        <v>5339.48</v>
      </c>
      <c r="I1786" s="8"/>
      <c r="J1786" s="8"/>
      <c r="K1786" s="8"/>
      <c r="L1786" s="8"/>
      <c r="M1786" s="10">
        <v>-9.25</v>
      </c>
      <c r="N1786" s="10">
        <v>-0.73</v>
      </c>
      <c r="O1786" s="10">
        <v>353.33</v>
      </c>
      <c r="P1786" s="8"/>
      <c r="Q1786" s="8"/>
    </row>
    <row r="1787" spans="1:17" ht="15.75" thickBot="1" x14ac:dyDescent="0.3">
      <c r="A1787" s="6" t="s">
        <v>22</v>
      </c>
      <c r="B1787" s="6" t="s">
        <v>22</v>
      </c>
      <c r="C1787" s="6" t="s">
        <v>221</v>
      </c>
      <c r="D1787" s="6" t="s">
        <v>222</v>
      </c>
      <c r="E1787" s="7">
        <v>42834</v>
      </c>
      <c r="F1787" s="9"/>
      <c r="G1787" s="9"/>
      <c r="H1787" s="11">
        <v>77.48</v>
      </c>
      <c r="I1787" s="9"/>
      <c r="J1787" s="9"/>
      <c r="K1787" s="9"/>
      <c r="L1787" s="9"/>
      <c r="M1787" s="11">
        <v>-0.77</v>
      </c>
      <c r="N1787" s="11">
        <v>-0.06</v>
      </c>
      <c r="O1787" s="11">
        <v>5.08</v>
      </c>
      <c r="P1787" s="9"/>
      <c r="Q1787" s="9"/>
    </row>
    <row r="1788" spans="1:17" ht="15.75" thickBot="1" x14ac:dyDescent="0.3">
      <c r="A1788" s="6" t="s">
        <v>22</v>
      </c>
      <c r="B1788" s="6" t="s">
        <v>22</v>
      </c>
      <c r="C1788" s="6" t="s">
        <v>221</v>
      </c>
      <c r="D1788" s="6" t="s">
        <v>222</v>
      </c>
      <c r="E1788" s="7">
        <v>42835</v>
      </c>
      <c r="F1788" s="8"/>
      <c r="G1788" s="8"/>
      <c r="H1788" s="10">
        <v>154.96</v>
      </c>
      <c r="I1788" s="8"/>
      <c r="J1788" s="8"/>
      <c r="K1788" s="8"/>
      <c r="L1788" s="8"/>
      <c r="M1788" s="10">
        <v>-1.64</v>
      </c>
      <c r="N1788" s="10">
        <v>-0.12</v>
      </c>
      <c r="O1788" s="10">
        <v>10.16</v>
      </c>
      <c r="P1788" s="8"/>
      <c r="Q1788" s="8"/>
    </row>
    <row r="1789" spans="1:17" ht="15.75" thickBot="1" x14ac:dyDescent="0.3">
      <c r="A1789" s="6" t="s">
        <v>22</v>
      </c>
      <c r="B1789" s="6" t="s">
        <v>22</v>
      </c>
      <c r="C1789" s="6" t="s">
        <v>221</v>
      </c>
      <c r="D1789" s="6" t="s">
        <v>222</v>
      </c>
      <c r="E1789" s="7">
        <v>42838</v>
      </c>
      <c r="F1789" s="9"/>
      <c r="G1789" s="9"/>
      <c r="H1789" s="11">
        <v>19.37</v>
      </c>
      <c r="I1789" s="9"/>
      <c r="J1789" s="9"/>
      <c r="K1789" s="9"/>
      <c r="L1789" s="9"/>
      <c r="M1789" s="11">
        <v>-0.19</v>
      </c>
      <c r="N1789" s="11">
        <v>-0.01</v>
      </c>
      <c r="O1789" s="11">
        <v>1.27</v>
      </c>
      <c r="P1789" s="9"/>
      <c r="Q1789" s="9"/>
    </row>
    <row r="1790" spans="1:17" ht="15.75" thickBot="1" x14ac:dyDescent="0.3">
      <c r="A1790" s="6" t="s">
        <v>22</v>
      </c>
      <c r="B1790" s="6" t="s">
        <v>22</v>
      </c>
      <c r="C1790" s="6" t="s">
        <v>221</v>
      </c>
      <c r="D1790" s="6" t="s">
        <v>222</v>
      </c>
      <c r="E1790" s="7">
        <v>42842</v>
      </c>
      <c r="F1790" s="8"/>
      <c r="G1790" s="8"/>
      <c r="H1790" s="10">
        <v>58.11</v>
      </c>
      <c r="I1790" s="8"/>
      <c r="J1790" s="8"/>
      <c r="K1790" s="8"/>
      <c r="L1790" s="8"/>
      <c r="M1790" s="10">
        <v>-0.57999999999999996</v>
      </c>
      <c r="N1790" s="10">
        <v>-0.04</v>
      </c>
      <c r="O1790" s="10">
        <v>3.81</v>
      </c>
      <c r="P1790" s="8"/>
      <c r="Q1790" s="8"/>
    </row>
    <row r="1791" spans="1:17" ht="15.75" thickBot="1" x14ac:dyDescent="0.3">
      <c r="A1791" s="6" t="s">
        <v>22</v>
      </c>
      <c r="B1791" s="6" t="s">
        <v>22</v>
      </c>
      <c r="C1791" s="6" t="s">
        <v>221</v>
      </c>
      <c r="D1791" s="6" t="s">
        <v>222</v>
      </c>
      <c r="E1791" s="7">
        <v>42843</v>
      </c>
      <c r="F1791" s="9"/>
      <c r="G1791" s="9"/>
      <c r="H1791" s="11">
        <v>19.37</v>
      </c>
      <c r="I1791" s="9"/>
      <c r="J1791" s="9"/>
      <c r="K1791" s="9"/>
      <c r="L1791" s="9"/>
      <c r="M1791" s="11">
        <v>-0.19</v>
      </c>
      <c r="N1791" s="11">
        <v>-0.01</v>
      </c>
      <c r="O1791" s="11">
        <v>1.27</v>
      </c>
      <c r="P1791" s="9"/>
      <c r="Q1791" s="9"/>
    </row>
    <row r="1792" spans="1:17" ht="15.75" thickBot="1" x14ac:dyDescent="0.3">
      <c r="A1792" s="6" t="s">
        <v>22</v>
      </c>
      <c r="B1792" s="6" t="s">
        <v>22</v>
      </c>
      <c r="C1792" s="6" t="s">
        <v>221</v>
      </c>
      <c r="D1792" s="6" t="s">
        <v>222</v>
      </c>
      <c r="E1792" s="7">
        <v>42845</v>
      </c>
      <c r="F1792" s="8"/>
      <c r="G1792" s="8"/>
      <c r="H1792" s="10">
        <v>503.62</v>
      </c>
      <c r="I1792" s="8"/>
      <c r="J1792" s="8"/>
      <c r="K1792" s="8"/>
      <c r="L1792" s="8"/>
      <c r="M1792" s="10">
        <v>-5.21</v>
      </c>
      <c r="N1792" s="10">
        <v>-0.4</v>
      </c>
      <c r="O1792" s="10">
        <v>33.020000000000003</v>
      </c>
      <c r="P1792" s="8"/>
      <c r="Q1792" s="8"/>
    </row>
    <row r="1793" spans="1:17" ht="15.75" thickBot="1" x14ac:dyDescent="0.3">
      <c r="A1793" s="6" t="s">
        <v>22</v>
      </c>
      <c r="B1793" s="6" t="s">
        <v>22</v>
      </c>
      <c r="C1793" s="6" t="s">
        <v>223</v>
      </c>
      <c r="D1793" s="6" t="s">
        <v>224</v>
      </c>
      <c r="E1793" s="7">
        <v>42800</v>
      </c>
      <c r="F1793" s="9"/>
      <c r="G1793" s="9"/>
      <c r="H1793" s="11">
        <v>5.49</v>
      </c>
      <c r="I1793" s="9"/>
      <c r="J1793" s="9"/>
      <c r="K1793" s="9"/>
      <c r="L1793" s="9"/>
      <c r="M1793" s="11">
        <v>0.01</v>
      </c>
      <c r="N1793" s="11">
        <v>-0.02</v>
      </c>
      <c r="O1793" s="11">
        <v>0.3</v>
      </c>
      <c r="P1793" s="9"/>
      <c r="Q1793" s="9"/>
    </row>
    <row r="1794" spans="1:17" ht="15.75" thickBot="1" x14ac:dyDescent="0.3">
      <c r="A1794" s="6" t="s">
        <v>22</v>
      </c>
      <c r="B1794" s="6" t="s">
        <v>22</v>
      </c>
      <c r="C1794" s="6" t="s">
        <v>223</v>
      </c>
      <c r="D1794" s="6" t="s">
        <v>224</v>
      </c>
      <c r="E1794" s="7">
        <v>42830</v>
      </c>
      <c r="F1794" s="8"/>
      <c r="G1794" s="8"/>
      <c r="H1794" s="10">
        <v>471</v>
      </c>
      <c r="I1794" s="8"/>
      <c r="J1794" s="8"/>
      <c r="K1794" s="8"/>
      <c r="L1794" s="8"/>
      <c r="M1794" s="10">
        <v>-6.69</v>
      </c>
      <c r="N1794" s="10">
        <v>-0.53</v>
      </c>
      <c r="O1794" s="10">
        <v>30.75</v>
      </c>
      <c r="P1794" s="8"/>
      <c r="Q1794" s="8"/>
    </row>
    <row r="1795" spans="1:17" ht="15.75" thickBot="1" x14ac:dyDescent="0.3">
      <c r="A1795" s="6" t="s">
        <v>22</v>
      </c>
      <c r="B1795" s="6" t="s">
        <v>22</v>
      </c>
      <c r="C1795" s="6" t="s">
        <v>223</v>
      </c>
      <c r="D1795" s="6" t="s">
        <v>224</v>
      </c>
      <c r="E1795" s="7">
        <v>42831</v>
      </c>
      <c r="F1795" s="9"/>
      <c r="G1795" s="9"/>
      <c r="H1795" s="11">
        <v>23.55</v>
      </c>
      <c r="I1795" s="9"/>
      <c r="J1795" s="9"/>
      <c r="K1795" s="9"/>
      <c r="L1795" s="9"/>
      <c r="M1795" s="11">
        <v>-0.32</v>
      </c>
      <c r="N1795" s="11">
        <v>-0.02</v>
      </c>
      <c r="O1795" s="11">
        <v>1.54</v>
      </c>
      <c r="P1795" s="9"/>
      <c r="Q1795" s="9"/>
    </row>
    <row r="1796" spans="1:17" ht="15.75" thickBot="1" x14ac:dyDescent="0.3">
      <c r="A1796" s="6" t="s">
        <v>22</v>
      </c>
      <c r="B1796" s="6" t="s">
        <v>22</v>
      </c>
      <c r="C1796" s="6" t="s">
        <v>223</v>
      </c>
      <c r="D1796" s="6" t="s">
        <v>224</v>
      </c>
      <c r="E1796" s="7">
        <v>42832</v>
      </c>
      <c r="F1796" s="8"/>
      <c r="G1796" s="8"/>
      <c r="H1796" s="10">
        <v>70.650000000000006</v>
      </c>
      <c r="I1796" s="8"/>
      <c r="J1796" s="8"/>
      <c r="K1796" s="8"/>
      <c r="L1796" s="8"/>
      <c r="M1796" s="10">
        <v>-0.93</v>
      </c>
      <c r="N1796" s="10">
        <v>-7.0000000000000007E-2</v>
      </c>
      <c r="O1796" s="10">
        <v>4.62</v>
      </c>
      <c r="P1796" s="8"/>
      <c r="Q1796" s="8"/>
    </row>
    <row r="1797" spans="1:17" ht="15.75" thickBot="1" x14ac:dyDescent="0.3">
      <c r="A1797" s="6" t="s">
        <v>22</v>
      </c>
      <c r="B1797" s="6" t="s">
        <v>22</v>
      </c>
      <c r="C1797" s="6" t="s">
        <v>223</v>
      </c>
      <c r="D1797" s="6" t="s">
        <v>224</v>
      </c>
      <c r="E1797" s="7">
        <v>42833</v>
      </c>
      <c r="F1797" s="9"/>
      <c r="G1797" s="9"/>
      <c r="H1797" s="11">
        <v>47.1</v>
      </c>
      <c r="I1797" s="9"/>
      <c r="J1797" s="9"/>
      <c r="K1797" s="9"/>
      <c r="L1797" s="9"/>
      <c r="M1797" s="11">
        <v>-0.62</v>
      </c>
      <c r="N1797" s="11">
        <v>-0.05</v>
      </c>
      <c r="O1797" s="11">
        <v>3.08</v>
      </c>
      <c r="P1797" s="9"/>
      <c r="Q1797" s="9"/>
    </row>
    <row r="1798" spans="1:17" ht="15.75" thickBot="1" x14ac:dyDescent="0.3">
      <c r="A1798" s="6" t="s">
        <v>22</v>
      </c>
      <c r="B1798" s="6" t="s">
        <v>22</v>
      </c>
      <c r="C1798" s="6" t="s">
        <v>223</v>
      </c>
      <c r="D1798" s="6" t="s">
        <v>224</v>
      </c>
      <c r="E1798" s="7">
        <v>42835</v>
      </c>
      <c r="F1798" s="8"/>
      <c r="G1798" s="8"/>
      <c r="H1798" s="10">
        <v>211.95</v>
      </c>
      <c r="I1798" s="8"/>
      <c r="J1798" s="8"/>
      <c r="K1798" s="8"/>
      <c r="L1798" s="8"/>
      <c r="M1798" s="10">
        <v>-2.94</v>
      </c>
      <c r="N1798" s="10">
        <v>-0.23</v>
      </c>
      <c r="O1798" s="10">
        <v>13.84</v>
      </c>
      <c r="P1798" s="8"/>
      <c r="Q1798" s="8"/>
    </row>
    <row r="1799" spans="1:17" ht="15.75" thickBot="1" x14ac:dyDescent="0.3">
      <c r="A1799" s="6" t="s">
        <v>22</v>
      </c>
      <c r="B1799" s="6" t="s">
        <v>22</v>
      </c>
      <c r="C1799" s="6" t="s">
        <v>223</v>
      </c>
      <c r="D1799" s="6" t="s">
        <v>224</v>
      </c>
      <c r="E1799" s="7">
        <v>42839</v>
      </c>
      <c r="F1799" s="9"/>
      <c r="G1799" s="9"/>
      <c r="H1799" s="11">
        <v>70.650000000000006</v>
      </c>
      <c r="I1799" s="9"/>
      <c r="J1799" s="9"/>
      <c r="K1799" s="9"/>
      <c r="L1799" s="9"/>
      <c r="M1799" s="11">
        <v>-0.98</v>
      </c>
      <c r="N1799" s="11">
        <v>-0.08</v>
      </c>
      <c r="O1799" s="11">
        <v>4.62</v>
      </c>
      <c r="P1799" s="9"/>
      <c r="Q1799" s="9"/>
    </row>
    <row r="1800" spans="1:17" ht="15.75" thickBot="1" x14ac:dyDescent="0.3">
      <c r="A1800" s="6" t="s">
        <v>22</v>
      </c>
      <c r="B1800" s="6" t="s">
        <v>22</v>
      </c>
      <c r="C1800" s="6" t="s">
        <v>223</v>
      </c>
      <c r="D1800" s="6" t="s">
        <v>224</v>
      </c>
      <c r="E1800" s="7">
        <v>42841</v>
      </c>
      <c r="F1800" s="8"/>
      <c r="G1800" s="8"/>
      <c r="H1800" s="10">
        <v>94.2</v>
      </c>
      <c r="I1800" s="8"/>
      <c r="J1800" s="8"/>
      <c r="K1800" s="8"/>
      <c r="L1800" s="8"/>
      <c r="M1800" s="10">
        <v>-1.23</v>
      </c>
      <c r="N1800" s="10">
        <v>-0.09</v>
      </c>
      <c r="O1800" s="10">
        <v>6.16</v>
      </c>
      <c r="P1800" s="8"/>
      <c r="Q1800" s="8"/>
    </row>
    <row r="1801" spans="1:17" ht="15.75" thickBot="1" x14ac:dyDescent="0.3">
      <c r="A1801" s="6" t="s">
        <v>22</v>
      </c>
      <c r="B1801" s="6" t="s">
        <v>22</v>
      </c>
      <c r="C1801" s="6" t="s">
        <v>223</v>
      </c>
      <c r="D1801" s="6" t="s">
        <v>224</v>
      </c>
      <c r="E1801" s="7">
        <v>42843</v>
      </c>
      <c r="F1801" s="9"/>
      <c r="G1801" s="9"/>
      <c r="H1801" s="11">
        <v>47.1</v>
      </c>
      <c r="I1801" s="9"/>
      <c r="J1801" s="9"/>
      <c r="K1801" s="9"/>
      <c r="L1801" s="9"/>
      <c r="M1801" s="11">
        <v>-0.62</v>
      </c>
      <c r="N1801" s="11">
        <v>-0.04</v>
      </c>
      <c r="O1801" s="11">
        <v>3.08</v>
      </c>
      <c r="P1801" s="9"/>
      <c r="Q1801" s="9"/>
    </row>
    <row r="1802" spans="1:17" ht="15.75" thickBot="1" x14ac:dyDescent="0.3">
      <c r="A1802" s="6" t="s">
        <v>22</v>
      </c>
      <c r="B1802" s="6" t="s">
        <v>22</v>
      </c>
      <c r="C1802" s="6" t="s">
        <v>223</v>
      </c>
      <c r="D1802" s="6" t="s">
        <v>224</v>
      </c>
      <c r="E1802" s="7">
        <v>42844</v>
      </c>
      <c r="F1802" s="8"/>
      <c r="G1802" s="8"/>
      <c r="H1802" s="10">
        <v>94.2</v>
      </c>
      <c r="I1802" s="8"/>
      <c r="J1802" s="8"/>
      <c r="K1802" s="8"/>
      <c r="L1802" s="8"/>
      <c r="M1802" s="10">
        <v>-1.29</v>
      </c>
      <c r="N1802" s="10">
        <v>-0.1</v>
      </c>
      <c r="O1802" s="10">
        <v>6.15</v>
      </c>
      <c r="P1802" s="8"/>
      <c r="Q1802" s="8"/>
    </row>
    <row r="1803" spans="1:17" ht="15.75" thickBot="1" x14ac:dyDescent="0.3">
      <c r="A1803" s="6" t="s">
        <v>22</v>
      </c>
      <c r="B1803" s="6" t="s">
        <v>22</v>
      </c>
      <c r="C1803" s="6" t="s">
        <v>223</v>
      </c>
      <c r="D1803" s="6" t="s">
        <v>224</v>
      </c>
      <c r="E1803" s="7">
        <v>42845</v>
      </c>
      <c r="F1803" s="9"/>
      <c r="G1803" s="9"/>
      <c r="H1803" s="11">
        <v>282.60000000000002</v>
      </c>
      <c r="I1803" s="9"/>
      <c r="J1803" s="9"/>
      <c r="K1803" s="9"/>
      <c r="L1803" s="9"/>
      <c r="M1803" s="11">
        <v>-3.84</v>
      </c>
      <c r="N1803" s="11">
        <v>-0.3</v>
      </c>
      <c r="O1803" s="11">
        <v>18.46</v>
      </c>
      <c r="P1803" s="9"/>
      <c r="Q1803" s="9"/>
    </row>
    <row r="1804" spans="1:17" ht="15.75" thickBot="1" x14ac:dyDescent="0.3">
      <c r="A1804" s="6" t="s">
        <v>22</v>
      </c>
      <c r="B1804" s="6" t="s">
        <v>22</v>
      </c>
      <c r="C1804" s="6" t="s">
        <v>225</v>
      </c>
      <c r="D1804" s="6" t="s">
        <v>226</v>
      </c>
      <c r="E1804" s="7">
        <v>42833</v>
      </c>
      <c r="F1804" s="8"/>
      <c r="G1804" s="8"/>
      <c r="H1804" s="10">
        <v>108.45</v>
      </c>
      <c r="I1804" s="8"/>
      <c r="J1804" s="8"/>
      <c r="K1804" s="8"/>
      <c r="L1804" s="8"/>
      <c r="M1804" s="10">
        <v>-0.59</v>
      </c>
      <c r="N1804" s="10">
        <v>-0.05</v>
      </c>
      <c r="O1804" s="10">
        <v>7.15</v>
      </c>
      <c r="P1804" s="8"/>
      <c r="Q1804" s="8"/>
    </row>
    <row r="1805" spans="1:17" ht="15.75" thickBot="1" x14ac:dyDescent="0.3">
      <c r="A1805" s="6" t="s">
        <v>22</v>
      </c>
      <c r="B1805" s="6" t="s">
        <v>22</v>
      </c>
      <c r="C1805" s="6" t="s">
        <v>225</v>
      </c>
      <c r="D1805" s="6" t="s">
        <v>226</v>
      </c>
      <c r="E1805" s="7">
        <v>42835</v>
      </c>
      <c r="F1805" s="9"/>
      <c r="G1805" s="9"/>
      <c r="H1805" s="11">
        <v>130.13999999999999</v>
      </c>
      <c r="I1805" s="9"/>
      <c r="J1805" s="9"/>
      <c r="K1805" s="9"/>
      <c r="L1805" s="9"/>
      <c r="M1805" s="11">
        <v>-0.75</v>
      </c>
      <c r="N1805" s="11">
        <v>-0.06</v>
      </c>
      <c r="O1805" s="11">
        <v>8.57</v>
      </c>
      <c r="P1805" s="9"/>
      <c r="Q1805" s="9"/>
    </row>
    <row r="1806" spans="1:17" ht="15.75" thickBot="1" x14ac:dyDescent="0.3">
      <c r="A1806" s="6" t="s">
        <v>22</v>
      </c>
      <c r="B1806" s="6" t="s">
        <v>22</v>
      </c>
      <c r="C1806" s="6" t="s">
        <v>225</v>
      </c>
      <c r="D1806" s="6" t="s">
        <v>226</v>
      </c>
      <c r="E1806" s="7">
        <v>42837</v>
      </c>
      <c r="F1806" s="8"/>
      <c r="G1806" s="8"/>
      <c r="H1806" s="10">
        <v>43.38</v>
      </c>
      <c r="I1806" s="8"/>
      <c r="J1806" s="8"/>
      <c r="K1806" s="8"/>
      <c r="L1806" s="8"/>
      <c r="M1806" s="10">
        <v>-0.23</v>
      </c>
      <c r="N1806" s="10">
        <v>-0.02</v>
      </c>
      <c r="O1806" s="10">
        <v>2.86</v>
      </c>
      <c r="P1806" s="8"/>
      <c r="Q1806" s="8"/>
    </row>
    <row r="1807" spans="1:17" ht="15.75" thickBot="1" x14ac:dyDescent="0.3">
      <c r="A1807" s="6" t="s">
        <v>22</v>
      </c>
      <c r="B1807" s="6" t="s">
        <v>22</v>
      </c>
      <c r="C1807" s="6" t="s">
        <v>225</v>
      </c>
      <c r="D1807" s="6" t="s">
        <v>226</v>
      </c>
      <c r="E1807" s="7">
        <v>42838</v>
      </c>
      <c r="F1807" s="9"/>
      <c r="G1807" s="9"/>
      <c r="H1807" s="11">
        <v>21.69</v>
      </c>
      <c r="I1807" s="9"/>
      <c r="J1807" s="9"/>
      <c r="K1807" s="9"/>
      <c r="L1807" s="9"/>
      <c r="M1807" s="11">
        <v>-0.11</v>
      </c>
      <c r="N1807" s="11">
        <v>-0.01</v>
      </c>
      <c r="O1807" s="11">
        <v>1.43</v>
      </c>
      <c r="P1807" s="9"/>
      <c r="Q1807" s="9"/>
    </row>
    <row r="1808" spans="1:17" ht="15.75" thickBot="1" x14ac:dyDescent="0.3">
      <c r="A1808" s="6" t="s">
        <v>22</v>
      </c>
      <c r="B1808" s="6" t="s">
        <v>22</v>
      </c>
      <c r="C1808" s="6" t="s">
        <v>225</v>
      </c>
      <c r="D1808" s="6" t="s">
        <v>226</v>
      </c>
      <c r="E1808" s="7">
        <v>42839</v>
      </c>
      <c r="F1808" s="8"/>
      <c r="G1808" s="8"/>
      <c r="H1808" s="10">
        <v>21.69</v>
      </c>
      <c r="I1808" s="8"/>
      <c r="J1808" s="8"/>
      <c r="K1808" s="8"/>
      <c r="L1808" s="8"/>
      <c r="M1808" s="10">
        <v>-0.13</v>
      </c>
      <c r="N1808" s="10">
        <v>-0.01</v>
      </c>
      <c r="O1808" s="10">
        <v>1.43</v>
      </c>
      <c r="P1808" s="8"/>
      <c r="Q1808" s="8"/>
    </row>
    <row r="1809" spans="1:17" ht="15.75" thickBot="1" x14ac:dyDescent="0.3">
      <c r="A1809" s="6" t="s">
        <v>22</v>
      </c>
      <c r="B1809" s="6" t="s">
        <v>22</v>
      </c>
      <c r="C1809" s="6" t="s">
        <v>225</v>
      </c>
      <c r="D1809" s="6" t="s">
        <v>226</v>
      </c>
      <c r="E1809" s="7">
        <v>42840</v>
      </c>
      <c r="F1809" s="9"/>
      <c r="G1809" s="9"/>
      <c r="H1809" s="11">
        <v>173.52</v>
      </c>
      <c r="I1809" s="9"/>
      <c r="J1809" s="9"/>
      <c r="K1809" s="9"/>
      <c r="L1809" s="9"/>
      <c r="M1809" s="11">
        <v>-1.01</v>
      </c>
      <c r="N1809" s="11">
        <v>-0.08</v>
      </c>
      <c r="O1809" s="11">
        <v>11.43</v>
      </c>
      <c r="P1809" s="9"/>
      <c r="Q1809" s="9"/>
    </row>
    <row r="1810" spans="1:17" ht="15.75" thickBot="1" x14ac:dyDescent="0.3">
      <c r="A1810" s="6" t="s">
        <v>22</v>
      </c>
      <c r="B1810" s="6" t="s">
        <v>22</v>
      </c>
      <c r="C1810" s="6" t="s">
        <v>225</v>
      </c>
      <c r="D1810" s="6" t="s">
        <v>226</v>
      </c>
      <c r="E1810" s="7">
        <v>42842</v>
      </c>
      <c r="F1810" s="8"/>
      <c r="G1810" s="8"/>
      <c r="H1810" s="10">
        <v>21.69</v>
      </c>
      <c r="I1810" s="8"/>
      <c r="J1810" s="8"/>
      <c r="K1810" s="8"/>
      <c r="L1810" s="8"/>
      <c r="M1810" s="10">
        <v>-0.12</v>
      </c>
      <c r="N1810" s="10">
        <v>-0.01</v>
      </c>
      <c r="O1810" s="10">
        <v>1.43</v>
      </c>
      <c r="P1810" s="8"/>
      <c r="Q1810" s="8"/>
    </row>
    <row r="1811" spans="1:17" ht="15.75" thickBot="1" x14ac:dyDescent="0.3">
      <c r="A1811" s="6" t="s">
        <v>22</v>
      </c>
      <c r="B1811" s="6" t="s">
        <v>22</v>
      </c>
      <c r="C1811" s="6" t="s">
        <v>225</v>
      </c>
      <c r="D1811" s="6" t="s">
        <v>226</v>
      </c>
      <c r="E1811" s="7">
        <v>42843</v>
      </c>
      <c r="F1811" s="9"/>
      <c r="G1811" s="9"/>
      <c r="H1811" s="11">
        <v>21.69</v>
      </c>
      <c r="I1811" s="9"/>
      <c r="J1811" s="9"/>
      <c r="K1811" s="9"/>
      <c r="L1811" s="9"/>
      <c r="M1811" s="11">
        <v>-0.11</v>
      </c>
      <c r="N1811" s="11">
        <v>-0.01</v>
      </c>
      <c r="O1811" s="11">
        <v>1.43</v>
      </c>
      <c r="P1811" s="9"/>
      <c r="Q1811" s="9"/>
    </row>
    <row r="1812" spans="1:17" ht="15.75" thickBot="1" x14ac:dyDescent="0.3">
      <c r="A1812" s="6" t="s">
        <v>22</v>
      </c>
      <c r="B1812" s="6" t="s">
        <v>22</v>
      </c>
      <c r="C1812" s="6" t="s">
        <v>225</v>
      </c>
      <c r="D1812" s="6" t="s">
        <v>226</v>
      </c>
      <c r="E1812" s="7">
        <v>42844</v>
      </c>
      <c r="F1812" s="8"/>
      <c r="G1812" s="8"/>
      <c r="H1812" s="10">
        <v>21.69</v>
      </c>
      <c r="I1812" s="8"/>
      <c r="J1812" s="8"/>
      <c r="K1812" s="8"/>
      <c r="L1812" s="8"/>
      <c r="M1812" s="10">
        <v>-0.12</v>
      </c>
      <c r="N1812" s="10">
        <v>-0.01</v>
      </c>
      <c r="O1812" s="10">
        <v>1.43</v>
      </c>
      <c r="P1812" s="8"/>
      <c r="Q1812" s="8"/>
    </row>
    <row r="1813" spans="1:17" ht="15.75" thickBot="1" x14ac:dyDescent="0.3">
      <c r="A1813" s="6" t="s">
        <v>22</v>
      </c>
      <c r="B1813" s="6" t="s">
        <v>22</v>
      </c>
      <c r="C1813" s="6" t="s">
        <v>225</v>
      </c>
      <c r="D1813" s="6" t="s">
        <v>226</v>
      </c>
      <c r="E1813" s="7">
        <v>42845</v>
      </c>
      <c r="F1813" s="9"/>
      <c r="G1813" s="9"/>
      <c r="H1813" s="11">
        <v>21.69</v>
      </c>
      <c r="I1813" s="9"/>
      <c r="J1813" s="9"/>
      <c r="K1813" s="9"/>
      <c r="L1813" s="9"/>
      <c r="M1813" s="11">
        <v>-0.12</v>
      </c>
      <c r="N1813" s="11">
        <v>-0.01</v>
      </c>
      <c r="O1813" s="11">
        <v>1.43</v>
      </c>
      <c r="P1813" s="9"/>
      <c r="Q1813" s="9"/>
    </row>
    <row r="1814" spans="1:17" ht="15.75" thickBot="1" x14ac:dyDescent="0.3">
      <c r="A1814" s="6" t="s">
        <v>22</v>
      </c>
      <c r="B1814" s="6" t="s">
        <v>22</v>
      </c>
      <c r="C1814" s="6" t="s">
        <v>225</v>
      </c>
      <c r="D1814" s="6" t="s">
        <v>226</v>
      </c>
      <c r="E1814" s="7">
        <v>42855</v>
      </c>
      <c r="F1814" s="8"/>
      <c r="G1814" s="8"/>
      <c r="H1814" s="10">
        <v>21.69</v>
      </c>
      <c r="I1814" s="8"/>
      <c r="J1814" s="8"/>
      <c r="K1814" s="8"/>
      <c r="L1814" s="8"/>
      <c r="M1814" s="10">
        <v>-0.11</v>
      </c>
      <c r="N1814" s="10">
        <v>-0.01</v>
      </c>
      <c r="O1814" s="10">
        <v>1.43</v>
      </c>
      <c r="P1814" s="8"/>
      <c r="Q1814" s="8"/>
    </row>
    <row r="1815" spans="1:17" ht="15.75" thickBot="1" x14ac:dyDescent="0.3">
      <c r="A1815" s="6" t="s">
        <v>22</v>
      </c>
      <c r="B1815" s="6" t="s">
        <v>22</v>
      </c>
      <c r="C1815" s="6" t="s">
        <v>227</v>
      </c>
      <c r="D1815" s="6" t="s">
        <v>228</v>
      </c>
      <c r="E1815" s="7">
        <v>42830</v>
      </c>
      <c r="F1815" s="9"/>
      <c r="G1815" s="9"/>
      <c r="H1815" s="11">
        <v>23.63</v>
      </c>
      <c r="I1815" s="9"/>
      <c r="J1815" s="9"/>
      <c r="K1815" s="9"/>
      <c r="L1815" s="9"/>
      <c r="M1815" s="11">
        <v>-0.13</v>
      </c>
      <c r="N1815" s="11">
        <v>-0.01</v>
      </c>
      <c r="O1815" s="11">
        <v>1.56</v>
      </c>
      <c r="P1815" s="9"/>
      <c r="Q1815" s="9"/>
    </row>
    <row r="1816" spans="1:17" ht="15.75" thickBot="1" x14ac:dyDescent="0.3">
      <c r="A1816" s="6" t="s">
        <v>22</v>
      </c>
      <c r="B1816" s="6" t="s">
        <v>22</v>
      </c>
      <c r="C1816" s="6" t="s">
        <v>227</v>
      </c>
      <c r="D1816" s="6" t="s">
        <v>228</v>
      </c>
      <c r="E1816" s="7">
        <v>42838</v>
      </c>
      <c r="F1816" s="8"/>
      <c r="G1816" s="8"/>
      <c r="H1816" s="10">
        <v>23.63</v>
      </c>
      <c r="I1816" s="8"/>
      <c r="J1816" s="8"/>
      <c r="K1816" s="8"/>
      <c r="L1816" s="8"/>
      <c r="M1816" s="10">
        <v>-0.11</v>
      </c>
      <c r="N1816" s="10">
        <v>-0.01</v>
      </c>
      <c r="O1816" s="10">
        <v>1.56</v>
      </c>
      <c r="P1816" s="8"/>
      <c r="Q1816" s="8"/>
    </row>
    <row r="1817" spans="1:17" ht="15.75" thickBot="1" x14ac:dyDescent="0.3">
      <c r="A1817" s="6" t="s">
        <v>22</v>
      </c>
      <c r="B1817" s="6" t="s">
        <v>22</v>
      </c>
      <c r="C1817" s="6" t="s">
        <v>227</v>
      </c>
      <c r="D1817" s="6" t="s">
        <v>228</v>
      </c>
      <c r="E1817" s="7">
        <v>42843</v>
      </c>
      <c r="F1817" s="9"/>
      <c r="G1817" s="9"/>
      <c r="H1817" s="11">
        <v>70.89</v>
      </c>
      <c r="I1817" s="9"/>
      <c r="J1817" s="9"/>
      <c r="K1817" s="9"/>
      <c r="L1817" s="9"/>
      <c r="M1817" s="11">
        <v>-0.35</v>
      </c>
      <c r="N1817" s="11">
        <v>-0.03</v>
      </c>
      <c r="O1817" s="11">
        <v>4.67</v>
      </c>
      <c r="P1817" s="9"/>
      <c r="Q1817" s="9"/>
    </row>
    <row r="1818" spans="1:17" ht="15.75" thickBot="1" x14ac:dyDescent="0.3">
      <c r="A1818" s="6" t="s">
        <v>22</v>
      </c>
      <c r="B1818" s="6" t="s">
        <v>22</v>
      </c>
      <c r="C1818" s="6" t="s">
        <v>227</v>
      </c>
      <c r="D1818" s="6" t="s">
        <v>228</v>
      </c>
      <c r="E1818" s="7">
        <v>42844</v>
      </c>
      <c r="F1818" s="8"/>
      <c r="G1818" s="8"/>
      <c r="H1818" s="10">
        <v>330.82</v>
      </c>
      <c r="I1818" s="8"/>
      <c r="J1818" s="8"/>
      <c r="K1818" s="8"/>
      <c r="L1818" s="8"/>
      <c r="M1818" s="10">
        <v>-1.74</v>
      </c>
      <c r="N1818" s="10">
        <v>-0.13</v>
      </c>
      <c r="O1818" s="10">
        <v>21.81</v>
      </c>
      <c r="P1818" s="8"/>
      <c r="Q1818" s="8"/>
    </row>
    <row r="1819" spans="1:17" ht="15.75" thickBot="1" x14ac:dyDescent="0.3">
      <c r="A1819" s="6" t="s">
        <v>22</v>
      </c>
      <c r="B1819" s="6" t="s">
        <v>22</v>
      </c>
      <c r="C1819" s="6" t="s">
        <v>229</v>
      </c>
      <c r="D1819" s="6" t="s">
        <v>230</v>
      </c>
      <c r="E1819" s="7">
        <v>42798</v>
      </c>
      <c r="F1819" s="9"/>
      <c r="G1819" s="9"/>
      <c r="H1819" s="11">
        <v>3.67</v>
      </c>
      <c r="I1819" s="9"/>
      <c r="J1819" s="9"/>
      <c r="K1819" s="9"/>
      <c r="L1819" s="9"/>
      <c r="M1819" s="11">
        <v>0.01</v>
      </c>
      <c r="N1819" s="11">
        <v>-0.01</v>
      </c>
      <c r="O1819" s="11">
        <v>0.2</v>
      </c>
      <c r="P1819" s="9"/>
      <c r="Q1819" s="9"/>
    </row>
    <row r="1820" spans="1:17" ht="15.75" thickBot="1" x14ac:dyDescent="0.3">
      <c r="A1820" s="6" t="s">
        <v>22</v>
      </c>
      <c r="B1820" s="6" t="s">
        <v>22</v>
      </c>
      <c r="C1820" s="6" t="s">
        <v>229</v>
      </c>
      <c r="D1820" s="6" t="s">
        <v>230</v>
      </c>
      <c r="E1820" s="7">
        <v>42810</v>
      </c>
      <c r="F1820" s="8"/>
      <c r="G1820" s="8"/>
      <c r="H1820" s="10">
        <v>3.17</v>
      </c>
      <c r="I1820" s="8"/>
      <c r="J1820" s="8"/>
      <c r="K1820" s="8"/>
      <c r="L1820" s="8"/>
      <c r="M1820" s="10">
        <v>0.01</v>
      </c>
      <c r="N1820" s="10">
        <v>-0.01</v>
      </c>
      <c r="O1820" s="10">
        <v>0.17</v>
      </c>
      <c r="P1820" s="8"/>
      <c r="Q1820" s="8"/>
    </row>
    <row r="1821" spans="1:17" ht="15.75" thickBot="1" x14ac:dyDescent="0.3">
      <c r="A1821" s="6" t="s">
        <v>22</v>
      </c>
      <c r="B1821" s="6" t="s">
        <v>22</v>
      </c>
      <c r="C1821" s="6" t="s">
        <v>229</v>
      </c>
      <c r="D1821" s="6" t="s">
        <v>230</v>
      </c>
      <c r="E1821" s="7">
        <v>42812</v>
      </c>
      <c r="F1821" s="9"/>
      <c r="G1821" s="9"/>
      <c r="H1821" s="11">
        <v>0</v>
      </c>
      <c r="I1821" s="9"/>
      <c r="J1821" s="9"/>
      <c r="K1821" s="9"/>
      <c r="L1821" s="9"/>
      <c r="M1821" s="11">
        <v>0</v>
      </c>
      <c r="N1821" s="11">
        <v>0</v>
      </c>
      <c r="O1821" s="11">
        <v>0</v>
      </c>
      <c r="P1821" s="9"/>
      <c r="Q1821" s="9"/>
    </row>
    <row r="1822" spans="1:17" ht="15.75" thickBot="1" x14ac:dyDescent="0.3">
      <c r="A1822" s="6" t="s">
        <v>22</v>
      </c>
      <c r="B1822" s="6" t="s">
        <v>22</v>
      </c>
      <c r="C1822" s="6" t="s">
        <v>229</v>
      </c>
      <c r="D1822" s="6" t="s">
        <v>230</v>
      </c>
      <c r="E1822" s="7">
        <v>42813</v>
      </c>
      <c r="F1822" s="8"/>
      <c r="G1822" s="8"/>
      <c r="H1822" s="10">
        <v>13.78</v>
      </c>
      <c r="I1822" s="8"/>
      <c r="J1822" s="8"/>
      <c r="K1822" s="8"/>
      <c r="L1822" s="8"/>
      <c r="M1822" s="10">
        <v>0.02</v>
      </c>
      <c r="N1822" s="10">
        <v>-0.03</v>
      </c>
      <c r="O1822" s="10">
        <v>0.75</v>
      </c>
      <c r="P1822" s="8"/>
      <c r="Q1822" s="8"/>
    </row>
    <row r="1823" spans="1:17" ht="15.75" thickBot="1" x14ac:dyDescent="0.3">
      <c r="A1823" s="6" t="s">
        <v>22</v>
      </c>
      <c r="B1823" s="6" t="s">
        <v>22</v>
      </c>
      <c r="C1823" s="6" t="s">
        <v>229</v>
      </c>
      <c r="D1823" s="6" t="s">
        <v>230</v>
      </c>
      <c r="E1823" s="7">
        <v>42814</v>
      </c>
      <c r="F1823" s="9"/>
      <c r="G1823" s="9"/>
      <c r="H1823" s="11">
        <v>165.36</v>
      </c>
      <c r="I1823" s="9"/>
      <c r="J1823" s="9"/>
      <c r="K1823" s="9"/>
      <c r="L1823" s="9"/>
      <c r="M1823" s="11">
        <v>0.2</v>
      </c>
      <c r="N1823" s="11">
        <v>-0.34</v>
      </c>
      <c r="O1823" s="11">
        <v>9</v>
      </c>
      <c r="P1823" s="9"/>
      <c r="Q1823" s="9"/>
    </row>
    <row r="1824" spans="1:17" ht="15.75" thickBot="1" x14ac:dyDescent="0.3">
      <c r="A1824" s="6" t="s">
        <v>22</v>
      </c>
      <c r="B1824" s="6" t="s">
        <v>22</v>
      </c>
      <c r="C1824" s="6" t="s">
        <v>229</v>
      </c>
      <c r="D1824" s="6" t="s">
        <v>230</v>
      </c>
      <c r="E1824" s="7">
        <v>42818</v>
      </c>
      <c r="F1824" s="8"/>
      <c r="G1824" s="8"/>
      <c r="H1824" s="10">
        <v>-0.92</v>
      </c>
      <c r="I1824" s="8"/>
      <c r="J1824" s="8"/>
      <c r="K1824" s="8"/>
      <c r="L1824" s="8"/>
      <c r="M1824" s="10">
        <v>0</v>
      </c>
      <c r="N1824" s="10">
        <v>0</v>
      </c>
      <c r="O1824" s="10">
        <v>-0.05</v>
      </c>
      <c r="P1824" s="8"/>
      <c r="Q1824" s="8"/>
    </row>
    <row r="1825" spans="1:17" ht="15.75" thickBot="1" x14ac:dyDescent="0.3">
      <c r="A1825" s="6" t="s">
        <v>22</v>
      </c>
      <c r="B1825" s="6" t="s">
        <v>22</v>
      </c>
      <c r="C1825" s="6" t="s">
        <v>229</v>
      </c>
      <c r="D1825" s="6" t="s">
        <v>230</v>
      </c>
      <c r="E1825" s="7">
        <v>42824</v>
      </c>
      <c r="F1825" s="9"/>
      <c r="G1825" s="9"/>
      <c r="H1825" s="11">
        <v>13.78</v>
      </c>
      <c r="I1825" s="9"/>
      <c r="J1825" s="9"/>
      <c r="K1825" s="9"/>
      <c r="L1825" s="9"/>
      <c r="M1825" s="11">
        <v>0.01</v>
      </c>
      <c r="N1825" s="11">
        <v>-0.02</v>
      </c>
      <c r="O1825" s="11">
        <v>0.75</v>
      </c>
      <c r="P1825" s="9"/>
      <c r="Q1825" s="9"/>
    </row>
    <row r="1826" spans="1:17" ht="15.75" thickBot="1" x14ac:dyDescent="0.3">
      <c r="A1826" s="6" t="s">
        <v>22</v>
      </c>
      <c r="B1826" s="6" t="s">
        <v>22</v>
      </c>
      <c r="C1826" s="6" t="s">
        <v>229</v>
      </c>
      <c r="D1826" s="6" t="s">
        <v>230</v>
      </c>
      <c r="E1826" s="7">
        <v>42825</v>
      </c>
      <c r="F1826" s="8"/>
      <c r="G1826" s="8"/>
      <c r="H1826" s="10">
        <v>31.6</v>
      </c>
      <c r="I1826" s="8"/>
      <c r="J1826" s="8"/>
      <c r="K1826" s="8"/>
      <c r="L1826" s="8"/>
      <c r="M1826" s="10">
        <v>0.04</v>
      </c>
      <c r="N1826" s="10">
        <v>-0.06</v>
      </c>
      <c r="O1826" s="10">
        <v>1.72</v>
      </c>
      <c r="P1826" s="8"/>
      <c r="Q1826" s="8"/>
    </row>
    <row r="1827" spans="1:17" ht="15.75" thickBot="1" x14ac:dyDescent="0.3">
      <c r="A1827" s="6" t="s">
        <v>22</v>
      </c>
      <c r="B1827" s="6" t="s">
        <v>22</v>
      </c>
      <c r="C1827" s="6" t="s">
        <v>229</v>
      </c>
      <c r="D1827" s="6" t="s">
        <v>230</v>
      </c>
      <c r="E1827" s="7">
        <v>42828</v>
      </c>
      <c r="F1827" s="9"/>
      <c r="G1827" s="9"/>
      <c r="H1827" s="11">
        <v>3143.56</v>
      </c>
      <c r="I1827" s="9"/>
      <c r="J1827" s="9"/>
      <c r="K1827" s="9"/>
      <c r="L1827" s="9"/>
      <c r="M1827" s="11">
        <v>-26.86</v>
      </c>
      <c r="N1827" s="11">
        <v>-2.2200000000000002</v>
      </c>
      <c r="O1827" s="11">
        <v>205.73</v>
      </c>
      <c r="P1827" s="9"/>
      <c r="Q1827" s="9"/>
    </row>
    <row r="1828" spans="1:17" ht="15.75" thickBot="1" x14ac:dyDescent="0.3">
      <c r="A1828" s="6" t="s">
        <v>22</v>
      </c>
      <c r="B1828" s="6" t="s">
        <v>22</v>
      </c>
      <c r="C1828" s="6" t="s">
        <v>229</v>
      </c>
      <c r="D1828" s="6" t="s">
        <v>230</v>
      </c>
      <c r="E1828" s="7">
        <v>42829</v>
      </c>
      <c r="F1828" s="8"/>
      <c r="G1828" s="8"/>
      <c r="H1828" s="10">
        <v>3536.62</v>
      </c>
      <c r="I1828" s="8"/>
      <c r="J1828" s="8"/>
      <c r="K1828" s="8"/>
      <c r="L1828" s="8"/>
      <c r="M1828" s="10">
        <v>-30.45</v>
      </c>
      <c r="N1828" s="10">
        <v>-2.46</v>
      </c>
      <c r="O1828" s="10">
        <v>231.91</v>
      </c>
      <c r="P1828" s="8"/>
      <c r="Q1828" s="8"/>
    </row>
    <row r="1829" spans="1:17" ht="15.75" thickBot="1" x14ac:dyDescent="0.3">
      <c r="A1829" s="6" t="s">
        <v>22</v>
      </c>
      <c r="B1829" s="6" t="s">
        <v>22</v>
      </c>
      <c r="C1829" s="6" t="s">
        <v>229</v>
      </c>
      <c r="D1829" s="6" t="s">
        <v>230</v>
      </c>
      <c r="E1829" s="7">
        <v>42830</v>
      </c>
      <c r="F1829" s="9"/>
      <c r="G1829" s="9"/>
      <c r="H1829" s="11">
        <v>3101.44</v>
      </c>
      <c r="I1829" s="9"/>
      <c r="J1829" s="9"/>
      <c r="K1829" s="9"/>
      <c r="L1829" s="9"/>
      <c r="M1829" s="11">
        <v>-28.56</v>
      </c>
      <c r="N1829" s="11">
        <v>-2.2000000000000002</v>
      </c>
      <c r="O1829" s="11">
        <v>203.14</v>
      </c>
      <c r="P1829" s="9"/>
      <c r="Q1829" s="9"/>
    </row>
    <row r="1830" spans="1:17" ht="15.75" thickBot="1" x14ac:dyDescent="0.3">
      <c r="A1830" s="6" t="s">
        <v>22</v>
      </c>
      <c r="B1830" s="6" t="s">
        <v>22</v>
      </c>
      <c r="C1830" s="6" t="s">
        <v>229</v>
      </c>
      <c r="D1830" s="6" t="s">
        <v>230</v>
      </c>
      <c r="E1830" s="7">
        <v>42831</v>
      </c>
      <c r="F1830" s="8"/>
      <c r="G1830" s="8"/>
      <c r="H1830" s="10">
        <v>2946.56</v>
      </c>
      <c r="I1830" s="8"/>
      <c r="J1830" s="8"/>
      <c r="K1830" s="8"/>
      <c r="L1830" s="8"/>
      <c r="M1830" s="10">
        <v>-24.95</v>
      </c>
      <c r="N1830" s="10">
        <v>-2.0099999999999998</v>
      </c>
      <c r="O1830" s="10">
        <v>193.16</v>
      </c>
      <c r="P1830" s="8"/>
      <c r="Q1830" s="8"/>
    </row>
    <row r="1831" spans="1:17" ht="15.75" thickBot="1" x14ac:dyDescent="0.3">
      <c r="A1831" s="6" t="s">
        <v>22</v>
      </c>
      <c r="B1831" s="6" t="s">
        <v>22</v>
      </c>
      <c r="C1831" s="6" t="s">
        <v>229</v>
      </c>
      <c r="D1831" s="6" t="s">
        <v>230</v>
      </c>
      <c r="E1831" s="7">
        <v>42832</v>
      </c>
      <c r="F1831" s="9"/>
      <c r="G1831" s="9"/>
      <c r="H1831" s="11">
        <v>3020.08</v>
      </c>
      <c r="I1831" s="9"/>
      <c r="J1831" s="9"/>
      <c r="K1831" s="9"/>
      <c r="L1831" s="9"/>
      <c r="M1831" s="11">
        <v>-25.55</v>
      </c>
      <c r="N1831" s="11">
        <v>-2.09</v>
      </c>
      <c r="O1831" s="11">
        <v>197.9</v>
      </c>
      <c r="P1831" s="9"/>
      <c r="Q1831" s="9"/>
    </row>
    <row r="1832" spans="1:17" ht="15.75" thickBot="1" x14ac:dyDescent="0.3">
      <c r="A1832" s="6" t="s">
        <v>22</v>
      </c>
      <c r="B1832" s="6" t="s">
        <v>22</v>
      </c>
      <c r="C1832" s="6" t="s">
        <v>229</v>
      </c>
      <c r="D1832" s="6" t="s">
        <v>230</v>
      </c>
      <c r="E1832" s="7">
        <v>42833</v>
      </c>
      <c r="F1832" s="8"/>
      <c r="G1832" s="8"/>
      <c r="H1832" s="10">
        <v>1861.58</v>
      </c>
      <c r="I1832" s="8"/>
      <c r="J1832" s="8"/>
      <c r="K1832" s="8"/>
      <c r="L1832" s="8"/>
      <c r="M1832" s="10">
        <v>-15.91</v>
      </c>
      <c r="N1832" s="10">
        <v>-1.29</v>
      </c>
      <c r="O1832" s="10">
        <v>121.97</v>
      </c>
      <c r="P1832" s="8"/>
      <c r="Q1832" s="8"/>
    </row>
    <row r="1833" spans="1:17" ht="15.75" thickBot="1" x14ac:dyDescent="0.3">
      <c r="A1833" s="6" t="s">
        <v>22</v>
      </c>
      <c r="B1833" s="6" t="s">
        <v>22</v>
      </c>
      <c r="C1833" s="6" t="s">
        <v>229</v>
      </c>
      <c r="D1833" s="6" t="s">
        <v>230</v>
      </c>
      <c r="E1833" s="7">
        <v>42834</v>
      </c>
      <c r="F1833" s="9"/>
      <c r="G1833" s="9"/>
      <c r="H1833" s="11">
        <v>3315.94</v>
      </c>
      <c r="I1833" s="9"/>
      <c r="J1833" s="9"/>
      <c r="K1833" s="9"/>
      <c r="L1833" s="9"/>
      <c r="M1833" s="11">
        <v>-28.13</v>
      </c>
      <c r="N1833" s="11">
        <v>-2.2799999999999998</v>
      </c>
      <c r="O1833" s="11">
        <v>217.37</v>
      </c>
      <c r="P1833" s="9"/>
      <c r="Q1833" s="9"/>
    </row>
    <row r="1834" spans="1:17" ht="15.75" thickBot="1" x14ac:dyDescent="0.3">
      <c r="A1834" s="6" t="s">
        <v>22</v>
      </c>
      <c r="B1834" s="6" t="s">
        <v>22</v>
      </c>
      <c r="C1834" s="6" t="s">
        <v>229</v>
      </c>
      <c r="D1834" s="6" t="s">
        <v>230</v>
      </c>
      <c r="E1834" s="7">
        <v>42835</v>
      </c>
      <c r="F1834" s="8"/>
      <c r="G1834" s="8"/>
      <c r="H1834" s="10">
        <v>587</v>
      </c>
      <c r="I1834" s="8"/>
      <c r="J1834" s="8"/>
      <c r="K1834" s="8"/>
      <c r="L1834" s="8"/>
      <c r="M1834" s="10">
        <v>-5.42</v>
      </c>
      <c r="N1834" s="10">
        <v>-0.42</v>
      </c>
      <c r="O1834" s="10">
        <v>38.4</v>
      </c>
      <c r="P1834" s="8"/>
      <c r="Q1834" s="8"/>
    </row>
    <row r="1835" spans="1:17" ht="15.75" thickBot="1" x14ac:dyDescent="0.3">
      <c r="A1835" s="6" t="s">
        <v>22</v>
      </c>
      <c r="B1835" s="6" t="s">
        <v>22</v>
      </c>
      <c r="C1835" s="6" t="s">
        <v>229</v>
      </c>
      <c r="D1835" s="6" t="s">
        <v>230</v>
      </c>
      <c r="E1835" s="7">
        <v>42836</v>
      </c>
      <c r="F1835" s="9"/>
      <c r="G1835" s="9"/>
      <c r="H1835" s="11">
        <v>1347.45</v>
      </c>
      <c r="I1835" s="9"/>
      <c r="J1835" s="9"/>
      <c r="K1835" s="9"/>
      <c r="L1835" s="9"/>
      <c r="M1835" s="11">
        <v>-10.92</v>
      </c>
      <c r="N1835" s="11">
        <v>-0.89</v>
      </c>
      <c r="O1835" s="11">
        <v>88.65</v>
      </c>
      <c r="P1835" s="9"/>
      <c r="Q1835" s="9"/>
    </row>
    <row r="1836" spans="1:17" ht="15.75" thickBot="1" x14ac:dyDescent="0.3">
      <c r="A1836" s="6" t="s">
        <v>22</v>
      </c>
      <c r="B1836" s="6" t="s">
        <v>22</v>
      </c>
      <c r="C1836" s="6" t="s">
        <v>229</v>
      </c>
      <c r="D1836" s="6" t="s">
        <v>230</v>
      </c>
      <c r="E1836" s="7">
        <v>42837</v>
      </c>
      <c r="F1836" s="8"/>
      <c r="G1836" s="8"/>
      <c r="H1836" s="10">
        <v>871.87</v>
      </c>
      <c r="I1836" s="8"/>
      <c r="J1836" s="8"/>
      <c r="K1836" s="8"/>
      <c r="L1836" s="8"/>
      <c r="M1836" s="10">
        <v>-6.91</v>
      </c>
      <c r="N1836" s="10">
        <v>-0.6</v>
      </c>
      <c r="O1836" s="10">
        <v>57.4</v>
      </c>
      <c r="P1836" s="8"/>
      <c r="Q1836" s="8"/>
    </row>
    <row r="1837" spans="1:17" ht="15.75" thickBot="1" x14ac:dyDescent="0.3">
      <c r="A1837" s="6" t="s">
        <v>22</v>
      </c>
      <c r="B1837" s="6" t="s">
        <v>22</v>
      </c>
      <c r="C1837" s="6" t="s">
        <v>229</v>
      </c>
      <c r="D1837" s="6" t="s">
        <v>230</v>
      </c>
      <c r="E1837" s="7">
        <v>42838</v>
      </c>
      <c r="F1837" s="9"/>
      <c r="G1837" s="9"/>
      <c r="H1837" s="11">
        <v>2411.36</v>
      </c>
      <c r="I1837" s="9"/>
      <c r="J1837" s="9"/>
      <c r="K1837" s="9"/>
      <c r="L1837" s="9"/>
      <c r="M1837" s="11">
        <v>-19.12</v>
      </c>
      <c r="N1837" s="11">
        <v>-1.69</v>
      </c>
      <c r="O1837" s="11">
        <v>159.02000000000001</v>
      </c>
      <c r="P1837" s="9"/>
      <c r="Q1837" s="9"/>
    </row>
    <row r="1838" spans="1:17" ht="15.75" thickBot="1" x14ac:dyDescent="0.3">
      <c r="A1838" s="6" t="s">
        <v>22</v>
      </c>
      <c r="B1838" s="6" t="s">
        <v>22</v>
      </c>
      <c r="C1838" s="6" t="s">
        <v>229</v>
      </c>
      <c r="D1838" s="6" t="s">
        <v>230</v>
      </c>
      <c r="E1838" s="7">
        <v>42839</v>
      </c>
      <c r="F1838" s="8"/>
      <c r="G1838" s="8"/>
      <c r="H1838" s="10">
        <v>2709.62</v>
      </c>
      <c r="I1838" s="8"/>
      <c r="J1838" s="8"/>
      <c r="K1838" s="8"/>
      <c r="L1838" s="8"/>
      <c r="M1838" s="10">
        <v>-24.43</v>
      </c>
      <c r="N1838" s="10">
        <v>-1.89</v>
      </c>
      <c r="O1838" s="10">
        <v>177.76</v>
      </c>
      <c r="P1838" s="8"/>
      <c r="Q1838" s="8"/>
    </row>
    <row r="1839" spans="1:17" ht="15.75" thickBot="1" x14ac:dyDescent="0.3">
      <c r="A1839" s="6" t="s">
        <v>22</v>
      </c>
      <c r="B1839" s="6" t="s">
        <v>22</v>
      </c>
      <c r="C1839" s="6" t="s">
        <v>229</v>
      </c>
      <c r="D1839" s="6" t="s">
        <v>230</v>
      </c>
      <c r="E1839" s="7">
        <v>42840</v>
      </c>
      <c r="F1839" s="9"/>
      <c r="G1839" s="9"/>
      <c r="H1839" s="11">
        <v>1360.74</v>
      </c>
      <c r="I1839" s="9"/>
      <c r="J1839" s="9"/>
      <c r="K1839" s="9"/>
      <c r="L1839" s="9"/>
      <c r="M1839" s="11">
        <v>-12.52</v>
      </c>
      <c r="N1839" s="11">
        <v>-0.97</v>
      </c>
      <c r="O1839" s="11">
        <v>89.14</v>
      </c>
      <c r="P1839" s="9"/>
      <c r="Q1839" s="9"/>
    </row>
    <row r="1840" spans="1:17" ht="15.75" thickBot="1" x14ac:dyDescent="0.3">
      <c r="A1840" s="6" t="s">
        <v>22</v>
      </c>
      <c r="B1840" s="6" t="s">
        <v>22</v>
      </c>
      <c r="C1840" s="6" t="s">
        <v>229</v>
      </c>
      <c r="D1840" s="6" t="s">
        <v>230</v>
      </c>
      <c r="E1840" s="7">
        <v>42841</v>
      </c>
      <c r="F1840" s="8"/>
      <c r="G1840" s="8"/>
      <c r="H1840" s="10">
        <v>1477.8</v>
      </c>
      <c r="I1840" s="8"/>
      <c r="J1840" s="8"/>
      <c r="K1840" s="8"/>
      <c r="L1840" s="8"/>
      <c r="M1840" s="10">
        <v>-12.42</v>
      </c>
      <c r="N1840" s="10">
        <v>-1.02</v>
      </c>
      <c r="O1840" s="10">
        <v>96.87</v>
      </c>
      <c r="P1840" s="8"/>
      <c r="Q1840" s="8"/>
    </row>
    <row r="1841" spans="1:17" ht="15.75" thickBot="1" x14ac:dyDescent="0.3">
      <c r="A1841" s="6" t="s">
        <v>22</v>
      </c>
      <c r="B1841" s="6" t="s">
        <v>22</v>
      </c>
      <c r="C1841" s="6" t="s">
        <v>229</v>
      </c>
      <c r="D1841" s="6" t="s">
        <v>230</v>
      </c>
      <c r="E1841" s="7">
        <v>42842</v>
      </c>
      <c r="F1841" s="9"/>
      <c r="G1841" s="9"/>
      <c r="H1841" s="11">
        <v>2676.39</v>
      </c>
      <c r="I1841" s="9"/>
      <c r="J1841" s="9"/>
      <c r="K1841" s="9"/>
      <c r="L1841" s="9"/>
      <c r="M1841" s="11">
        <v>-22.54</v>
      </c>
      <c r="N1841" s="11">
        <v>-1.77</v>
      </c>
      <c r="O1841" s="11">
        <v>175.61</v>
      </c>
      <c r="P1841" s="9"/>
      <c r="Q1841" s="9"/>
    </row>
    <row r="1842" spans="1:17" ht="15.75" thickBot="1" x14ac:dyDescent="0.3">
      <c r="A1842" s="6" t="s">
        <v>22</v>
      </c>
      <c r="B1842" s="6" t="s">
        <v>22</v>
      </c>
      <c r="C1842" s="6" t="s">
        <v>229</v>
      </c>
      <c r="D1842" s="6" t="s">
        <v>230</v>
      </c>
      <c r="E1842" s="7">
        <v>42843</v>
      </c>
      <c r="F1842" s="8"/>
      <c r="G1842" s="8"/>
      <c r="H1842" s="10">
        <v>3805.36</v>
      </c>
      <c r="I1842" s="8"/>
      <c r="J1842" s="8"/>
      <c r="K1842" s="8"/>
      <c r="L1842" s="8"/>
      <c r="M1842" s="10">
        <v>-30.88</v>
      </c>
      <c r="N1842" s="10">
        <v>-2.6</v>
      </c>
      <c r="O1842" s="10">
        <v>250.53</v>
      </c>
      <c r="P1842" s="8"/>
      <c r="Q1842" s="8"/>
    </row>
    <row r="1843" spans="1:17" ht="15.75" thickBot="1" x14ac:dyDescent="0.3">
      <c r="A1843" s="6" t="s">
        <v>22</v>
      </c>
      <c r="B1843" s="6" t="s">
        <v>22</v>
      </c>
      <c r="C1843" s="6" t="s">
        <v>229</v>
      </c>
      <c r="D1843" s="6" t="s">
        <v>230</v>
      </c>
      <c r="E1843" s="7">
        <v>42844</v>
      </c>
      <c r="F1843" s="9"/>
      <c r="G1843" s="9"/>
      <c r="H1843" s="11">
        <v>2055.5300000000002</v>
      </c>
      <c r="I1843" s="9"/>
      <c r="J1843" s="9"/>
      <c r="K1843" s="9"/>
      <c r="L1843" s="9"/>
      <c r="M1843" s="11">
        <v>-17.420000000000002</v>
      </c>
      <c r="N1843" s="11">
        <v>-1.4</v>
      </c>
      <c r="O1843" s="11">
        <v>134.74</v>
      </c>
      <c r="P1843" s="9"/>
      <c r="Q1843" s="9"/>
    </row>
    <row r="1844" spans="1:17" ht="15.75" thickBot="1" x14ac:dyDescent="0.3">
      <c r="A1844" s="6" t="s">
        <v>22</v>
      </c>
      <c r="B1844" s="6" t="s">
        <v>22</v>
      </c>
      <c r="C1844" s="6" t="s">
        <v>229</v>
      </c>
      <c r="D1844" s="6" t="s">
        <v>230</v>
      </c>
      <c r="E1844" s="7">
        <v>42845</v>
      </c>
      <c r="F1844" s="8"/>
      <c r="G1844" s="8"/>
      <c r="H1844" s="10">
        <v>1284.24</v>
      </c>
      <c r="I1844" s="8"/>
      <c r="J1844" s="8"/>
      <c r="K1844" s="8"/>
      <c r="L1844" s="8"/>
      <c r="M1844" s="10">
        <v>-11.27</v>
      </c>
      <c r="N1844" s="10">
        <v>-0.9</v>
      </c>
      <c r="O1844" s="10">
        <v>84.22</v>
      </c>
      <c r="P1844" s="8"/>
      <c r="Q1844" s="8"/>
    </row>
    <row r="1845" spans="1:17" ht="15.75" thickBot="1" x14ac:dyDescent="0.3">
      <c r="A1845" s="6" t="s">
        <v>22</v>
      </c>
      <c r="B1845" s="6" t="s">
        <v>22</v>
      </c>
      <c r="C1845" s="6" t="s">
        <v>229</v>
      </c>
      <c r="D1845" s="6" t="s">
        <v>230</v>
      </c>
      <c r="E1845" s="7">
        <v>42848</v>
      </c>
      <c r="F1845" s="9"/>
      <c r="G1845" s="9"/>
      <c r="H1845" s="11">
        <v>0</v>
      </c>
      <c r="I1845" s="9"/>
      <c r="J1845" s="9"/>
      <c r="K1845" s="9"/>
      <c r="L1845" s="9"/>
      <c r="M1845" s="11">
        <v>0</v>
      </c>
      <c r="N1845" s="11">
        <v>0</v>
      </c>
      <c r="O1845" s="11">
        <v>0</v>
      </c>
      <c r="P1845" s="9"/>
      <c r="Q1845" s="9"/>
    </row>
    <row r="1846" spans="1:17" ht="15.75" thickBot="1" x14ac:dyDescent="0.3">
      <c r="A1846" s="6" t="s">
        <v>22</v>
      </c>
      <c r="B1846" s="6" t="s">
        <v>22</v>
      </c>
      <c r="C1846" s="6" t="s">
        <v>229</v>
      </c>
      <c r="D1846" s="6" t="s">
        <v>230</v>
      </c>
      <c r="E1846" s="7">
        <v>42849</v>
      </c>
      <c r="F1846" s="8"/>
      <c r="G1846" s="8"/>
      <c r="H1846" s="10">
        <v>0</v>
      </c>
      <c r="I1846" s="8"/>
      <c r="J1846" s="8"/>
      <c r="K1846" s="8"/>
      <c r="L1846" s="8"/>
      <c r="M1846" s="10">
        <v>0</v>
      </c>
      <c r="N1846" s="10">
        <v>0</v>
      </c>
      <c r="O1846" s="10">
        <v>0</v>
      </c>
      <c r="P1846" s="8"/>
      <c r="Q1846" s="8"/>
    </row>
    <row r="1847" spans="1:17" ht="15.75" thickBot="1" x14ac:dyDescent="0.3">
      <c r="A1847" s="6" t="s">
        <v>22</v>
      </c>
      <c r="B1847" s="6" t="s">
        <v>22</v>
      </c>
      <c r="C1847" s="6" t="s">
        <v>229</v>
      </c>
      <c r="D1847" s="6" t="s">
        <v>230</v>
      </c>
      <c r="E1847" s="7">
        <v>42854</v>
      </c>
      <c r="F1847" s="9"/>
      <c r="G1847" s="9"/>
      <c r="H1847" s="11">
        <v>1851.76</v>
      </c>
      <c r="I1847" s="9"/>
      <c r="J1847" s="9"/>
      <c r="K1847" s="9"/>
      <c r="L1847" s="9"/>
      <c r="M1847" s="11">
        <v>-14.24</v>
      </c>
      <c r="N1847" s="11">
        <v>-1.21</v>
      </c>
      <c r="O1847" s="11">
        <v>121.88</v>
      </c>
      <c r="P1847" s="9"/>
      <c r="Q1847" s="9"/>
    </row>
    <row r="1848" spans="1:17" ht="15.75" thickBot="1" x14ac:dyDescent="0.3">
      <c r="A1848" s="6" t="s">
        <v>22</v>
      </c>
      <c r="B1848" s="6" t="s">
        <v>22</v>
      </c>
      <c r="C1848" s="6" t="s">
        <v>229</v>
      </c>
      <c r="D1848" s="6" t="s">
        <v>230</v>
      </c>
      <c r="E1848" s="7">
        <v>42855</v>
      </c>
      <c r="F1848" s="8"/>
      <c r="G1848" s="8"/>
      <c r="H1848" s="10">
        <v>53368.3</v>
      </c>
      <c r="I1848" s="8"/>
      <c r="J1848" s="8"/>
      <c r="K1848" s="8"/>
      <c r="L1848" s="8"/>
      <c r="M1848" s="10">
        <v>-424.59</v>
      </c>
      <c r="N1848" s="10">
        <v>-33.14</v>
      </c>
      <c r="O1848" s="10">
        <v>3508.52</v>
      </c>
      <c r="P1848" s="8"/>
      <c r="Q1848" s="8"/>
    </row>
    <row r="1849" spans="1:17" ht="15.75" thickBot="1" x14ac:dyDescent="0.3">
      <c r="A1849" s="6" t="s">
        <v>22</v>
      </c>
      <c r="B1849" s="6" t="s">
        <v>22</v>
      </c>
      <c r="C1849" s="6" t="s">
        <v>231</v>
      </c>
      <c r="D1849" s="6" t="s">
        <v>232</v>
      </c>
      <c r="E1849" s="7">
        <v>42733</v>
      </c>
      <c r="F1849" s="9"/>
      <c r="G1849" s="9"/>
      <c r="H1849" s="11">
        <v>16.170000000000002</v>
      </c>
      <c r="I1849" s="9"/>
      <c r="J1849" s="9"/>
      <c r="K1849" s="9"/>
      <c r="L1849" s="9"/>
      <c r="M1849" s="11">
        <v>-0.31</v>
      </c>
      <c r="N1849" s="11">
        <v>-0.01</v>
      </c>
      <c r="O1849" s="11">
        <v>1.08</v>
      </c>
      <c r="P1849" s="9"/>
      <c r="Q1849" s="9"/>
    </row>
    <row r="1850" spans="1:17" ht="15.75" thickBot="1" x14ac:dyDescent="0.3">
      <c r="A1850" s="6" t="s">
        <v>22</v>
      </c>
      <c r="B1850" s="6" t="s">
        <v>22</v>
      </c>
      <c r="C1850" s="6" t="s">
        <v>231</v>
      </c>
      <c r="D1850" s="6" t="s">
        <v>232</v>
      </c>
      <c r="E1850" s="7">
        <v>42735</v>
      </c>
      <c r="F1850" s="8"/>
      <c r="G1850" s="8"/>
      <c r="H1850" s="10">
        <v>-0.54</v>
      </c>
      <c r="I1850" s="8"/>
      <c r="J1850" s="8"/>
      <c r="K1850" s="8"/>
      <c r="L1850" s="8"/>
      <c r="M1850" s="10">
        <v>0.01</v>
      </c>
      <c r="N1850" s="10">
        <v>0</v>
      </c>
      <c r="O1850" s="10">
        <v>-0.03</v>
      </c>
      <c r="P1850" s="8"/>
      <c r="Q1850" s="8"/>
    </row>
    <row r="1851" spans="1:17" ht="15.75" thickBot="1" x14ac:dyDescent="0.3">
      <c r="A1851" s="6" t="s">
        <v>22</v>
      </c>
      <c r="B1851" s="6" t="s">
        <v>22</v>
      </c>
      <c r="C1851" s="6" t="s">
        <v>231</v>
      </c>
      <c r="D1851" s="6" t="s">
        <v>232</v>
      </c>
      <c r="E1851" s="7">
        <v>42766</v>
      </c>
      <c r="F1851" s="9"/>
      <c r="G1851" s="9"/>
      <c r="H1851" s="11">
        <v>39.93</v>
      </c>
      <c r="I1851" s="9"/>
      <c r="J1851" s="9"/>
      <c r="K1851" s="9"/>
      <c r="L1851" s="9"/>
      <c r="M1851" s="11">
        <v>-0.98</v>
      </c>
      <c r="N1851" s="11">
        <v>-0.03</v>
      </c>
      <c r="O1851" s="11">
        <v>2.81</v>
      </c>
      <c r="P1851" s="9"/>
      <c r="Q1851" s="9"/>
    </row>
    <row r="1852" spans="1:17" ht="15.75" thickBot="1" x14ac:dyDescent="0.3">
      <c r="A1852" s="6" t="s">
        <v>22</v>
      </c>
      <c r="B1852" s="6" t="s">
        <v>22</v>
      </c>
      <c r="C1852" s="6" t="s">
        <v>231</v>
      </c>
      <c r="D1852" s="6" t="s">
        <v>232</v>
      </c>
      <c r="E1852" s="7">
        <v>42794</v>
      </c>
      <c r="F1852" s="8"/>
      <c r="G1852" s="8"/>
      <c r="H1852" s="10">
        <v>34.01</v>
      </c>
      <c r="I1852" s="8"/>
      <c r="J1852" s="8"/>
      <c r="K1852" s="8"/>
      <c r="L1852" s="8"/>
      <c r="M1852" s="10">
        <v>-0.28999999999999998</v>
      </c>
      <c r="N1852" s="10">
        <v>-0.15</v>
      </c>
      <c r="O1852" s="10">
        <v>2.0299999999999998</v>
      </c>
      <c r="P1852" s="8"/>
      <c r="Q1852" s="8"/>
    </row>
    <row r="1853" spans="1:17" ht="15.75" thickBot="1" x14ac:dyDescent="0.3">
      <c r="A1853" s="6" t="s">
        <v>22</v>
      </c>
      <c r="B1853" s="6" t="s">
        <v>22</v>
      </c>
      <c r="C1853" s="6" t="s">
        <v>231</v>
      </c>
      <c r="D1853" s="6" t="s">
        <v>232</v>
      </c>
      <c r="E1853" s="7">
        <v>42808</v>
      </c>
      <c r="F1853" s="9"/>
      <c r="G1853" s="9"/>
      <c r="H1853" s="11">
        <v>16.170000000000002</v>
      </c>
      <c r="I1853" s="9"/>
      <c r="J1853" s="9"/>
      <c r="K1853" s="9"/>
      <c r="L1853" s="9"/>
      <c r="M1853" s="11">
        <v>0.03</v>
      </c>
      <c r="N1853" s="11">
        <v>-0.05</v>
      </c>
      <c r="O1853" s="11">
        <v>0.88</v>
      </c>
      <c r="P1853" s="9"/>
      <c r="Q1853" s="9"/>
    </row>
    <row r="1854" spans="1:17" ht="15.75" thickBot="1" x14ac:dyDescent="0.3">
      <c r="A1854" s="6" t="s">
        <v>22</v>
      </c>
      <c r="B1854" s="6" t="s">
        <v>22</v>
      </c>
      <c r="C1854" s="6" t="s">
        <v>231</v>
      </c>
      <c r="D1854" s="6" t="s">
        <v>232</v>
      </c>
      <c r="E1854" s="7">
        <v>42809</v>
      </c>
      <c r="F1854" s="8"/>
      <c r="G1854" s="8"/>
      <c r="H1854" s="10">
        <v>16.170000000000002</v>
      </c>
      <c r="I1854" s="8"/>
      <c r="J1854" s="8"/>
      <c r="K1854" s="8"/>
      <c r="L1854" s="8"/>
      <c r="M1854" s="10">
        <v>0.03</v>
      </c>
      <c r="N1854" s="10">
        <v>-0.05</v>
      </c>
      <c r="O1854" s="10">
        <v>0.88</v>
      </c>
      <c r="P1854" s="8"/>
      <c r="Q1854" s="8"/>
    </row>
    <row r="1855" spans="1:17" ht="15.75" thickBot="1" x14ac:dyDescent="0.3">
      <c r="A1855" s="6" t="s">
        <v>22</v>
      </c>
      <c r="B1855" s="6" t="s">
        <v>22</v>
      </c>
      <c r="C1855" s="6" t="s">
        <v>231</v>
      </c>
      <c r="D1855" s="6" t="s">
        <v>232</v>
      </c>
      <c r="E1855" s="7">
        <v>42811</v>
      </c>
      <c r="F1855" s="9"/>
      <c r="G1855" s="9"/>
      <c r="H1855" s="11">
        <v>34.4</v>
      </c>
      <c r="I1855" s="9"/>
      <c r="J1855" s="9"/>
      <c r="K1855" s="9"/>
      <c r="L1855" s="9"/>
      <c r="M1855" s="11">
        <v>0.04</v>
      </c>
      <c r="N1855" s="11">
        <v>-0.08</v>
      </c>
      <c r="O1855" s="11">
        <v>1.87</v>
      </c>
      <c r="P1855" s="9"/>
      <c r="Q1855" s="9"/>
    </row>
    <row r="1856" spans="1:17" ht="15.75" thickBot="1" x14ac:dyDescent="0.3">
      <c r="A1856" s="6" t="s">
        <v>22</v>
      </c>
      <c r="B1856" s="6" t="s">
        <v>22</v>
      </c>
      <c r="C1856" s="6" t="s">
        <v>231</v>
      </c>
      <c r="D1856" s="6" t="s">
        <v>232</v>
      </c>
      <c r="E1856" s="7">
        <v>42813</v>
      </c>
      <c r="F1856" s="8"/>
      <c r="G1856" s="8"/>
      <c r="H1856" s="10">
        <v>16.170000000000002</v>
      </c>
      <c r="I1856" s="8"/>
      <c r="J1856" s="8"/>
      <c r="K1856" s="8"/>
      <c r="L1856" s="8"/>
      <c r="M1856" s="10">
        <v>0.02</v>
      </c>
      <c r="N1856" s="10">
        <v>-0.04</v>
      </c>
      <c r="O1856" s="10">
        <v>0.88</v>
      </c>
      <c r="P1856" s="8"/>
      <c r="Q1856" s="8"/>
    </row>
    <row r="1857" spans="1:17" ht="15.75" thickBot="1" x14ac:dyDescent="0.3">
      <c r="A1857" s="6" t="s">
        <v>22</v>
      </c>
      <c r="B1857" s="6" t="s">
        <v>22</v>
      </c>
      <c r="C1857" s="6" t="s">
        <v>231</v>
      </c>
      <c r="D1857" s="6" t="s">
        <v>232</v>
      </c>
      <c r="E1857" s="7">
        <v>42814</v>
      </c>
      <c r="F1857" s="9"/>
      <c r="G1857" s="9"/>
      <c r="H1857" s="11">
        <v>383.77</v>
      </c>
      <c r="I1857" s="9"/>
      <c r="J1857" s="9"/>
      <c r="K1857" s="9"/>
      <c r="L1857" s="9"/>
      <c r="M1857" s="11">
        <v>0.51</v>
      </c>
      <c r="N1857" s="11">
        <v>-1.02</v>
      </c>
      <c r="O1857" s="11">
        <v>20.85</v>
      </c>
      <c r="P1857" s="9"/>
      <c r="Q1857" s="9"/>
    </row>
    <row r="1858" spans="1:17" ht="15.75" thickBot="1" x14ac:dyDescent="0.3">
      <c r="A1858" s="6" t="s">
        <v>22</v>
      </c>
      <c r="B1858" s="6" t="s">
        <v>22</v>
      </c>
      <c r="C1858" s="6" t="s">
        <v>231</v>
      </c>
      <c r="D1858" s="6" t="s">
        <v>232</v>
      </c>
      <c r="E1858" s="7">
        <v>42824</v>
      </c>
      <c r="F1858" s="8"/>
      <c r="G1858" s="8"/>
      <c r="H1858" s="10">
        <v>32.340000000000003</v>
      </c>
      <c r="I1858" s="8"/>
      <c r="J1858" s="8"/>
      <c r="K1858" s="8"/>
      <c r="L1858" s="8"/>
      <c r="M1858" s="10">
        <v>0.04</v>
      </c>
      <c r="N1858" s="10">
        <v>-0.08</v>
      </c>
      <c r="O1858" s="10">
        <v>1.76</v>
      </c>
      <c r="P1858" s="8"/>
      <c r="Q1858" s="8"/>
    </row>
    <row r="1859" spans="1:17" ht="15.75" thickBot="1" x14ac:dyDescent="0.3">
      <c r="A1859" s="6" t="s">
        <v>22</v>
      </c>
      <c r="B1859" s="6" t="s">
        <v>22</v>
      </c>
      <c r="C1859" s="6" t="s">
        <v>231</v>
      </c>
      <c r="D1859" s="6" t="s">
        <v>232</v>
      </c>
      <c r="E1859" s="7">
        <v>42825</v>
      </c>
      <c r="F1859" s="9"/>
      <c r="G1859" s="9"/>
      <c r="H1859" s="11">
        <v>114.41</v>
      </c>
      <c r="I1859" s="9"/>
      <c r="J1859" s="9"/>
      <c r="K1859" s="9"/>
      <c r="L1859" s="9"/>
      <c r="M1859" s="11">
        <v>0.16</v>
      </c>
      <c r="N1859" s="11">
        <v>-0.31</v>
      </c>
      <c r="O1859" s="11">
        <v>6.22</v>
      </c>
      <c r="P1859" s="9"/>
      <c r="Q1859" s="9"/>
    </row>
    <row r="1860" spans="1:17" ht="15.75" thickBot="1" x14ac:dyDescent="0.3">
      <c r="A1860" s="6" t="s">
        <v>22</v>
      </c>
      <c r="B1860" s="6" t="s">
        <v>22</v>
      </c>
      <c r="C1860" s="6" t="s">
        <v>231</v>
      </c>
      <c r="D1860" s="6" t="s">
        <v>232</v>
      </c>
      <c r="E1860" s="7">
        <v>42827</v>
      </c>
      <c r="F1860" s="8"/>
      <c r="G1860" s="8"/>
      <c r="H1860" s="10">
        <v>16.170000000000002</v>
      </c>
      <c r="I1860" s="8"/>
      <c r="J1860" s="8"/>
      <c r="K1860" s="8"/>
      <c r="L1860" s="8"/>
      <c r="M1860" s="10">
        <v>-0.16</v>
      </c>
      <c r="N1860" s="10">
        <v>-0.01</v>
      </c>
      <c r="O1860" s="10">
        <v>1.06</v>
      </c>
      <c r="P1860" s="8"/>
      <c r="Q1860" s="8"/>
    </row>
    <row r="1861" spans="1:17" ht="15.75" thickBot="1" x14ac:dyDescent="0.3">
      <c r="A1861" s="6" t="s">
        <v>22</v>
      </c>
      <c r="B1861" s="6" t="s">
        <v>22</v>
      </c>
      <c r="C1861" s="6" t="s">
        <v>231</v>
      </c>
      <c r="D1861" s="6" t="s">
        <v>232</v>
      </c>
      <c r="E1861" s="7">
        <v>42828</v>
      </c>
      <c r="F1861" s="9"/>
      <c r="G1861" s="9"/>
      <c r="H1861" s="11">
        <v>1686.71</v>
      </c>
      <c r="I1861" s="9"/>
      <c r="J1861" s="9"/>
      <c r="K1861" s="9"/>
      <c r="L1861" s="9"/>
      <c r="M1861" s="11">
        <v>-19.489999999999998</v>
      </c>
      <c r="N1861" s="11">
        <v>-1.88</v>
      </c>
      <c r="O1861" s="11">
        <v>110.48</v>
      </c>
      <c r="P1861" s="9"/>
      <c r="Q1861" s="9"/>
    </row>
    <row r="1862" spans="1:17" ht="15.75" thickBot="1" x14ac:dyDescent="0.3">
      <c r="A1862" s="6" t="s">
        <v>22</v>
      </c>
      <c r="B1862" s="6" t="s">
        <v>22</v>
      </c>
      <c r="C1862" s="6" t="s">
        <v>231</v>
      </c>
      <c r="D1862" s="6" t="s">
        <v>232</v>
      </c>
      <c r="E1862" s="7">
        <v>42829</v>
      </c>
      <c r="F1862" s="8"/>
      <c r="G1862" s="8"/>
      <c r="H1862" s="10">
        <v>1103.57</v>
      </c>
      <c r="I1862" s="8"/>
      <c r="J1862" s="8"/>
      <c r="K1862" s="8"/>
      <c r="L1862" s="8"/>
      <c r="M1862" s="10">
        <v>-12.6</v>
      </c>
      <c r="N1862" s="10">
        <v>-1.1599999999999999</v>
      </c>
      <c r="O1862" s="10">
        <v>72.27</v>
      </c>
      <c r="P1862" s="8"/>
      <c r="Q1862" s="8"/>
    </row>
    <row r="1863" spans="1:17" ht="15.75" thickBot="1" x14ac:dyDescent="0.3">
      <c r="A1863" s="6" t="s">
        <v>22</v>
      </c>
      <c r="B1863" s="6" t="s">
        <v>22</v>
      </c>
      <c r="C1863" s="6" t="s">
        <v>231</v>
      </c>
      <c r="D1863" s="6" t="s">
        <v>232</v>
      </c>
      <c r="E1863" s="7">
        <v>42830</v>
      </c>
      <c r="F1863" s="9"/>
      <c r="G1863" s="9"/>
      <c r="H1863" s="11">
        <v>2785.54</v>
      </c>
      <c r="I1863" s="9"/>
      <c r="J1863" s="9"/>
      <c r="K1863" s="9"/>
      <c r="L1863" s="9"/>
      <c r="M1863" s="11">
        <v>-35.1</v>
      </c>
      <c r="N1863" s="11">
        <v>-2.94</v>
      </c>
      <c r="O1863" s="11">
        <v>182.21</v>
      </c>
      <c r="P1863" s="9"/>
      <c r="Q1863" s="9"/>
    </row>
    <row r="1864" spans="1:17" ht="15.75" thickBot="1" x14ac:dyDescent="0.3">
      <c r="A1864" s="6" t="s">
        <v>22</v>
      </c>
      <c r="B1864" s="6" t="s">
        <v>22</v>
      </c>
      <c r="C1864" s="6" t="s">
        <v>231</v>
      </c>
      <c r="D1864" s="6" t="s">
        <v>232</v>
      </c>
      <c r="E1864" s="7">
        <v>42831</v>
      </c>
      <c r="F1864" s="8"/>
      <c r="G1864" s="8"/>
      <c r="H1864" s="10">
        <v>2140.11</v>
      </c>
      <c r="I1864" s="8"/>
      <c r="J1864" s="8"/>
      <c r="K1864" s="8"/>
      <c r="L1864" s="8"/>
      <c r="M1864" s="10">
        <v>-24.5</v>
      </c>
      <c r="N1864" s="10">
        <v>-2.17</v>
      </c>
      <c r="O1864" s="10">
        <v>140.16999999999999</v>
      </c>
      <c r="P1864" s="8"/>
      <c r="Q1864" s="8"/>
    </row>
    <row r="1865" spans="1:17" ht="15.75" thickBot="1" x14ac:dyDescent="0.3">
      <c r="A1865" s="6" t="s">
        <v>22</v>
      </c>
      <c r="B1865" s="6" t="s">
        <v>22</v>
      </c>
      <c r="C1865" s="6" t="s">
        <v>231</v>
      </c>
      <c r="D1865" s="6" t="s">
        <v>232</v>
      </c>
      <c r="E1865" s="7">
        <v>42832</v>
      </c>
      <c r="F1865" s="9"/>
      <c r="G1865" s="9"/>
      <c r="H1865" s="11">
        <v>8955.61</v>
      </c>
      <c r="I1865" s="9"/>
      <c r="J1865" s="9"/>
      <c r="K1865" s="9"/>
      <c r="L1865" s="9"/>
      <c r="M1865" s="11">
        <v>-106.16</v>
      </c>
      <c r="N1865" s="11">
        <v>-8.52</v>
      </c>
      <c r="O1865" s="11">
        <v>586.22</v>
      </c>
      <c r="P1865" s="9"/>
      <c r="Q1865" s="9"/>
    </row>
    <row r="1866" spans="1:17" ht="15.75" thickBot="1" x14ac:dyDescent="0.3">
      <c r="A1866" s="6" t="s">
        <v>22</v>
      </c>
      <c r="B1866" s="6" t="s">
        <v>22</v>
      </c>
      <c r="C1866" s="6" t="s">
        <v>231</v>
      </c>
      <c r="D1866" s="6" t="s">
        <v>232</v>
      </c>
      <c r="E1866" s="7">
        <v>42833</v>
      </c>
      <c r="F1866" s="8"/>
      <c r="G1866" s="8"/>
      <c r="H1866" s="10">
        <v>1371.26</v>
      </c>
      <c r="I1866" s="8"/>
      <c r="J1866" s="8"/>
      <c r="K1866" s="8"/>
      <c r="L1866" s="8"/>
      <c r="M1866" s="10">
        <v>-16.18</v>
      </c>
      <c r="N1866" s="10">
        <v>-1</v>
      </c>
      <c r="O1866" s="10">
        <v>89.83</v>
      </c>
      <c r="P1866" s="8"/>
      <c r="Q1866" s="8"/>
    </row>
    <row r="1867" spans="1:17" ht="15.75" thickBot="1" x14ac:dyDescent="0.3">
      <c r="A1867" s="6" t="s">
        <v>22</v>
      </c>
      <c r="B1867" s="6" t="s">
        <v>22</v>
      </c>
      <c r="C1867" s="6" t="s">
        <v>231</v>
      </c>
      <c r="D1867" s="6" t="s">
        <v>232</v>
      </c>
      <c r="E1867" s="7">
        <v>42834</v>
      </c>
      <c r="F1867" s="9"/>
      <c r="G1867" s="9"/>
      <c r="H1867" s="11">
        <v>2723.61</v>
      </c>
      <c r="I1867" s="9"/>
      <c r="J1867" s="9"/>
      <c r="K1867" s="9"/>
      <c r="L1867" s="9"/>
      <c r="M1867" s="11">
        <v>-32.020000000000003</v>
      </c>
      <c r="N1867" s="11">
        <v>-2.09</v>
      </c>
      <c r="O1867" s="11">
        <v>178.37</v>
      </c>
      <c r="P1867" s="9"/>
      <c r="Q1867" s="9"/>
    </row>
    <row r="1868" spans="1:17" ht="15.75" thickBot="1" x14ac:dyDescent="0.3">
      <c r="A1868" s="6" t="s">
        <v>22</v>
      </c>
      <c r="B1868" s="6" t="s">
        <v>22</v>
      </c>
      <c r="C1868" s="6" t="s">
        <v>231</v>
      </c>
      <c r="D1868" s="6" t="s">
        <v>232</v>
      </c>
      <c r="E1868" s="7">
        <v>42835</v>
      </c>
      <c r="F1868" s="8"/>
      <c r="G1868" s="8"/>
      <c r="H1868" s="10">
        <v>1231.29</v>
      </c>
      <c r="I1868" s="8"/>
      <c r="J1868" s="8"/>
      <c r="K1868" s="8"/>
      <c r="L1868" s="8"/>
      <c r="M1868" s="10">
        <v>-15.18</v>
      </c>
      <c r="N1868" s="10">
        <v>-1.27</v>
      </c>
      <c r="O1868" s="10">
        <v>80.569999999999993</v>
      </c>
      <c r="P1868" s="8"/>
      <c r="Q1868" s="8"/>
    </row>
    <row r="1869" spans="1:17" ht="15.75" thickBot="1" x14ac:dyDescent="0.3">
      <c r="A1869" s="6" t="s">
        <v>22</v>
      </c>
      <c r="B1869" s="6" t="s">
        <v>22</v>
      </c>
      <c r="C1869" s="6" t="s">
        <v>231</v>
      </c>
      <c r="D1869" s="6" t="s">
        <v>232</v>
      </c>
      <c r="E1869" s="7">
        <v>42836</v>
      </c>
      <c r="F1869" s="9"/>
      <c r="G1869" s="9"/>
      <c r="H1869" s="11">
        <v>668.42</v>
      </c>
      <c r="I1869" s="9"/>
      <c r="J1869" s="9"/>
      <c r="K1869" s="9"/>
      <c r="L1869" s="9"/>
      <c r="M1869" s="11">
        <v>-7.86</v>
      </c>
      <c r="N1869" s="11">
        <v>-0.47</v>
      </c>
      <c r="O1869" s="11">
        <v>43.79</v>
      </c>
      <c r="P1869" s="9"/>
      <c r="Q1869" s="9"/>
    </row>
    <row r="1870" spans="1:17" ht="15.75" thickBot="1" x14ac:dyDescent="0.3">
      <c r="A1870" s="6" t="s">
        <v>22</v>
      </c>
      <c r="B1870" s="6" t="s">
        <v>22</v>
      </c>
      <c r="C1870" s="6" t="s">
        <v>231</v>
      </c>
      <c r="D1870" s="6" t="s">
        <v>232</v>
      </c>
      <c r="E1870" s="7">
        <v>42837</v>
      </c>
      <c r="F1870" s="8"/>
      <c r="G1870" s="8"/>
      <c r="H1870" s="10">
        <v>506.68</v>
      </c>
      <c r="I1870" s="8"/>
      <c r="J1870" s="8"/>
      <c r="K1870" s="8"/>
      <c r="L1870" s="8"/>
      <c r="M1870" s="10">
        <v>-5.55</v>
      </c>
      <c r="N1870" s="10">
        <v>-0.34</v>
      </c>
      <c r="O1870" s="10">
        <v>33.25</v>
      </c>
      <c r="P1870" s="8"/>
      <c r="Q1870" s="8"/>
    </row>
    <row r="1871" spans="1:17" ht="15.75" thickBot="1" x14ac:dyDescent="0.3">
      <c r="A1871" s="6" t="s">
        <v>22</v>
      </c>
      <c r="B1871" s="6" t="s">
        <v>22</v>
      </c>
      <c r="C1871" s="6" t="s">
        <v>231</v>
      </c>
      <c r="D1871" s="6" t="s">
        <v>232</v>
      </c>
      <c r="E1871" s="7">
        <v>42838</v>
      </c>
      <c r="F1871" s="9"/>
      <c r="G1871" s="9"/>
      <c r="H1871" s="11">
        <v>1888.26</v>
      </c>
      <c r="I1871" s="9"/>
      <c r="J1871" s="9"/>
      <c r="K1871" s="9"/>
      <c r="L1871" s="9"/>
      <c r="M1871" s="11">
        <v>-21.61</v>
      </c>
      <c r="N1871" s="11">
        <v>-1.35</v>
      </c>
      <c r="O1871" s="11">
        <v>123.79</v>
      </c>
      <c r="P1871" s="9"/>
      <c r="Q1871" s="9"/>
    </row>
    <row r="1872" spans="1:17" ht="15.75" thickBot="1" x14ac:dyDescent="0.3">
      <c r="A1872" s="6" t="s">
        <v>22</v>
      </c>
      <c r="B1872" s="6" t="s">
        <v>22</v>
      </c>
      <c r="C1872" s="6" t="s">
        <v>231</v>
      </c>
      <c r="D1872" s="6" t="s">
        <v>232</v>
      </c>
      <c r="E1872" s="7">
        <v>42839</v>
      </c>
      <c r="F1872" s="8"/>
      <c r="G1872" s="8"/>
      <c r="H1872" s="10">
        <v>2404.08</v>
      </c>
      <c r="I1872" s="8"/>
      <c r="J1872" s="8"/>
      <c r="K1872" s="8"/>
      <c r="L1872" s="8"/>
      <c r="M1872" s="10">
        <v>-29.79</v>
      </c>
      <c r="N1872" s="10">
        <v>-2.48</v>
      </c>
      <c r="O1872" s="10">
        <v>157.26</v>
      </c>
      <c r="P1872" s="8"/>
      <c r="Q1872" s="8"/>
    </row>
    <row r="1873" spans="1:17" ht="15.75" thickBot="1" x14ac:dyDescent="0.3">
      <c r="A1873" s="6" t="s">
        <v>22</v>
      </c>
      <c r="B1873" s="6" t="s">
        <v>22</v>
      </c>
      <c r="C1873" s="6" t="s">
        <v>231</v>
      </c>
      <c r="D1873" s="6" t="s">
        <v>232</v>
      </c>
      <c r="E1873" s="7">
        <v>42840</v>
      </c>
      <c r="F1873" s="9"/>
      <c r="G1873" s="9"/>
      <c r="H1873" s="11">
        <v>1283.07</v>
      </c>
      <c r="I1873" s="9"/>
      <c r="J1873" s="9"/>
      <c r="K1873" s="9"/>
      <c r="L1873" s="9"/>
      <c r="M1873" s="11">
        <v>-15.93</v>
      </c>
      <c r="N1873" s="11">
        <v>-1.33</v>
      </c>
      <c r="O1873" s="11">
        <v>83.96</v>
      </c>
      <c r="P1873" s="9"/>
      <c r="Q1873" s="9"/>
    </row>
    <row r="1874" spans="1:17" ht="15.75" thickBot="1" x14ac:dyDescent="0.3">
      <c r="A1874" s="6" t="s">
        <v>22</v>
      </c>
      <c r="B1874" s="6" t="s">
        <v>22</v>
      </c>
      <c r="C1874" s="6" t="s">
        <v>231</v>
      </c>
      <c r="D1874" s="6" t="s">
        <v>232</v>
      </c>
      <c r="E1874" s="7">
        <v>42841</v>
      </c>
      <c r="F1874" s="8"/>
      <c r="G1874" s="8"/>
      <c r="H1874" s="10">
        <v>1287.75</v>
      </c>
      <c r="I1874" s="8"/>
      <c r="J1874" s="8"/>
      <c r="K1874" s="8"/>
      <c r="L1874" s="8"/>
      <c r="M1874" s="10">
        <v>-15.13</v>
      </c>
      <c r="N1874" s="10">
        <v>-0.95</v>
      </c>
      <c r="O1874" s="10">
        <v>84.32</v>
      </c>
      <c r="P1874" s="8"/>
      <c r="Q1874" s="8"/>
    </row>
    <row r="1875" spans="1:17" ht="15.75" thickBot="1" x14ac:dyDescent="0.3">
      <c r="A1875" s="6" t="s">
        <v>22</v>
      </c>
      <c r="B1875" s="6" t="s">
        <v>22</v>
      </c>
      <c r="C1875" s="6" t="s">
        <v>231</v>
      </c>
      <c r="D1875" s="6" t="s">
        <v>232</v>
      </c>
      <c r="E1875" s="7">
        <v>42842</v>
      </c>
      <c r="F1875" s="9"/>
      <c r="G1875" s="9"/>
      <c r="H1875" s="11">
        <v>1879.45</v>
      </c>
      <c r="I1875" s="9"/>
      <c r="J1875" s="9"/>
      <c r="K1875" s="9"/>
      <c r="L1875" s="9"/>
      <c r="M1875" s="11">
        <v>-19.96</v>
      </c>
      <c r="N1875" s="11">
        <v>-1.38</v>
      </c>
      <c r="O1875" s="11">
        <v>123.23</v>
      </c>
      <c r="P1875" s="9"/>
      <c r="Q1875" s="9"/>
    </row>
    <row r="1876" spans="1:17" ht="15.75" thickBot="1" x14ac:dyDescent="0.3">
      <c r="A1876" s="6" t="s">
        <v>22</v>
      </c>
      <c r="B1876" s="6" t="s">
        <v>22</v>
      </c>
      <c r="C1876" s="6" t="s">
        <v>231</v>
      </c>
      <c r="D1876" s="6" t="s">
        <v>232</v>
      </c>
      <c r="E1876" s="7">
        <v>42843</v>
      </c>
      <c r="F1876" s="8"/>
      <c r="G1876" s="8"/>
      <c r="H1876" s="10">
        <v>1399.48</v>
      </c>
      <c r="I1876" s="8"/>
      <c r="J1876" s="8"/>
      <c r="K1876" s="8"/>
      <c r="L1876" s="8"/>
      <c r="M1876" s="10">
        <v>-15.95</v>
      </c>
      <c r="N1876" s="10">
        <v>-1.03</v>
      </c>
      <c r="O1876" s="10">
        <v>91.76</v>
      </c>
      <c r="P1876" s="8"/>
      <c r="Q1876" s="8"/>
    </row>
    <row r="1877" spans="1:17" ht="15.75" thickBot="1" x14ac:dyDescent="0.3">
      <c r="A1877" s="6" t="s">
        <v>22</v>
      </c>
      <c r="B1877" s="6" t="s">
        <v>22</v>
      </c>
      <c r="C1877" s="6" t="s">
        <v>231</v>
      </c>
      <c r="D1877" s="6" t="s">
        <v>232</v>
      </c>
      <c r="E1877" s="7">
        <v>42844</v>
      </c>
      <c r="F1877" s="9"/>
      <c r="G1877" s="9"/>
      <c r="H1877" s="11">
        <v>1765.52</v>
      </c>
      <c r="I1877" s="9"/>
      <c r="J1877" s="9"/>
      <c r="K1877" s="9"/>
      <c r="L1877" s="9"/>
      <c r="M1877" s="11">
        <v>-21.24</v>
      </c>
      <c r="N1877" s="11">
        <v>-1.85</v>
      </c>
      <c r="O1877" s="11">
        <v>115.62</v>
      </c>
      <c r="P1877" s="9"/>
      <c r="Q1877" s="9"/>
    </row>
    <row r="1878" spans="1:17" ht="15.75" thickBot="1" x14ac:dyDescent="0.3">
      <c r="A1878" s="6" t="s">
        <v>22</v>
      </c>
      <c r="B1878" s="6" t="s">
        <v>22</v>
      </c>
      <c r="C1878" s="6" t="s">
        <v>231</v>
      </c>
      <c r="D1878" s="6" t="s">
        <v>232</v>
      </c>
      <c r="E1878" s="7">
        <v>42845</v>
      </c>
      <c r="F1878" s="8"/>
      <c r="G1878" s="8"/>
      <c r="H1878" s="10">
        <v>1134.58</v>
      </c>
      <c r="I1878" s="8"/>
      <c r="J1878" s="8"/>
      <c r="K1878" s="8"/>
      <c r="L1878" s="8"/>
      <c r="M1878" s="10">
        <v>-13.61</v>
      </c>
      <c r="N1878" s="10">
        <v>-1.1499999999999999</v>
      </c>
      <c r="O1878" s="10">
        <v>74.28</v>
      </c>
      <c r="P1878" s="8"/>
      <c r="Q1878" s="8"/>
    </row>
    <row r="1879" spans="1:17" ht="15.75" thickBot="1" x14ac:dyDescent="0.3">
      <c r="A1879" s="6" t="s">
        <v>22</v>
      </c>
      <c r="B1879" s="6" t="s">
        <v>22</v>
      </c>
      <c r="C1879" s="6" t="s">
        <v>231</v>
      </c>
      <c r="D1879" s="6" t="s">
        <v>232</v>
      </c>
      <c r="E1879" s="7">
        <v>42849</v>
      </c>
      <c r="F1879" s="9"/>
      <c r="G1879" s="9"/>
      <c r="H1879" s="11">
        <v>16.170000000000002</v>
      </c>
      <c r="I1879" s="9"/>
      <c r="J1879" s="9"/>
      <c r="K1879" s="9"/>
      <c r="L1879" s="9"/>
      <c r="M1879" s="11">
        <v>-0.16</v>
      </c>
      <c r="N1879" s="11">
        <v>-0.01</v>
      </c>
      <c r="O1879" s="11">
        <v>1.06</v>
      </c>
      <c r="P1879" s="9"/>
      <c r="Q1879" s="9"/>
    </row>
    <row r="1880" spans="1:17" ht="15.75" thickBot="1" x14ac:dyDescent="0.3">
      <c r="A1880" s="6" t="s">
        <v>22</v>
      </c>
      <c r="B1880" s="6" t="s">
        <v>22</v>
      </c>
      <c r="C1880" s="6" t="s">
        <v>231</v>
      </c>
      <c r="D1880" s="6" t="s">
        <v>232</v>
      </c>
      <c r="E1880" s="7">
        <v>42850</v>
      </c>
      <c r="F1880" s="8"/>
      <c r="G1880" s="8"/>
      <c r="H1880" s="10">
        <v>3.64</v>
      </c>
      <c r="I1880" s="8"/>
      <c r="J1880" s="8"/>
      <c r="K1880" s="8"/>
      <c r="L1880" s="8"/>
      <c r="M1880" s="10">
        <v>-0.04</v>
      </c>
      <c r="N1880" s="10">
        <v>0</v>
      </c>
      <c r="O1880" s="10">
        <v>0.24</v>
      </c>
      <c r="P1880" s="8"/>
      <c r="Q1880" s="8"/>
    </row>
    <row r="1881" spans="1:17" ht="15.75" thickBot="1" x14ac:dyDescent="0.3">
      <c r="A1881" s="6" t="s">
        <v>22</v>
      </c>
      <c r="B1881" s="6" t="s">
        <v>22</v>
      </c>
      <c r="C1881" s="6" t="s">
        <v>231</v>
      </c>
      <c r="D1881" s="6" t="s">
        <v>232</v>
      </c>
      <c r="E1881" s="7">
        <v>42851</v>
      </c>
      <c r="F1881" s="9"/>
      <c r="G1881" s="9"/>
      <c r="H1881" s="11">
        <v>15.63</v>
      </c>
      <c r="I1881" s="9"/>
      <c r="J1881" s="9"/>
      <c r="K1881" s="9"/>
      <c r="L1881" s="9"/>
      <c r="M1881" s="11">
        <v>-0.16</v>
      </c>
      <c r="N1881" s="11">
        <v>-0.02</v>
      </c>
      <c r="O1881" s="11">
        <v>1.02</v>
      </c>
      <c r="P1881" s="9"/>
      <c r="Q1881" s="9"/>
    </row>
    <row r="1882" spans="1:17" ht="15.75" thickBot="1" x14ac:dyDescent="0.3">
      <c r="A1882" s="6" t="s">
        <v>22</v>
      </c>
      <c r="B1882" s="6" t="s">
        <v>22</v>
      </c>
      <c r="C1882" s="6" t="s">
        <v>231</v>
      </c>
      <c r="D1882" s="6" t="s">
        <v>232</v>
      </c>
      <c r="E1882" s="7">
        <v>42852</v>
      </c>
      <c r="F1882" s="8"/>
      <c r="G1882" s="8"/>
      <c r="H1882" s="10">
        <v>4.8499999999999996</v>
      </c>
      <c r="I1882" s="8"/>
      <c r="J1882" s="8"/>
      <c r="K1882" s="8"/>
      <c r="L1882" s="8"/>
      <c r="M1882" s="10">
        <v>-0.06</v>
      </c>
      <c r="N1882" s="10">
        <v>0</v>
      </c>
      <c r="O1882" s="10">
        <v>0.32</v>
      </c>
      <c r="P1882" s="8"/>
      <c r="Q1882" s="8"/>
    </row>
    <row r="1883" spans="1:17" ht="15.75" thickBot="1" x14ac:dyDescent="0.3">
      <c r="A1883" s="6" t="s">
        <v>22</v>
      </c>
      <c r="B1883" s="6" t="s">
        <v>22</v>
      </c>
      <c r="C1883" s="6" t="s">
        <v>231</v>
      </c>
      <c r="D1883" s="6" t="s">
        <v>232</v>
      </c>
      <c r="E1883" s="7">
        <v>42854</v>
      </c>
      <c r="F1883" s="9"/>
      <c r="G1883" s="9"/>
      <c r="H1883" s="11">
        <v>1350.22</v>
      </c>
      <c r="I1883" s="9"/>
      <c r="J1883" s="9"/>
      <c r="K1883" s="9"/>
      <c r="L1883" s="9"/>
      <c r="M1883" s="11">
        <v>-14.37</v>
      </c>
      <c r="N1883" s="11">
        <v>-0.99</v>
      </c>
      <c r="O1883" s="11">
        <v>88.55</v>
      </c>
      <c r="P1883" s="9"/>
      <c r="Q1883" s="9"/>
    </row>
    <row r="1884" spans="1:17" ht="15.75" thickBot="1" x14ac:dyDescent="0.3">
      <c r="A1884" s="6" t="s">
        <v>22</v>
      </c>
      <c r="B1884" s="6" t="s">
        <v>22</v>
      </c>
      <c r="C1884" s="6" t="s">
        <v>231</v>
      </c>
      <c r="D1884" s="6" t="s">
        <v>232</v>
      </c>
      <c r="E1884" s="7">
        <v>42855</v>
      </c>
      <c r="F1884" s="8"/>
      <c r="G1884" s="8"/>
      <c r="H1884" s="10">
        <v>137007.04000000001</v>
      </c>
      <c r="I1884" s="8"/>
      <c r="J1884" s="8"/>
      <c r="K1884" s="8"/>
      <c r="L1884" s="8"/>
      <c r="M1884" s="10">
        <v>-1511.62</v>
      </c>
      <c r="N1884" s="10">
        <v>-116.54</v>
      </c>
      <c r="O1884" s="10">
        <v>8975.7199999999993</v>
      </c>
      <c r="P1884" s="8"/>
      <c r="Q1884" s="8"/>
    </row>
    <row r="1885" spans="1:17" ht="15.75" thickBot="1" x14ac:dyDescent="0.3">
      <c r="A1885" s="6" t="s">
        <v>22</v>
      </c>
      <c r="B1885" s="6" t="s">
        <v>22</v>
      </c>
      <c r="C1885" s="6" t="s">
        <v>233</v>
      </c>
      <c r="D1885" s="6" t="s">
        <v>234</v>
      </c>
      <c r="E1885" s="7">
        <v>42741</v>
      </c>
      <c r="F1885" s="9"/>
      <c r="G1885" s="9"/>
      <c r="H1885" s="11">
        <v>0</v>
      </c>
      <c r="I1885" s="9"/>
      <c r="J1885" s="9"/>
      <c r="K1885" s="9"/>
      <c r="L1885" s="9"/>
      <c r="M1885" s="11">
        <v>0</v>
      </c>
      <c r="N1885" s="11">
        <v>0</v>
      </c>
      <c r="O1885" s="11">
        <v>0</v>
      </c>
      <c r="P1885" s="9"/>
      <c r="Q1885" s="9"/>
    </row>
    <row r="1886" spans="1:17" ht="15.75" thickBot="1" x14ac:dyDescent="0.3">
      <c r="A1886" s="6" t="s">
        <v>22</v>
      </c>
      <c r="B1886" s="6" t="s">
        <v>22</v>
      </c>
      <c r="C1886" s="6" t="s">
        <v>233</v>
      </c>
      <c r="D1886" s="6" t="s">
        <v>234</v>
      </c>
      <c r="E1886" s="7">
        <v>42772</v>
      </c>
      <c r="F1886" s="8"/>
      <c r="G1886" s="8"/>
      <c r="H1886" s="10">
        <v>0</v>
      </c>
      <c r="I1886" s="8"/>
      <c r="J1886" s="8"/>
      <c r="K1886" s="8"/>
      <c r="L1886" s="8"/>
      <c r="M1886" s="10">
        <v>0</v>
      </c>
      <c r="N1886" s="10">
        <v>0</v>
      </c>
      <c r="O1886" s="10">
        <v>0</v>
      </c>
      <c r="P1886" s="8"/>
      <c r="Q1886" s="8"/>
    </row>
    <row r="1887" spans="1:17" ht="15.75" thickBot="1" x14ac:dyDescent="0.3">
      <c r="A1887" s="6" t="s">
        <v>22</v>
      </c>
      <c r="B1887" s="6" t="s">
        <v>22</v>
      </c>
      <c r="C1887" s="6" t="s">
        <v>233</v>
      </c>
      <c r="D1887" s="6" t="s">
        <v>234</v>
      </c>
      <c r="E1887" s="7">
        <v>42799</v>
      </c>
      <c r="F1887" s="9"/>
      <c r="G1887" s="9"/>
      <c r="H1887" s="11">
        <v>1.86</v>
      </c>
      <c r="I1887" s="9"/>
      <c r="J1887" s="9"/>
      <c r="K1887" s="9"/>
      <c r="L1887" s="9"/>
      <c r="M1887" s="11">
        <v>0.01</v>
      </c>
      <c r="N1887" s="11">
        <v>-0.01</v>
      </c>
      <c r="O1887" s="11">
        <v>0.1</v>
      </c>
      <c r="P1887" s="9"/>
      <c r="Q1887" s="9"/>
    </row>
    <row r="1888" spans="1:17" ht="15.75" thickBot="1" x14ac:dyDescent="0.3">
      <c r="A1888" s="6" t="s">
        <v>22</v>
      </c>
      <c r="B1888" s="6" t="s">
        <v>22</v>
      </c>
      <c r="C1888" s="6" t="s">
        <v>233</v>
      </c>
      <c r="D1888" s="6" t="s">
        <v>234</v>
      </c>
      <c r="E1888" s="7">
        <v>42800</v>
      </c>
      <c r="F1888" s="8"/>
      <c r="G1888" s="8"/>
      <c r="H1888" s="10">
        <v>0</v>
      </c>
      <c r="I1888" s="8"/>
      <c r="J1888" s="8"/>
      <c r="K1888" s="8"/>
      <c r="L1888" s="8"/>
      <c r="M1888" s="10">
        <v>0</v>
      </c>
      <c r="N1888" s="10">
        <v>0</v>
      </c>
      <c r="O1888" s="10">
        <v>0</v>
      </c>
      <c r="P1888" s="8"/>
      <c r="Q1888" s="8"/>
    </row>
    <row r="1889" spans="1:17" ht="15.75" thickBot="1" x14ac:dyDescent="0.3">
      <c r="A1889" s="6" t="s">
        <v>22</v>
      </c>
      <c r="B1889" s="6" t="s">
        <v>22</v>
      </c>
      <c r="C1889" s="6" t="s">
        <v>233</v>
      </c>
      <c r="D1889" s="6" t="s">
        <v>234</v>
      </c>
      <c r="E1889" s="7">
        <v>42802</v>
      </c>
      <c r="F1889" s="9"/>
      <c r="G1889" s="9"/>
      <c r="H1889" s="11">
        <v>6.2</v>
      </c>
      <c r="I1889" s="9"/>
      <c r="J1889" s="9"/>
      <c r="K1889" s="9"/>
      <c r="L1889" s="9"/>
      <c r="M1889" s="11">
        <v>0.01</v>
      </c>
      <c r="N1889" s="11">
        <v>-0.02</v>
      </c>
      <c r="O1889" s="11">
        <v>0.34</v>
      </c>
      <c r="P1889" s="9"/>
      <c r="Q1889" s="9"/>
    </row>
    <row r="1890" spans="1:17" ht="15.75" thickBot="1" x14ac:dyDescent="0.3">
      <c r="A1890" s="6" t="s">
        <v>22</v>
      </c>
      <c r="B1890" s="6" t="s">
        <v>22</v>
      </c>
      <c r="C1890" s="6" t="s">
        <v>233</v>
      </c>
      <c r="D1890" s="6" t="s">
        <v>234</v>
      </c>
      <c r="E1890" s="7">
        <v>42803</v>
      </c>
      <c r="F1890" s="8"/>
      <c r="G1890" s="8"/>
      <c r="H1890" s="10">
        <v>18.61</v>
      </c>
      <c r="I1890" s="8"/>
      <c r="J1890" s="8"/>
      <c r="K1890" s="8"/>
      <c r="L1890" s="8"/>
      <c r="M1890" s="10">
        <v>0.03</v>
      </c>
      <c r="N1890" s="10">
        <v>-7.0000000000000007E-2</v>
      </c>
      <c r="O1890" s="10">
        <v>1.01</v>
      </c>
      <c r="P1890" s="8"/>
      <c r="Q1890" s="8"/>
    </row>
    <row r="1891" spans="1:17" ht="15.75" thickBot="1" x14ac:dyDescent="0.3">
      <c r="A1891" s="6" t="s">
        <v>22</v>
      </c>
      <c r="B1891" s="6" t="s">
        <v>22</v>
      </c>
      <c r="C1891" s="6" t="s">
        <v>233</v>
      </c>
      <c r="D1891" s="6" t="s">
        <v>234</v>
      </c>
      <c r="E1891" s="7">
        <v>42806</v>
      </c>
      <c r="F1891" s="9"/>
      <c r="G1891" s="9"/>
      <c r="H1891" s="11">
        <v>0</v>
      </c>
      <c r="I1891" s="9"/>
      <c r="J1891" s="9"/>
      <c r="K1891" s="9"/>
      <c r="L1891" s="9"/>
      <c r="M1891" s="11">
        <v>0</v>
      </c>
      <c r="N1891" s="11">
        <v>0</v>
      </c>
      <c r="O1891" s="11">
        <v>0</v>
      </c>
      <c r="P1891" s="9"/>
      <c r="Q1891" s="9"/>
    </row>
    <row r="1892" spans="1:17" ht="15.75" thickBot="1" x14ac:dyDescent="0.3">
      <c r="A1892" s="6" t="s">
        <v>22</v>
      </c>
      <c r="B1892" s="6" t="s">
        <v>22</v>
      </c>
      <c r="C1892" s="6" t="s">
        <v>233</v>
      </c>
      <c r="D1892" s="6" t="s">
        <v>234</v>
      </c>
      <c r="E1892" s="7">
        <v>42807</v>
      </c>
      <c r="F1892" s="8"/>
      <c r="G1892" s="8"/>
      <c r="H1892" s="10">
        <v>18.61</v>
      </c>
      <c r="I1892" s="8"/>
      <c r="J1892" s="8"/>
      <c r="K1892" s="8"/>
      <c r="L1892" s="8"/>
      <c r="M1892" s="10">
        <v>0.03</v>
      </c>
      <c r="N1892" s="10">
        <v>-7.0000000000000007E-2</v>
      </c>
      <c r="O1892" s="10">
        <v>1.01</v>
      </c>
      <c r="P1892" s="8"/>
      <c r="Q1892" s="8"/>
    </row>
    <row r="1893" spans="1:17" ht="15.75" thickBot="1" x14ac:dyDescent="0.3">
      <c r="A1893" s="6" t="s">
        <v>22</v>
      </c>
      <c r="B1893" s="6" t="s">
        <v>22</v>
      </c>
      <c r="C1893" s="6" t="s">
        <v>233</v>
      </c>
      <c r="D1893" s="6" t="s">
        <v>234</v>
      </c>
      <c r="E1893" s="7">
        <v>42809</v>
      </c>
      <c r="F1893" s="9"/>
      <c r="G1893" s="9"/>
      <c r="H1893" s="11">
        <v>37.22</v>
      </c>
      <c r="I1893" s="9"/>
      <c r="J1893" s="9"/>
      <c r="K1893" s="9"/>
      <c r="L1893" s="9"/>
      <c r="M1893" s="11">
        <v>0.06</v>
      </c>
      <c r="N1893" s="11">
        <v>-0.14000000000000001</v>
      </c>
      <c r="O1893" s="11">
        <v>2.02</v>
      </c>
      <c r="P1893" s="9"/>
      <c r="Q1893" s="9"/>
    </row>
    <row r="1894" spans="1:17" ht="15.75" thickBot="1" x14ac:dyDescent="0.3">
      <c r="A1894" s="6" t="s">
        <v>22</v>
      </c>
      <c r="B1894" s="6" t="s">
        <v>22</v>
      </c>
      <c r="C1894" s="6" t="s">
        <v>233</v>
      </c>
      <c r="D1894" s="6" t="s">
        <v>234</v>
      </c>
      <c r="E1894" s="7">
        <v>42811</v>
      </c>
      <c r="F1894" s="8"/>
      <c r="G1894" s="8"/>
      <c r="H1894" s="10">
        <v>39.28</v>
      </c>
      <c r="I1894" s="8"/>
      <c r="J1894" s="8"/>
      <c r="K1894" s="8"/>
      <c r="L1894" s="8"/>
      <c r="M1894" s="10">
        <v>0.08</v>
      </c>
      <c r="N1894" s="10">
        <v>-0.14000000000000001</v>
      </c>
      <c r="O1894" s="10">
        <v>2.13</v>
      </c>
      <c r="P1894" s="8"/>
      <c r="Q1894" s="8"/>
    </row>
    <row r="1895" spans="1:17" ht="15.75" thickBot="1" x14ac:dyDescent="0.3">
      <c r="A1895" s="6" t="s">
        <v>22</v>
      </c>
      <c r="B1895" s="6" t="s">
        <v>22</v>
      </c>
      <c r="C1895" s="6" t="s">
        <v>233</v>
      </c>
      <c r="D1895" s="6" t="s">
        <v>234</v>
      </c>
      <c r="E1895" s="7">
        <v>42812</v>
      </c>
      <c r="F1895" s="9"/>
      <c r="G1895" s="9"/>
      <c r="H1895" s="11">
        <v>167.49</v>
      </c>
      <c r="I1895" s="9"/>
      <c r="J1895" s="9"/>
      <c r="K1895" s="9"/>
      <c r="L1895" s="9"/>
      <c r="M1895" s="11">
        <v>0.32</v>
      </c>
      <c r="N1895" s="11">
        <v>-0.63</v>
      </c>
      <c r="O1895" s="11">
        <v>9.09</v>
      </c>
      <c r="P1895" s="9"/>
      <c r="Q1895" s="9"/>
    </row>
    <row r="1896" spans="1:17" ht="15.75" thickBot="1" x14ac:dyDescent="0.3">
      <c r="A1896" s="6" t="s">
        <v>22</v>
      </c>
      <c r="B1896" s="6" t="s">
        <v>22</v>
      </c>
      <c r="C1896" s="6" t="s">
        <v>233</v>
      </c>
      <c r="D1896" s="6" t="s">
        <v>234</v>
      </c>
      <c r="E1896" s="7">
        <v>42813</v>
      </c>
      <c r="F1896" s="8"/>
      <c r="G1896" s="8"/>
      <c r="H1896" s="10">
        <v>37.22</v>
      </c>
      <c r="I1896" s="8"/>
      <c r="J1896" s="8"/>
      <c r="K1896" s="8"/>
      <c r="L1896" s="8"/>
      <c r="M1896" s="10">
        <v>0.08</v>
      </c>
      <c r="N1896" s="10">
        <v>-0.14000000000000001</v>
      </c>
      <c r="O1896" s="10">
        <v>2.02</v>
      </c>
      <c r="P1896" s="8"/>
      <c r="Q1896" s="8"/>
    </row>
    <row r="1897" spans="1:17" ht="15.75" thickBot="1" x14ac:dyDescent="0.3">
      <c r="A1897" s="6" t="s">
        <v>22</v>
      </c>
      <c r="B1897" s="6" t="s">
        <v>22</v>
      </c>
      <c r="C1897" s="6" t="s">
        <v>233</v>
      </c>
      <c r="D1897" s="6" t="s">
        <v>234</v>
      </c>
      <c r="E1897" s="7">
        <v>42814</v>
      </c>
      <c r="F1897" s="9"/>
      <c r="G1897" s="9"/>
      <c r="H1897" s="11">
        <v>413.54</v>
      </c>
      <c r="I1897" s="9"/>
      <c r="J1897" s="9"/>
      <c r="K1897" s="9"/>
      <c r="L1897" s="9"/>
      <c r="M1897" s="11">
        <v>0.78</v>
      </c>
      <c r="N1897" s="11">
        <v>-1.52</v>
      </c>
      <c r="O1897" s="11">
        <v>22.44</v>
      </c>
      <c r="P1897" s="9"/>
      <c r="Q1897" s="9"/>
    </row>
    <row r="1898" spans="1:17" ht="15.75" thickBot="1" x14ac:dyDescent="0.3">
      <c r="A1898" s="6" t="s">
        <v>22</v>
      </c>
      <c r="B1898" s="6" t="s">
        <v>22</v>
      </c>
      <c r="C1898" s="6" t="s">
        <v>233</v>
      </c>
      <c r="D1898" s="6" t="s">
        <v>234</v>
      </c>
      <c r="E1898" s="7">
        <v>42824</v>
      </c>
      <c r="F1898" s="8"/>
      <c r="G1898" s="8"/>
      <c r="H1898" s="10">
        <v>283.47000000000003</v>
      </c>
      <c r="I1898" s="8"/>
      <c r="J1898" s="8"/>
      <c r="K1898" s="8"/>
      <c r="L1898" s="8"/>
      <c r="M1898" s="10">
        <v>0.52</v>
      </c>
      <c r="N1898" s="10">
        <v>-1.06</v>
      </c>
      <c r="O1898" s="10">
        <v>15.39</v>
      </c>
      <c r="P1898" s="8"/>
      <c r="Q1898" s="8"/>
    </row>
    <row r="1899" spans="1:17" ht="15.75" thickBot="1" x14ac:dyDescent="0.3">
      <c r="A1899" s="6" t="s">
        <v>22</v>
      </c>
      <c r="B1899" s="6" t="s">
        <v>22</v>
      </c>
      <c r="C1899" s="6" t="s">
        <v>233</v>
      </c>
      <c r="D1899" s="6" t="s">
        <v>234</v>
      </c>
      <c r="E1899" s="7">
        <v>42825</v>
      </c>
      <c r="F1899" s="9"/>
      <c r="G1899" s="9"/>
      <c r="H1899" s="11">
        <v>329.43</v>
      </c>
      <c r="I1899" s="9"/>
      <c r="J1899" s="9"/>
      <c r="K1899" s="9"/>
      <c r="L1899" s="9"/>
      <c r="M1899" s="11">
        <v>0.6</v>
      </c>
      <c r="N1899" s="11">
        <v>-1.21</v>
      </c>
      <c r="O1899" s="11">
        <v>17.88</v>
      </c>
      <c r="P1899" s="9"/>
      <c r="Q1899" s="9"/>
    </row>
    <row r="1900" spans="1:17" ht="15.75" thickBot="1" x14ac:dyDescent="0.3">
      <c r="A1900" s="6" t="s">
        <v>22</v>
      </c>
      <c r="B1900" s="6" t="s">
        <v>22</v>
      </c>
      <c r="C1900" s="6" t="s">
        <v>233</v>
      </c>
      <c r="D1900" s="6" t="s">
        <v>234</v>
      </c>
      <c r="E1900" s="7">
        <v>42828</v>
      </c>
      <c r="F1900" s="8"/>
      <c r="G1900" s="8"/>
      <c r="H1900" s="10">
        <v>1906.23</v>
      </c>
      <c r="I1900" s="8"/>
      <c r="J1900" s="8"/>
      <c r="K1900" s="8"/>
      <c r="L1900" s="8"/>
      <c r="M1900" s="10">
        <v>-31.41</v>
      </c>
      <c r="N1900" s="10">
        <v>-2.2599999999999998</v>
      </c>
      <c r="O1900" s="10">
        <v>124.12</v>
      </c>
      <c r="P1900" s="8"/>
      <c r="Q1900" s="8"/>
    </row>
    <row r="1901" spans="1:17" ht="15.75" thickBot="1" x14ac:dyDescent="0.3">
      <c r="A1901" s="6" t="s">
        <v>22</v>
      </c>
      <c r="B1901" s="6" t="s">
        <v>22</v>
      </c>
      <c r="C1901" s="6" t="s">
        <v>233</v>
      </c>
      <c r="D1901" s="6" t="s">
        <v>234</v>
      </c>
      <c r="E1901" s="7">
        <v>42829</v>
      </c>
      <c r="F1901" s="9"/>
      <c r="G1901" s="9"/>
      <c r="H1901" s="11">
        <v>2188.77</v>
      </c>
      <c r="I1901" s="9"/>
      <c r="J1901" s="9"/>
      <c r="K1901" s="9"/>
      <c r="L1901" s="9"/>
      <c r="M1901" s="11">
        <v>-35.9</v>
      </c>
      <c r="N1901" s="11">
        <v>-2.62</v>
      </c>
      <c r="O1901" s="11">
        <v>142.56</v>
      </c>
      <c r="P1901" s="9"/>
      <c r="Q1901" s="9"/>
    </row>
    <row r="1902" spans="1:17" ht="15.75" thickBot="1" x14ac:dyDescent="0.3">
      <c r="A1902" s="6" t="s">
        <v>22</v>
      </c>
      <c r="B1902" s="6" t="s">
        <v>22</v>
      </c>
      <c r="C1902" s="6" t="s">
        <v>233</v>
      </c>
      <c r="D1902" s="6" t="s">
        <v>234</v>
      </c>
      <c r="E1902" s="7">
        <v>42830</v>
      </c>
      <c r="F1902" s="8"/>
      <c r="G1902" s="8"/>
      <c r="H1902" s="10">
        <v>4689.3100000000004</v>
      </c>
      <c r="I1902" s="8"/>
      <c r="J1902" s="8"/>
      <c r="K1902" s="8"/>
      <c r="L1902" s="8"/>
      <c r="M1902" s="10">
        <v>-82.22</v>
      </c>
      <c r="N1902" s="10">
        <v>-6.56</v>
      </c>
      <c r="O1902" s="10">
        <v>305.02999999999997</v>
      </c>
      <c r="P1902" s="8"/>
      <c r="Q1902" s="8"/>
    </row>
    <row r="1903" spans="1:17" ht="15.75" thickBot="1" x14ac:dyDescent="0.3">
      <c r="A1903" s="6" t="s">
        <v>22</v>
      </c>
      <c r="B1903" s="6" t="s">
        <v>22</v>
      </c>
      <c r="C1903" s="6" t="s">
        <v>233</v>
      </c>
      <c r="D1903" s="6" t="s">
        <v>234</v>
      </c>
      <c r="E1903" s="7">
        <v>42831</v>
      </c>
      <c r="F1903" s="9"/>
      <c r="G1903" s="9"/>
      <c r="H1903" s="11">
        <v>3905.08</v>
      </c>
      <c r="I1903" s="9"/>
      <c r="J1903" s="9"/>
      <c r="K1903" s="9"/>
      <c r="L1903" s="9"/>
      <c r="M1903" s="11">
        <v>-61.94</v>
      </c>
      <c r="N1903" s="11">
        <v>-4.58</v>
      </c>
      <c r="O1903" s="11">
        <v>254.49</v>
      </c>
      <c r="P1903" s="9"/>
      <c r="Q1903" s="9"/>
    </row>
    <row r="1904" spans="1:17" ht="15.75" thickBot="1" x14ac:dyDescent="0.3">
      <c r="A1904" s="6" t="s">
        <v>22</v>
      </c>
      <c r="B1904" s="6" t="s">
        <v>22</v>
      </c>
      <c r="C1904" s="6" t="s">
        <v>233</v>
      </c>
      <c r="D1904" s="6" t="s">
        <v>234</v>
      </c>
      <c r="E1904" s="7">
        <v>42832</v>
      </c>
      <c r="F1904" s="8"/>
      <c r="G1904" s="8"/>
      <c r="H1904" s="10">
        <v>5752.55</v>
      </c>
      <c r="I1904" s="8"/>
      <c r="J1904" s="8"/>
      <c r="K1904" s="8"/>
      <c r="L1904" s="8"/>
      <c r="M1904" s="10">
        <v>-90.92</v>
      </c>
      <c r="N1904" s="10">
        <v>-6.81</v>
      </c>
      <c r="O1904" s="10">
        <v>374.84</v>
      </c>
      <c r="P1904" s="8"/>
      <c r="Q1904" s="8"/>
    </row>
    <row r="1905" spans="1:17" ht="15.75" thickBot="1" x14ac:dyDescent="0.3">
      <c r="A1905" s="6" t="s">
        <v>22</v>
      </c>
      <c r="B1905" s="6" t="s">
        <v>22</v>
      </c>
      <c r="C1905" s="6" t="s">
        <v>233</v>
      </c>
      <c r="D1905" s="6" t="s">
        <v>234</v>
      </c>
      <c r="E1905" s="7">
        <v>42833</v>
      </c>
      <c r="F1905" s="9"/>
      <c r="G1905" s="9"/>
      <c r="H1905" s="11">
        <v>1903.96</v>
      </c>
      <c r="I1905" s="9"/>
      <c r="J1905" s="9"/>
      <c r="K1905" s="9"/>
      <c r="L1905" s="9"/>
      <c r="M1905" s="11">
        <v>-29.75</v>
      </c>
      <c r="N1905" s="11">
        <v>-2.17</v>
      </c>
      <c r="O1905" s="11">
        <v>124.06</v>
      </c>
      <c r="P1905" s="9"/>
      <c r="Q1905" s="9"/>
    </row>
    <row r="1906" spans="1:17" ht="15.75" thickBot="1" x14ac:dyDescent="0.3">
      <c r="A1906" s="6" t="s">
        <v>22</v>
      </c>
      <c r="B1906" s="6" t="s">
        <v>22</v>
      </c>
      <c r="C1906" s="6" t="s">
        <v>233</v>
      </c>
      <c r="D1906" s="6" t="s">
        <v>234</v>
      </c>
      <c r="E1906" s="7">
        <v>42834</v>
      </c>
      <c r="F1906" s="8"/>
      <c r="G1906" s="8"/>
      <c r="H1906" s="10">
        <v>6132.87</v>
      </c>
      <c r="I1906" s="8"/>
      <c r="J1906" s="8"/>
      <c r="K1906" s="8"/>
      <c r="L1906" s="8"/>
      <c r="M1906" s="10">
        <v>-96.56</v>
      </c>
      <c r="N1906" s="10">
        <v>-7.19</v>
      </c>
      <c r="O1906" s="10">
        <v>399.65</v>
      </c>
      <c r="P1906" s="8"/>
      <c r="Q1906" s="8"/>
    </row>
    <row r="1907" spans="1:17" ht="15.75" thickBot="1" x14ac:dyDescent="0.3">
      <c r="A1907" s="6" t="s">
        <v>22</v>
      </c>
      <c r="B1907" s="6" t="s">
        <v>22</v>
      </c>
      <c r="C1907" s="6" t="s">
        <v>233</v>
      </c>
      <c r="D1907" s="6" t="s">
        <v>234</v>
      </c>
      <c r="E1907" s="7">
        <v>42835</v>
      </c>
      <c r="F1907" s="9"/>
      <c r="G1907" s="9"/>
      <c r="H1907" s="11">
        <v>1572.36</v>
      </c>
      <c r="I1907" s="9"/>
      <c r="J1907" s="9"/>
      <c r="K1907" s="9"/>
      <c r="L1907" s="9"/>
      <c r="M1907" s="11">
        <v>-26.54</v>
      </c>
      <c r="N1907" s="11">
        <v>-2.23</v>
      </c>
      <c r="O1907" s="11">
        <v>102.32</v>
      </c>
      <c r="P1907" s="9"/>
      <c r="Q1907" s="9"/>
    </row>
    <row r="1908" spans="1:17" ht="15.75" thickBot="1" x14ac:dyDescent="0.3">
      <c r="A1908" s="6" t="s">
        <v>22</v>
      </c>
      <c r="B1908" s="6" t="s">
        <v>22</v>
      </c>
      <c r="C1908" s="6" t="s">
        <v>233</v>
      </c>
      <c r="D1908" s="6" t="s">
        <v>234</v>
      </c>
      <c r="E1908" s="7">
        <v>42836</v>
      </c>
      <c r="F1908" s="8"/>
      <c r="G1908" s="8"/>
      <c r="H1908" s="10">
        <v>2577.9499999999998</v>
      </c>
      <c r="I1908" s="8"/>
      <c r="J1908" s="8"/>
      <c r="K1908" s="8"/>
      <c r="L1908" s="8"/>
      <c r="M1908" s="10">
        <v>-40.04</v>
      </c>
      <c r="N1908" s="10">
        <v>-3.01</v>
      </c>
      <c r="O1908" s="10">
        <v>167.98</v>
      </c>
      <c r="P1908" s="8"/>
      <c r="Q1908" s="8"/>
    </row>
    <row r="1909" spans="1:17" ht="15.75" thickBot="1" x14ac:dyDescent="0.3">
      <c r="A1909" s="6" t="s">
        <v>22</v>
      </c>
      <c r="B1909" s="6" t="s">
        <v>22</v>
      </c>
      <c r="C1909" s="6" t="s">
        <v>233</v>
      </c>
      <c r="D1909" s="6" t="s">
        <v>234</v>
      </c>
      <c r="E1909" s="7">
        <v>42837</v>
      </c>
      <c r="F1909" s="9"/>
      <c r="G1909" s="9"/>
      <c r="H1909" s="11">
        <v>2039.55</v>
      </c>
      <c r="I1909" s="9"/>
      <c r="J1909" s="9"/>
      <c r="K1909" s="9"/>
      <c r="L1909" s="9"/>
      <c r="M1909" s="11">
        <v>-32.130000000000003</v>
      </c>
      <c r="N1909" s="11">
        <v>-2.37</v>
      </c>
      <c r="O1909" s="11">
        <v>132.88</v>
      </c>
      <c r="P1909" s="9"/>
      <c r="Q1909" s="9"/>
    </row>
    <row r="1910" spans="1:17" ht="15.75" thickBot="1" x14ac:dyDescent="0.3">
      <c r="A1910" s="6" t="s">
        <v>22</v>
      </c>
      <c r="B1910" s="6" t="s">
        <v>22</v>
      </c>
      <c r="C1910" s="6" t="s">
        <v>233</v>
      </c>
      <c r="D1910" s="6" t="s">
        <v>234</v>
      </c>
      <c r="E1910" s="7">
        <v>42838</v>
      </c>
      <c r="F1910" s="8"/>
      <c r="G1910" s="8"/>
      <c r="H1910" s="10">
        <v>3185.61</v>
      </c>
      <c r="I1910" s="8"/>
      <c r="J1910" s="8"/>
      <c r="K1910" s="8"/>
      <c r="L1910" s="8"/>
      <c r="M1910" s="10">
        <v>-49.09</v>
      </c>
      <c r="N1910" s="10">
        <v>-3.55</v>
      </c>
      <c r="O1910" s="10">
        <v>207.62</v>
      </c>
      <c r="P1910" s="8"/>
      <c r="Q1910" s="8"/>
    </row>
    <row r="1911" spans="1:17" ht="15.75" thickBot="1" x14ac:dyDescent="0.3">
      <c r="A1911" s="6" t="s">
        <v>22</v>
      </c>
      <c r="B1911" s="6" t="s">
        <v>22</v>
      </c>
      <c r="C1911" s="6" t="s">
        <v>233</v>
      </c>
      <c r="D1911" s="6" t="s">
        <v>234</v>
      </c>
      <c r="E1911" s="7">
        <v>42839</v>
      </c>
      <c r="F1911" s="9"/>
      <c r="G1911" s="9"/>
      <c r="H1911" s="11">
        <v>3433.9</v>
      </c>
      <c r="I1911" s="9"/>
      <c r="J1911" s="9"/>
      <c r="K1911" s="9"/>
      <c r="L1911" s="9"/>
      <c r="M1911" s="11">
        <v>-57.6</v>
      </c>
      <c r="N1911" s="11">
        <v>-4.6900000000000004</v>
      </c>
      <c r="O1911" s="11">
        <v>223.5</v>
      </c>
      <c r="P1911" s="9"/>
      <c r="Q1911" s="9"/>
    </row>
    <row r="1912" spans="1:17" ht="15.75" thickBot="1" x14ac:dyDescent="0.3">
      <c r="A1912" s="6" t="s">
        <v>22</v>
      </c>
      <c r="B1912" s="6" t="s">
        <v>22</v>
      </c>
      <c r="C1912" s="6" t="s">
        <v>233</v>
      </c>
      <c r="D1912" s="6" t="s">
        <v>234</v>
      </c>
      <c r="E1912" s="7">
        <v>42840</v>
      </c>
      <c r="F1912" s="8"/>
      <c r="G1912" s="8"/>
      <c r="H1912" s="10">
        <v>2564.7800000000002</v>
      </c>
      <c r="I1912" s="8"/>
      <c r="J1912" s="8"/>
      <c r="K1912" s="8"/>
      <c r="L1912" s="8"/>
      <c r="M1912" s="10">
        <v>-43.56</v>
      </c>
      <c r="N1912" s="10">
        <v>-3.62</v>
      </c>
      <c r="O1912" s="10">
        <v>166.91</v>
      </c>
      <c r="P1912" s="8"/>
      <c r="Q1912" s="8"/>
    </row>
    <row r="1913" spans="1:17" ht="15.75" thickBot="1" x14ac:dyDescent="0.3">
      <c r="A1913" s="6" t="s">
        <v>22</v>
      </c>
      <c r="B1913" s="6" t="s">
        <v>22</v>
      </c>
      <c r="C1913" s="6" t="s">
        <v>233</v>
      </c>
      <c r="D1913" s="6" t="s">
        <v>234</v>
      </c>
      <c r="E1913" s="7">
        <v>42841</v>
      </c>
      <c r="F1913" s="9"/>
      <c r="G1913" s="9"/>
      <c r="H1913" s="11">
        <v>1736.77</v>
      </c>
      <c r="I1913" s="9"/>
      <c r="J1913" s="9"/>
      <c r="K1913" s="9"/>
      <c r="L1913" s="9"/>
      <c r="M1913" s="11">
        <v>-28.02</v>
      </c>
      <c r="N1913" s="11">
        <v>-2.0099999999999998</v>
      </c>
      <c r="O1913" s="11">
        <v>113.11</v>
      </c>
      <c r="P1913" s="9"/>
      <c r="Q1913" s="9"/>
    </row>
    <row r="1914" spans="1:17" ht="15.75" thickBot="1" x14ac:dyDescent="0.3">
      <c r="A1914" s="6" t="s">
        <v>22</v>
      </c>
      <c r="B1914" s="6" t="s">
        <v>22</v>
      </c>
      <c r="C1914" s="6" t="s">
        <v>233</v>
      </c>
      <c r="D1914" s="6" t="s">
        <v>234</v>
      </c>
      <c r="E1914" s="7">
        <v>42842</v>
      </c>
      <c r="F1914" s="8"/>
      <c r="G1914" s="8"/>
      <c r="H1914" s="10">
        <v>2844.88</v>
      </c>
      <c r="I1914" s="8"/>
      <c r="J1914" s="8"/>
      <c r="K1914" s="8"/>
      <c r="L1914" s="8"/>
      <c r="M1914" s="10">
        <v>-45.1</v>
      </c>
      <c r="N1914" s="10">
        <v>-3.38</v>
      </c>
      <c r="O1914" s="10">
        <v>185.37</v>
      </c>
      <c r="P1914" s="8"/>
      <c r="Q1914" s="8"/>
    </row>
    <row r="1915" spans="1:17" ht="15.75" thickBot="1" x14ac:dyDescent="0.3">
      <c r="A1915" s="6" t="s">
        <v>22</v>
      </c>
      <c r="B1915" s="6" t="s">
        <v>22</v>
      </c>
      <c r="C1915" s="6" t="s">
        <v>233</v>
      </c>
      <c r="D1915" s="6" t="s">
        <v>234</v>
      </c>
      <c r="E1915" s="7">
        <v>42843</v>
      </c>
      <c r="F1915" s="9"/>
      <c r="G1915" s="9"/>
      <c r="H1915" s="11">
        <v>3954.88</v>
      </c>
      <c r="I1915" s="9"/>
      <c r="J1915" s="9"/>
      <c r="K1915" s="9"/>
      <c r="L1915" s="9"/>
      <c r="M1915" s="11">
        <v>-61.58</v>
      </c>
      <c r="N1915" s="11">
        <v>-4.59</v>
      </c>
      <c r="O1915" s="11">
        <v>257.75</v>
      </c>
      <c r="P1915" s="9"/>
      <c r="Q1915" s="9"/>
    </row>
    <row r="1916" spans="1:17" ht="15.75" thickBot="1" x14ac:dyDescent="0.3">
      <c r="A1916" s="6" t="s">
        <v>22</v>
      </c>
      <c r="B1916" s="6" t="s">
        <v>22</v>
      </c>
      <c r="C1916" s="6" t="s">
        <v>233</v>
      </c>
      <c r="D1916" s="6" t="s">
        <v>234</v>
      </c>
      <c r="E1916" s="7">
        <v>42844</v>
      </c>
      <c r="F1916" s="8"/>
      <c r="G1916" s="8"/>
      <c r="H1916" s="10">
        <v>4777.03</v>
      </c>
      <c r="I1916" s="8"/>
      <c r="J1916" s="8"/>
      <c r="K1916" s="8"/>
      <c r="L1916" s="8"/>
      <c r="M1916" s="10">
        <v>-80.58</v>
      </c>
      <c r="N1916" s="10">
        <v>-5.88</v>
      </c>
      <c r="O1916" s="10">
        <v>310.97000000000003</v>
      </c>
      <c r="P1916" s="8"/>
      <c r="Q1916" s="8"/>
    </row>
    <row r="1917" spans="1:17" ht="15.75" thickBot="1" x14ac:dyDescent="0.3">
      <c r="A1917" s="6" t="s">
        <v>22</v>
      </c>
      <c r="B1917" s="6" t="s">
        <v>22</v>
      </c>
      <c r="C1917" s="6" t="s">
        <v>233</v>
      </c>
      <c r="D1917" s="6" t="s">
        <v>234</v>
      </c>
      <c r="E1917" s="7">
        <v>42845</v>
      </c>
      <c r="F1917" s="9"/>
      <c r="G1917" s="9"/>
      <c r="H1917" s="11">
        <v>4053.6</v>
      </c>
      <c r="I1917" s="9"/>
      <c r="J1917" s="9"/>
      <c r="K1917" s="9"/>
      <c r="L1917" s="9"/>
      <c r="M1917" s="11">
        <v>-69.069999999999993</v>
      </c>
      <c r="N1917" s="11">
        <v>-5.03</v>
      </c>
      <c r="O1917" s="11">
        <v>263.83999999999997</v>
      </c>
      <c r="P1917" s="9"/>
      <c r="Q1917" s="9"/>
    </row>
    <row r="1918" spans="1:17" ht="15.75" thickBot="1" x14ac:dyDescent="0.3">
      <c r="A1918" s="6" t="s">
        <v>22</v>
      </c>
      <c r="B1918" s="6" t="s">
        <v>22</v>
      </c>
      <c r="C1918" s="6" t="s">
        <v>233</v>
      </c>
      <c r="D1918" s="6" t="s">
        <v>234</v>
      </c>
      <c r="E1918" s="7">
        <v>42846</v>
      </c>
      <c r="F1918" s="8"/>
      <c r="G1918" s="8"/>
      <c r="H1918" s="10">
        <v>4.96</v>
      </c>
      <c r="I1918" s="8"/>
      <c r="J1918" s="8"/>
      <c r="K1918" s="8"/>
      <c r="L1918" s="8"/>
      <c r="M1918" s="10">
        <v>-7.0000000000000007E-2</v>
      </c>
      <c r="N1918" s="10">
        <v>-0.01</v>
      </c>
      <c r="O1918" s="10">
        <v>0.32</v>
      </c>
      <c r="P1918" s="8"/>
      <c r="Q1918" s="8"/>
    </row>
    <row r="1919" spans="1:17" ht="15.75" thickBot="1" x14ac:dyDescent="0.3">
      <c r="A1919" s="6" t="s">
        <v>22</v>
      </c>
      <c r="B1919" s="6" t="s">
        <v>22</v>
      </c>
      <c r="C1919" s="6" t="s">
        <v>233</v>
      </c>
      <c r="D1919" s="6" t="s">
        <v>234</v>
      </c>
      <c r="E1919" s="7">
        <v>42849</v>
      </c>
      <c r="F1919" s="9"/>
      <c r="G1919" s="9"/>
      <c r="H1919" s="11">
        <v>18.61</v>
      </c>
      <c r="I1919" s="9"/>
      <c r="J1919" s="9"/>
      <c r="K1919" s="9"/>
      <c r="L1919" s="9"/>
      <c r="M1919" s="11">
        <v>-0.23</v>
      </c>
      <c r="N1919" s="11">
        <v>-0.02</v>
      </c>
      <c r="O1919" s="11">
        <v>1.22</v>
      </c>
      <c r="P1919" s="9"/>
      <c r="Q1919" s="9"/>
    </row>
    <row r="1920" spans="1:17" ht="15.75" thickBot="1" x14ac:dyDescent="0.3">
      <c r="A1920" s="6" t="s">
        <v>22</v>
      </c>
      <c r="B1920" s="6" t="s">
        <v>22</v>
      </c>
      <c r="C1920" s="6" t="s">
        <v>233</v>
      </c>
      <c r="D1920" s="6" t="s">
        <v>234</v>
      </c>
      <c r="E1920" s="7">
        <v>42850</v>
      </c>
      <c r="F1920" s="8"/>
      <c r="G1920" s="8"/>
      <c r="H1920" s="10">
        <v>8.9499999999999993</v>
      </c>
      <c r="I1920" s="8"/>
      <c r="J1920" s="8"/>
      <c r="K1920" s="8"/>
      <c r="L1920" s="8"/>
      <c r="M1920" s="10">
        <v>-0.13</v>
      </c>
      <c r="N1920" s="10">
        <v>-0.01</v>
      </c>
      <c r="O1920" s="10">
        <v>0.57999999999999996</v>
      </c>
      <c r="P1920" s="8"/>
      <c r="Q1920" s="8"/>
    </row>
    <row r="1921" spans="1:17" ht="15.75" thickBot="1" x14ac:dyDescent="0.3">
      <c r="A1921" s="6" t="s">
        <v>22</v>
      </c>
      <c r="B1921" s="6" t="s">
        <v>22</v>
      </c>
      <c r="C1921" s="6" t="s">
        <v>233</v>
      </c>
      <c r="D1921" s="6" t="s">
        <v>234</v>
      </c>
      <c r="E1921" s="7">
        <v>42854</v>
      </c>
      <c r="F1921" s="9"/>
      <c r="G1921" s="9"/>
      <c r="H1921" s="11">
        <v>3321.89</v>
      </c>
      <c r="I1921" s="9"/>
      <c r="J1921" s="9"/>
      <c r="K1921" s="9"/>
      <c r="L1921" s="9"/>
      <c r="M1921" s="11">
        <v>-47.67</v>
      </c>
      <c r="N1921" s="11">
        <v>-3.47</v>
      </c>
      <c r="O1921" s="11">
        <v>216.77</v>
      </c>
      <c r="P1921" s="9"/>
      <c r="Q1921" s="9"/>
    </row>
    <row r="1922" spans="1:17" ht="15.75" thickBot="1" x14ac:dyDescent="0.3">
      <c r="A1922" s="6" t="s">
        <v>22</v>
      </c>
      <c r="B1922" s="6" t="s">
        <v>22</v>
      </c>
      <c r="C1922" s="6" t="s">
        <v>233</v>
      </c>
      <c r="D1922" s="6" t="s">
        <v>234</v>
      </c>
      <c r="E1922" s="7">
        <v>42855</v>
      </c>
      <c r="F1922" s="8"/>
      <c r="G1922" s="8"/>
      <c r="H1922" s="10">
        <v>40008.730000000003</v>
      </c>
      <c r="I1922" s="8"/>
      <c r="J1922" s="8"/>
      <c r="K1922" s="8"/>
      <c r="L1922" s="8"/>
      <c r="M1922" s="10">
        <v>-611.66999999999996</v>
      </c>
      <c r="N1922" s="10">
        <v>-47.1</v>
      </c>
      <c r="O1922" s="10">
        <v>2608.79</v>
      </c>
      <c r="P1922" s="8"/>
      <c r="Q1922" s="8"/>
    </row>
    <row r="1923" spans="1:17" ht="15.75" thickBot="1" x14ac:dyDescent="0.3">
      <c r="A1923" s="6" t="s">
        <v>22</v>
      </c>
      <c r="B1923" s="6" t="s">
        <v>22</v>
      </c>
      <c r="C1923" s="6" t="s">
        <v>235</v>
      </c>
      <c r="D1923" s="6" t="s">
        <v>236</v>
      </c>
      <c r="E1923" s="7">
        <v>42805</v>
      </c>
      <c r="F1923" s="9"/>
      <c r="G1923" s="9"/>
      <c r="H1923" s="11">
        <v>29.46</v>
      </c>
      <c r="I1923" s="9"/>
      <c r="J1923" s="9"/>
      <c r="K1923" s="9"/>
      <c r="L1923" s="9"/>
      <c r="M1923" s="11">
        <v>0.03</v>
      </c>
      <c r="N1923" s="11">
        <v>-0.06</v>
      </c>
      <c r="O1923" s="11">
        <v>1.6</v>
      </c>
      <c r="P1923" s="9"/>
      <c r="Q1923" s="9"/>
    </row>
    <row r="1924" spans="1:17" ht="15.75" thickBot="1" x14ac:dyDescent="0.3">
      <c r="A1924" s="6" t="s">
        <v>22</v>
      </c>
      <c r="B1924" s="6" t="s">
        <v>22</v>
      </c>
      <c r="C1924" s="6" t="s">
        <v>235</v>
      </c>
      <c r="D1924" s="6" t="s">
        <v>236</v>
      </c>
      <c r="E1924" s="7">
        <v>42812</v>
      </c>
      <c r="F1924" s="8"/>
      <c r="G1924" s="8"/>
      <c r="H1924" s="10">
        <v>0</v>
      </c>
      <c r="I1924" s="8"/>
      <c r="J1924" s="8"/>
      <c r="K1924" s="8"/>
      <c r="L1924" s="8"/>
      <c r="M1924" s="10">
        <v>0</v>
      </c>
      <c r="N1924" s="10">
        <v>0</v>
      </c>
      <c r="O1924" s="10">
        <v>0</v>
      </c>
      <c r="P1924" s="8"/>
      <c r="Q1924" s="8"/>
    </row>
    <row r="1925" spans="1:17" ht="15.75" thickBot="1" x14ac:dyDescent="0.3">
      <c r="A1925" s="6" t="s">
        <v>22</v>
      </c>
      <c r="B1925" s="6" t="s">
        <v>22</v>
      </c>
      <c r="C1925" s="6" t="s">
        <v>235</v>
      </c>
      <c r="D1925" s="6" t="s">
        <v>236</v>
      </c>
      <c r="E1925" s="7">
        <v>42813</v>
      </c>
      <c r="F1925" s="9"/>
      <c r="G1925" s="9"/>
      <c r="H1925" s="11">
        <v>14.73</v>
      </c>
      <c r="I1925" s="9"/>
      <c r="J1925" s="9"/>
      <c r="K1925" s="9"/>
      <c r="L1925" s="9"/>
      <c r="M1925" s="11">
        <v>0.02</v>
      </c>
      <c r="N1925" s="11">
        <v>-0.03</v>
      </c>
      <c r="O1925" s="11">
        <v>0.8</v>
      </c>
      <c r="P1925" s="9"/>
      <c r="Q1925" s="9"/>
    </row>
    <row r="1926" spans="1:17" ht="15.75" thickBot="1" x14ac:dyDescent="0.3">
      <c r="A1926" s="6" t="s">
        <v>22</v>
      </c>
      <c r="B1926" s="6" t="s">
        <v>22</v>
      </c>
      <c r="C1926" s="6" t="s">
        <v>235</v>
      </c>
      <c r="D1926" s="6" t="s">
        <v>236</v>
      </c>
      <c r="E1926" s="7">
        <v>42824</v>
      </c>
      <c r="F1926" s="8"/>
      <c r="G1926" s="8"/>
      <c r="H1926" s="10">
        <v>14.73</v>
      </c>
      <c r="I1926" s="8"/>
      <c r="J1926" s="8"/>
      <c r="K1926" s="8"/>
      <c r="L1926" s="8"/>
      <c r="M1926" s="10">
        <v>0.02</v>
      </c>
      <c r="N1926" s="10">
        <v>-0.03</v>
      </c>
      <c r="O1926" s="10">
        <v>0.8</v>
      </c>
      <c r="P1926" s="8"/>
      <c r="Q1926" s="8"/>
    </row>
    <row r="1927" spans="1:17" ht="15.75" thickBot="1" x14ac:dyDescent="0.3">
      <c r="A1927" s="6" t="s">
        <v>22</v>
      </c>
      <c r="B1927" s="6" t="s">
        <v>22</v>
      </c>
      <c r="C1927" s="6" t="s">
        <v>235</v>
      </c>
      <c r="D1927" s="6" t="s">
        <v>236</v>
      </c>
      <c r="E1927" s="7">
        <v>42828</v>
      </c>
      <c r="F1927" s="9"/>
      <c r="G1927" s="9"/>
      <c r="H1927" s="11">
        <v>315.51</v>
      </c>
      <c r="I1927" s="9"/>
      <c r="J1927" s="9"/>
      <c r="K1927" s="9"/>
      <c r="L1927" s="9"/>
      <c r="M1927" s="11">
        <v>-2.52</v>
      </c>
      <c r="N1927" s="11">
        <v>-0.21</v>
      </c>
      <c r="O1927" s="11">
        <v>20.76</v>
      </c>
      <c r="P1927" s="9"/>
      <c r="Q1927" s="9"/>
    </row>
    <row r="1928" spans="1:17" ht="15.75" thickBot="1" x14ac:dyDescent="0.3">
      <c r="A1928" s="6" t="s">
        <v>22</v>
      </c>
      <c r="B1928" s="6" t="s">
        <v>22</v>
      </c>
      <c r="C1928" s="6" t="s">
        <v>235</v>
      </c>
      <c r="D1928" s="6" t="s">
        <v>236</v>
      </c>
      <c r="E1928" s="7">
        <v>42829</v>
      </c>
      <c r="F1928" s="8"/>
      <c r="G1928" s="8"/>
      <c r="H1928" s="10">
        <v>509.77</v>
      </c>
      <c r="I1928" s="8"/>
      <c r="J1928" s="8"/>
      <c r="K1928" s="8"/>
      <c r="L1928" s="8"/>
      <c r="M1928" s="10">
        <v>-3.96</v>
      </c>
      <c r="N1928" s="10">
        <v>-0.33</v>
      </c>
      <c r="O1928" s="10">
        <v>33.549999999999997</v>
      </c>
      <c r="P1928" s="8"/>
      <c r="Q1928" s="8"/>
    </row>
    <row r="1929" spans="1:17" ht="15.75" thickBot="1" x14ac:dyDescent="0.3">
      <c r="A1929" s="6" t="s">
        <v>22</v>
      </c>
      <c r="B1929" s="6" t="s">
        <v>22</v>
      </c>
      <c r="C1929" s="6" t="s">
        <v>235</v>
      </c>
      <c r="D1929" s="6" t="s">
        <v>236</v>
      </c>
      <c r="E1929" s="7">
        <v>42830</v>
      </c>
      <c r="F1929" s="9"/>
      <c r="G1929" s="9"/>
      <c r="H1929" s="11">
        <v>378.55</v>
      </c>
      <c r="I1929" s="9"/>
      <c r="J1929" s="9"/>
      <c r="K1929" s="9"/>
      <c r="L1929" s="9"/>
      <c r="M1929" s="11">
        <v>-3.25</v>
      </c>
      <c r="N1929" s="11">
        <v>-0.25</v>
      </c>
      <c r="O1929" s="11">
        <v>24.9</v>
      </c>
      <c r="P1929" s="9"/>
      <c r="Q1929" s="9"/>
    </row>
    <row r="1930" spans="1:17" ht="15.75" thickBot="1" x14ac:dyDescent="0.3">
      <c r="A1930" s="6" t="s">
        <v>22</v>
      </c>
      <c r="B1930" s="6" t="s">
        <v>22</v>
      </c>
      <c r="C1930" s="6" t="s">
        <v>235</v>
      </c>
      <c r="D1930" s="6" t="s">
        <v>236</v>
      </c>
      <c r="E1930" s="7">
        <v>42831</v>
      </c>
      <c r="F1930" s="8"/>
      <c r="G1930" s="8"/>
      <c r="H1930" s="10">
        <v>208.28</v>
      </c>
      <c r="I1930" s="8"/>
      <c r="J1930" s="8"/>
      <c r="K1930" s="8"/>
      <c r="L1930" s="8"/>
      <c r="M1930" s="10">
        <v>-1.68</v>
      </c>
      <c r="N1930" s="10">
        <v>-0.14000000000000001</v>
      </c>
      <c r="O1930" s="10">
        <v>13.71</v>
      </c>
      <c r="P1930" s="8"/>
      <c r="Q1930" s="8"/>
    </row>
    <row r="1931" spans="1:17" ht="15.75" thickBot="1" x14ac:dyDescent="0.3">
      <c r="A1931" s="6" t="s">
        <v>22</v>
      </c>
      <c r="B1931" s="6" t="s">
        <v>22</v>
      </c>
      <c r="C1931" s="6" t="s">
        <v>235</v>
      </c>
      <c r="D1931" s="6" t="s">
        <v>236</v>
      </c>
      <c r="E1931" s="7">
        <v>42832</v>
      </c>
      <c r="F1931" s="9"/>
      <c r="G1931" s="9"/>
      <c r="H1931" s="11">
        <v>319.63</v>
      </c>
      <c r="I1931" s="9"/>
      <c r="J1931" s="9"/>
      <c r="K1931" s="9"/>
      <c r="L1931" s="9"/>
      <c r="M1931" s="11">
        <v>-2.52</v>
      </c>
      <c r="N1931" s="11">
        <v>-0.21</v>
      </c>
      <c r="O1931" s="11">
        <v>21.01</v>
      </c>
      <c r="P1931" s="9"/>
      <c r="Q1931" s="9"/>
    </row>
    <row r="1932" spans="1:17" ht="15.75" thickBot="1" x14ac:dyDescent="0.3">
      <c r="A1932" s="6" t="s">
        <v>22</v>
      </c>
      <c r="B1932" s="6" t="s">
        <v>22</v>
      </c>
      <c r="C1932" s="6" t="s">
        <v>235</v>
      </c>
      <c r="D1932" s="6" t="s">
        <v>236</v>
      </c>
      <c r="E1932" s="7">
        <v>42833</v>
      </c>
      <c r="F1932" s="8"/>
      <c r="G1932" s="8"/>
      <c r="H1932" s="10">
        <v>164.09</v>
      </c>
      <c r="I1932" s="8"/>
      <c r="J1932" s="8"/>
      <c r="K1932" s="8"/>
      <c r="L1932" s="8"/>
      <c r="M1932" s="10">
        <v>-1.32</v>
      </c>
      <c r="N1932" s="10">
        <v>-0.11</v>
      </c>
      <c r="O1932" s="10">
        <v>10.8</v>
      </c>
      <c r="P1932" s="8"/>
      <c r="Q1932" s="8"/>
    </row>
    <row r="1933" spans="1:17" ht="15.75" thickBot="1" x14ac:dyDescent="0.3">
      <c r="A1933" s="6" t="s">
        <v>22</v>
      </c>
      <c r="B1933" s="6" t="s">
        <v>22</v>
      </c>
      <c r="C1933" s="6" t="s">
        <v>235</v>
      </c>
      <c r="D1933" s="6" t="s">
        <v>236</v>
      </c>
      <c r="E1933" s="7">
        <v>42834</v>
      </c>
      <c r="F1933" s="9"/>
      <c r="G1933" s="9"/>
      <c r="H1933" s="11">
        <v>645.75</v>
      </c>
      <c r="I1933" s="9"/>
      <c r="J1933" s="9"/>
      <c r="K1933" s="9"/>
      <c r="L1933" s="9"/>
      <c r="M1933" s="11">
        <v>-5.13</v>
      </c>
      <c r="N1933" s="11">
        <v>-0.43</v>
      </c>
      <c r="O1933" s="11">
        <v>42.48</v>
      </c>
      <c r="P1933" s="9"/>
      <c r="Q1933" s="9"/>
    </row>
    <row r="1934" spans="1:17" ht="15.75" thickBot="1" x14ac:dyDescent="0.3">
      <c r="A1934" s="6" t="s">
        <v>22</v>
      </c>
      <c r="B1934" s="6" t="s">
        <v>22</v>
      </c>
      <c r="C1934" s="6" t="s">
        <v>235</v>
      </c>
      <c r="D1934" s="6" t="s">
        <v>236</v>
      </c>
      <c r="E1934" s="7">
        <v>42835</v>
      </c>
      <c r="F1934" s="8"/>
      <c r="G1934" s="8"/>
      <c r="H1934" s="10">
        <v>183.36</v>
      </c>
      <c r="I1934" s="8"/>
      <c r="J1934" s="8"/>
      <c r="K1934" s="8"/>
      <c r="L1934" s="8"/>
      <c r="M1934" s="10">
        <v>-1.48</v>
      </c>
      <c r="N1934" s="10">
        <v>-0.11</v>
      </c>
      <c r="O1934" s="10">
        <v>12.07</v>
      </c>
      <c r="P1934" s="8"/>
      <c r="Q1934" s="8"/>
    </row>
    <row r="1935" spans="1:17" ht="15.75" thickBot="1" x14ac:dyDescent="0.3">
      <c r="A1935" s="6" t="s">
        <v>22</v>
      </c>
      <c r="B1935" s="6" t="s">
        <v>22</v>
      </c>
      <c r="C1935" s="6" t="s">
        <v>235</v>
      </c>
      <c r="D1935" s="6" t="s">
        <v>236</v>
      </c>
      <c r="E1935" s="7">
        <v>42836</v>
      </c>
      <c r="F1935" s="9"/>
      <c r="G1935" s="9"/>
      <c r="H1935" s="11">
        <v>151.32</v>
      </c>
      <c r="I1935" s="9"/>
      <c r="J1935" s="9"/>
      <c r="K1935" s="9"/>
      <c r="L1935" s="9"/>
      <c r="M1935" s="11">
        <v>-1.1399999999999999</v>
      </c>
      <c r="N1935" s="11">
        <v>-0.1</v>
      </c>
      <c r="O1935" s="11">
        <v>9.9700000000000006</v>
      </c>
      <c r="P1935" s="9"/>
      <c r="Q1935" s="9"/>
    </row>
    <row r="1936" spans="1:17" ht="15.75" thickBot="1" x14ac:dyDescent="0.3">
      <c r="A1936" s="6" t="s">
        <v>22</v>
      </c>
      <c r="B1936" s="6" t="s">
        <v>22</v>
      </c>
      <c r="C1936" s="6" t="s">
        <v>235</v>
      </c>
      <c r="D1936" s="6" t="s">
        <v>236</v>
      </c>
      <c r="E1936" s="7">
        <v>42837</v>
      </c>
      <c r="F1936" s="8"/>
      <c r="G1936" s="8"/>
      <c r="H1936" s="10">
        <v>327</v>
      </c>
      <c r="I1936" s="8"/>
      <c r="J1936" s="8"/>
      <c r="K1936" s="8"/>
      <c r="L1936" s="8"/>
      <c r="M1936" s="10">
        <v>-2.41</v>
      </c>
      <c r="N1936" s="10">
        <v>-0.21</v>
      </c>
      <c r="O1936" s="10">
        <v>21.53</v>
      </c>
      <c r="P1936" s="8"/>
      <c r="Q1936" s="8"/>
    </row>
    <row r="1937" spans="1:17" ht="15.75" thickBot="1" x14ac:dyDescent="0.3">
      <c r="A1937" s="6" t="s">
        <v>22</v>
      </c>
      <c r="B1937" s="6" t="s">
        <v>22</v>
      </c>
      <c r="C1937" s="6" t="s">
        <v>235</v>
      </c>
      <c r="D1937" s="6" t="s">
        <v>236</v>
      </c>
      <c r="E1937" s="7">
        <v>42838</v>
      </c>
      <c r="F1937" s="9"/>
      <c r="G1937" s="9"/>
      <c r="H1937" s="11">
        <v>149.36000000000001</v>
      </c>
      <c r="I1937" s="9"/>
      <c r="J1937" s="9"/>
      <c r="K1937" s="9"/>
      <c r="L1937" s="9"/>
      <c r="M1937" s="11">
        <v>-1.1000000000000001</v>
      </c>
      <c r="N1937" s="11">
        <v>-0.1</v>
      </c>
      <c r="O1937" s="11">
        <v>9.84</v>
      </c>
      <c r="P1937" s="9"/>
      <c r="Q1937" s="9"/>
    </row>
    <row r="1938" spans="1:17" ht="15.75" thickBot="1" x14ac:dyDescent="0.3">
      <c r="A1938" s="6" t="s">
        <v>22</v>
      </c>
      <c r="B1938" s="6" t="s">
        <v>22</v>
      </c>
      <c r="C1938" s="6" t="s">
        <v>235</v>
      </c>
      <c r="D1938" s="6" t="s">
        <v>236</v>
      </c>
      <c r="E1938" s="7">
        <v>42839</v>
      </c>
      <c r="F1938" s="8"/>
      <c r="G1938" s="8"/>
      <c r="H1938" s="10">
        <v>455.28</v>
      </c>
      <c r="I1938" s="8"/>
      <c r="J1938" s="8"/>
      <c r="K1938" s="8"/>
      <c r="L1938" s="8"/>
      <c r="M1938" s="10">
        <v>-3.82</v>
      </c>
      <c r="N1938" s="10">
        <v>-0.3</v>
      </c>
      <c r="O1938" s="10">
        <v>29.93</v>
      </c>
      <c r="P1938" s="8"/>
      <c r="Q1938" s="8"/>
    </row>
    <row r="1939" spans="1:17" ht="15.75" thickBot="1" x14ac:dyDescent="0.3">
      <c r="A1939" s="6" t="s">
        <v>22</v>
      </c>
      <c r="B1939" s="6" t="s">
        <v>22</v>
      </c>
      <c r="C1939" s="6" t="s">
        <v>235</v>
      </c>
      <c r="D1939" s="6" t="s">
        <v>236</v>
      </c>
      <c r="E1939" s="7">
        <v>42840</v>
      </c>
      <c r="F1939" s="9"/>
      <c r="G1939" s="9"/>
      <c r="H1939" s="11">
        <v>271.32</v>
      </c>
      <c r="I1939" s="9"/>
      <c r="J1939" s="9"/>
      <c r="K1939" s="9"/>
      <c r="L1939" s="9"/>
      <c r="M1939" s="11">
        <v>-2.3199999999999998</v>
      </c>
      <c r="N1939" s="11">
        <v>-0.18</v>
      </c>
      <c r="O1939" s="11">
        <v>17.84</v>
      </c>
      <c r="P1939" s="9"/>
      <c r="Q1939" s="9"/>
    </row>
    <row r="1940" spans="1:17" ht="15.75" thickBot="1" x14ac:dyDescent="0.3">
      <c r="A1940" s="6" t="s">
        <v>22</v>
      </c>
      <c r="B1940" s="6" t="s">
        <v>22</v>
      </c>
      <c r="C1940" s="6" t="s">
        <v>235</v>
      </c>
      <c r="D1940" s="6" t="s">
        <v>236</v>
      </c>
      <c r="E1940" s="7">
        <v>42841</v>
      </c>
      <c r="F1940" s="8"/>
      <c r="G1940" s="8"/>
      <c r="H1940" s="10">
        <v>222.04</v>
      </c>
      <c r="I1940" s="8"/>
      <c r="J1940" s="8"/>
      <c r="K1940" s="8"/>
      <c r="L1940" s="8"/>
      <c r="M1940" s="10">
        <v>-1.42</v>
      </c>
      <c r="N1940" s="10">
        <v>-0.12</v>
      </c>
      <c r="O1940" s="10">
        <v>14.63</v>
      </c>
      <c r="P1940" s="8"/>
      <c r="Q1940" s="8"/>
    </row>
    <row r="1941" spans="1:17" ht="15.75" thickBot="1" x14ac:dyDescent="0.3">
      <c r="A1941" s="6" t="s">
        <v>22</v>
      </c>
      <c r="B1941" s="6" t="s">
        <v>22</v>
      </c>
      <c r="C1941" s="6" t="s">
        <v>235</v>
      </c>
      <c r="D1941" s="6" t="s">
        <v>236</v>
      </c>
      <c r="E1941" s="7">
        <v>42842</v>
      </c>
      <c r="F1941" s="9"/>
      <c r="G1941" s="9"/>
      <c r="H1941" s="11">
        <v>338.79</v>
      </c>
      <c r="I1941" s="9"/>
      <c r="J1941" s="9"/>
      <c r="K1941" s="9"/>
      <c r="L1941" s="9"/>
      <c r="M1941" s="11">
        <v>-2.72</v>
      </c>
      <c r="N1941" s="11">
        <v>-0.23</v>
      </c>
      <c r="O1941" s="11">
        <v>22.31</v>
      </c>
      <c r="P1941" s="9"/>
      <c r="Q1941" s="9"/>
    </row>
    <row r="1942" spans="1:17" ht="15.75" thickBot="1" x14ac:dyDescent="0.3">
      <c r="A1942" s="6" t="s">
        <v>22</v>
      </c>
      <c r="B1942" s="6" t="s">
        <v>22</v>
      </c>
      <c r="C1942" s="6" t="s">
        <v>235</v>
      </c>
      <c r="D1942" s="6" t="s">
        <v>236</v>
      </c>
      <c r="E1942" s="7">
        <v>42843</v>
      </c>
      <c r="F1942" s="8"/>
      <c r="G1942" s="8"/>
      <c r="H1942" s="10">
        <v>465.58</v>
      </c>
      <c r="I1942" s="8"/>
      <c r="J1942" s="8"/>
      <c r="K1942" s="8"/>
      <c r="L1942" s="8"/>
      <c r="M1942" s="10">
        <v>-3.39</v>
      </c>
      <c r="N1942" s="10">
        <v>-0.3</v>
      </c>
      <c r="O1942" s="10">
        <v>30.64</v>
      </c>
      <c r="P1942" s="8"/>
      <c r="Q1942" s="8"/>
    </row>
    <row r="1943" spans="1:17" ht="15.75" thickBot="1" x14ac:dyDescent="0.3">
      <c r="A1943" s="6" t="s">
        <v>22</v>
      </c>
      <c r="B1943" s="6" t="s">
        <v>22</v>
      </c>
      <c r="C1943" s="6" t="s">
        <v>235</v>
      </c>
      <c r="D1943" s="6" t="s">
        <v>236</v>
      </c>
      <c r="E1943" s="7">
        <v>42844</v>
      </c>
      <c r="F1943" s="9"/>
      <c r="G1943" s="9"/>
      <c r="H1943" s="11">
        <v>227.13</v>
      </c>
      <c r="I1943" s="9"/>
      <c r="J1943" s="9"/>
      <c r="K1943" s="9"/>
      <c r="L1943" s="9"/>
      <c r="M1943" s="11">
        <v>-1.82</v>
      </c>
      <c r="N1943" s="11">
        <v>-0.15</v>
      </c>
      <c r="O1943" s="11">
        <v>14.94</v>
      </c>
      <c r="P1943" s="9"/>
      <c r="Q1943" s="9"/>
    </row>
    <row r="1944" spans="1:17" ht="15.75" thickBot="1" x14ac:dyDescent="0.3">
      <c r="A1944" s="6" t="s">
        <v>22</v>
      </c>
      <c r="B1944" s="6" t="s">
        <v>22</v>
      </c>
      <c r="C1944" s="6" t="s">
        <v>235</v>
      </c>
      <c r="D1944" s="6" t="s">
        <v>236</v>
      </c>
      <c r="E1944" s="7">
        <v>42845</v>
      </c>
      <c r="F1944" s="8"/>
      <c r="G1944" s="8"/>
      <c r="H1944" s="10">
        <v>250.41</v>
      </c>
      <c r="I1944" s="8"/>
      <c r="J1944" s="8"/>
      <c r="K1944" s="8"/>
      <c r="L1944" s="8"/>
      <c r="M1944" s="10">
        <v>-2.06</v>
      </c>
      <c r="N1944" s="10">
        <v>-0.17</v>
      </c>
      <c r="O1944" s="10">
        <v>16.48</v>
      </c>
      <c r="P1944" s="8"/>
      <c r="Q1944" s="8"/>
    </row>
    <row r="1945" spans="1:17" ht="15.75" thickBot="1" x14ac:dyDescent="0.3">
      <c r="A1945" s="6" t="s">
        <v>22</v>
      </c>
      <c r="B1945" s="6" t="s">
        <v>22</v>
      </c>
      <c r="C1945" s="6" t="s">
        <v>235</v>
      </c>
      <c r="D1945" s="6" t="s">
        <v>236</v>
      </c>
      <c r="E1945" s="7">
        <v>42854</v>
      </c>
      <c r="F1945" s="9"/>
      <c r="G1945" s="9"/>
      <c r="H1945" s="11">
        <v>271.32</v>
      </c>
      <c r="I1945" s="9"/>
      <c r="J1945" s="9"/>
      <c r="K1945" s="9"/>
      <c r="L1945" s="9"/>
      <c r="M1945" s="11">
        <v>-1.98</v>
      </c>
      <c r="N1945" s="11">
        <v>-0.18</v>
      </c>
      <c r="O1945" s="11">
        <v>17.88</v>
      </c>
      <c r="P1945" s="9"/>
      <c r="Q1945" s="9"/>
    </row>
    <row r="1946" spans="1:17" ht="15.75" thickBot="1" x14ac:dyDescent="0.3">
      <c r="A1946" s="6" t="s">
        <v>22</v>
      </c>
      <c r="B1946" s="6" t="s">
        <v>22</v>
      </c>
      <c r="C1946" s="6" t="s">
        <v>235</v>
      </c>
      <c r="D1946" s="6" t="s">
        <v>236</v>
      </c>
      <c r="E1946" s="7">
        <v>42855</v>
      </c>
      <c r="F1946" s="8"/>
      <c r="G1946" s="8"/>
      <c r="H1946" s="10">
        <v>386.9</v>
      </c>
      <c r="I1946" s="8"/>
      <c r="J1946" s="8"/>
      <c r="K1946" s="8"/>
      <c r="L1946" s="8"/>
      <c r="M1946" s="10">
        <v>-2.82</v>
      </c>
      <c r="N1946" s="10">
        <v>-0.25</v>
      </c>
      <c r="O1946" s="10">
        <v>25.5</v>
      </c>
      <c r="P1946" s="8"/>
      <c r="Q1946" s="8"/>
    </row>
    <row r="1947" spans="1:17" ht="15.75" thickBot="1" x14ac:dyDescent="0.3">
      <c r="A1947" s="6" t="s">
        <v>22</v>
      </c>
      <c r="B1947" s="6" t="s">
        <v>22</v>
      </c>
      <c r="C1947" s="6" t="s">
        <v>237</v>
      </c>
      <c r="D1947" s="6" t="s">
        <v>238</v>
      </c>
      <c r="E1947" s="7">
        <v>42600</v>
      </c>
      <c r="F1947" s="9"/>
      <c r="G1947" s="9"/>
      <c r="H1947" s="11">
        <v>0</v>
      </c>
      <c r="I1947" s="9"/>
      <c r="J1947" s="9"/>
      <c r="K1947" s="9"/>
      <c r="L1947" s="9"/>
      <c r="M1947" s="11">
        <v>0</v>
      </c>
      <c r="N1947" s="11">
        <v>0</v>
      </c>
      <c r="O1947" s="11">
        <v>0</v>
      </c>
      <c r="P1947" s="9"/>
      <c r="Q1947" s="9"/>
    </row>
    <row r="1948" spans="1:17" ht="15.75" thickBot="1" x14ac:dyDescent="0.3">
      <c r="A1948" s="6" t="s">
        <v>22</v>
      </c>
      <c r="B1948" s="6" t="s">
        <v>22</v>
      </c>
      <c r="C1948" s="6" t="s">
        <v>237</v>
      </c>
      <c r="D1948" s="6" t="s">
        <v>238</v>
      </c>
      <c r="E1948" s="7">
        <v>42601</v>
      </c>
      <c r="F1948" s="8"/>
      <c r="G1948" s="8"/>
      <c r="H1948" s="10">
        <v>0</v>
      </c>
      <c r="I1948" s="8"/>
      <c r="J1948" s="8"/>
      <c r="K1948" s="8"/>
      <c r="L1948" s="8"/>
      <c r="M1948" s="10">
        <v>0</v>
      </c>
      <c r="N1948" s="10">
        <v>0</v>
      </c>
      <c r="O1948" s="10">
        <v>0</v>
      </c>
      <c r="P1948" s="8"/>
      <c r="Q1948" s="8"/>
    </row>
    <row r="1949" spans="1:17" ht="15.75" thickBot="1" x14ac:dyDescent="0.3">
      <c r="A1949" s="6" t="s">
        <v>22</v>
      </c>
      <c r="B1949" s="6" t="s">
        <v>22</v>
      </c>
      <c r="C1949" s="6" t="s">
        <v>237</v>
      </c>
      <c r="D1949" s="6" t="s">
        <v>238</v>
      </c>
      <c r="E1949" s="7">
        <v>42632</v>
      </c>
      <c r="F1949" s="9"/>
      <c r="G1949" s="9"/>
      <c r="H1949" s="11">
        <v>0</v>
      </c>
      <c r="I1949" s="9"/>
      <c r="J1949" s="9"/>
      <c r="K1949" s="9"/>
      <c r="L1949" s="9"/>
      <c r="M1949" s="11">
        <v>0</v>
      </c>
      <c r="N1949" s="11">
        <v>0</v>
      </c>
      <c r="O1949" s="11">
        <v>0</v>
      </c>
      <c r="P1949" s="9"/>
      <c r="Q1949" s="9"/>
    </row>
    <row r="1950" spans="1:17" ht="15.75" thickBot="1" x14ac:dyDescent="0.3">
      <c r="A1950" s="6" t="s">
        <v>22</v>
      </c>
      <c r="B1950" s="6" t="s">
        <v>22</v>
      </c>
      <c r="C1950" s="6" t="s">
        <v>237</v>
      </c>
      <c r="D1950" s="6" t="s">
        <v>238</v>
      </c>
      <c r="E1950" s="7">
        <v>42662</v>
      </c>
      <c r="F1950" s="8"/>
      <c r="G1950" s="8"/>
      <c r="H1950" s="10">
        <v>0</v>
      </c>
      <c r="I1950" s="8"/>
      <c r="J1950" s="8"/>
      <c r="K1950" s="8"/>
      <c r="L1950" s="8"/>
      <c r="M1950" s="10">
        <v>0</v>
      </c>
      <c r="N1950" s="10">
        <v>0</v>
      </c>
      <c r="O1950" s="10">
        <v>0</v>
      </c>
      <c r="P1950" s="8"/>
      <c r="Q1950" s="8"/>
    </row>
    <row r="1951" spans="1:17" ht="15.75" thickBot="1" x14ac:dyDescent="0.3">
      <c r="A1951" s="6" t="s">
        <v>22</v>
      </c>
      <c r="B1951" s="6" t="s">
        <v>22</v>
      </c>
      <c r="C1951" s="6" t="s">
        <v>237</v>
      </c>
      <c r="D1951" s="6" t="s">
        <v>238</v>
      </c>
      <c r="E1951" s="7">
        <v>42693</v>
      </c>
      <c r="F1951" s="9"/>
      <c r="G1951" s="9"/>
      <c r="H1951" s="11">
        <v>0</v>
      </c>
      <c r="I1951" s="9"/>
      <c r="J1951" s="9"/>
      <c r="K1951" s="9"/>
      <c r="L1951" s="9"/>
      <c r="M1951" s="11">
        <v>0</v>
      </c>
      <c r="N1951" s="11">
        <v>0</v>
      </c>
      <c r="O1951" s="11">
        <v>0</v>
      </c>
      <c r="P1951" s="9"/>
      <c r="Q1951" s="9"/>
    </row>
    <row r="1952" spans="1:17" ht="15.75" thickBot="1" x14ac:dyDescent="0.3">
      <c r="A1952" s="6" t="s">
        <v>22</v>
      </c>
      <c r="B1952" s="6" t="s">
        <v>22</v>
      </c>
      <c r="C1952" s="6" t="s">
        <v>237</v>
      </c>
      <c r="D1952" s="6" t="s">
        <v>238</v>
      </c>
      <c r="E1952" s="7">
        <v>42723</v>
      </c>
      <c r="F1952" s="8"/>
      <c r="G1952" s="8"/>
      <c r="H1952" s="10">
        <v>0</v>
      </c>
      <c r="I1952" s="8"/>
      <c r="J1952" s="8"/>
      <c r="K1952" s="8"/>
      <c r="L1952" s="8"/>
      <c r="M1952" s="10">
        <v>0</v>
      </c>
      <c r="N1952" s="10">
        <v>0</v>
      </c>
      <c r="O1952" s="10">
        <v>0</v>
      </c>
      <c r="P1952" s="8"/>
      <c r="Q1952" s="8"/>
    </row>
    <row r="1953" spans="1:17" ht="15.75" thickBot="1" x14ac:dyDescent="0.3">
      <c r="A1953" s="6" t="s">
        <v>22</v>
      </c>
      <c r="B1953" s="6" t="s">
        <v>22</v>
      </c>
      <c r="C1953" s="6" t="s">
        <v>237</v>
      </c>
      <c r="D1953" s="6" t="s">
        <v>238</v>
      </c>
      <c r="E1953" s="7">
        <v>42733</v>
      </c>
      <c r="F1953" s="9"/>
      <c r="G1953" s="9"/>
      <c r="H1953" s="11">
        <v>19.440000000000001</v>
      </c>
      <c r="I1953" s="9"/>
      <c r="J1953" s="9"/>
      <c r="K1953" s="9"/>
      <c r="L1953" s="9"/>
      <c r="M1953" s="11">
        <v>-0.49</v>
      </c>
      <c r="N1953" s="11">
        <v>-0.02</v>
      </c>
      <c r="O1953" s="11">
        <v>1.29</v>
      </c>
      <c r="P1953" s="9"/>
      <c r="Q1953" s="9"/>
    </row>
    <row r="1954" spans="1:17" ht="15.75" thickBot="1" x14ac:dyDescent="0.3">
      <c r="A1954" s="6" t="s">
        <v>22</v>
      </c>
      <c r="B1954" s="6" t="s">
        <v>22</v>
      </c>
      <c r="C1954" s="6" t="s">
        <v>237</v>
      </c>
      <c r="D1954" s="6" t="s">
        <v>238</v>
      </c>
      <c r="E1954" s="7">
        <v>42735</v>
      </c>
      <c r="F1954" s="8"/>
      <c r="G1954" s="8"/>
      <c r="H1954" s="10">
        <v>-19.440000000000001</v>
      </c>
      <c r="I1954" s="8"/>
      <c r="J1954" s="8"/>
      <c r="K1954" s="8"/>
      <c r="L1954" s="8"/>
      <c r="M1954" s="10">
        <v>0.49</v>
      </c>
      <c r="N1954" s="10">
        <v>0.02</v>
      </c>
      <c r="O1954" s="10">
        <v>-1.29</v>
      </c>
      <c r="P1954" s="8"/>
      <c r="Q1954" s="8"/>
    </row>
    <row r="1955" spans="1:17" ht="15.75" thickBot="1" x14ac:dyDescent="0.3">
      <c r="A1955" s="6" t="s">
        <v>22</v>
      </c>
      <c r="B1955" s="6" t="s">
        <v>22</v>
      </c>
      <c r="C1955" s="6" t="s">
        <v>237</v>
      </c>
      <c r="D1955" s="6" t="s">
        <v>238</v>
      </c>
      <c r="E1955" s="7">
        <v>42738</v>
      </c>
      <c r="F1955" s="9"/>
      <c r="G1955" s="9"/>
      <c r="H1955" s="11">
        <v>0</v>
      </c>
      <c r="I1955" s="9"/>
      <c r="J1955" s="9"/>
      <c r="K1955" s="9"/>
      <c r="L1955" s="9"/>
      <c r="M1955" s="11">
        <v>0</v>
      </c>
      <c r="N1955" s="11">
        <v>0</v>
      </c>
      <c r="O1955" s="11">
        <v>0</v>
      </c>
      <c r="P1955" s="9"/>
      <c r="Q1955" s="9"/>
    </row>
    <row r="1956" spans="1:17" ht="15.75" thickBot="1" x14ac:dyDescent="0.3">
      <c r="A1956" s="6" t="s">
        <v>22</v>
      </c>
      <c r="B1956" s="6" t="s">
        <v>22</v>
      </c>
      <c r="C1956" s="6" t="s">
        <v>237</v>
      </c>
      <c r="D1956" s="6" t="s">
        <v>238</v>
      </c>
      <c r="E1956" s="7">
        <v>42741</v>
      </c>
      <c r="F1956" s="8"/>
      <c r="G1956" s="8"/>
      <c r="H1956" s="10">
        <v>0</v>
      </c>
      <c r="I1956" s="8"/>
      <c r="J1956" s="8"/>
      <c r="K1956" s="8"/>
      <c r="L1956" s="8"/>
      <c r="M1956" s="10">
        <v>0</v>
      </c>
      <c r="N1956" s="10">
        <v>0</v>
      </c>
      <c r="O1956" s="10">
        <v>0</v>
      </c>
      <c r="P1956" s="8"/>
      <c r="Q1956" s="8"/>
    </row>
    <row r="1957" spans="1:17" ht="15.75" thickBot="1" x14ac:dyDescent="0.3">
      <c r="A1957" s="6" t="s">
        <v>22</v>
      </c>
      <c r="B1957" s="6" t="s">
        <v>22</v>
      </c>
      <c r="C1957" s="6" t="s">
        <v>237</v>
      </c>
      <c r="D1957" s="6" t="s">
        <v>238</v>
      </c>
      <c r="E1957" s="7">
        <v>42754</v>
      </c>
      <c r="F1957" s="9"/>
      <c r="G1957" s="9"/>
      <c r="H1957" s="11">
        <v>0</v>
      </c>
      <c r="I1957" s="9"/>
      <c r="J1957" s="9"/>
      <c r="K1957" s="9"/>
      <c r="L1957" s="9"/>
      <c r="M1957" s="11">
        <v>0</v>
      </c>
      <c r="N1957" s="11">
        <v>0</v>
      </c>
      <c r="O1957" s="11">
        <v>0</v>
      </c>
      <c r="P1957" s="9"/>
      <c r="Q1957" s="9"/>
    </row>
    <row r="1958" spans="1:17" ht="15.75" thickBot="1" x14ac:dyDescent="0.3">
      <c r="A1958" s="6" t="s">
        <v>22</v>
      </c>
      <c r="B1958" s="6" t="s">
        <v>22</v>
      </c>
      <c r="C1958" s="6" t="s">
        <v>237</v>
      </c>
      <c r="D1958" s="6" t="s">
        <v>238</v>
      </c>
      <c r="E1958" s="7">
        <v>42766</v>
      </c>
      <c r="F1958" s="8"/>
      <c r="G1958" s="8"/>
      <c r="H1958" s="10">
        <v>0</v>
      </c>
      <c r="I1958" s="8"/>
      <c r="J1958" s="8"/>
      <c r="K1958" s="8"/>
      <c r="L1958" s="8"/>
      <c r="M1958" s="10">
        <v>0</v>
      </c>
      <c r="N1958" s="10">
        <v>0</v>
      </c>
      <c r="O1958" s="10">
        <v>0</v>
      </c>
      <c r="P1958" s="8"/>
      <c r="Q1958" s="8"/>
    </row>
    <row r="1959" spans="1:17" ht="15.75" thickBot="1" x14ac:dyDescent="0.3">
      <c r="A1959" s="6" t="s">
        <v>22</v>
      </c>
      <c r="B1959" s="6" t="s">
        <v>22</v>
      </c>
      <c r="C1959" s="6" t="s">
        <v>237</v>
      </c>
      <c r="D1959" s="6" t="s">
        <v>238</v>
      </c>
      <c r="E1959" s="7">
        <v>42772</v>
      </c>
      <c r="F1959" s="9"/>
      <c r="G1959" s="9"/>
      <c r="H1959" s="11">
        <v>0</v>
      </c>
      <c r="I1959" s="9"/>
      <c r="J1959" s="9"/>
      <c r="K1959" s="9"/>
      <c r="L1959" s="9"/>
      <c r="M1959" s="11">
        <v>0</v>
      </c>
      <c r="N1959" s="11">
        <v>0</v>
      </c>
      <c r="O1959" s="11">
        <v>0</v>
      </c>
      <c r="P1959" s="9"/>
      <c r="Q1959" s="9"/>
    </row>
    <row r="1960" spans="1:17" ht="15.75" thickBot="1" x14ac:dyDescent="0.3">
      <c r="A1960" s="6" t="s">
        <v>22</v>
      </c>
      <c r="B1960" s="6" t="s">
        <v>22</v>
      </c>
      <c r="C1960" s="6" t="s">
        <v>237</v>
      </c>
      <c r="D1960" s="6" t="s">
        <v>238</v>
      </c>
      <c r="E1960" s="7">
        <v>42785</v>
      </c>
      <c r="F1960" s="8"/>
      <c r="G1960" s="8"/>
      <c r="H1960" s="10">
        <v>0</v>
      </c>
      <c r="I1960" s="8"/>
      <c r="J1960" s="8"/>
      <c r="K1960" s="8"/>
      <c r="L1960" s="8"/>
      <c r="M1960" s="10">
        <v>0</v>
      </c>
      <c r="N1960" s="10">
        <v>0</v>
      </c>
      <c r="O1960" s="10">
        <v>0</v>
      </c>
      <c r="P1960" s="8"/>
      <c r="Q1960" s="8"/>
    </row>
    <row r="1961" spans="1:17" ht="15.75" thickBot="1" x14ac:dyDescent="0.3">
      <c r="A1961" s="6" t="s">
        <v>22</v>
      </c>
      <c r="B1961" s="6" t="s">
        <v>22</v>
      </c>
      <c r="C1961" s="6" t="s">
        <v>237</v>
      </c>
      <c r="D1961" s="6" t="s">
        <v>238</v>
      </c>
      <c r="E1961" s="7">
        <v>42794</v>
      </c>
      <c r="F1961" s="9"/>
      <c r="G1961" s="9"/>
      <c r="H1961" s="11">
        <v>0</v>
      </c>
      <c r="I1961" s="9"/>
      <c r="J1961" s="9"/>
      <c r="K1961" s="9"/>
      <c r="L1961" s="9"/>
      <c r="M1961" s="11">
        <v>0</v>
      </c>
      <c r="N1961" s="11">
        <v>0</v>
      </c>
      <c r="O1961" s="11">
        <v>0</v>
      </c>
      <c r="P1961" s="9"/>
      <c r="Q1961" s="9"/>
    </row>
    <row r="1962" spans="1:17" ht="15.75" thickBot="1" x14ac:dyDescent="0.3">
      <c r="A1962" s="6" t="s">
        <v>22</v>
      </c>
      <c r="B1962" s="6" t="s">
        <v>22</v>
      </c>
      <c r="C1962" s="6" t="s">
        <v>237</v>
      </c>
      <c r="D1962" s="6" t="s">
        <v>238</v>
      </c>
      <c r="E1962" s="7">
        <v>42799</v>
      </c>
      <c r="F1962" s="8"/>
      <c r="G1962" s="8"/>
      <c r="H1962" s="10">
        <v>10.37</v>
      </c>
      <c r="I1962" s="8"/>
      <c r="J1962" s="8"/>
      <c r="K1962" s="8"/>
      <c r="L1962" s="8"/>
      <c r="M1962" s="10">
        <v>0.02</v>
      </c>
      <c r="N1962" s="10">
        <v>-0.04</v>
      </c>
      <c r="O1962" s="10">
        <v>0.56000000000000005</v>
      </c>
      <c r="P1962" s="8"/>
      <c r="Q1962" s="8"/>
    </row>
    <row r="1963" spans="1:17" ht="15.75" thickBot="1" x14ac:dyDescent="0.3">
      <c r="A1963" s="6" t="s">
        <v>22</v>
      </c>
      <c r="B1963" s="6" t="s">
        <v>22</v>
      </c>
      <c r="C1963" s="6" t="s">
        <v>237</v>
      </c>
      <c r="D1963" s="6" t="s">
        <v>238</v>
      </c>
      <c r="E1963" s="7">
        <v>42800</v>
      </c>
      <c r="F1963" s="9"/>
      <c r="G1963" s="9"/>
      <c r="H1963" s="11">
        <v>27.22</v>
      </c>
      <c r="I1963" s="9"/>
      <c r="J1963" s="9"/>
      <c r="K1963" s="9"/>
      <c r="L1963" s="9"/>
      <c r="M1963" s="11">
        <v>0.06</v>
      </c>
      <c r="N1963" s="11">
        <v>-0.11</v>
      </c>
      <c r="O1963" s="11">
        <v>1.48</v>
      </c>
      <c r="P1963" s="9"/>
      <c r="Q1963" s="9"/>
    </row>
    <row r="1964" spans="1:17" ht="15.75" thickBot="1" x14ac:dyDescent="0.3">
      <c r="A1964" s="6" t="s">
        <v>22</v>
      </c>
      <c r="B1964" s="6" t="s">
        <v>22</v>
      </c>
      <c r="C1964" s="6" t="s">
        <v>237</v>
      </c>
      <c r="D1964" s="6" t="s">
        <v>238</v>
      </c>
      <c r="E1964" s="7">
        <v>42801</v>
      </c>
      <c r="F1964" s="8"/>
      <c r="G1964" s="8"/>
      <c r="H1964" s="10">
        <v>9.07</v>
      </c>
      <c r="I1964" s="8"/>
      <c r="J1964" s="8"/>
      <c r="K1964" s="8"/>
      <c r="L1964" s="8"/>
      <c r="M1964" s="10">
        <v>0.01</v>
      </c>
      <c r="N1964" s="10">
        <v>-0.03</v>
      </c>
      <c r="O1964" s="10">
        <v>0.49</v>
      </c>
      <c r="P1964" s="8"/>
      <c r="Q1964" s="8"/>
    </row>
    <row r="1965" spans="1:17" ht="15.75" thickBot="1" x14ac:dyDescent="0.3">
      <c r="A1965" s="6" t="s">
        <v>22</v>
      </c>
      <c r="B1965" s="6" t="s">
        <v>22</v>
      </c>
      <c r="C1965" s="6" t="s">
        <v>237</v>
      </c>
      <c r="D1965" s="6" t="s">
        <v>238</v>
      </c>
      <c r="E1965" s="7">
        <v>42802</v>
      </c>
      <c r="F1965" s="9"/>
      <c r="G1965" s="9"/>
      <c r="H1965" s="11">
        <v>5.83</v>
      </c>
      <c r="I1965" s="9"/>
      <c r="J1965" s="9"/>
      <c r="K1965" s="9"/>
      <c r="L1965" s="9"/>
      <c r="M1965" s="11">
        <v>0.01</v>
      </c>
      <c r="N1965" s="11">
        <v>-0.02</v>
      </c>
      <c r="O1965" s="11">
        <v>0.32</v>
      </c>
      <c r="P1965" s="9"/>
      <c r="Q1965" s="9"/>
    </row>
    <row r="1966" spans="1:17" ht="15.75" thickBot="1" x14ac:dyDescent="0.3">
      <c r="A1966" s="6" t="s">
        <v>22</v>
      </c>
      <c r="B1966" s="6" t="s">
        <v>22</v>
      </c>
      <c r="C1966" s="6" t="s">
        <v>237</v>
      </c>
      <c r="D1966" s="6" t="s">
        <v>238</v>
      </c>
      <c r="E1966" s="7">
        <v>42803</v>
      </c>
      <c r="F1966" s="8"/>
      <c r="G1966" s="8"/>
      <c r="H1966" s="10">
        <v>99.26</v>
      </c>
      <c r="I1966" s="8"/>
      <c r="J1966" s="8"/>
      <c r="K1966" s="8"/>
      <c r="L1966" s="8"/>
      <c r="M1966" s="10">
        <v>0.19</v>
      </c>
      <c r="N1966" s="10">
        <v>-0.37</v>
      </c>
      <c r="O1966" s="10">
        <v>5.39</v>
      </c>
      <c r="P1966" s="8"/>
      <c r="Q1966" s="8"/>
    </row>
    <row r="1967" spans="1:17" ht="15.75" thickBot="1" x14ac:dyDescent="0.3">
      <c r="A1967" s="6" t="s">
        <v>22</v>
      </c>
      <c r="B1967" s="6" t="s">
        <v>22</v>
      </c>
      <c r="C1967" s="6" t="s">
        <v>237</v>
      </c>
      <c r="D1967" s="6" t="s">
        <v>238</v>
      </c>
      <c r="E1967" s="7">
        <v>42805</v>
      </c>
      <c r="F1967" s="9"/>
      <c r="G1967" s="9"/>
      <c r="H1967" s="11">
        <v>304.56</v>
      </c>
      <c r="I1967" s="9"/>
      <c r="J1967" s="9"/>
      <c r="K1967" s="9"/>
      <c r="L1967" s="9"/>
      <c r="M1967" s="11">
        <v>0.61</v>
      </c>
      <c r="N1967" s="11">
        <v>-1.24</v>
      </c>
      <c r="O1967" s="11">
        <v>16.55</v>
      </c>
      <c r="P1967" s="9"/>
      <c r="Q1967" s="9"/>
    </row>
    <row r="1968" spans="1:17" ht="15.75" thickBot="1" x14ac:dyDescent="0.3">
      <c r="A1968" s="6" t="s">
        <v>22</v>
      </c>
      <c r="B1968" s="6" t="s">
        <v>22</v>
      </c>
      <c r="C1968" s="6" t="s">
        <v>237</v>
      </c>
      <c r="D1968" s="6" t="s">
        <v>238</v>
      </c>
      <c r="E1968" s="7">
        <v>42807</v>
      </c>
      <c r="F1968" s="8"/>
      <c r="G1968" s="8"/>
      <c r="H1968" s="10">
        <v>77.760000000000005</v>
      </c>
      <c r="I1968" s="8"/>
      <c r="J1968" s="8"/>
      <c r="K1968" s="8"/>
      <c r="L1968" s="8"/>
      <c r="M1968" s="10">
        <v>0.14000000000000001</v>
      </c>
      <c r="N1968" s="10">
        <v>-0.28999999999999998</v>
      </c>
      <c r="O1968" s="10">
        <v>4.2300000000000004</v>
      </c>
      <c r="P1968" s="8"/>
      <c r="Q1968" s="8"/>
    </row>
    <row r="1969" spans="1:17" ht="15.75" thickBot="1" x14ac:dyDescent="0.3">
      <c r="A1969" s="6" t="s">
        <v>22</v>
      </c>
      <c r="B1969" s="6" t="s">
        <v>22</v>
      </c>
      <c r="C1969" s="6" t="s">
        <v>237</v>
      </c>
      <c r="D1969" s="6" t="s">
        <v>238</v>
      </c>
      <c r="E1969" s="7">
        <v>42808</v>
      </c>
      <c r="F1969" s="9"/>
      <c r="G1969" s="9"/>
      <c r="H1969" s="11">
        <v>58.32</v>
      </c>
      <c r="I1969" s="9"/>
      <c r="J1969" s="9"/>
      <c r="K1969" s="9"/>
      <c r="L1969" s="9"/>
      <c r="M1969" s="11">
        <v>0.11</v>
      </c>
      <c r="N1969" s="11">
        <v>-0.22</v>
      </c>
      <c r="O1969" s="11">
        <v>3.17</v>
      </c>
      <c r="P1969" s="9"/>
      <c r="Q1969" s="9"/>
    </row>
    <row r="1970" spans="1:17" ht="15.75" thickBot="1" x14ac:dyDescent="0.3">
      <c r="A1970" s="6" t="s">
        <v>22</v>
      </c>
      <c r="B1970" s="6" t="s">
        <v>22</v>
      </c>
      <c r="C1970" s="6" t="s">
        <v>237</v>
      </c>
      <c r="D1970" s="6" t="s">
        <v>238</v>
      </c>
      <c r="E1970" s="7">
        <v>42811</v>
      </c>
      <c r="F1970" s="8"/>
      <c r="G1970" s="8"/>
      <c r="H1970" s="10">
        <v>440.17</v>
      </c>
      <c r="I1970" s="8"/>
      <c r="J1970" s="8"/>
      <c r="K1970" s="8"/>
      <c r="L1970" s="8"/>
      <c r="M1970" s="10">
        <v>0.81</v>
      </c>
      <c r="N1970" s="10">
        <v>-1.55</v>
      </c>
      <c r="O1970" s="10">
        <v>23.93</v>
      </c>
      <c r="P1970" s="8"/>
      <c r="Q1970" s="8"/>
    </row>
    <row r="1971" spans="1:17" ht="15.75" thickBot="1" x14ac:dyDescent="0.3">
      <c r="A1971" s="6" t="s">
        <v>22</v>
      </c>
      <c r="B1971" s="6" t="s">
        <v>22</v>
      </c>
      <c r="C1971" s="6" t="s">
        <v>237</v>
      </c>
      <c r="D1971" s="6" t="s">
        <v>238</v>
      </c>
      <c r="E1971" s="7">
        <v>42812</v>
      </c>
      <c r="F1971" s="9"/>
      <c r="G1971" s="9"/>
      <c r="H1971" s="11">
        <v>1.39</v>
      </c>
      <c r="I1971" s="9"/>
      <c r="J1971" s="9"/>
      <c r="K1971" s="9"/>
      <c r="L1971" s="9"/>
      <c r="M1971" s="11">
        <v>0</v>
      </c>
      <c r="N1971" s="11">
        <v>0</v>
      </c>
      <c r="O1971" s="11">
        <v>0.08</v>
      </c>
      <c r="P1971" s="9"/>
      <c r="Q1971" s="9"/>
    </row>
    <row r="1972" spans="1:17" ht="15.75" thickBot="1" x14ac:dyDescent="0.3">
      <c r="A1972" s="6" t="s">
        <v>22</v>
      </c>
      <c r="B1972" s="6" t="s">
        <v>22</v>
      </c>
      <c r="C1972" s="6" t="s">
        <v>237</v>
      </c>
      <c r="D1972" s="6" t="s">
        <v>238</v>
      </c>
      <c r="E1972" s="7">
        <v>42813</v>
      </c>
      <c r="F1972" s="8"/>
      <c r="G1972" s="8"/>
      <c r="H1972" s="10">
        <v>1112.94</v>
      </c>
      <c r="I1972" s="8"/>
      <c r="J1972" s="8"/>
      <c r="K1972" s="8"/>
      <c r="L1972" s="8"/>
      <c r="M1972" s="10">
        <v>2.04</v>
      </c>
      <c r="N1972" s="10">
        <v>-3.98</v>
      </c>
      <c r="O1972" s="10">
        <v>60.47</v>
      </c>
      <c r="P1972" s="8"/>
      <c r="Q1972" s="8"/>
    </row>
    <row r="1973" spans="1:17" ht="15.75" thickBot="1" x14ac:dyDescent="0.3">
      <c r="A1973" s="6" t="s">
        <v>22</v>
      </c>
      <c r="B1973" s="6" t="s">
        <v>22</v>
      </c>
      <c r="C1973" s="6" t="s">
        <v>237</v>
      </c>
      <c r="D1973" s="6" t="s">
        <v>238</v>
      </c>
      <c r="E1973" s="7">
        <v>42814</v>
      </c>
      <c r="F1973" s="9"/>
      <c r="G1973" s="9"/>
      <c r="H1973" s="11">
        <v>369.36</v>
      </c>
      <c r="I1973" s="9"/>
      <c r="J1973" s="9"/>
      <c r="K1973" s="9"/>
      <c r="L1973" s="9"/>
      <c r="M1973" s="11">
        <v>0.67</v>
      </c>
      <c r="N1973" s="11">
        <v>-1.32</v>
      </c>
      <c r="O1973" s="11">
        <v>20.059999999999999</v>
      </c>
      <c r="P1973" s="9"/>
      <c r="Q1973" s="9"/>
    </row>
    <row r="1974" spans="1:17" ht="15.75" thickBot="1" x14ac:dyDescent="0.3">
      <c r="A1974" s="6" t="s">
        <v>22</v>
      </c>
      <c r="B1974" s="6" t="s">
        <v>22</v>
      </c>
      <c r="C1974" s="6" t="s">
        <v>237</v>
      </c>
      <c r="D1974" s="6" t="s">
        <v>238</v>
      </c>
      <c r="E1974" s="7">
        <v>42823</v>
      </c>
      <c r="F1974" s="8"/>
      <c r="G1974" s="8"/>
      <c r="H1974" s="10">
        <v>99.26</v>
      </c>
      <c r="I1974" s="8"/>
      <c r="J1974" s="8"/>
      <c r="K1974" s="8"/>
      <c r="L1974" s="8"/>
      <c r="M1974" s="10">
        <v>0.14000000000000001</v>
      </c>
      <c r="N1974" s="10">
        <v>-0.27</v>
      </c>
      <c r="O1974" s="10">
        <v>5.39</v>
      </c>
      <c r="P1974" s="8"/>
      <c r="Q1974" s="8"/>
    </row>
    <row r="1975" spans="1:17" ht="15.75" thickBot="1" x14ac:dyDescent="0.3">
      <c r="A1975" s="6" t="s">
        <v>22</v>
      </c>
      <c r="B1975" s="6" t="s">
        <v>22</v>
      </c>
      <c r="C1975" s="6" t="s">
        <v>237</v>
      </c>
      <c r="D1975" s="6" t="s">
        <v>238</v>
      </c>
      <c r="E1975" s="7">
        <v>42824</v>
      </c>
      <c r="F1975" s="9"/>
      <c r="G1975" s="9"/>
      <c r="H1975" s="11">
        <v>853.06</v>
      </c>
      <c r="I1975" s="9"/>
      <c r="J1975" s="9"/>
      <c r="K1975" s="9"/>
      <c r="L1975" s="9"/>
      <c r="M1975" s="11">
        <v>1.48</v>
      </c>
      <c r="N1975" s="11">
        <v>-3.05</v>
      </c>
      <c r="O1975" s="11">
        <v>46.36</v>
      </c>
      <c r="P1975" s="9"/>
      <c r="Q1975" s="9"/>
    </row>
    <row r="1976" spans="1:17" ht="15.75" thickBot="1" x14ac:dyDescent="0.3">
      <c r="A1976" s="6" t="s">
        <v>22</v>
      </c>
      <c r="B1976" s="6" t="s">
        <v>22</v>
      </c>
      <c r="C1976" s="6" t="s">
        <v>237</v>
      </c>
      <c r="D1976" s="6" t="s">
        <v>238</v>
      </c>
      <c r="E1976" s="7">
        <v>42825</v>
      </c>
      <c r="F1976" s="8"/>
      <c r="G1976" s="8"/>
      <c r="H1976" s="10">
        <v>306.62</v>
      </c>
      <c r="I1976" s="8"/>
      <c r="J1976" s="8"/>
      <c r="K1976" s="8"/>
      <c r="L1976" s="8"/>
      <c r="M1976" s="10">
        <v>0.52</v>
      </c>
      <c r="N1976" s="10">
        <v>-1.1000000000000001</v>
      </c>
      <c r="O1976" s="10">
        <v>16.670000000000002</v>
      </c>
      <c r="P1976" s="8"/>
      <c r="Q1976" s="8"/>
    </row>
    <row r="1977" spans="1:17" ht="15.75" thickBot="1" x14ac:dyDescent="0.3">
      <c r="A1977" s="6" t="s">
        <v>22</v>
      </c>
      <c r="B1977" s="6" t="s">
        <v>22</v>
      </c>
      <c r="C1977" s="6" t="s">
        <v>237</v>
      </c>
      <c r="D1977" s="6" t="s">
        <v>238</v>
      </c>
      <c r="E1977" s="7">
        <v>42827</v>
      </c>
      <c r="F1977" s="9"/>
      <c r="G1977" s="9"/>
      <c r="H1977" s="11">
        <v>50.98</v>
      </c>
      <c r="I1977" s="9"/>
      <c r="J1977" s="9"/>
      <c r="K1977" s="9"/>
      <c r="L1977" s="9"/>
      <c r="M1977" s="11">
        <v>-0.78</v>
      </c>
      <c r="N1977" s="11">
        <v>-0.05</v>
      </c>
      <c r="O1977" s="11">
        <v>3.32</v>
      </c>
      <c r="P1977" s="9"/>
      <c r="Q1977" s="9"/>
    </row>
    <row r="1978" spans="1:17" ht="15.75" thickBot="1" x14ac:dyDescent="0.3">
      <c r="A1978" s="6" t="s">
        <v>22</v>
      </c>
      <c r="B1978" s="6" t="s">
        <v>22</v>
      </c>
      <c r="C1978" s="6" t="s">
        <v>237</v>
      </c>
      <c r="D1978" s="6" t="s">
        <v>238</v>
      </c>
      <c r="E1978" s="7">
        <v>42828</v>
      </c>
      <c r="F1978" s="8"/>
      <c r="G1978" s="8"/>
      <c r="H1978" s="10">
        <v>14336.08</v>
      </c>
      <c r="I1978" s="8"/>
      <c r="J1978" s="8"/>
      <c r="K1978" s="8"/>
      <c r="L1978" s="8"/>
      <c r="M1978" s="10">
        <v>-226.3</v>
      </c>
      <c r="N1978" s="10">
        <v>-17.03</v>
      </c>
      <c r="O1978" s="10">
        <v>934.71</v>
      </c>
      <c r="P1978" s="8"/>
      <c r="Q1978" s="8"/>
    </row>
    <row r="1979" spans="1:17" ht="15.75" thickBot="1" x14ac:dyDescent="0.3">
      <c r="A1979" s="6" t="s">
        <v>22</v>
      </c>
      <c r="B1979" s="6" t="s">
        <v>22</v>
      </c>
      <c r="C1979" s="6" t="s">
        <v>237</v>
      </c>
      <c r="D1979" s="6" t="s">
        <v>238</v>
      </c>
      <c r="E1979" s="7">
        <v>42829</v>
      </c>
      <c r="F1979" s="9"/>
      <c r="G1979" s="9"/>
      <c r="H1979" s="11">
        <v>8576.8799999999992</v>
      </c>
      <c r="I1979" s="9"/>
      <c r="J1979" s="9"/>
      <c r="K1979" s="9"/>
      <c r="L1979" s="9"/>
      <c r="M1979" s="11">
        <v>-135.38999999999999</v>
      </c>
      <c r="N1979" s="11">
        <v>-10.07</v>
      </c>
      <c r="O1979" s="11">
        <v>559.17999999999995</v>
      </c>
      <c r="P1979" s="9"/>
      <c r="Q1979" s="9"/>
    </row>
    <row r="1980" spans="1:17" ht="15.75" thickBot="1" x14ac:dyDescent="0.3">
      <c r="A1980" s="6" t="s">
        <v>22</v>
      </c>
      <c r="B1980" s="6" t="s">
        <v>22</v>
      </c>
      <c r="C1980" s="6" t="s">
        <v>237</v>
      </c>
      <c r="D1980" s="6" t="s">
        <v>238</v>
      </c>
      <c r="E1980" s="7">
        <v>42830</v>
      </c>
      <c r="F1980" s="8"/>
      <c r="G1980" s="8"/>
      <c r="H1980" s="10">
        <v>10083.36</v>
      </c>
      <c r="I1980" s="8"/>
      <c r="J1980" s="8"/>
      <c r="K1980" s="8"/>
      <c r="L1980" s="8"/>
      <c r="M1980" s="10">
        <v>-167.92</v>
      </c>
      <c r="N1980" s="10">
        <v>-13.37</v>
      </c>
      <c r="O1980" s="10">
        <v>656.99</v>
      </c>
      <c r="P1980" s="8"/>
      <c r="Q1980" s="8"/>
    </row>
    <row r="1981" spans="1:17" ht="15.75" thickBot="1" x14ac:dyDescent="0.3">
      <c r="A1981" s="6" t="s">
        <v>22</v>
      </c>
      <c r="B1981" s="6" t="s">
        <v>22</v>
      </c>
      <c r="C1981" s="6" t="s">
        <v>237</v>
      </c>
      <c r="D1981" s="6" t="s">
        <v>238</v>
      </c>
      <c r="E1981" s="7">
        <v>42831</v>
      </c>
      <c r="F1981" s="9"/>
      <c r="G1981" s="9"/>
      <c r="H1981" s="11">
        <v>19446.64</v>
      </c>
      <c r="I1981" s="9"/>
      <c r="J1981" s="9"/>
      <c r="K1981" s="9"/>
      <c r="L1981" s="9"/>
      <c r="M1981" s="11">
        <v>-301.39999999999998</v>
      </c>
      <c r="N1981" s="11">
        <v>-22.85</v>
      </c>
      <c r="O1981" s="11">
        <v>1267.99</v>
      </c>
      <c r="P1981" s="9"/>
      <c r="Q1981" s="9"/>
    </row>
    <row r="1982" spans="1:17" ht="15.75" thickBot="1" x14ac:dyDescent="0.3">
      <c r="A1982" s="6" t="s">
        <v>22</v>
      </c>
      <c r="B1982" s="6" t="s">
        <v>22</v>
      </c>
      <c r="C1982" s="6" t="s">
        <v>237</v>
      </c>
      <c r="D1982" s="6" t="s">
        <v>238</v>
      </c>
      <c r="E1982" s="7">
        <v>42832</v>
      </c>
      <c r="F1982" s="8"/>
      <c r="G1982" s="8"/>
      <c r="H1982" s="10">
        <v>21435.74</v>
      </c>
      <c r="I1982" s="8"/>
      <c r="J1982" s="8"/>
      <c r="K1982" s="8"/>
      <c r="L1982" s="8"/>
      <c r="M1982" s="10">
        <v>-330.57</v>
      </c>
      <c r="N1982" s="10">
        <v>-25.11</v>
      </c>
      <c r="O1982" s="10">
        <v>1397.71</v>
      </c>
      <c r="P1982" s="8"/>
      <c r="Q1982" s="8"/>
    </row>
    <row r="1983" spans="1:17" ht="15.75" thickBot="1" x14ac:dyDescent="0.3">
      <c r="A1983" s="6" t="s">
        <v>22</v>
      </c>
      <c r="B1983" s="6" t="s">
        <v>22</v>
      </c>
      <c r="C1983" s="6" t="s">
        <v>237</v>
      </c>
      <c r="D1983" s="6" t="s">
        <v>238</v>
      </c>
      <c r="E1983" s="7">
        <v>42833</v>
      </c>
      <c r="F1983" s="9"/>
      <c r="G1983" s="9"/>
      <c r="H1983" s="11">
        <v>12809.84</v>
      </c>
      <c r="I1983" s="9"/>
      <c r="J1983" s="9"/>
      <c r="K1983" s="9"/>
      <c r="L1983" s="9"/>
      <c r="M1983" s="11">
        <v>-199.27</v>
      </c>
      <c r="N1983" s="11">
        <v>-15.09</v>
      </c>
      <c r="O1983" s="11">
        <v>835.22</v>
      </c>
      <c r="P1983" s="9"/>
      <c r="Q1983" s="9"/>
    </row>
    <row r="1984" spans="1:17" ht="15.75" thickBot="1" x14ac:dyDescent="0.3">
      <c r="A1984" s="6" t="s">
        <v>22</v>
      </c>
      <c r="B1984" s="6" t="s">
        <v>22</v>
      </c>
      <c r="C1984" s="6" t="s">
        <v>237</v>
      </c>
      <c r="D1984" s="6" t="s">
        <v>238</v>
      </c>
      <c r="E1984" s="7">
        <v>42834</v>
      </c>
      <c r="F1984" s="8"/>
      <c r="G1984" s="8"/>
      <c r="H1984" s="10">
        <v>31084.799999999999</v>
      </c>
      <c r="I1984" s="8"/>
      <c r="J1984" s="8"/>
      <c r="K1984" s="8"/>
      <c r="L1984" s="8"/>
      <c r="M1984" s="10">
        <v>-476.35</v>
      </c>
      <c r="N1984" s="10">
        <v>-36.22</v>
      </c>
      <c r="O1984" s="10">
        <v>2026.9</v>
      </c>
      <c r="P1984" s="8"/>
      <c r="Q1984" s="8"/>
    </row>
    <row r="1985" spans="1:17" ht="15.75" thickBot="1" x14ac:dyDescent="0.3">
      <c r="A1985" s="6" t="s">
        <v>22</v>
      </c>
      <c r="B1985" s="6" t="s">
        <v>22</v>
      </c>
      <c r="C1985" s="6" t="s">
        <v>237</v>
      </c>
      <c r="D1985" s="6" t="s">
        <v>238</v>
      </c>
      <c r="E1985" s="7">
        <v>42835</v>
      </c>
      <c r="F1985" s="9"/>
      <c r="G1985" s="9"/>
      <c r="H1985" s="11">
        <v>5705.76</v>
      </c>
      <c r="I1985" s="9"/>
      <c r="J1985" s="9"/>
      <c r="K1985" s="9"/>
      <c r="L1985" s="9"/>
      <c r="M1985" s="11">
        <v>-92.78</v>
      </c>
      <c r="N1985" s="11">
        <v>-7.52</v>
      </c>
      <c r="O1985" s="11">
        <v>371.75</v>
      </c>
      <c r="P1985" s="9"/>
      <c r="Q1985" s="9"/>
    </row>
    <row r="1986" spans="1:17" ht="15.75" thickBot="1" x14ac:dyDescent="0.3">
      <c r="A1986" s="6" t="s">
        <v>22</v>
      </c>
      <c r="B1986" s="6" t="s">
        <v>22</v>
      </c>
      <c r="C1986" s="6" t="s">
        <v>237</v>
      </c>
      <c r="D1986" s="6" t="s">
        <v>238</v>
      </c>
      <c r="E1986" s="7">
        <v>42836</v>
      </c>
      <c r="F1986" s="8"/>
      <c r="G1986" s="8"/>
      <c r="H1986" s="10">
        <v>9684.83</v>
      </c>
      <c r="I1986" s="8"/>
      <c r="J1986" s="8"/>
      <c r="K1986" s="8"/>
      <c r="L1986" s="8"/>
      <c r="M1986" s="10">
        <v>-147.84</v>
      </c>
      <c r="N1986" s="10">
        <v>-11.17</v>
      </c>
      <c r="O1986" s="10">
        <v>631.6</v>
      </c>
      <c r="P1986" s="8"/>
      <c r="Q1986" s="8"/>
    </row>
    <row r="1987" spans="1:17" ht="15.75" thickBot="1" x14ac:dyDescent="0.3">
      <c r="A1987" s="6" t="s">
        <v>22</v>
      </c>
      <c r="B1987" s="6" t="s">
        <v>22</v>
      </c>
      <c r="C1987" s="6" t="s">
        <v>237</v>
      </c>
      <c r="D1987" s="6" t="s">
        <v>238</v>
      </c>
      <c r="E1987" s="7">
        <v>42837</v>
      </c>
      <c r="F1987" s="9"/>
      <c r="G1987" s="9"/>
      <c r="H1987" s="11">
        <v>5880.25</v>
      </c>
      <c r="I1987" s="9"/>
      <c r="J1987" s="9"/>
      <c r="K1987" s="9"/>
      <c r="L1987" s="9"/>
      <c r="M1987" s="11">
        <v>-89.13</v>
      </c>
      <c r="N1987" s="11">
        <v>-6.69</v>
      </c>
      <c r="O1987" s="11">
        <v>383.47</v>
      </c>
      <c r="P1987" s="9"/>
      <c r="Q1987" s="9"/>
    </row>
    <row r="1988" spans="1:17" ht="15.75" thickBot="1" x14ac:dyDescent="0.3">
      <c r="A1988" s="6" t="s">
        <v>22</v>
      </c>
      <c r="B1988" s="6" t="s">
        <v>22</v>
      </c>
      <c r="C1988" s="6" t="s">
        <v>237</v>
      </c>
      <c r="D1988" s="6" t="s">
        <v>238</v>
      </c>
      <c r="E1988" s="7">
        <v>42838</v>
      </c>
      <c r="F1988" s="8"/>
      <c r="G1988" s="8"/>
      <c r="H1988" s="10">
        <v>9262.42</v>
      </c>
      <c r="I1988" s="8"/>
      <c r="J1988" s="8"/>
      <c r="K1988" s="8"/>
      <c r="L1988" s="8"/>
      <c r="M1988" s="10">
        <v>-140.88999999999999</v>
      </c>
      <c r="N1988" s="10">
        <v>-10.65</v>
      </c>
      <c r="O1988" s="10">
        <v>604.07000000000005</v>
      </c>
      <c r="P1988" s="8"/>
      <c r="Q1988" s="8"/>
    </row>
    <row r="1989" spans="1:17" ht="15.75" thickBot="1" x14ac:dyDescent="0.3">
      <c r="A1989" s="6" t="s">
        <v>22</v>
      </c>
      <c r="B1989" s="6" t="s">
        <v>22</v>
      </c>
      <c r="C1989" s="6" t="s">
        <v>237</v>
      </c>
      <c r="D1989" s="6" t="s">
        <v>238</v>
      </c>
      <c r="E1989" s="7">
        <v>42839</v>
      </c>
      <c r="F1989" s="9"/>
      <c r="G1989" s="9"/>
      <c r="H1989" s="11">
        <v>9544.15</v>
      </c>
      <c r="I1989" s="9"/>
      <c r="J1989" s="9"/>
      <c r="K1989" s="9"/>
      <c r="L1989" s="9"/>
      <c r="M1989" s="11">
        <v>-157.4</v>
      </c>
      <c r="N1989" s="11">
        <v>-12.48</v>
      </c>
      <c r="O1989" s="11">
        <v>621.72</v>
      </c>
      <c r="P1989" s="9"/>
      <c r="Q1989" s="9"/>
    </row>
    <row r="1990" spans="1:17" ht="15.75" thickBot="1" x14ac:dyDescent="0.3">
      <c r="A1990" s="6" t="s">
        <v>22</v>
      </c>
      <c r="B1990" s="6" t="s">
        <v>22</v>
      </c>
      <c r="C1990" s="6" t="s">
        <v>237</v>
      </c>
      <c r="D1990" s="6" t="s">
        <v>238</v>
      </c>
      <c r="E1990" s="7">
        <v>42840</v>
      </c>
      <c r="F1990" s="8"/>
      <c r="G1990" s="8"/>
      <c r="H1990" s="10">
        <v>7034.96</v>
      </c>
      <c r="I1990" s="8"/>
      <c r="J1990" s="8"/>
      <c r="K1990" s="8"/>
      <c r="L1990" s="8"/>
      <c r="M1990" s="10">
        <v>-116.4</v>
      </c>
      <c r="N1990" s="10">
        <v>-9.42</v>
      </c>
      <c r="O1990" s="10">
        <v>458.32</v>
      </c>
      <c r="P1990" s="8"/>
      <c r="Q1990" s="8"/>
    </row>
    <row r="1991" spans="1:17" ht="15.75" thickBot="1" x14ac:dyDescent="0.3">
      <c r="A1991" s="6" t="s">
        <v>22</v>
      </c>
      <c r="B1991" s="6" t="s">
        <v>22</v>
      </c>
      <c r="C1991" s="6" t="s">
        <v>237</v>
      </c>
      <c r="D1991" s="6" t="s">
        <v>238</v>
      </c>
      <c r="E1991" s="7">
        <v>42841</v>
      </c>
      <c r="F1991" s="9"/>
      <c r="G1991" s="9"/>
      <c r="H1991" s="11">
        <v>8331.2000000000007</v>
      </c>
      <c r="I1991" s="9"/>
      <c r="J1991" s="9"/>
      <c r="K1991" s="9"/>
      <c r="L1991" s="9"/>
      <c r="M1991" s="11">
        <v>-127.27</v>
      </c>
      <c r="N1991" s="11">
        <v>-9.64</v>
      </c>
      <c r="O1991" s="11">
        <v>543.26</v>
      </c>
      <c r="P1991" s="9"/>
      <c r="Q1991" s="9"/>
    </row>
    <row r="1992" spans="1:17" ht="15.75" thickBot="1" x14ac:dyDescent="0.3">
      <c r="A1992" s="6" t="s">
        <v>22</v>
      </c>
      <c r="B1992" s="6" t="s">
        <v>22</v>
      </c>
      <c r="C1992" s="6" t="s">
        <v>237</v>
      </c>
      <c r="D1992" s="6" t="s">
        <v>238</v>
      </c>
      <c r="E1992" s="7">
        <v>42842</v>
      </c>
      <c r="F1992" s="8"/>
      <c r="G1992" s="8"/>
      <c r="H1992" s="10">
        <v>8552.17</v>
      </c>
      <c r="I1992" s="8"/>
      <c r="J1992" s="8"/>
      <c r="K1992" s="8"/>
      <c r="L1992" s="8"/>
      <c r="M1992" s="10">
        <v>-130.94999999999999</v>
      </c>
      <c r="N1992" s="10">
        <v>-9.82</v>
      </c>
      <c r="O1992" s="10">
        <v>557.72</v>
      </c>
      <c r="P1992" s="8"/>
      <c r="Q1992" s="8"/>
    </row>
    <row r="1993" spans="1:17" ht="15.75" thickBot="1" x14ac:dyDescent="0.3">
      <c r="A1993" s="6" t="s">
        <v>22</v>
      </c>
      <c r="B1993" s="6" t="s">
        <v>22</v>
      </c>
      <c r="C1993" s="6" t="s">
        <v>237</v>
      </c>
      <c r="D1993" s="6" t="s">
        <v>238</v>
      </c>
      <c r="E1993" s="7">
        <v>42843</v>
      </c>
      <c r="F1993" s="9"/>
      <c r="G1993" s="9"/>
      <c r="H1993" s="11">
        <v>13312.5</v>
      </c>
      <c r="I1993" s="9"/>
      <c r="J1993" s="9"/>
      <c r="K1993" s="9"/>
      <c r="L1993" s="9"/>
      <c r="M1993" s="11">
        <v>-204.5</v>
      </c>
      <c r="N1993" s="11">
        <v>-15.53</v>
      </c>
      <c r="O1993" s="11">
        <v>868.13</v>
      </c>
      <c r="P1993" s="9"/>
      <c r="Q1993" s="9"/>
    </row>
    <row r="1994" spans="1:17" ht="15.75" thickBot="1" x14ac:dyDescent="0.3">
      <c r="A1994" s="6" t="s">
        <v>22</v>
      </c>
      <c r="B1994" s="6" t="s">
        <v>22</v>
      </c>
      <c r="C1994" s="6" t="s">
        <v>237</v>
      </c>
      <c r="D1994" s="6" t="s">
        <v>238</v>
      </c>
      <c r="E1994" s="7">
        <v>42844</v>
      </c>
      <c r="F1994" s="8"/>
      <c r="G1994" s="8"/>
      <c r="H1994" s="10">
        <v>23619.5</v>
      </c>
      <c r="I1994" s="8"/>
      <c r="J1994" s="8"/>
      <c r="K1994" s="8"/>
      <c r="L1994" s="8"/>
      <c r="M1994" s="10">
        <v>-382.57</v>
      </c>
      <c r="N1994" s="10">
        <v>-28.2</v>
      </c>
      <c r="O1994" s="10">
        <v>1539.31</v>
      </c>
      <c r="P1994" s="8"/>
      <c r="Q1994" s="8"/>
    </row>
    <row r="1995" spans="1:17" ht="15.75" thickBot="1" x14ac:dyDescent="0.3">
      <c r="A1995" s="6" t="s">
        <v>22</v>
      </c>
      <c r="B1995" s="6" t="s">
        <v>22</v>
      </c>
      <c r="C1995" s="6" t="s">
        <v>237</v>
      </c>
      <c r="D1995" s="6" t="s">
        <v>238</v>
      </c>
      <c r="E1995" s="7">
        <v>42845</v>
      </c>
      <c r="F1995" s="9"/>
      <c r="G1995" s="9"/>
      <c r="H1995" s="11">
        <v>12549.18</v>
      </c>
      <c r="I1995" s="9"/>
      <c r="J1995" s="9"/>
      <c r="K1995" s="9"/>
      <c r="L1995" s="9"/>
      <c r="M1995" s="11">
        <v>-201.38</v>
      </c>
      <c r="N1995" s="11">
        <v>-14.89</v>
      </c>
      <c r="O1995" s="11">
        <v>817.92</v>
      </c>
      <c r="P1995" s="9"/>
      <c r="Q1995" s="9"/>
    </row>
    <row r="1996" spans="1:17" ht="15.75" thickBot="1" x14ac:dyDescent="0.3">
      <c r="A1996" s="6" t="s">
        <v>22</v>
      </c>
      <c r="B1996" s="6" t="s">
        <v>22</v>
      </c>
      <c r="C1996" s="6" t="s">
        <v>237</v>
      </c>
      <c r="D1996" s="6" t="s">
        <v>238</v>
      </c>
      <c r="E1996" s="7">
        <v>42849</v>
      </c>
      <c r="F1996" s="8"/>
      <c r="G1996" s="8"/>
      <c r="H1996" s="10">
        <v>19.440000000000001</v>
      </c>
      <c r="I1996" s="8"/>
      <c r="J1996" s="8"/>
      <c r="K1996" s="8"/>
      <c r="L1996" s="8"/>
      <c r="M1996" s="10">
        <v>-0.25</v>
      </c>
      <c r="N1996" s="10">
        <v>-0.02</v>
      </c>
      <c r="O1996" s="10">
        <v>1.27</v>
      </c>
      <c r="P1996" s="8"/>
      <c r="Q1996" s="8"/>
    </row>
    <row r="1997" spans="1:17" ht="15.75" thickBot="1" x14ac:dyDescent="0.3">
      <c r="A1997" s="6" t="s">
        <v>22</v>
      </c>
      <c r="B1997" s="6" t="s">
        <v>22</v>
      </c>
      <c r="C1997" s="6" t="s">
        <v>237</v>
      </c>
      <c r="D1997" s="6" t="s">
        <v>238</v>
      </c>
      <c r="E1997" s="7">
        <v>42850</v>
      </c>
      <c r="F1997" s="9"/>
      <c r="G1997" s="9"/>
      <c r="H1997" s="11">
        <v>16.850000000000001</v>
      </c>
      <c r="I1997" s="9"/>
      <c r="J1997" s="9"/>
      <c r="K1997" s="9"/>
      <c r="L1997" s="9"/>
      <c r="M1997" s="11">
        <v>-0.25</v>
      </c>
      <c r="N1997" s="11">
        <v>-0.02</v>
      </c>
      <c r="O1997" s="11">
        <v>1.1000000000000001</v>
      </c>
      <c r="P1997" s="9"/>
      <c r="Q1997" s="9"/>
    </row>
    <row r="1998" spans="1:17" ht="15.75" thickBot="1" x14ac:dyDescent="0.3">
      <c r="A1998" s="6" t="s">
        <v>22</v>
      </c>
      <c r="B1998" s="6" t="s">
        <v>22</v>
      </c>
      <c r="C1998" s="6" t="s">
        <v>237</v>
      </c>
      <c r="D1998" s="6" t="s">
        <v>238</v>
      </c>
      <c r="E1998" s="7">
        <v>42852</v>
      </c>
      <c r="F1998" s="8"/>
      <c r="G1998" s="8"/>
      <c r="H1998" s="10">
        <v>19.440000000000001</v>
      </c>
      <c r="I1998" s="8"/>
      <c r="J1998" s="8"/>
      <c r="K1998" s="8"/>
      <c r="L1998" s="8"/>
      <c r="M1998" s="10">
        <v>-0.23</v>
      </c>
      <c r="N1998" s="10">
        <v>-0.02</v>
      </c>
      <c r="O1998" s="10">
        <v>1.27</v>
      </c>
      <c r="P1998" s="8"/>
      <c r="Q1998" s="8"/>
    </row>
    <row r="1999" spans="1:17" ht="15.75" thickBot="1" x14ac:dyDescent="0.3">
      <c r="A1999" s="6" t="s">
        <v>22</v>
      </c>
      <c r="B1999" s="6" t="s">
        <v>22</v>
      </c>
      <c r="C1999" s="6" t="s">
        <v>237</v>
      </c>
      <c r="D1999" s="6" t="s">
        <v>238</v>
      </c>
      <c r="E1999" s="7">
        <v>42854</v>
      </c>
      <c r="F1999" s="9"/>
      <c r="G1999" s="9"/>
      <c r="H1999" s="11">
        <v>10022.64</v>
      </c>
      <c r="I1999" s="9"/>
      <c r="J1999" s="9"/>
      <c r="K1999" s="9"/>
      <c r="L1999" s="9"/>
      <c r="M1999" s="11">
        <v>-144.46</v>
      </c>
      <c r="N1999" s="11">
        <v>-10.77</v>
      </c>
      <c r="O1999" s="11">
        <v>654.25</v>
      </c>
      <c r="P1999" s="9"/>
      <c r="Q1999" s="9"/>
    </row>
    <row r="2000" spans="1:17" ht="15.75" thickBot="1" x14ac:dyDescent="0.3">
      <c r="A2000" s="6" t="s">
        <v>22</v>
      </c>
      <c r="B2000" s="6" t="s">
        <v>22</v>
      </c>
      <c r="C2000" s="6" t="s">
        <v>237</v>
      </c>
      <c r="D2000" s="6" t="s">
        <v>238</v>
      </c>
      <c r="E2000" s="7">
        <v>42855</v>
      </c>
      <c r="F2000" s="8"/>
      <c r="G2000" s="8"/>
      <c r="H2000" s="10">
        <v>10613.6</v>
      </c>
      <c r="I2000" s="8"/>
      <c r="J2000" s="8"/>
      <c r="K2000" s="8"/>
      <c r="L2000" s="8"/>
      <c r="M2000" s="10">
        <v>-151.55000000000001</v>
      </c>
      <c r="N2000" s="10">
        <v>-11.37</v>
      </c>
      <c r="O2000" s="10">
        <v>693.06</v>
      </c>
      <c r="P2000" s="8"/>
      <c r="Q2000" s="8"/>
    </row>
    <row r="2001" spans="1:17" ht="15.75" thickBot="1" x14ac:dyDescent="0.3">
      <c r="A2001" s="6" t="s">
        <v>22</v>
      </c>
      <c r="B2001" s="6" t="s">
        <v>22</v>
      </c>
      <c r="C2001" s="6" t="s">
        <v>239</v>
      </c>
      <c r="D2001" s="6" t="s">
        <v>240</v>
      </c>
      <c r="E2001" s="7">
        <v>42742</v>
      </c>
      <c r="F2001" s="9"/>
      <c r="G2001" s="9"/>
      <c r="H2001" s="11">
        <v>0</v>
      </c>
      <c r="I2001" s="9"/>
      <c r="J2001" s="9"/>
      <c r="K2001" s="9"/>
      <c r="L2001" s="9"/>
      <c r="M2001" s="11">
        <v>0</v>
      </c>
      <c r="N2001" s="11">
        <v>0</v>
      </c>
      <c r="O2001" s="11">
        <v>0</v>
      </c>
      <c r="P2001" s="9"/>
      <c r="Q2001" s="9"/>
    </row>
    <row r="2002" spans="1:17" ht="15.75" thickBot="1" x14ac:dyDescent="0.3">
      <c r="A2002" s="6" t="s">
        <v>22</v>
      </c>
      <c r="B2002" s="6" t="s">
        <v>22</v>
      </c>
      <c r="C2002" s="6" t="s">
        <v>239</v>
      </c>
      <c r="D2002" s="6" t="s">
        <v>240</v>
      </c>
      <c r="E2002" s="7">
        <v>42744</v>
      </c>
      <c r="F2002" s="8"/>
      <c r="G2002" s="8"/>
      <c r="H2002" s="10">
        <v>0</v>
      </c>
      <c r="I2002" s="8"/>
      <c r="J2002" s="8"/>
      <c r="K2002" s="8"/>
      <c r="L2002" s="8"/>
      <c r="M2002" s="10">
        <v>0</v>
      </c>
      <c r="N2002" s="10">
        <v>0</v>
      </c>
      <c r="O2002" s="10">
        <v>0</v>
      </c>
      <c r="P2002" s="8"/>
      <c r="Q2002" s="8"/>
    </row>
    <row r="2003" spans="1:17" ht="15.75" thickBot="1" x14ac:dyDescent="0.3">
      <c r="A2003" s="6" t="s">
        <v>22</v>
      </c>
      <c r="B2003" s="6" t="s">
        <v>22</v>
      </c>
      <c r="C2003" s="6" t="s">
        <v>239</v>
      </c>
      <c r="D2003" s="6" t="s">
        <v>240</v>
      </c>
      <c r="E2003" s="7">
        <v>42773</v>
      </c>
      <c r="F2003" s="9"/>
      <c r="G2003" s="9"/>
      <c r="H2003" s="11">
        <v>0</v>
      </c>
      <c r="I2003" s="9"/>
      <c r="J2003" s="9"/>
      <c r="K2003" s="9"/>
      <c r="L2003" s="9"/>
      <c r="M2003" s="11">
        <v>0</v>
      </c>
      <c r="N2003" s="11">
        <v>0</v>
      </c>
      <c r="O2003" s="11">
        <v>0</v>
      </c>
      <c r="P2003" s="9"/>
      <c r="Q2003" s="9"/>
    </row>
    <row r="2004" spans="1:17" ht="15.75" thickBot="1" x14ac:dyDescent="0.3">
      <c r="A2004" s="6" t="s">
        <v>22</v>
      </c>
      <c r="B2004" s="6" t="s">
        <v>22</v>
      </c>
      <c r="C2004" s="6" t="s">
        <v>239</v>
      </c>
      <c r="D2004" s="6" t="s">
        <v>240</v>
      </c>
      <c r="E2004" s="7">
        <v>42774</v>
      </c>
      <c r="F2004" s="8"/>
      <c r="G2004" s="8"/>
      <c r="H2004" s="10">
        <v>0</v>
      </c>
      <c r="I2004" s="8"/>
      <c r="J2004" s="8"/>
      <c r="K2004" s="8"/>
      <c r="L2004" s="8"/>
      <c r="M2004" s="10">
        <v>0</v>
      </c>
      <c r="N2004" s="10">
        <v>0</v>
      </c>
      <c r="O2004" s="10">
        <v>0</v>
      </c>
      <c r="P2004" s="8"/>
      <c r="Q2004" s="8"/>
    </row>
    <row r="2005" spans="1:17" ht="15.75" thickBot="1" x14ac:dyDescent="0.3">
      <c r="A2005" s="6" t="s">
        <v>22</v>
      </c>
      <c r="B2005" s="6" t="s">
        <v>22</v>
      </c>
      <c r="C2005" s="6" t="s">
        <v>239</v>
      </c>
      <c r="D2005" s="6" t="s">
        <v>240</v>
      </c>
      <c r="E2005" s="7">
        <v>42775</v>
      </c>
      <c r="F2005" s="9"/>
      <c r="G2005" s="9"/>
      <c r="H2005" s="11">
        <v>0</v>
      </c>
      <c r="I2005" s="9"/>
      <c r="J2005" s="9"/>
      <c r="K2005" s="9"/>
      <c r="L2005" s="9"/>
      <c r="M2005" s="11">
        <v>0</v>
      </c>
      <c r="N2005" s="11">
        <v>0</v>
      </c>
      <c r="O2005" s="11">
        <v>0</v>
      </c>
      <c r="P2005" s="9"/>
      <c r="Q2005" s="9"/>
    </row>
    <row r="2006" spans="1:17" ht="15.75" thickBot="1" x14ac:dyDescent="0.3">
      <c r="A2006" s="6" t="s">
        <v>22</v>
      </c>
      <c r="B2006" s="6" t="s">
        <v>22</v>
      </c>
      <c r="C2006" s="6" t="s">
        <v>239</v>
      </c>
      <c r="D2006" s="6" t="s">
        <v>240</v>
      </c>
      <c r="E2006" s="7">
        <v>42782</v>
      </c>
      <c r="F2006" s="8"/>
      <c r="G2006" s="8"/>
      <c r="H2006" s="10">
        <v>0</v>
      </c>
      <c r="I2006" s="8"/>
      <c r="J2006" s="8"/>
      <c r="K2006" s="8"/>
      <c r="L2006" s="8"/>
      <c r="M2006" s="10">
        <v>0</v>
      </c>
      <c r="N2006" s="10">
        <v>0</v>
      </c>
      <c r="O2006" s="10">
        <v>0</v>
      </c>
      <c r="P2006" s="8"/>
      <c r="Q2006" s="8"/>
    </row>
    <row r="2007" spans="1:17" ht="15.75" thickBot="1" x14ac:dyDescent="0.3">
      <c r="A2007" s="6" t="s">
        <v>22</v>
      </c>
      <c r="B2007" s="6" t="s">
        <v>22</v>
      </c>
      <c r="C2007" s="6" t="s">
        <v>239</v>
      </c>
      <c r="D2007" s="6" t="s">
        <v>240</v>
      </c>
      <c r="E2007" s="7">
        <v>42800</v>
      </c>
      <c r="F2007" s="9"/>
      <c r="G2007" s="9"/>
      <c r="H2007" s="11">
        <v>2.78</v>
      </c>
      <c r="I2007" s="9"/>
      <c r="J2007" s="9"/>
      <c r="K2007" s="9"/>
      <c r="L2007" s="9"/>
      <c r="M2007" s="11">
        <v>0</v>
      </c>
      <c r="N2007" s="11">
        <v>0</v>
      </c>
      <c r="O2007" s="11">
        <v>0.15</v>
      </c>
      <c r="P2007" s="9"/>
      <c r="Q2007" s="9"/>
    </row>
    <row r="2008" spans="1:17" ht="15.75" thickBot="1" x14ac:dyDescent="0.3">
      <c r="A2008" s="6" t="s">
        <v>22</v>
      </c>
      <c r="B2008" s="6" t="s">
        <v>22</v>
      </c>
      <c r="C2008" s="6" t="s">
        <v>239</v>
      </c>
      <c r="D2008" s="6" t="s">
        <v>240</v>
      </c>
      <c r="E2008" s="7">
        <v>42801</v>
      </c>
      <c r="F2008" s="8"/>
      <c r="G2008" s="8"/>
      <c r="H2008" s="10">
        <v>0</v>
      </c>
      <c r="I2008" s="8"/>
      <c r="J2008" s="8"/>
      <c r="K2008" s="8"/>
      <c r="L2008" s="8"/>
      <c r="M2008" s="10">
        <v>0</v>
      </c>
      <c r="N2008" s="10">
        <v>0</v>
      </c>
      <c r="O2008" s="10">
        <v>0</v>
      </c>
      <c r="P2008" s="8"/>
      <c r="Q2008" s="8"/>
    </row>
    <row r="2009" spans="1:17" ht="15.75" thickBot="1" x14ac:dyDescent="0.3">
      <c r="A2009" s="6" t="s">
        <v>22</v>
      </c>
      <c r="B2009" s="6" t="s">
        <v>22</v>
      </c>
      <c r="C2009" s="6" t="s">
        <v>239</v>
      </c>
      <c r="D2009" s="6" t="s">
        <v>240</v>
      </c>
      <c r="E2009" s="7">
        <v>42802</v>
      </c>
      <c r="F2009" s="9"/>
      <c r="G2009" s="9"/>
      <c r="H2009" s="11">
        <v>0</v>
      </c>
      <c r="I2009" s="9"/>
      <c r="J2009" s="9"/>
      <c r="K2009" s="9"/>
      <c r="L2009" s="9"/>
      <c r="M2009" s="11">
        <v>0</v>
      </c>
      <c r="N2009" s="11">
        <v>0</v>
      </c>
      <c r="O2009" s="11">
        <v>0</v>
      </c>
      <c r="P2009" s="9"/>
      <c r="Q2009" s="9"/>
    </row>
    <row r="2010" spans="1:17" ht="15.75" thickBot="1" x14ac:dyDescent="0.3">
      <c r="A2010" s="6" t="s">
        <v>22</v>
      </c>
      <c r="B2010" s="6" t="s">
        <v>22</v>
      </c>
      <c r="C2010" s="6" t="s">
        <v>239</v>
      </c>
      <c r="D2010" s="6" t="s">
        <v>240</v>
      </c>
      <c r="E2010" s="7">
        <v>42803</v>
      </c>
      <c r="F2010" s="8"/>
      <c r="G2010" s="8"/>
      <c r="H2010" s="10">
        <v>0</v>
      </c>
      <c r="I2010" s="8"/>
      <c r="J2010" s="8"/>
      <c r="K2010" s="8"/>
      <c r="L2010" s="8"/>
      <c r="M2010" s="10">
        <v>0</v>
      </c>
      <c r="N2010" s="10">
        <v>0</v>
      </c>
      <c r="O2010" s="10">
        <v>0</v>
      </c>
      <c r="P2010" s="8"/>
      <c r="Q2010" s="8"/>
    </row>
    <row r="2011" spans="1:17" ht="15.75" thickBot="1" x14ac:dyDescent="0.3">
      <c r="A2011" s="6" t="s">
        <v>22</v>
      </c>
      <c r="B2011" s="6" t="s">
        <v>22</v>
      </c>
      <c r="C2011" s="6" t="s">
        <v>239</v>
      </c>
      <c r="D2011" s="6" t="s">
        <v>240</v>
      </c>
      <c r="E2011" s="7">
        <v>42809</v>
      </c>
      <c r="F2011" s="9"/>
      <c r="G2011" s="9"/>
      <c r="H2011" s="11">
        <v>3.58</v>
      </c>
      <c r="I2011" s="9"/>
      <c r="J2011" s="9"/>
      <c r="K2011" s="9"/>
      <c r="L2011" s="9"/>
      <c r="M2011" s="11">
        <v>0</v>
      </c>
      <c r="N2011" s="11">
        <v>0</v>
      </c>
      <c r="O2011" s="11">
        <v>0.19</v>
      </c>
      <c r="P2011" s="9"/>
      <c r="Q2011" s="9"/>
    </row>
    <row r="2012" spans="1:17" ht="15.75" thickBot="1" x14ac:dyDescent="0.3">
      <c r="A2012" s="6" t="s">
        <v>22</v>
      </c>
      <c r="B2012" s="6" t="s">
        <v>22</v>
      </c>
      <c r="C2012" s="6" t="s">
        <v>239</v>
      </c>
      <c r="D2012" s="6" t="s">
        <v>240</v>
      </c>
      <c r="E2012" s="7">
        <v>42810</v>
      </c>
      <c r="F2012" s="8"/>
      <c r="G2012" s="8"/>
      <c r="H2012" s="10">
        <v>4.2</v>
      </c>
      <c r="I2012" s="8"/>
      <c r="J2012" s="8"/>
      <c r="K2012" s="8"/>
      <c r="L2012" s="8"/>
      <c r="M2012" s="10">
        <v>0.01</v>
      </c>
      <c r="N2012" s="10">
        <v>-0.01</v>
      </c>
      <c r="O2012" s="10">
        <v>0.23</v>
      </c>
      <c r="P2012" s="8"/>
      <c r="Q2012" s="8"/>
    </row>
    <row r="2013" spans="1:17" ht="15.75" thickBot="1" x14ac:dyDescent="0.3">
      <c r="A2013" s="6" t="s">
        <v>22</v>
      </c>
      <c r="B2013" s="6" t="s">
        <v>22</v>
      </c>
      <c r="C2013" s="6" t="s">
        <v>239</v>
      </c>
      <c r="D2013" s="6" t="s">
        <v>240</v>
      </c>
      <c r="E2013" s="7">
        <v>42813</v>
      </c>
      <c r="F2013" s="9"/>
      <c r="G2013" s="9"/>
      <c r="H2013" s="11">
        <v>0</v>
      </c>
      <c r="I2013" s="9"/>
      <c r="J2013" s="9"/>
      <c r="K2013" s="9"/>
      <c r="L2013" s="9"/>
      <c r="M2013" s="11">
        <v>0</v>
      </c>
      <c r="N2013" s="11">
        <v>0</v>
      </c>
      <c r="O2013" s="11">
        <v>0</v>
      </c>
      <c r="P2013" s="9"/>
      <c r="Q2013" s="9"/>
    </row>
    <row r="2014" spans="1:17" ht="15.75" thickBot="1" x14ac:dyDescent="0.3">
      <c r="A2014" s="6" t="s">
        <v>22</v>
      </c>
      <c r="B2014" s="6" t="s">
        <v>22</v>
      </c>
      <c r="C2014" s="6" t="s">
        <v>239</v>
      </c>
      <c r="D2014" s="6" t="s">
        <v>240</v>
      </c>
      <c r="E2014" s="7">
        <v>42814</v>
      </c>
      <c r="F2014" s="8"/>
      <c r="G2014" s="8"/>
      <c r="H2014" s="10">
        <v>1145.28</v>
      </c>
      <c r="I2014" s="8"/>
      <c r="J2014" s="8"/>
      <c r="K2014" s="8"/>
      <c r="L2014" s="8"/>
      <c r="M2014" s="10">
        <v>0.82</v>
      </c>
      <c r="N2014" s="10">
        <v>-1.64</v>
      </c>
      <c r="O2014" s="10">
        <v>62.25</v>
      </c>
      <c r="P2014" s="8"/>
      <c r="Q2014" s="8"/>
    </row>
    <row r="2015" spans="1:17" ht="15.75" thickBot="1" x14ac:dyDescent="0.3">
      <c r="A2015" s="6" t="s">
        <v>22</v>
      </c>
      <c r="B2015" s="6" t="s">
        <v>22</v>
      </c>
      <c r="C2015" s="6" t="s">
        <v>239</v>
      </c>
      <c r="D2015" s="6" t="s">
        <v>240</v>
      </c>
      <c r="E2015" s="7">
        <v>42824</v>
      </c>
      <c r="F2015" s="9"/>
      <c r="G2015" s="9"/>
      <c r="H2015" s="11">
        <v>11.93</v>
      </c>
      <c r="I2015" s="9"/>
      <c r="J2015" s="9"/>
      <c r="K2015" s="9"/>
      <c r="L2015" s="9"/>
      <c r="M2015" s="11">
        <v>0.01</v>
      </c>
      <c r="N2015" s="11">
        <v>-0.02</v>
      </c>
      <c r="O2015" s="11">
        <v>0.65</v>
      </c>
      <c r="P2015" s="9"/>
      <c r="Q2015" s="9"/>
    </row>
    <row r="2016" spans="1:17" ht="15.75" thickBot="1" x14ac:dyDescent="0.3">
      <c r="A2016" s="6" t="s">
        <v>22</v>
      </c>
      <c r="B2016" s="6" t="s">
        <v>22</v>
      </c>
      <c r="C2016" s="6" t="s">
        <v>239</v>
      </c>
      <c r="D2016" s="6" t="s">
        <v>240</v>
      </c>
      <c r="E2016" s="7">
        <v>42825</v>
      </c>
      <c r="F2016" s="8"/>
      <c r="G2016" s="8"/>
      <c r="H2016" s="10">
        <v>0.8</v>
      </c>
      <c r="I2016" s="8"/>
      <c r="J2016" s="8"/>
      <c r="K2016" s="8"/>
      <c r="L2016" s="8"/>
      <c r="M2016" s="10">
        <v>0</v>
      </c>
      <c r="N2016" s="10">
        <v>0</v>
      </c>
      <c r="O2016" s="10">
        <v>0.04</v>
      </c>
      <c r="P2016" s="8"/>
      <c r="Q2016" s="8"/>
    </row>
    <row r="2017" spans="1:17" ht="15.75" thickBot="1" x14ac:dyDescent="0.3">
      <c r="A2017" s="6" t="s">
        <v>22</v>
      </c>
      <c r="B2017" s="6" t="s">
        <v>22</v>
      </c>
      <c r="C2017" s="6" t="s">
        <v>239</v>
      </c>
      <c r="D2017" s="6" t="s">
        <v>240</v>
      </c>
      <c r="E2017" s="7">
        <v>42827</v>
      </c>
      <c r="F2017" s="9"/>
      <c r="G2017" s="9"/>
      <c r="H2017" s="11">
        <v>6.36</v>
      </c>
      <c r="I2017" s="9"/>
      <c r="J2017" s="9"/>
      <c r="K2017" s="9"/>
      <c r="L2017" s="9"/>
      <c r="M2017" s="11">
        <v>-0.05</v>
      </c>
      <c r="N2017" s="11">
        <v>0</v>
      </c>
      <c r="O2017" s="11">
        <v>0.42</v>
      </c>
      <c r="P2017" s="9"/>
      <c r="Q2017" s="9"/>
    </row>
    <row r="2018" spans="1:17" ht="15.75" thickBot="1" x14ac:dyDescent="0.3">
      <c r="A2018" s="6" t="s">
        <v>22</v>
      </c>
      <c r="B2018" s="6" t="s">
        <v>22</v>
      </c>
      <c r="C2018" s="6" t="s">
        <v>239</v>
      </c>
      <c r="D2018" s="6" t="s">
        <v>240</v>
      </c>
      <c r="E2018" s="7">
        <v>42828</v>
      </c>
      <c r="F2018" s="8"/>
      <c r="G2018" s="8"/>
      <c r="H2018" s="10">
        <v>2256.13</v>
      </c>
      <c r="I2018" s="8"/>
      <c r="J2018" s="8"/>
      <c r="K2018" s="8"/>
      <c r="L2018" s="8"/>
      <c r="M2018" s="10">
        <v>-12.92</v>
      </c>
      <c r="N2018" s="10">
        <v>-1.69</v>
      </c>
      <c r="O2018" s="10">
        <v>149.08000000000001</v>
      </c>
      <c r="P2018" s="8"/>
      <c r="Q2018" s="8"/>
    </row>
    <row r="2019" spans="1:17" ht="15.75" thickBot="1" x14ac:dyDescent="0.3">
      <c r="A2019" s="6" t="s">
        <v>22</v>
      </c>
      <c r="B2019" s="6" t="s">
        <v>22</v>
      </c>
      <c r="C2019" s="6" t="s">
        <v>239</v>
      </c>
      <c r="D2019" s="6" t="s">
        <v>240</v>
      </c>
      <c r="E2019" s="7">
        <v>42829</v>
      </c>
      <c r="F2019" s="9"/>
      <c r="G2019" s="9"/>
      <c r="H2019" s="11">
        <v>2761.94</v>
      </c>
      <c r="I2019" s="9"/>
      <c r="J2019" s="9"/>
      <c r="K2019" s="9"/>
      <c r="L2019" s="9"/>
      <c r="M2019" s="11">
        <v>-16.27</v>
      </c>
      <c r="N2019" s="11">
        <v>-1.92</v>
      </c>
      <c r="O2019" s="11">
        <v>182.38</v>
      </c>
      <c r="P2019" s="9"/>
      <c r="Q2019" s="9"/>
    </row>
    <row r="2020" spans="1:17" ht="15.75" thickBot="1" x14ac:dyDescent="0.3">
      <c r="A2020" s="6" t="s">
        <v>22</v>
      </c>
      <c r="B2020" s="6" t="s">
        <v>22</v>
      </c>
      <c r="C2020" s="6" t="s">
        <v>239</v>
      </c>
      <c r="D2020" s="6" t="s">
        <v>240</v>
      </c>
      <c r="E2020" s="7">
        <v>42830</v>
      </c>
      <c r="F2020" s="8"/>
      <c r="G2020" s="8"/>
      <c r="H2020" s="10">
        <v>6597.63</v>
      </c>
      <c r="I2020" s="8"/>
      <c r="J2020" s="8"/>
      <c r="K2020" s="8"/>
      <c r="L2020" s="8"/>
      <c r="M2020" s="10">
        <v>-44.29</v>
      </c>
      <c r="N2020" s="10">
        <v>-4.17</v>
      </c>
      <c r="O2020" s="10">
        <v>433.35</v>
      </c>
      <c r="P2020" s="8"/>
      <c r="Q2020" s="8"/>
    </row>
    <row r="2021" spans="1:17" ht="15.75" thickBot="1" x14ac:dyDescent="0.3">
      <c r="A2021" s="6" t="s">
        <v>22</v>
      </c>
      <c r="B2021" s="6" t="s">
        <v>22</v>
      </c>
      <c r="C2021" s="6" t="s">
        <v>239</v>
      </c>
      <c r="D2021" s="6" t="s">
        <v>240</v>
      </c>
      <c r="E2021" s="7">
        <v>42831</v>
      </c>
      <c r="F2021" s="9"/>
      <c r="G2021" s="9"/>
      <c r="H2021" s="11">
        <v>1519.92</v>
      </c>
      <c r="I2021" s="9"/>
      <c r="J2021" s="9"/>
      <c r="K2021" s="9"/>
      <c r="L2021" s="9"/>
      <c r="M2021" s="11">
        <v>-8.76</v>
      </c>
      <c r="N2021" s="11">
        <v>-1.1499999999999999</v>
      </c>
      <c r="O2021" s="11">
        <v>100.47</v>
      </c>
      <c r="P2021" s="9"/>
      <c r="Q2021" s="9"/>
    </row>
    <row r="2022" spans="1:17" ht="15.75" thickBot="1" x14ac:dyDescent="0.3">
      <c r="A2022" s="6" t="s">
        <v>22</v>
      </c>
      <c r="B2022" s="6" t="s">
        <v>22</v>
      </c>
      <c r="C2022" s="6" t="s">
        <v>239</v>
      </c>
      <c r="D2022" s="6" t="s">
        <v>240</v>
      </c>
      <c r="E2022" s="7">
        <v>42832</v>
      </c>
      <c r="F2022" s="8"/>
      <c r="G2022" s="8"/>
      <c r="H2022" s="10">
        <v>2643.76</v>
      </c>
      <c r="I2022" s="8"/>
      <c r="J2022" s="8"/>
      <c r="K2022" s="8"/>
      <c r="L2022" s="8"/>
      <c r="M2022" s="10">
        <v>-15.01</v>
      </c>
      <c r="N2022" s="10">
        <v>-1.95</v>
      </c>
      <c r="O2022" s="10">
        <v>174.62</v>
      </c>
      <c r="P2022" s="8"/>
      <c r="Q2022" s="8"/>
    </row>
    <row r="2023" spans="1:17" ht="15.75" thickBot="1" x14ac:dyDescent="0.3">
      <c r="A2023" s="6" t="s">
        <v>22</v>
      </c>
      <c r="B2023" s="6" t="s">
        <v>22</v>
      </c>
      <c r="C2023" s="6" t="s">
        <v>239</v>
      </c>
      <c r="D2023" s="6" t="s">
        <v>240</v>
      </c>
      <c r="E2023" s="7">
        <v>42833</v>
      </c>
      <c r="F2023" s="9"/>
      <c r="G2023" s="9"/>
      <c r="H2023" s="11">
        <v>2498.06</v>
      </c>
      <c r="I2023" s="9"/>
      <c r="J2023" s="9"/>
      <c r="K2023" s="9"/>
      <c r="L2023" s="9"/>
      <c r="M2023" s="11">
        <v>-14.15</v>
      </c>
      <c r="N2023" s="11">
        <v>-1.82</v>
      </c>
      <c r="O2023" s="11">
        <v>165.05</v>
      </c>
      <c r="P2023" s="9"/>
      <c r="Q2023" s="9"/>
    </row>
    <row r="2024" spans="1:17" ht="15.75" thickBot="1" x14ac:dyDescent="0.3">
      <c r="A2024" s="6" t="s">
        <v>22</v>
      </c>
      <c r="B2024" s="6" t="s">
        <v>22</v>
      </c>
      <c r="C2024" s="6" t="s">
        <v>239</v>
      </c>
      <c r="D2024" s="6" t="s">
        <v>240</v>
      </c>
      <c r="E2024" s="7">
        <v>42834</v>
      </c>
      <c r="F2024" s="8"/>
      <c r="G2024" s="8"/>
      <c r="H2024" s="10">
        <v>1960.1</v>
      </c>
      <c r="I2024" s="8"/>
      <c r="J2024" s="8"/>
      <c r="K2024" s="8"/>
      <c r="L2024" s="8"/>
      <c r="M2024" s="10">
        <v>-11.27</v>
      </c>
      <c r="N2024" s="10">
        <v>-1.47</v>
      </c>
      <c r="O2024" s="10">
        <v>129.6</v>
      </c>
      <c r="P2024" s="8"/>
      <c r="Q2024" s="8"/>
    </row>
    <row r="2025" spans="1:17" ht="15.75" thickBot="1" x14ac:dyDescent="0.3">
      <c r="A2025" s="6" t="s">
        <v>22</v>
      </c>
      <c r="B2025" s="6" t="s">
        <v>22</v>
      </c>
      <c r="C2025" s="6" t="s">
        <v>239</v>
      </c>
      <c r="D2025" s="6" t="s">
        <v>240</v>
      </c>
      <c r="E2025" s="7">
        <v>42835</v>
      </c>
      <c r="F2025" s="9"/>
      <c r="G2025" s="9"/>
      <c r="H2025" s="11">
        <v>1870.86</v>
      </c>
      <c r="I2025" s="9"/>
      <c r="J2025" s="9"/>
      <c r="K2025" s="9"/>
      <c r="L2025" s="9"/>
      <c r="M2025" s="11">
        <v>-12.06</v>
      </c>
      <c r="N2025" s="11">
        <v>-1.39</v>
      </c>
      <c r="O2025" s="11">
        <v>122.63</v>
      </c>
      <c r="P2025" s="9"/>
      <c r="Q2025" s="9"/>
    </row>
    <row r="2026" spans="1:17" ht="15.75" thickBot="1" x14ac:dyDescent="0.3">
      <c r="A2026" s="6" t="s">
        <v>22</v>
      </c>
      <c r="B2026" s="6" t="s">
        <v>22</v>
      </c>
      <c r="C2026" s="6" t="s">
        <v>239</v>
      </c>
      <c r="D2026" s="6" t="s">
        <v>240</v>
      </c>
      <c r="E2026" s="7">
        <v>42836</v>
      </c>
      <c r="F2026" s="8"/>
      <c r="G2026" s="8"/>
      <c r="H2026" s="10">
        <v>1104.0899999999999</v>
      </c>
      <c r="I2026" s="8"/>
      <c r="J2026" s="8"/>
      <c r="K2026" s="8"/>
      <c r="L2026" s="8"/>
      <c r="M2026" s="10">
        <v>-6.4</v>
      </c>
      <c r="N2026" s="10">
        <v>-0.81</v>
      </c>
      <c r="O2026" s="10">
        <v>72.97</v>
      </c>
      <c r="P2026" s="8"/>
      <c r="Q2026" s="8"/>
    </row>
    <row r="2027" spans="1:17" ht="15.75" thickBot="1" x14ac:dyDescent="0.3">
      <c r="A2027" s="6" t="s">
        <v>22</v>
      </c>
      <c r="B2027" s="6" t="s">
        <v>22</v>
      </c>
      <c r="C2027" s="6" t="s">
        <v>239</v>
      </c>
      <c r="D2027" s="6" t="s">
        <v>240</v>
      </c>
      <c r="E2027" s="7">
        <v>42837</v>
      </c>
      <c r="F2027" s="9"/>
      <c r="G2027" s="9"/>
      <c r="H2027" s="11">
        <v>942.97</v>
      </c>
      <c r="I2027" s="9"/>
      <c r="J2027" s="9"/>
      <c r="K2027" s="9"/>
      <c r="L2027" s="9"/>
      <c r="M2027" s="11">
        <v>-5.19</v>
      </c>
      <c r="N2027" s="11">
        <v>-0.66</v>
      </c>
      <c r="O2027" s="11">
        <v>62.25</v>
      </c>
      <c r="P2027" s="9"/>
      <c r="Q2027" s="9"/>
    </row>
    <row r="2028" spans="1:17" ht="15.75" thickBot="1" x14ac:dyDescent="0.3">
      <c r="A2028" s="6" t="s">
        <v>22</v>
      </c>
      <c r="B2028" s="6" t="s">
        <v>22</v>
      </c>
      <c r="C2028" s="6" t="s">
        <v>239</v>
      </c>
      <c r="D2028" s="6" t="s">
        <v>240</v>
      </c>
      <c r="E2028" s="7">
        <v>42838</v>
      </c>
      <c r="F2028" s="8"/>
      <c r="G2028" s="8"/>
      <c r="H2028" s="10">
        <v>2351.75</v>
      </c>
      <c r="I2028" s="8"/>
      <c r="J2028" s="8"/>
      <c r="K2028" s="8"/>
      <c r="L2028" s="8"/>
      <c r="M2028" s="10">
        <v>-13.38</v>
      </c>
      <c r="N2028" s="10">
        <v>-1.81</v>
      </c>
      <c r="O2028" s="10">
        <v>155.47999999999999</v>
      </c>
      <c r="P2028" s="8"/>
      <c r="Q2028" s="8"/>
    </row>
    <row r="2029" spans="1:17" ht="15.75" thickBot="1" x14ac:dyDescent="0.3">
      <c r="A2029" s="6" t="s">
        <v>22</v>
      </c>
      <c r="B2029" s="6" t="s">
        <v>22</v>
      </c>
      <c r="C2029" s="6" t="s">
        <v>239</v>
      </c>
      <c r="D2029" s="6" t="s">
        <v>240</v>
      </c>
      <c r="E2029" s="7">
        <v>42839</v>
      </c>
      <c r="F2029" s="9"/>
      <c r="G2029" s="9"/>
      <c r="H2029" s="11">
        <v>1128.46</v>
      </c>
      <c r="I2029" s="9"/>
      <c r="J2029" s="9"/>
      <c r="K2029" s="9"/>
      <c r="L2029" s="9"/>
      <c r="M2029" s="11">
        <v>-7.46</v>
      </c>
      <c r="N2029" s="11">
        <v>-0.79</v>
      </c>
      <c r="O2029" s="11">
        <v>74.02</v>
      </c>
      <c r="P2029" s="9"/>
      <c r="Q2029" s="9"/>
    </row>
    <row r="2030" spans="1:17" ht="15.75" thickBot="1" x14ac:dyDescent="0.3">
      <c r="A2030" s="6" t="s">
        <v>22</v>
      </c>
      <c r="B2030" s="6" t="s">
        <v>22</v>
      </c>
      <c r="C2030" s="6" t="s">
        <v>239</v>
      </c>
      <c r="D2030" s="6" t="s">
        <v>240</v>
      </c>
      <c r="E2030" s="7">
        <v>42840</v>
      </c>
      <c r="F2030" s="8"/>
      <c r="G2030" s="8"/>
      <c r="H2030" s="10">
        <v>1506.71</v>
      </c>
      <c r="I2030" s="8"/>
      <c r="J2030" s="8"/>
      <c r="K2030" s="8"/>
      <c r="L2030" s="8"/>
      <c r="M2030" s="10">
        <v>-9.9499999999999993</v>
      </c>
      <c r="N2030" s="10">
        <v>-1.1200000000000001</v>
      </c>
      <c r="O2030" s="10">
        <v>98.75</v>
      </c>
      <c r="P2030" s="8"/>
      <c r="Q2030" s="8"/>
    </row>
    <row r="2031" spans="1:17" ht="15.75" thickBot="1" x14ac:dyDescent="0.3">
      <c r="A2031" s="6" t="s">
        <v>22</v>
      </c>
      <c r="B2031" s="6" t="s">
        <v>22</v>
      </c>
      <c r="C2031" s="6" t="s">
        <v>239</v>
      </c>
      <c r="D2031" s="6" t="s">
        <v>240</v>
      </c>
      <c r="E2031" s="7">
        <v>42841</v>
      </c>
      <c r="F2031" s="9"/>
      <c r="G2031" s="9"/>
      <c r="H2031" s="11">
        <v>1668.82</v>
      </c>
      <c r="I2031" s="9"/>
      <c r="J2031" s="9"/>
      <c r="K2031" s="9"/>
      <c r="L2031" s="9"/>
      <c r="M2031" s="11">
        <v>-9.77</v>
      </c>
      <c r="N2031" s="11">
        <v>-1.18</v>
      </c>
      <c r="O2031" s="11">
        <v>110.23</v>
      </c>
      <c r="P2031" s="9"/>
      <c r="Q2031" s="9"/>
    </row>
    <row r="2032" spans="1:17" ht="15.75" thickBot="1" x14ac:dyDescent="0.3">
      <c r="A2032" s="6" t="s">
        <v>22</v>
      </c>
      <c r="B2032" s="6" t="s">
        <v>22</v>
      </c>
      <c r="C2032" s="6" t="s">
        <v>239</v>
      </c>
      <c r="D2032" s="6" t="s">
        <v>240</v>
      </c>
      <c r="E2032" s="7">
        <v>42842</v>
      </c>
      <c r="F2032" s="8"/>
      <c r="G2032" s="8"/>
      <c r="H2032" s="10">
        <v>1513.3</v>
      </c>
      <c r="I2032" s="8"/>
      <c r="J2032" s="8"/>
      <c r="K2032" s="8"/>
      <c r="L2032" s="8"/>
      <c r="M2032" s="10">
        <v>-8.36</v>
      </c>
      <c r="N2032" s="10">
        <v>-1.1000000000000001</v>
      </c>
      <c r="O2032" s="10">
        <v>99.95</v>
      </c>
      <c r="P2032" s="8"/>
      <c r="Q2032" s="8"/>
    </row>
    <row r="2033" spans="1:17" ht="15.75" thickBot="1" x14ac:dyDescent="0.3">
      <c r="A2033" s="6" t="s">
        <v>22</v>
      </c>
      <c r="B2033" s="6" t="s">
        <v>22</v>
      </c>
      <c r="C2033" s="6" t="s">
        <v>239</v>
      </c>
      <c r="D2033" s="6" t="s">
        <v>240</v>
      </c>
      <c r="E2033" s="7">
        <v>42843</v>
      </c>
      <c r="F2033" s="9"/>
      <c r="G2033" s="9"/>
      <c r="H2033" s="11">
        <v>2890.53</v>
      </c>
      <c r="I2033" s="9"/>
      <c r="J2033" s="9"/>
      <c r="K2033" s="9"/>
      <c r="L2033" s="9"/>
      <c r="M2033" s="11">
        <v>-16.84</v>
      </c>
      <c r="N2033" s="11">
        <v>-2.0699999999999998</v>
      </c>
      <c r="O2033" s="11">
        <v>190.95</v>
      </c>
      <c r="P2033" s="9"/>
      <c r="Q2033" s="9"/>
    </row>
    <row r="2034" spans="1:17" ht="15.75" thickBot="1" x14ac:dyDescent="0.3">
      <c r="A2034" s="6" t="s">
        <v>22</v>
      </c>
      <c r="B2034" s="6" t="s">
        <v>22</v>
      </c>
      <c r="C2034" s="6" t="s">
        <v>239</v>
      </c>
      <c r="D2034" s="6" t="s">
        <v>240</v>
      </c>
      <c r="E2034" s="7">
        <v>42844</v>
      </c>
      <c r="F2034" s="8"/>
      <c r="G2034" s="8"/>
      <c r="H2034" s="10">
        <v>2228.61</v>
      </c>
      <c r="I2034" s="8"/>
      <c r="J2034" s="8"/>
      <c r="K2034" s="8"/>
      <c r="L2034" s="8"/>
      <c r="M2034" s="10">
        <v>-14.27</v>
      </c>
      <c r="N2034" s="10">
        <v>-1.47</v>
      </c>
      <c r="O2034" s="10">
        <v>146.30000000000001</v>
      </c>
      <c r="P2034" s="8"/>
      <c r="Q2034" s="8"/>
    </row>
    <row r="2035" spans="1:17" ht="15.75" thickBot="1" x14ac:dyDescent="0.3">
      <c r="A2035" s="6" t="s">
        <v>22</v>
      </c>
      <c r="B2035" s="6" t="s">
        <v>22</v>
      </c>
      <c r="C2035" s="6" t="s">
        <v>239</v>
      </c>
      <c r="D2035" s="6" t="s">
        <v>240</v>
      </c>
      <c r="E2035" s="7">
        <v>42845</v>
      </c>
      <c r="F2035" s="9"/>
      <c r="G2035" s="9"/>
      <c r="H2035" s="11">
        <v>1499.31</v>
      </c>
      <c r="I2035" s="9"/>
      <c r="J2035" s="9"/>
      <c r="K2035" s="9"/>
      <c r="L2035" s="9"/>
      <c r="M2035" s="11">
        <v>-9.01</v>
      </c>
      <c r="N2035" s="11">
        <v>-1.05</v>
      </c>
      <c r="O2035" s="11">
        <v>99.05</v>
      </c>
      <c r="P2035" s="9"/>
      <c r="Q2035" s="9"/>
    </row>
    <row r="2036" spans="1:17" ht="15.75" thickBot="1" x14ac:dyDescent="0.3">
      <c r="A2036" s="6" t="s">
        <v>22</v>
      </c>
      <c r="B2036" s="6" t="s">
        <v>22</v>
      </c>
      <c r="C2036" s="6" t="s">
        <v>239</v>
      </c>
      <c r="D2036" s="6" t="s">
        <v>240</v>
      </c>
      <c r="E2036" s="7">
        <v>42851</v>
      </c>
      <c r="F2036" s="8"/>
      <c r="G2036" s="8"/>
      <c r="H2036" s="10">
        <v>32.28</v>
      </c>
      <c r="I2036" s="8"/>
      <c r="J2036" s="8"/>
      <c r="K2036" s="8"/>
      <c r="L2036" s="8"/>
      <c r="M2036" s="10">
        <v>-0.16</v>
      </c>
      <c r="N2036" s="10">
        <v>-0.01</v>
      </c>
      <c r="O2036" s="10">
        <v>2.13</v>
      </c>
      <c r="P2036" s="8"/>
      <c r="Q2036" s="8"/>
    </row>
    <row r="2037" spans="1:17" ht="15.75" thickBot="1" x14ac:dyDescent="0.3">
      <c r="A2037" s="6" t="s">
        <v>22</v>
      </c>
      <c r="B2037" s="6" t="s">
        <v>22</v>
      </c>
      <c r="C2037" s="6" t="s">
        <v>239</v>
      </c>
      <c r="D2037" s="6" t="s">
        <v>240</v>
      </c>
      <c r="E2037" s="7">
        <v>42852</v>
      </c>
      <c r="F2037" s="9"/>
      <c r="G2037" s="9"/>
      <c r="H2037" s="11">
        <v>5.97</v>
      </c>
      <c r="I2037" s="9"/>
      <c r="J2037" s="9"/>
      <c r="K2037" s="9"/>
      <c r="L2037" s="9"/>
      <c r="M2037" s="11">
        <v>-0.04</v>
      </c>
      <c r="N2037" s="11">
        <v>0</v>
      </c>
      <c r="O2037" s="11">
        <v>0.39</v>
      </c>
      <c r="P2037" s="9"/>
      <c r="Q2037" s="9"/>
    </row>
    <row r="2038" spans="1:17" ht="15.75" thickBot="1" x14ac:dyDescent="0.3">
      <c r="A2038" s="6" t="s">
        <v>22</v>
      </c>
      <c r="B2038" s="6" t="s">
        <v>22</v>
      </c>
      <c r="C2038" s="6" t="s">
        <v>239</v>
      </c>
      <c r="D2038" s="6" t="s">
        <v>240</v>
      </c>
      <c r="E2038" s="7">
        <v>42854</v>
      </c>
      <c r="F2038" s="8"/>
      <c r="G2038" s="8"/>
      <c r="H2038" s="10">
        <v>2006.25</v>
      </c>
      <c r="I2038" s="8"/>
      <c r="J2038" s="8"/>
      <c r="K2038" s="8"/>
      <c r="L2038" s="8"/>
      <c r="M2038" s="10">
        <v>-11.18</v>
      </c>
      <c r="N2038" s="10">
        <v>-1.45</v>
      </c>
      <c r="O2038" s="10">
        <v>132.57</v>
      </c>
      <c r="P2038" s="8"/>
      <c r="Q2038" s="8"/>
    </row>
    <row r="2039" spans="1:17" ht="15.75" thickBot="1" x14ac:dyDescent="0.3">
      <c r="A2039" s="6" t="s">
        <v>22</v>
      </c>
      <c r="B2039" s="6" t="s">
        <v>22</v>
      </c>
      <c r="C2039" s="6" t="s">
        <v>239</v>
      </c>
      <c r="D2039" s="6" t="s">
        <v>240</v>
      </c>
      <c r="E2039" s="7">
        <v>42855</v>
      </c>
      <c r="F2039" s="9"/>
      <c r="G2039" s="9"/>
      <c r="H2039" s="11">
        <v>2610.52</v>
      </c>
      <c r="I2039" s="9"/>
      <c r="J2039" s="9"/>
      <c r="K2039" s="9"/>
      <c r="L2039" s="9"/>
      <c r="M2039" s="11">
        <v>-14.86</v>
      </c>
      <c r="N2039" s="11">
        <v>-1.99</v>
      </c>
      <c r="O2039" s="11">
        <v>172.54</v>
      </c>
      <c r="P2039" s="9"/>
      <c r="Q2039" s="9"/>
    </row>
    <row r="2040" spans="1:17" ht="15.75" thickBot="1" x14ac:dyDescent="0.3">
      <c r="A2040" s="6" t="s">
        <v>22</v>
      </c>
      <c r="B2040" s="6" t="s">
        <v>22</v>
      </c>
      <c r="C2040" s="6" t="s">
        <v>241</v>
      </c>
      <c r="D2040" s="6" t="s">
        <v>242</v>
      </c>
      <c r="E2040" s="7">
        <v>42828</v>
      </c>
      <c r="F2040" s="8"/>
      <c r="G2040" s="8"/>
      <c r="H2040" s="10">
        <v>13.81</v>
      </c>
      <c r="I2040" s="8"/>
      <c r="J2040" s="8"/>
      <c r="K2040" s="8"/>
      <c r="L2040" s="8"/>
      <c r="M2040" s="10">
        <v>-0.1</v>
      </c>
      <c r="N2040" s="10">
        <v>-0.01</v>
      </c>
      <c r="O2040" s="10">
        <v>0.91</v>
      </c>
      <c r="P2040" s="8"/>
      <c r="Q2040" s="8"/>
    </row>
    <row r="2041" spans="1:17" ht="15.75" thickBot="1" x14ac:dyDescent="0.3">
      <c r="A2041" s="6" t="s">
        <v>22</v>
      </c>
      <c r="B2041" s="6" t="s">
        <v>22</v>
      </c>
      <c r="C2041" s="6" t="s">
        <v>241</v>
      </c>
      <c r="D2041" s="6" t="s">
        <v>242</v>
      </c>
      <c r="E2041" s="7">
        <v>42829</v>
      </c>
      <c r="F2041" s="9"/>
      <c r="G2041" s="9"/>
      <c r="H2041" s="11">
        <v>55.24</v>
      </c>
      <c r="I2041" s="9"/>
      <c r="J2041" s="9"/>
      <c r="K2041" s="9"/>
      <c r="L2041" s="9"/>
      <c r="M2041" s="11">
        <v>-0.4</v>
      </c>
      <c r="N2041" s="11">
        <v>-0.04</v>
      </c>
      <c r="O2041" s="11">
        <v>3.64</v>
      </c>
      <c r="P2041" s="9"/>
      <c r="Q2041" s="9"/>
    </row>
    <row r="2042" spans="1:17" ht="15.75" thickBot="1" x14ac:dyDescent="0.3">
      <c r="A2042" s="6" t="s">
        <v>22</v>
      </c>
      <c r="B2042" s="6" t="s">
        <v>22</v>
      </c>
      <c r="C2042" s="6" t="s">
        <v>241</v>
      </c>
      <c r="D2042" s="6" t="s">
        <v>242</v>
      </c>
      <c r="E2042" s="7">
        <v>42830</v>
      </c>
      <c r="F2042" s="8"/>
      <c r="G2042" s="8"/>
      <c r="H2042" s="10">
        <v>55.24</v>
      </c>
      <c r="I2042" s="8"/>
      <c r="J2042" s="8"/>
      <c r="K2042" s="8"/>
      <c r="L2042" s="8"/>
      <c r="M2042" s="10">
        <v>-0.44</v>
      </c>
      <c r="N2042" s="10">
        <v>-0.04</v>
      </c>
      <c r="O2042" s="10">
        <v>3.64</v>
      </c>
      <c r="P2042" s="8"/>
      <c r="Q2042" s="8"/>
    </row>
    <row r="2043" spans="1:17" ht="15.75" thickBot="1" x14ac:dyDescent="0.3">
      <c r="A2043" s="6" t="s">
        <v>22</v>
      </c>
      <c r="B2043" s="6" t="s">
        <v>22</v>
      </c>
      <c r="C2043" s="6" t="s">
        <v>241</v>
      </c>
      <c r="D2043" s="6" t="s">
        <v>242</v>
      </c>
      <c r="E2043" s="7">
        <v>42831</v>
      </c>
      <c r="F2043" s="9"/>
      <c r="G2043" s="9"/>
      <c r="H2043" s="11">
        <v>14.73</v>
      </c>
      <c r="I2043" s="9"/>
      <c r="J2043" s="9"/>
      <c r="K2043" s="9"/>
      <c r="L2043" s="9"/>
      <c r="M2043" s="11">
        <v>-0.11</v>
      </c>
      <c r="N2043" s="11">
        <v>-0.01</v>
      </c>
      <c r="O2043" s="11">
        <v>0.97</v>
      </c>
      <c r="P2043" s="9"/>
      <c r="Q2043" s="9"/>
    </row>
    <row r="2044" spans="1:17" ht="15.75" thickBot="1" x14ac:dyDescent="0.3">
      <c r="A2044" s="6" t="s">
        <v>22</v>
      </c>
      <c r="B2044" s="6" t="s">
        <v>22</v>
      </c>
      <c r="C2044" s="6" t="s">
        <v>241</v>
      </c>
      <c r="D2044" s="6" t="s">
        <v>242</v>
      </c>
      <c r="E2044" s="7">
        <v>42832</v>
      </c>
      <c r="F2044" s="8"/>
      <c r="G2044" s="8"/>
      <c r="H2044" s="10">
        <v>41.43</v>
      </c>
      <c r="I2044" s="8"/>
      <c r="J2044" s="8"/>
      <c r="K2044" s="8"/>
      <c r="L2044" s="8"/>
      <c r="M2044" s="10">
        <v>-0.28999999999999998</v>
      </c>
      <c r="N2044" s="10">
        <v>-0.03</v>
      </c>
      <c r="O2044" s="10">
        <v>2.73</v>
      </c>
      <c r="P2044" s="8"/>
      <c r="Q2044" s="8"/>
    </row>
    <row r="2045" spans="1:17" ht="15.75" thickBot="1" x14ac:dyDescent="0.3">
      <c r="A2045" s="6" t="s">
        <v>22</v>
      </c>
      <c r="B2045" s="6" t="s">
        <v>22</v>
      </c>
      <c r="C2045" s="6" t="s">
        <v>241</v>
      </c>
      <c r="D2045" s="6" t="s">
        <v>242</v>
      </c>
      <c r="E2045" s="7">
        <v>42833</v>
      </c>
      <c r="F2045" s="9"/>
      <c r="G2045" s="9"/>
      <c r="H2045" s="11">
        <v>69.05</v>
      </c>
      <c r="I2045" s="9"/>
      <c r="J2045" s="9"/>
      <c r="K2045" s="9"/>
      <c r="L2045" s="9"/>
      <c r="M2045" s="11">
        <v>-0.5</v>
      </c>
      <c r="N2045" s="11">
        <v>-0.05</v>
      </c>
      <c r="O2045" s="11">
        <v>4.55</v>
      </c>
      <c r="P2045" s="9"/>
      <c r="Q2045" s="9"/>
    </row>
    <row r="2046" spans="1:17" ht="15.75" thickBot="1" x14ac:dyDescent="0.3">
      <c r="A2046" s="6" t="s">
        <v>22</v>
      </c>
      <c r="B2046" s="6" t="s">
        <v>22</v>
      </c>
      <c r="C2046" s="6" t="s">
        <v>241</v>
      </c>
      <c r="D2046" s="6" t="s">
        <v>242</v>
      </c>
      <c r="E2046" s="7">
        <v>42834</v>
      </c>
      <c r="F2046" s="8"/>
      <c r="G2046" s="8"/>
      <c r="H2046" s="10">
        <v>82.86</v>
      </c>
      <c r="I2046" s="8"/>
      <c r="J2046" s="8"/>
      <c r="K2046" s="8"/>
      <c r="L2046" s="8"/>
      <c r="M2046" s="10">
        <v>-0.56000000000000005</v>
      </c>
      <c r="N2046" s="10">
        <v>-0.06</v>
      </c>
      <c r="O2046" s="10">
        <v>5.46</v>
      </c>
      <c r="P2046" s="8"/>
      <c r="Q2046" s="8"/>
    </row>
    <row r="2047" spans="1:17" ht="15.75" thickBot="1" x14ac:dyDescent="0.3">
      <c r="A2047" s="6" t="s">
        <v>22</v>
      </c>
      <c r="B2047" s="6" t="s">
        <v>22</v>
      </c>
      <c r="C2047" s="6" t="s">
        <v>241</v>
      </c>
      <c r="D2047" s="6" t="s">
        <v>242</v>
      </c>
      <c r="E2047" s="7">
        <v>42835</v>
      </c>
      <c r="F2047" s="9"/>
      <c r="G2047" s="9"/>
      <c r="H2047" s="11">
        <v>29.68</v>
      </c>
      <c r="I2047" s="9"/>
      <c r="J2047" s="9"/>
      <c r="K2047" s="9"/>
      <c r="L2047" s="9"/>
      <c r="M2047" s="11">
        <v>-0.2</v>
      </c>
      <c r="N2047" s="11">
        <v>-0.02</v>
      </c>
      <c r="O2047" s="11">
        <v>1.95</v>
      </c>
      <c r="P2047" s="9"/>
      <c r="Q2047" s="9"/>
    </row>
    <row r="2048" spans="1:17" ht="15.75" thickBot="1" x14ac:dyDescent="0.3">
      <c r="A2048" s="6" t="s">
        <v>22</v>
      </c>
      <c r="B2048" s="6" t="s">
        <v>22</v>
      </c>
      <c r="C2048" s="6" t="s">
        <v>241</v>
      </c>
      <c r="D2048" s="6" t="s">
        <v>242</v>
      </c>
      <c r="E2048" s="7">
        <v>42836</v>
      </c>
      <c r="F2048" s="8"/>
      <c r="G2048" s="8"/>
      <c r="H2048" s="10">
        <v>27.62</v>
      </c>
      <c r="I2048" s="8"/>
      <c r="J2048" s="8"/>
      <c r="K2048" s="8"/>
      <c r="L2048" s="8"/>
      <c r="M2048" s="10">
        <v>-0.18</v>
      </c>
      <c r="N2048" s="10">
        <v>-0.02</v>
      </c>
      <c r="O2048" s="10">
        <v>1.82</v>
      </c>
      <c r="P2048" s="8"/>
      <c r="Q2048" s="8"/>
    </row>
    <row r="2049" spans="1:17" ht="15.75" thickBot="1" x14ac:dyDescent="0.3">
      <c r="A2049" s="6" t="s">
        <v>22</v>
      </c>
      <c r="B2049" s="6" t="s">
        <v>22</v>
      </c>
      <c r="C2049" s="6" t="s">
        <v>241</v>
      </c>
      <c r="D2049" s="6" t="s">
        <v>242</v>
      </c>
      <c r="E2049" s="7">
        <v>42838</v>
      </c>
      <c r="F2049" s="9"/>
      <c r="G2049" s="9"/>
      <c r="H2049" s="11">
        <v>41.43</v>
      </c>
      <c r="I2049" s="9"/>
      <c r="J2049" s="9"/>
      <c r="K2049" s="9"/>
      <c r="L2049" s="9"/>
      <c r="M2049" s="11">
        <v>-0.27</v>
      </c>
      <c r="N2049" s="11">
        <v>-0.03</v>
      </c>
      <c r="O2049" s="11">
        <v>2.73</v>
      </c>
      <c r="P2049" s="9"/>
      <c r="Q2049" s="9"/>
    </row>
    <row r="2050" spans="1:17" ht="15.75" thickBot="1" x14ac:dyDescent="0.3">
      <c r="A2050" s="6" t="s">
        <v>22</v>
      </c>
      <c r="B2050" s="6" t="s">
        <v>22</v>
      </c>
      <c r="C2050" s="6" t="s">
        <v>241</v>
      </c>
      <c r="D2050" s="6" t="s">
        <v>242</v>
      </c>
      <c r="E2050" s="7">
        <v>42840</v>
      </c>
      <c r="F2050" s="8"/>
      <c r="G2050" s="8"/>
      <c r="H2050" s="10">
        <v>55.24</v>
      </c>
      <c r="I2050" s="8"/>
      <c r="J2050" s="8"/>
      <c r="K2050" s="8"/>
      <c r="L2050" s="8"/>
      <c r="M2050" s="10">
        <v>-0.41</v>
      </c>
      <c r="N2050" s="10">
        <v>-0.04</v>
      </c>
      <c r="O2050" s="10">
        <v>3.64</v>
      </c>
      <c r="P2050" s="8"/>
      <c r="Q2050" s="8"/>
    </row>
    <row r="2051" spans="1:17" ht="15.75" thickBot="1" x14ac:dyDescent="0.3">
      <c r="A2051" s="6" t="s">
        <v>22</v>
      </c>
      <c r="B2051" s="6" t="s">
        <v>22</v>
      </c>
      <c r="C2051" s="6" t="s">
        <v>241</v>
      </c>
      <c r="D2051" s="6" t="s">
        <v>242</v>
      </c>
      <c r="E2051" s="7">
        <v>42841</v>
      </c>
      <c r="F2051" s="9"/>
      <c r="G2051" s="9"/>
      <c r="H2051" s="11">
        <v>13.81</v>
      </c>
      <c r="I2051" s="9"/>
      <c r="J2051" s="9"/>
      <c r="K2051" s="9"/>
      <c r="L2051" s="9"/>
      <c r="M2051" s="11">
        <v>-0.09</v>
      </c>
      <c r="N2051" s="11">
        <v>-0.01</v>
      </c>
      <c r="O2051" s="11">
        <v>0.91</v>
      </c>
      <c r="P2051" s="9"/>
      <c r="Q2051" s="9"/>
    </row>
    <row r="2052" spans="1:17" ht="15.75" thickBot="1" x14ac:dyDescent="0.3">
      <c r="A2052" s="6" t="s">
        <v>22</v>
      </c>
      <c r="B2052" s="6" t="s">
        <v>22</v>
      </c>
      <c r="C2052" s="6" t="s">
        <v>241</v>
      </c>
      <c r="D2052" s="6" t="s">
        <v>242</v>
      </c>
      <c r="E2052" s="7">
        <v>42842</v>
      </c>
      <c r="F2052" s="8"/>
      <c r="G2052" s="8"/>
      <c r="H2052" s="10">
        <v>27.62</v>
      </c>
      <c r="I2052" s="8"/>
      <c r="J2052" s="8"/>
      <c r="K2052" s="8"/>
      <c r="L2052" s="8"/>
      <c r="M2052" s="10">
        <v>-0.19</v>
      </c>
      <c r="N2052" s="10">
        <v>-0.02</v>
      </c>
      <c r="O2052" s="10">
        <v>1.82</v>
      </c>
      <c r="P2052" s="8"/>
      <c r="Q2052" s="8"/>
    </row>
    <row r="2053" spans="1:17" ht="15.75" thickBot="1" x14ac:dyDescent="0.3">
      <c r="A2053" s="6" t="s">
        <v>22</v>
      </c>
      <c r="B2053" s="6" t="s">
        <v>22</v>
      </c>
      <c r="C2053" s="6" t="s">
        <v>241</v>
      </c>
      <c r="D2053" s="6" t="s">
        <v>242</v>
      </c>
      <c r="E2053" s="7">
        <v>42843</v>
      </c>
      <c r="F2053" s="9"/>
      <c r="G2053" s="9"/>
      <c r="H2053" s="11">
        <v>13.81</v>
      </c>
      <c r="I2053" s="9"/>
      <c r="J2053" s="9"/>
      <c r="K2053" s="9"/>
      <c r="L2053" s="9"/>
      <c r="M2053" s="11">
        <v>-0.09</v>
      </c>
      <c r="N2053" s="11">
        <v>-0.01</v>
      </c>
      <c r="O2053" s="11">
        <v>0.91</v>
      </c>
      <c r="P2053" s="9"/>
      <c r="Q2053" s="9"/>
    </row>
    <row r="2054" spans="1:17" ht="15.75" thickBot="1" x14ac:dyDescent="0.3">
      <c r="A2054" s="6" t="s">
        <v>22</v>
      </c>
      <c r="B2054" s="6" t="s">
        <v>22</v>
      </c>
      <c r="C2054" s="6" t="s">
        <v>241</v>
      </c>
      <c r="D2054" s="6" t="s">
        <v>242</v>
      </c>
      <c r="E2054" s="7">
        <v>42844</v>
      </c>
      <c r="F2054" s="8"/>
      <c r="G2054" s="8"/>
      <c r="H2054" s="10">
        <v>43.49</v>
      </c>
      <c r="I2054" s="8"/>
      <c r="J2054" s="8"/>
      <c r="K2054" s="8"/>
      <c r="L2054" s="8"/>
      <c r="M2054" s="10">
        <v>-0.3</v>
      </c>
      <c r="N2054" s="10">
        <v>-0.03</v>
      </c>
      <c r="O2054" s="10">
        <v>2.86</v>
      </c>
      <c r="P2054" s="8"/>
      <c r="Q2054" s="8"/>
    </row>
    <row r="2055" spans="1:17" ht="15.75" thickBot="1" x14ac:dyDescent="0.3">
      <c r="A2055" s="6" t="s">
        <v>22</v>
      </c>
      <c r="B2055" s="6" t="s">
        <v>22</v>
      </c>
      <c r="C2055" s="6" t="s">
        <v>241</v>
      </c>
      <c r="D2055" s="6" t="s">
        <v>242</v>
      </c>
      <c r="E2055" s="7">
        <v>42845</v>
      </c>
      <c r="F2055" s="9"/>
      <c r="G2055" s="9"/>
      <c r="H2055" s="11">
        <v>13.81</v>
      </c>
      <c r="I2055" s="9"/>
      <c r="J2055" s="9"/>
      <c r="K2055" s="9"/>
      <c r="L2055" s="9"/>
      <c r="M2055" s="11">
        <v>-0.1</v>
      </c>
      <c r="N2055" s="11">
        <v>-0.01</v>
      </c>
      <c r="O2055" s="11">
        <v>0.91</v>
      </c>
      <c r="P2055" s="9"/>
      <c r="Q2055" s="9"/>
    </row>
    <row r="2056" spans="1:17" ht="15.75" thickBot="1" x14ac:dyDescent="0.3">
      <c r="A2056" s="6" t="s">
        <v>22</v>
      </c>
      <c r="B2056" s="6" t="s">
        <v>22</v>
      </c>
      <c r="C2056" s="6" t="s">
        <v>241</v>
      </c>
      <c r="D2056" s="6" t="s">
        <v>242</v>
      </c>
      <c r="E2056" s="7">
        <v>42854</v>
      </c>
      <c r="F2056" s="8"/>
      <c r="G2056" s="8"/>
      <c r="H2056" s="10">
        <v>41.43</v>
      </c>
      <c r="I2056" s="8"/>
      <c r="J2056" s="8"/>
      <c r="K2056" s="8"/>
      <c r="L2056" s="8"/>
      <c r="M2056" s="10">
        <v>-0.28000000000000003</v>
      </c>
      <c r="N2056" s="10">
        <v>-0.02</v>
      </c>
      <c r="O2056" s="10">
        <v>2.73</v>
      </c>
      <c r="P2056" s="8"/>
      <c r="Q2056" s="8"/>
    </row>
    <row r="2057" spans="1:17" ht="15.75" thickBot="1" x14ac:dyDescent="0.3">
      <c r="A2057" s="6" t="s">
        <v>22</v>
      </c>
      <c r="B2057" s="6" t="s">
        <v>22</v>
      </c>
      <c r="C2057" s="6" t="s">
        <v>243</v>
      </c>
      <c r="D2057" s="6" t="s">
        <v>244</v>
      </c>
      <c r="E2057" s="7">
        <v>42830</v>
      </c>
      <c r="F2057" s="9"/>
      <c r="G2057" s="9"/>
      <c r="H2057" s="11">
        <v>16.09</v>
      </c>
      <c r="I2057" s="9"/>
      <c r="J2057" s="9"/>
      <c r="K2057" s="9"/>
      <c r="L2057" s="9"/>
      <c r="M2057" s="11">
        <v>-0.11</v>
      </c>
      <c r="N2057" s="11">
        <v>-0.01</v>
      </c>
      <c r="O2057" s="11">
        <v>1.06</v>
      </c>
      <c r="P2057" s="9"/>
      <c r="Q2057" s="9"/>
    </row>
    <row r="2058" spans="1:17" ht="15.75" thickBot="1" x14ac:dyDescent="0.3">
      <c r="A2058" s="6" t="s">
        <v>22</v>
      </c>
      <c r="B2058" s="6" t="s">
        <v>22</v>
      </c>
      <c r="C2058" s="6" t="s">
        <v>243</v>
      </c>
      <c r="D2058" s="6" t="s">
        <v>244</v>
      </c>
      <c r="E2058" s="7">
        <v>42837</v>
      </c>
      <c r="F2058" s="8"/>
      <c r="G2058" s="8"/>
      <c r="H2058" s="10">
        <v>16.09</v>
      </c>
      <c r="I2058" s="8"/>
      <c r="J2058" s="8"/>
      <c r="K2058" s="8"/>
      <c r="L2058" s="8"/>
      <c r="M2058" s="10">
        <v>-0.09</v>
      </c>
      <c r="N2058" s="10">
        <v>-0.01</v>
      </c>
      <c r="O2058" s="10">
        <v>1.06</v>
      </c>
      <c r="P2058" s="8"/>
      <c r="Q2058" s="8"/>
    </row>
    <row r="2059" spans="1:17" ht="15.75" thickBot="1" x14ac:dyDescent="0.3">
      <c r="A2059" s="6" t="s">
        <v>22</v>
      </c>
      <c r="B2059" s="6" t="s">
        <v>22</v>
      </c>
      <c r="C2059" s="6" t="s">
        <v>243</v>
      </c>
      <c r="D2059" s="6" t="s">
        <v>244</v>
      </c>
      <c r="E2059" s="7">
        <v>42842</v>
      </c>
      <c r="F2059" s="9"/>
      <c r="G2059" s="9"/>
      <c r="H2059" s="11">
        <v>96.54</v>
      </c>
      <c r="I2059" s="9"/>
      <c r="J2059" s="9"/>
      <c r="K2059" s="9"/>
      <c r="L2059" s="9"/>
      <c r="M2059" s="11">
        <v>-0.59</v>
      </c>
      <c r="N2059" s="11">
        <v>-0.04</v>
      </c>
      <c r="O2059" s="11">
        <v>6.36</v>
      </c>
      <c r="P2059" s="9"/>
      <c r="Q2059" s="9"/>
    </row>
    <row r="2060" spans="1:17" ht="15.75" thickBot="1" x14ac:dyDescent="0.3">
      <c r="A2060" s="6" t="s">
        <v>22</v>
      </c>
      <c r="B2060" s="6" t="s">
        <v>22</v>
      </c>
      <c r="C2060" s="6" t="s">
        <v>245</v>
      </c>
      <c r="D2060" s="6" t="s">
        <v>246</v>
      </c>
      <c r="E2060" s="7">
        <v>42388</v>
      </c>
      <c r="F2060" s="8"/>
      <c r="G2060" s="8"/>
      <c r="H2060" s="10">
        <v>0</v>
      </c>
      <c r="I2060" s="8"/>
      <c r="J2060" s="8"/>
      <c r="K2060" s="8"/>
      <c r="L2060" s="8"/>
      <c r="M2060" s="10">
        <v>0</v>
      </c>
      <c r="N2060" s="10">
        <v>0</v>
      </c>
      <c r="O2060" s="10">
        <v>0</v>
      </c>
      <c r="P2060" s="8"/>
      <c r="Q2060" s="8"/>
    </row>
    <row r="2061" spans="1:17" ht="15.75" thickBot="1" x14ac:dyDescent="0.3">
      <c r="A2061" s="6" t="s">
        <v>22</v>
      </c>
      <c r="B2061" s="6" t="s">
        <v>22</v>
      </c>
      <c r="C2061" s="6" t="s">
        <v>245</v>
      </c>
      <c r="D2061" s="6" t="s">
        <v>246</v>
      </c>
      <c r="E2061" s="7">
        <v>42419</v>
      </c>
      <c r="F2061" s="9"/>
      <c r="G2061" s="9"/>
      <c r="H2061" s="11">
        <v>0</v>
      </c>
      <c r="I2061" s="9"/>
      <c r="J2061" s="9"/>
      <c r="K2061" s="9"/>
      <c r="L2061" s="9"/>
      <c r="M2061" s="11">
        <v>0</v>
      </c>
      <c r="N2061" s="11">
        <v>0</v>
      </c>
      <c r="O2061" s="11">
        <v>0</v>
      </c>
      <c r="P2061" s="9"/>
      <c r="Q2061" s="9"/>
    </row>
    <row r="2062" spans="1:17" ht="15.75" thickBot="1" x14ac:dyDescent="0.3">
      <c r="A2062" s="6" t="s">
        <v>22</v>
      </c>
      <c r="B2062" s="6" t="s">
        <v>22</v>
      </c>
      <c r="C2062" s="6" t="s">
        <v>245</v>
      </c>
      <c r="D2062" s="6" t="s">
        <v>246</v>
      </c>
      <c r="E2062" s="7">
        <v>42448</v>
      </c>
      <c r="F2062" s="8"/>
      <c r="G2062" s="8"/>
      <c r="H2062" s="10">
        <v>0</v>
      </c>
      <c r="I2062" s="8"/>
      <c r="J2062" s="8"/>
      <c r="K2062" s="8"/>
      <c r="L2062" s="8"/>
      <c r="M2062" s="10">
        <v>0</v>
      </c>
      <c r="N2062" s="10">
        <v>0</v>
      </c>
      <c r="O2062" s="10">
        <v>0</v>
      </c>
      <c r="P2062" s="8"/>
      <c r="Q2062" s="8"/>
    </row>
    <row r="2063" spans="1:17" ht="15.75" thickBot="1" x14ac:dyDescent="0.3">
      <c r="A2063" s="6" t="s">
        <v>22</v>
      </c>
      <c r="B2063" s="6" t="s">
        <v>22</v>
      </c>
      <c r="C2063" s="6" t="s">
        <v>245</v>
      </c>
      <c r="D2063" s="6" t="s">
        <v>246</v>
      </c>
      <c r="E2063" s="7">
        <v>42479</v>
      </c>
      <c r="F2063" s="9"/>
      <c r="G2063" s="9"/>
      <c r="H2063" s="11">
        <v>0</v>
      </c>
      <c r="I2063" s="9"/>
      <c r="J2063" s="9"/>
      <c r="K2063" s="9"/>
      <c r="L2063" s="9"/>
      <c r="M2063" s="11">
        <v>0</v>
      </c>
      <c r="N2063" s="11">
        <v>0</v>
      </c>
      <c r="O2063" s="11">
        <v>0</v>
      </c>
      <c r="P2063" s="9"/>
      <c r="Q2063" s="9"/>
    </row>
    <row r="2064" spans="1:17" ht="15.75" thickBot="1" x14ac:dyDescent="0.3">
      <c r="A2064" s="6" t="s">
        <v>22</v>
      </c>
      <c r="B2064" s="6" t="s">
        <v>22</v>
      </c>
      <c r="C2064" s="6" t="s">
        <v>245</v>
      </c>
      <c r="D2064" s="6" t="s">
        <v>246</v>
      </c>
      <c r="E2064" s="7">
        <v>42509</v>
      </c>
      <c r="F2064" s="8"/>
      <c r="G2064" s="8"/>
      <c r="H2064" s="10">
        <v>0</v>
      </c>
      <c r="I2064" s="8"/>
      <c r="J2064" s="8"/>
      <c r="K2064" s="8"/>
      <c r="L2064" s="8"/>
      <c r="M2064" s="10">
        <v>0</v>
      </c>
      <c r="N2064" s="10">
        <v>0</v>
      </c>
      <c r="O2064" s="10">
        <v>0</v>
      </c>
      <c r="P2064" s="8"/>
      <c r="Q2064" s="8"/>
    </row>
    <row r="2065" spans="1:17" ht="15.75" thickBot="1" x14ac:dyDescent="0.3">
      <c r="A2065" s="6" t="s">
        <v>22</v>
      </c>
      <c r="B2065" s="6" t="s">
        <v>22</v>
      </c>
      <c r="C2065" s="6" t="s">
        <v>245</v>
      </c>
      <c r="D2065" s="6" t="s">
        <v>246</v>
      </c>
      <c r="E2065" s="7">
        <v>42540</v>
      </c>
      <c r="F2065" s="9"/>
      <c r="G2065" s="9"/>
      <c r="H2065" s="11">
        <v>0</v>
      </c>
      <c r="I2065" s="9"/>
      <c r="J2065" s="9"/>
      <c r="K2065" s="9"/>
      <c r="L2065" s="9"/>
      <c r="M2065" s="11">
        <v>0</v>
      </c>
      <c r="N2065" s="11">
        <v>0</v>
      </c>
      <c r="O2065" s="11">
        <v>0</v>
      </c>
      <c r="P2065" s="9"/>
      <c r="Q2065" s="9"/>
    </row>
    <row r="2066" spans="1:17" ht="15.75" thickBot="1" x14ac:dyDescent="0.3">
      <c r="A2066" s="6" t="s">
        <v>22</v>
      </c>
      <c r="B2066" s="6" t="s">
        <v>22</v>
      </c>
      <c r="C2066" s="6" t="s">
        <v>245</v>
      </c>
      <c r="D2066" s="6" t="s">
        <v>246</v>
      </c>
      <c r="E2066" s="7">
        <v>42570</v>
      </c>
      <c r="F2066" s="8"/>
      <c r="G2066" s="8"/>
      <c r="H2066" s="10">
        <v>0</v>
      </c>
      <c r="I2066" s="8"/>
      <c r="J2066" s="8"/>
      <c r="K2066" s="8"/>
      <c r="L2066" s="8"/>
      <c r="M2066" s="10">
        <v>0</v>
      </c>
      <c r="N2066" s="10">
        <v>0</v>
      </c>
      <c r="O2066" s="10">
        <v>0</v>
      </c>
      <c r="P2066" s="8"/>
      <c r="Q2066" s="8"/>
    </row>
    <row r="2067" spans="1:17" ht="15.75" thickBot="1" x14ac:dyDescent="0.3">
      <c r="A2067" s="6" t="s">
        <v>22</v>
      </c>
      <c r="B2067" s="6" t="s">
        <v>22</v>
      </c>
      <c r="C2067" s="6" t="s">
        <v>245</v>
      </c>
      <c r="D2067" s="6" t="s">
        <v>246</v>
      </c>
      <c r="E2067" s="7">
        <v>42601</v>
      </c>
      <c r="F2067" s="9"/>
      <c r="G2067" s="9"/>
      <c r="H2067" s="11">
        <v>0</v>
      </c>
      <c r="I2067" s="9"/>
      <c r="J2067" s="9"/>
      <c r="K2067" s="9"/>
      <c r="L2067" s="9"/>
      <c r="M2067" s="11">
        <v>0</v>
      </c>
      <c r="N2067" s="11">
        <v>0</v>
      </c>
      <c r="O2067" s="11">
        <v>0</v>
      </c>
      <c r="P2067" s="9"/>
      <c r="Q2067" s="9"/>
    </row>
    <row r="2068" spans="1:17" ht="15.75" thickBot="1" x14ac:dyDescent="0.3">
      <c r="A2068" s="6" t="s">
        <v>22</v>
      </c>
      <c r="B2068" s="6" t="s">
        <v>22</v>
      </c>
      <c r="C2068" s="6" t="s">
        <v>245</v>
      </c>
      <c r="D2068" s="6" t="s">
        <v>246</v>
      </c>
      <c r="E2068" s="7">
        <v>42619</v>
      </c>
      <c r="F2068" s="8"/>
      <c r="G2068" s="8"/>
      <c r="H2068" s="10">
        <v>68.95</v>
      </c>
      <c r="I2068" s="8"/>
      <c r="J2068" s="8"/>
      <c r="K2068" s="8"/>
      <c r="L2068" s="8"/>
      <c r="M2068" s="10">
        <v>-0.47</v>
      </c>
      <c r="N2068" s="10">
        <v>-0.02</v>
      </c>
      <c r="O2068" s="10">
        <v>2.75</v>
      </c>
      <c r="P2068" s="8"/>
      <c r="Q2068" s="8"/>
    </row>
    <row r="2069" spans="1:17" ht="15.75" thickBot="1" x14ac:dyDescent="0.3">
      <c r="A2069" s="6" t="s">
        <v>22</v>
      </c>
      <c r="B2069" s="6" t="s">
        <v>22</v>
      </c>
      <c r="C2069" s="6" t="s">
        <v>245</v>
      </c>
      <c r="D2069" s="6" t="s">
        <v>246</v>
      </c>
      <c r="E2069" s="7">
        <v>42632</v>
      </c>
      <c r="F2069" s="9"/>
      <c r="G2069" s="9"/>
      <c r="H2069" s="11">
        <v>0</v>
      </c>
      <c r="I2069" s="9"/>
      <c r="J2069" s="9"/>
      <c r="K2069" s="9"/>
      <c r="L2069" s="9"/>
      <c r="M2069" s="11">
        <v>0</v>
      </c>
      <c r="N2069" s="11">
        <v>0</v>
      </c>
      <c r="O2069" s="11">
        <v>0</v>
      </c>
      <c r="P2069" s="9"/>
      <c r="Q2069" s="9"/>
    </row>
    <row r="2070" spans="1:17" ht="15.75" thickBot="1" x14ac:dyDescent="0.3">
      <c r="A2070" s="6" t="s">
        <v>22</v>
      </c>
      <c r="B2070" s="6" t="s">
        <v>22</v>
      </c>
      <c r="C2070" s="6" t="s">
        <v>245</v>
      </c>
      <c r="D2070" s="6" t="s">
        <v>246</v>
      </c>
      <c r="E2070" s="7">
        <v>42649</v>
      </c>
      <c r="F2070" s="8"/>
      <c r="G2070" s="8"/>
      <c r="H2070" s="10">
        <v>159.12</v>
      </c>
      <c r="I2070" s="8"/>
      <c r="J2070" s="8"/>
      <c r="K2070" s="8"/>
      <c r="L2070" s="8"/>
      <c r="M2070" s="10">
        <v>-1.41</v>
      </c>
      <c r="N2070" s="10">
        <v>-0.02</v>
      </c>
      <c r="O2070" s="10">
        <v>6.24</v>
      </c>
      <c r="P2070" s="8"/>
      <c r="Q2070" s="8"/>
    </row>
    <row r="2071" spans="1:17" ht="15.75" thickBot="1" x14ac:dyDescent="0.3">
      <c r="A2071" s="6" t="s">
        <v>22</v>
      </c>
      <c r="B2071" s="6" t="s">
        <v>22</v>
      </c>
      <c r="C2071" s="6" t="s">
        <v>245</v>
      </c>
      <c r="D2071" s="6" t="s">
        <v>246</v>
      </c>
      <c r="E2071" s="7">
        <v>42654</v>
      </c>
      <c r="F2071" s="9"/>
      <c r="G2071" s="9"/>
      <c r="H2071" s="11">
        <v>11.93</v>
      </c>
      <c r="I2071" s="9"/>
      <c r="J2071" s="9"/>
      <c r="K2071" s="9"/>
      <c r="L2071" s="9"/>
      <c r="M2071" s="11">
        <v>-0.12</v>
      </c>
      <c r="N2071" s="11">
        <v>0</v>
      </c>
      <c r="O2071" s="11">
        <v>0.47</v>
      </c>
      <c r="P2071" s="9"/>
      <c r="Q2071" s="9"/>
    </row>
    <row r="2072" spans="1:17" ht="15.75" thickBot="1" x14ac:dyDescent="0.3">
      <c r="A2072" s="6" t="s">
        <v>22</v>
      </c>
      <c r="B2072" s="6" t="s">
        <v>22</v>
      </c>
      <c r="C2072" s="6" t="s">
        <v>245</v>
      </c>
      <c r="D2072" s="6" t="s">
        <v>246</v>
      </c>
      <c r="E2072" s="7">
        <v>42662</v>
      </c>
      <c r="F2072" s="8"/>
      <c r="G2072" s="8"/>
      <c r="H2072" s="10">
        <v>-19.89</v>
      </c>
      <c r="I2072" s="8"/>
      <c r="J2072" s="8"/>
      <c r="K2072" s="8"/>
      <c r="L2072" s="8"/>
      <c r="M2072" s="10">
        <v>0.21</v>
      </c>
      <c r="N2072" s="10">
        <v>0</v>
      </c>
      <c r="O2072" s="10">
        <v>-0.78</v>
      </c>
      <c r="P2072" s="8"/>
      <c r="Q2072" s="8"/>
    </row>
    <row r="2073" spans="1:17" ht="15.75" thickBot="1" x14ac:dyDescent="0.3">
      <c r="A2073" s="6" t="s">
        <v>22</v>
      </c>
      <c r="B2073" s="6" t="s">
        <v>22</v>
      </c>
      <c r="C2073" s="6" t="s">
        <v>245</v>
      </c>
      <c r="D2073" s="6" t="s">
        <v>246</v>
      </c>
      <c r="E2073" s="7">
        <v>42680</v>
      </c>
      <c r="F2073" s="9"/>
      <c r="G2073" s="9"/>
      <c r="H2073" s="11">
        <v>159.12</v>
      </c>
      <c r="I2073" s="9"/>
      <c r="J2073" s="9"/>
      <c r="K2073" s="9"/>
      <c r="L2073" s="9"/>
      <c r="M2073" s="11">
        <v>-1.0900000000000001</v>
      </c>
      <c r="N2073" s="11">
        <v>-0.06</v>
      </c>
      <c r="O2073" s="11">
        <v>5.99</v>
      </c>
      <c r="P2073" s="9"/>
      <c r="Q2073" s="9"/>
    </row>
    <row r="2074" spans="1:17" ht="15.75" thickBot="1" x14ac:dyDescent="0.3">
      <c r="A2074" s="6" t="s">
        <v>22</v>
      </c>
      <c r="B2074" s="6" t="s">
        <v>22</v>
      </c>
      <c r="C2074" s="6" t="s">
        <v>245</v>
      </c>
      <c r="D2074" s="6" t="s">
        <v>246</v>
      </c>
      <c r="E2074" s="7">
        <v>42693</v>
      </c>
      <c r="F2074" s="8"/>
      <c r="G2074" s="8"/>
      <c r="H2074" s="10">
        <v>-19.89</v>
      </c>
      <c r="I2074" s="8"/>
      <c r="J2074" s="8"/>
      <c r="K2074" s="8"/>
      <c r="L2074" s="8"/>
      <c r="M2074" s="10">
        <v>0.14000000000000001</v>
      </c>
      <c r="N2074" s="10">
        <v>0.01</v>
      </c>
      <c r="O2074" s="10">
        <v>-0.75</v>
      </c>
      <c r="P2074" s="8"/>
      <c r="Q2074" s="8"/>
    </row>
    <row r="2075" spans="1:17" ht="15.75" thickBot="1" x14ac:dyDescent="0.3">
      <c r="A2075" s="6" t="s">
        <v>22</v>
      </c>
      <c r="B2075" s="6" t="s">
        <v>22</v>
      </c>
      <c r="C2075" s="6" t="s">
        <v>245</v>
      </c>
      <c r="D2075" s="6" t="s">
        <v>246</v>
      </c>
      <c r="E2075" s="7">
        <v>42710</v>
      </c>
      <c r="F2075" s="9"/>
      <c r="G2075" s="9"/>
      <c r="H2075" s="11">
        <v>159.12</v>
      </c>
      <c r="I2075" s="9"/>
      <c r="J2075" s="9"/>
      <c r="K2075" s="9"/>
      <c r="L2075" s="9"/>
      <c r="M2075" s="11">
        <v>-3.12</v>
      </c>
      <c r="N2075" s="11">
        <v>-0.11</v>
      </c>
      <c r="O2075" s="11">
        <v>10.65</v>
      </c>
      <c r="P2075" s="9"/>
      <c r="Q2075" s="9"/>
    </row>
    <row r="2076" spans="1:17" ht="15.75" thickBot="1" x14ac:dyDescent="0.3">
      <c r="A2076" s="6" t="s">
        <v>22</v>
      </c>
      <c r="B2076" s="6" t="s">
        <v>22</v>
      </c>
      <c r="C2076" s="6" t="s">
        <v>245</v>
      </c>
      <c r="D2076" s="6" t="s">
        <v>246</v>
      </c>
      <c r="E2076" s="7">
        <v>42723</v>
      </c>
      <c r="F2076" s="8"/>
      <c r="G2076" s="8"/>
      <c r="H2076" s="10">
        <v>-19.89</v>
      </c>
      <c r="I2076" s="8"/>
      <c r="J2076" s="8"/>
      <c r="K2076" s="8"/>
      <c r="L2076" s="8"/>
      <c r="M2076" s="10">
        <v>0.37</v>
      </c>
      <c r="N2076" s="10">
        <v>0.01</v>
      </c>
      <c r="O2076" s="10">
        <v>-1.33</v>
      </c>
      <c r="P2076" s="8"/>
      <c r="Q2076" s="8"/>
    </row>
    <row r="2077" spans="1:17" ht="15.75" thickBot="1" x14ac:dyDescent="0.3">
      <c r="A2077" s="6" t="s">
        <v>22</v>
      </c>
      <c r="B2077" s="6" t="s">
        <v>22</v>
      </c>
      <c r="C2077" s="6" t="s">
        <v>245</v>
      </c>
      <c r="D2077" s="6" t="s">
        <v>246</v>
      </c>
      <c r="E2077" s="7">
        <v>42741</v>
      </c>
      <c r="F2077" s="9"/>
      <c r="G2077" s="9"/>
      <c r="H2077" s="11">
        <v>159.12</v>
      </c>
      <c r="I2077" s="9"/>
      <c r="J2077" s="9"/>
      <c r="K2077" s="9"/>
      <c r="L2077" s="9"/>
      <c r="M2077" s="11">
        <v>-3.76</v>
      </c>
      <c r="N2077" s="11">
        <v>-0.1</v>
      </c>
      <c r="O2077" s="11">
        <v>11.19</v>
      </c>
      <c r="P2077" s="9"/>
      <c r="Q2077" s="9"/>
    </row>
    <row r="2078" spans="1:17" ht="15.75" thickBot="1" x14ac:dyDescent="0.3">
      <c r="A2078" s="6" t="s">
        <v>22</v>
      </c>
      <c r="B2078" s="6" t="s">
        <v>22</v>
      </c>
      <c r="C2078" s="6" t="s">
        <v>245</v>
      </c>
      <c r="D2078" s="6" t="s">
        <v>246</v>
      </c>
      <c r="E2078" s="7">
        <v>42754</v>
      </c>
      <c r="F2078" s="8"/>
      <c r="G2078" s="8"/>
      <c r="H2078" s="10">
        <v>-19.89</v>
      </c>
      <c r="I2078" s="8"/>
      <c r="J2078" s="8"/>
      <c r="K2078" s="8"/>
      <c r="L2078" s="8"/>
      <c r="M2078" s="10">
        <v>0.51</v>
      </c>
      <c r="N2078" s="10">
        <v>0.01</v>
      </c>
      <c r="O2078" s="10">
        <v>-1.4</v>
      </c>
      <c r="P2078" s="8"/>
      <c r="Q2078" s="8"/>
    </row>
    <row r="2079" spans="1:17" ht="15.75" thickBot="1" x14ac:dyDescent="0.3">
      <c r="A2079" s="6" t="s">
        <v>22</v>
      </c>
      <c r="B2079" s="6" t="s">
        <v>22</v>
      </c>
      <c r="C2079" s="6" t="s">
        <v>245</v>
      </c>
      <c r="D2079" s="6" t="s">
        <v>246</v>
      </c>
      <c r="E2079" s="7">
        <v>42772</v>
      </c>
      <c r="F2079" s="9"/>
      <c r="G2079" s="9"/>
      <c r="H2079" s="11">
        <v>159.12</v>
      </c>
      <c r="I2079" s="9"/>
      <c r="J2079" s="9"/>
      <c r="K2079" s="9"/>
      <c r="L2079" s="9"/>
      <c r="M2079" s="11">
        <v>-1.37</v>
      </c>
      <c r="N2079" s="11">
        <v>-0.75</v>
      </c>
      <c r="O2079" s="11">
        <v>9.51</v>
      </c>
      <c r="P2079" s="9"/>
      <c r="Q2079" s="9"/>
    </row>
    <row r="2080" spans="1:17" ht="15.75" thickBot="1" x14ac:dyDescent="0.3">
      <c r="A2080" s="6" t="s">
        <v>22</v>
      </c>
      <c r="B2080" s="6" t="s">
        <v>22</v>
      </c>
      <c r="C2080" s="6" t="s">
        <v>245</v>
      </c>
      <c r="D2080" s="6" t="s">
        <v>246</v>
      </c>
      <c r="E2080" s="7">
        <v>42785</v>
      </c>
      <c r="F2080" s="8"/>
      <c r="G2080" s="8"/>
      <c r="H2080" s="10">
        <v>-19.89</v>
      </c>
      <c r="I2080" s="8"/>
      <c r="J2080" s="8"/>
      <c r="K2080" s="8"/>
      <c r="L2080" s="8"/>
      <c r="M2080" s="10">
        <v>0.16</v>
      </c>
      <c r="N2080" s="10">
        <v>0.09</v>
      </c>
      <c r="O2080" s="10">
        <v>-1.19</v>
      </c>
      <c r="P2080" s="8"/>
      <c r="Q2080" s="8"/>
    </row>
    <row r="2081" spans="1:17" ht="15.75" thickBot="1" x14ac:dyDescent="0.3">
      <c r="A2081" s="6" t="s">
        <v>22</v>
      </c>
      <c r="B2081" s="6" t="s">
        <v>22</v>
      </c>
      <c r="C2081" s="6" t="s">
        <v>245</v>
      </c>
      <c r="D2081" s="6" t="s">
        <v>246</v>
      </c>
      <c r="E2081" s="7">
        <v>42800</v>
      </c>
      <c r="F2081" s="9"/>
      <c r="G2081" s="9"/>
      <c r="H2081" s="11">
        <v>159.12</v>
      </c>
      <c r="I2081" s="9"/>
      <c r="J2081" s="9"/>
      <c r="K2081" s="9"/>
      <c r="L2081" s="9"/>
      <c r="M2081" s="11">
        <v>0.24</v>
      </c>
      <c r="N2081" s="11">
        <v>-0.48</v>
      </c>
      <c r="O2081" s="11">
        <v>8.64</v>
      </c>
      <c r="P2081" s="9"/>
      <c r="Q2081" s="9"/>
    </row>
    <row r="2082" spans="1:17" ht="15.75" thickBot="1" x14ac:dyDescent="0.3">
      <c r="A2082" s="6" t="s">
        <v>22</v>
      </c>
      <c r="B2082" s="6" t="s">
        <v>22</v>
      </c>
      <c r="C2082" s="6" t="s">
        <v>245</v>
      </c>
      <c r="D2082" s="6" t="s">
        <v>246</v>
      </c>
      <c r="E2082" s="7">
        <v>42801</v>
      </c>
      <c r="F2082" s="8"/>
      <c r="G2082" s="8"/>
      <c r="H2082" s="10">
        <v>-37.130000000000003</v>
      </c>
      <c r="I2082" s="8"/>
      <c r="J2082" s="8"/>
      <c r="K2082" s="8"/>
      <c r="L2082" s="8"/>
      <c r="M2082" s="10">
        <v>-0.06</v>
      </c>
      <c r="N2082" s="10">
        <v>0.11</v>
      </c>
      <c r="O2082" s="10">
        <v>-2.02</v>
      </c>
      <c r="P2082" s="8"/>
      <c r="Q2082" s="8"/>
    </row>
    <row r="2083" spans="1:17" ht="15.75" thickBot="1" x14ac:dyDescent="0.3">
      <c r="A2083" s="6" t="s">
        <v>22</v>
      </c>
      <c r="B2083" s="6" t="s">
        <v>22</v>
      </c>
      <c r="C2083" s="6" t="s">
        <v>245</v>
      </c>
      <c r="D2083" s="6" t="s">
        <v>246</v>
      </c>
      <c r="E2083" s="7">
        <v>42811</v>
      </c>
      <c r="F2083" s="9"/>
      <c r="G2083" s="9"/>
      <c r="H2083" s="11">
        <v>97.2</v>
      </c>
      <c r="I2083" s="9"/>
      <c r="J2083" s="9"/>
      <c r="K2083" s="9"/>
      <c r="L2083" s="9"/>
      <c r="M2083" s="11">
        <v>0.13</v>
      </c>
      <c r="N2083" s="11">
        <v>-0.25</v>
      </c>
      <c r="O2083" s="11">
        <v>5.28</v>
      </c>
      <c r="P2083" s="9"/>
      <c r="Q2083" s="9"/>
    </row>
    <row r="2084" spans="1:17" ht="15.75" thickBot="1" x14ac:dyDescent="0.3">
      <c r="A2084" s="6" t="s">
        <v>22</v>
      </c>
      <c r="B2084" s="6" t="s">
        <v>22</v>
      </c>
      <c r="C2084" s="6" t="s">
        <v>245</v>
      </c>
      <c r="D2084" s="6" t="s">
        <v>246</v>
      </c>
      <c r="E2084" s="7">
        <v>42813</v>
      </c>
      <c r="F2084" s="8"/>
      <c r="G2084" s="8"/>
      <c r="H2084" s="10">
        <v>19.89</v>
      </c>
      <c r="I2084" s="8"/>
      <c r="J2084" s="8"/>
      <c r="K2084" s="8"/>
      <c r="L2084" s="8"/>
      <c r="M2084" s="10">
        <v>0.03</v>
      </c>
      <c r="N2084" s="10">
        <v>-0.05</v>
      </c>
      <c r="O2084" s="10">
        <v>1.08</v>
      </c>
      <c r="P2084" s="8"/>
      <c r="Q2084" s="8"/>
    </row>
    <row r="2085" spans="1:17" ht="15.75" thickBot="1" x14ac:dyDescent="0.3">
      <c r="A2085" s="6" t="s">
        <v>22</v>
      </c>
      <c r="B2085" s="6" t="s">
        <v>22</v>
      </c>
      <c r="C2085" s="6" t="s">
        <v>245</v>
      </c>
      <c r="D2085" s="6" t="s">
        <v>246</v>
      </c>
      <c r="E2085" s="7">
        <v>42821</v>
      </c>
      <c r="F2085" s="9"/>
      <c r="G2085" s="9"/>
      <c r="H2085" s="11">
        <v>21.95</v>
      </c>
      <c r="I2085" s="9"/>
      <c r="J2085" s="9"/>
      <c r="K2085" s="9"/>
      <c r="L2085" s="9"/>
      <c r="M2085" s="11">
        <v>0.02</v>
      </c>
      <c r="N2085" s="11">
        <v>-0.05</v>
      </c>
      <c r="O2085" s="11">
        <v>1.19</v>
      </c>
      <c r="P2085" s="9"/>
      <c r="Q2085" s="9"/>
    </row>
    <row r="2086" spans="1:17" ht="15.75" thickBot="1" x14ac:dyDescent="0.3">
      <c r="A2086" s="6" t="s">
        <v>22</v>
      </c>
      <c r="B2086" s="6" t="s">
        <v>22</v>
      </c>
      <c r="C2086" s="6" t="s">
        <v>245</v>
      </c>
      <c r="D2086" s="6" t="s">
        <v>246</v>
      </c>
      <c r="E2086" s="7">
        <v>42824</v>
      </c>
      <c r="F2086" s="8"/>
      <c r="G2086" s="8"/>
      <c r="H2086" s="10">
        <v>20.62</v>
      </c>
      <c r="I2086" s="8"/>
      <c r="J2086" s="8"/>
      <c r="K2086" s="8"/>
      <c r="L2086" s="8"/>
      <c r="M2086" s="10">
        <v>0.02</v>
      </c>
      <c r="N2086" s="10">
        <v>-0.05</v>
      </c>
      <c r="O2086" s="10">
        <v>1.1200000000000001</v>
      </c>
      <c r="P2086" s="8"/>
      <c r="Q2086" s="8"/>
    </row>
    <row r="2087" spans="1:17" ht="15.75" thickBot="1" x14ac:dyDescent="0.3">
      <c r="A2087" s="6" t="s">
        <v>22</v>
      </c>
      <c r="B2087" s="6" t="s">
        <v>22</v>
      </c>
      <c r="C2087" s="6" t="s">
        <v>245</v>
      </c>
      <c r="D2087" s="6" t="s">
        <v>246</v>
      </c>
      <c r="E2087" s="7">
        <v>42828</v>
      </c>
      <c r="F2087" s="9"/>
      <c r="G2087" s="9"/>
      <c r="H2087" s="11">
        <v>1802.46</v>
      </c>
      <c r="I2087" s="9"/>
      <c r="J2087" s="9"/>
      <c r="K2087" s="9"/>
      <c r="L2087" s="9"/>
      <c r="M2087" s="11">
        <v>-21.14</v>
      </c>
      <c r="N2087" s="11">
        <v>-1.66</v>
      </c>
      <c r="O2087" s="11">
        <v>117.96</v>
      </c>
      <c r="P2087" s="9"/>
      <c r="Q2087" s="9"/>
    </row>
    <row r="2088" spans="1:17" ht="15.75" thickBot="1" x14ac:dyDescent="0.3">
      <c r="A2088" s="6" t="s">
        <v>22</v>
      </c>
      <c r="B2088" s="6" t="s">
        <v>22</v>
      </c>
      <c r="C2088" s="6" t="s">
        <v>245</v>
      </c>
      <c r="D2088" s="6" t="s">
        <v>246</v>
      </c>
      <c r="E2088" s="7">
        <v>42829</v>
      </c>
      <c r="F2088" s="8"/>
      <c r="G2088" s="8"/>
      <c r="H2088" s="10">
        <v>685.54</v>
      </c>
      <c r="I2088" s="8"/>
      <c r="J2088" s="8"/>
      <c r="K2088" s="8"/>
      <c r="L2088" s="8"/>
      <c r="M2088" s="10">
        <v>-8.0500000000000007</v>
      </c>
      <c r="N2088" s="10">
        <v>-0.61</v>
      </c>
      <c r="O2088" s="10">
        <v>44.89</v>
      </c>
      <c r="P2088" s="8"/>
      <c r="Q2088" s="8"/>
    </row>
    <row r="2089" spans="1:17" ht="15.75" thickBot="1" x14ac:dyDescent="0.3">
      <c r="A2089" s="6" t="s">
        <v>22</v>
      </c>
      <c r="B2089" s="6" t="s">
        <v>22</v>
      </c>
      <c r="C2089" s="6" t="s">
        <v>245</v>
      </c>
      <c r="D2089" s="6" t="s">
        <v>246</v>
      </c>
      <c r="E2089" s="7">
        <v>42830</v>
      </c>
      <c r="F2089" s="9"/>
      <c r="G2089" s="9"/>
      <c r="H2089" s="11">
        <v>698.21</v>
      </c>
      <c r="I2089" s="9"/>
      <c r="J2089" s="9"/>
      <c r="K2089" s="9"/>
      <c r="L2089" s="9"/>
      <c r="M2089" s="11">
        <v>-8.73</v>
      </c>
      <c r="N2089" s="11">
        <v>-0.69</v>
      </c>
      <c r="O2089" s="11">
        <v>45.66</v>
      </c>
      <c r="P2089" s="9"/>
      <c r="Q2089" s="9"/>
    </row>
    <row r="2090" spans="1:17" ht="15.75" thickBot="1" x14ac:dyDescent="0.3">
      <c r="A2090" s="6" t="s">
        <v>22</v>
      </c>
      <c r="B2090" s="6" t="s">
        <v>22</v>
      </c>
      <c r="C2090" s="6" t="s">
        <v>245</v>
      </c>
      <c r="D2090" s="6" t="s">
        <v>246</v>
      </c>
      <c r="E2090" s="7">
        <v>42831</v>
      </c>
      <c r="F2090" s="8"/>
      <c r="G2090" s="8"/>
      <c r="H2090" s="10">
        <v>1308.98</v>
      </c>
      <c r="I2090" s="8"/>
      <c r="J2090" s="8"/>
      <c r="K2090" s="8"/>
      <c r="L2090" s="8"/>
      <c r="M2090" s="10">
        <v>-14.88</v>
      </c>
      <c r="N2090" s="10">
        <v>-1.1599999999999999</v>
      </c>
      <c r="O2090" s="10">
        <v>85.71</v>
      </c>
      <c r="P2090" s="8"/>
      <c r="Q2090" s="8"/>
    </row>
    <row r="2091" spans="1:17" ht="15.75" thickBot="1" x14ac:dyDescent="0.3">
      <c r="A2091" s="6" t="s">
        <v>22</v>
      </c>
      <c r="B2091" s="6" t="s">
        <v>22</v>
      </c>
      <c r="C2091" s="6" t="s">
        <v>245</v>
      </c>
      <c r="D2091" s="6" t="s">
        <v>246</v>
      </c>
      <c r="E2091" s="7">
        <v>42832</v>
      </c>
      <c r="F2091" s="9"/>
      <c r="G2091" s="9"/>
      <c r="H2091" s="11">
        <v>1233.18</v>
      </c>
      <c r="I2091" s="9"/>
      <c r="J2091" s="9"/>
      <c r="K2091" s="9"/>
      <c r="L2091" s="9"/>
      <c r="M2091" s="11">
        <v>-14.28</v>
      </c>
      <c r="N2091" s="11">
        <v>-1.1599999999999999</v>
      </c>
      <c r="O2091" s="11">
        <v>80.680000000000007</v>
      </c>
      <c r="P2091" s="9"/>
      <c r="Q2091" s="9"/>
    </row>
    <row r="2092" spans="1:17" ht="15.75" thickBot="1" x14ac:dyDescent="0.3">
      <c r="A2092" s="6" t="s">
        <v>22</v>
      </c>
      <c r="B2092" s="6" t="s">
        <v>22</v>
      </c>
      <c r="C2092" s="6" t="s">
        <v>245</v>
      </c>
      <c r="D2092" s="6" t="s">
        <v>246</v>
      </c>
      <c r="E2092" s="7">
        <v>42833</v>
      </c>
      <c r="F2092" s="8"/>
      <c r="G2092" s="8"/>
      <c r="H2092" s="10">
        <v>955.41</v>
      </c>
      <c r="I2092" s="8"/>
      <c r="J2092" s="8"/>
      <c r="K2092" s="8"/>
      <c r="L2092" s="8"/>
      <c r="M2092" s="10">
        <v>-11.03</v>
      </c>
      <c r="N2092" s="10">
        <v>-0.87</v>
      </c>
      <c r="O2092" s="10">
        <v>62.53</v>
      </c>
      <c r="P2092" s="8"/>
      <c r="Q2092" s="8"/>
    </row>
    <row r="2093" spans="1:17" ht="15.75" thickBot="1" x14ac:dyDescent="0.3">
      <c r="A2093" s="6" t="s">
        <v>22</v>
      </c>
      <c r="B2093" s="6" t="s">
        <v>22</v>
      </c>
      <c r="C2093" s="6" t="s">
        <v>245</v>
      </c>
      <c r="D2093" s="6" t="s">
        <v>246</v>
      </c>
      <c r="E2093" s="7">
        <v>42834</v>
      </c>
      <c r="F2093" s="9"/>
      <c r="G2093" s="9"/>
      <c r="H2093" s="11">
        <v>1973.23</v>
      </c>
      <c r="I2093" s="9"/>
      <c r="J2093" s="9"/>
      <c r="K2093" s="9"/>
      <c r="L2093" s="9"/>
      <c r="M2093" s="11">
        <v>-22.75</v>
      </c>
      <c r="N2093" s="11">
        <v>-1.8</v>
      </c>
      <c r="O2093" s="11">
        <v>129.15</v>
      </c>
      <c r="P2093" s="9"/>
      <c r="Q2093" s="9"/>
    </row>
    <row r="2094" spans="1:17" ht="15.75" thickBot="1" x14ac:dyDescent="0.3">
      <c r="A2094" s="6" t="s">
        <v>22</v>
      </c>
      <c r="B2094" s="6" t="s">
        <v>22</v>
      </c>
      <c r="C2094" s="6" t="s">
        <v>245</v>
      </c>
      <c r="D2094" s="6" t="s">
        <v>246</v>
      </c>
      <c r="E2094" s="7">
        <v>42835</v>
      </c>
      <c r="F2094" s="8"/>
      <c r="G2094" s="8"/>
      <c r="H2094" s="10">
        <v>198.9</v>
      </c>
      <c r="I2094" s="8"/>
      <c r="J2094" s="8"/>
      <c r="K2094" s="8"/>
      <c r="L2094" s="8"/>
      <c r="M2094" s="10">
        <v>-2.41</v>
      </c>
      <c r="N2094" s="10">
        <v>-0.2</v>
      </c>
      <c r="O2094" s="10">
        <v>13.01</v>
      </c>
      <c r="P2094" s="8"/>
      <c r="Q2094" s="8"/>
    </row>
    <row r="2095" spans="1:17" ht="15.75" thickBot="1" x14ac:dyDescent="0.3">
      <c r="A2095" s="6" t="s">
        <v>22</v>
      </c>
      <c r="B2095" s="6" t="s">
        <v>22</v>
      </c>
      <c r="C2095" s="6" t="s">
        <v>245</v>
      </c>
      <c r="D2095" s="6" t="s">
        <v>246</v>
      </c>
      <c r="E2095" s="7">
        <v>42836</v>
      </c>
      <c r="F2095" s="9"/>
      <c r="G2095" s="9"/>
      <c r="H2095" s="11">
        <v>377.91</v>
      </c>
      <c r="I2095" s="9"/>
      <c r="J2095" s="9"/>
      <c r="K2095" s="9"/>
      <c r="L2095" s="9"/>
      <c r="M2095" s="11">
        <v>-4.3099999999999996</v>
      </c>
      <c r="N2095" s="11">
        <v>-0.32</v>
      </c>
      <c r="O2095" s="11">
        <v>24.71</v>
      </c>
      <c r="P2095" s="9"/>
      <c r="Q2095" s="9"/>
    </row>
    <row r="2096" spans="1:17" ht="15.75" thickBot="1" x14ac:dyDescent="0.3">
      <c r="A2096" s="6" t="s">
        <v>22</v>
      </c>
      <c r="B2096" s="6" t="s">
        <v>22</v>
      </c>
      <c r="C2096" s="6" t="s">
        <v>245</v>
      </c>
      <c r="D2096" s="6" t="s">
        <v>246</v>
      </c>
      <c r="E2096" s="7">
        <v>42837</v>
      </c>
      <c r="F2096" s="8"/>
      <c r="G2096" s="8"/>
      <c r="H2096" s="10">
        <v>252.75</v>
      </c>
      <c r="I2096" s="8"/>
      <c r="J2096" s="8"/>
      <c r="K2096" s="8"/>
      <c r="L2096" s="8"/>
      <c r="M2096" s="10">
        <v>-2.4700000000000002</v>
      </c>
      <c r="N2096" s="10">
        <v>-0.18</v>
      </c>
      <c r="O2096" s="10">
        <v>16.59</v>
      </c>
      <c r="P2096" s="8"/>
      <c r="Q2096" s="8"/>
    </row>
    <row r="2097" spans="1:17" ht="15.75" thickBot="1" x14ac:dyDescent="0.3">
      <c r="A2097" s="6" t="s">
        <v>22</v>
      </c>
      <c r="B2097" s="6" t="s">
        <v>22</v>
      </c>
      <c r="C2097" s="6" t="s">
        <v>245</v>
      </c>
      <c r="D2097" s="6" t="s">
        <v>246</v>
      </c>
      <c r="E2097" s="7">
        <v>42838</v>
      </c>
      <c r="F2097" s="9"/>
      <c r="G2097" s="9"/>
      <c r="H2097" s="11">
        <v>895.05</v>
      </c>
      <c r="I2097" s="9"/>
      <c r="J2097" s="9"/>
      <c r="K2097" s="9"/>
      <c r="L2097" s="9"/>
      <c r="M2097" s="11">
        <v>-10.07</v>
      </c>
      <c r="N2097" s="11">
        <v>-0.78</v>
      </c>
      <c r="O2097" s="11">
        <v>58.63</v>
      </c>
      <c r="P2097" s="9"/>
      <c r="Q2097" s="9"/>
    </row>
    <row r="2098" spans="1:17" ht="15.75" thickBot="1" x14ac:dyDescent="0.3">
      <c r="A2098" s="6" t="s">
        <v>22</v>
      </c>
      <c r="B2098" s="6" t="s">
        <v>22</v>
      </c>
      <c r="C2098" s="6" t="s">
        <v>245</v>
      </c>
      <c r="D2098" s="6" t="s">
        <v>246</v>
      </c>
      <c r="E2098" s="7">
        <v>42839</v>
      </c>
      <c r="F2098" s="8"/>
      <c r="G2098" s="8"/>
      <c r="H2098" s="10">
        <v>680.38</v>
      </c>
      <c r="I2098" s="8"/>
      <c r="J2098" s="8"/>
      <c r="K2098" s="8"/>
      <c r="L2098" s="8"/>
      <c r="M2098" s="10">
        <v>-8.2899999999999991</v>
      </c>
      <c r="N2098" s="10">
        <v>-0.67</v>
      </c>
      <c r="O2098" s="10">
        <v>44.49</v>
      </c>
      <c r="P2098" s="8"/>
      <c r="Q2098" s="8"/>
    </row>
    <row r="2099" spans="1:17" ht="15.75" thickBot="1" x14ac:dyDescent="0.3">
      <c r="A2099" s="6" t="s">
        <v>22</v>
      </c>
      <c r="B2099" s="6" t="s">
        <v>22</v>
      </c>
      <c r="C2099" s="6" t="s">
        <v>245</v>
      </c>
      <c r="D2099" s="6" t="s">
        <v>246</v>
      </c>
      <c r="E2099" s="7">
        <v>42840</v>
      </c>
      <c r="F2099" s="9"/>
      <c r="G2099" s="9"/>
      <c r="H2099" s="11">
        <v>318.24</v>
      </c>
      <c r="I2099" s="9"/>
      <c r="J2099" s="9"/>
      <c r="K2099" s="9"/>
      <c r="L2099" s="9"/>
      <c r="M2099" s="11">
        <v>-3.89</v>
      </c>
      <c r="N2099" s="11">
        <v>-0.32</v>
      </c>
      <c r="O2099" s="11">
        <v>20.8</v>
      </c>
      <c r="P2099" s="9"/>
      <c r="Q2099" s="9"/>
    </row>
    <row r="2100" spans="1:17" ht="15.75" thickBot="1" x14ac:dyDescent="0.3">
      <c r="A2100" s="6" t="s">
        <v>22</v>
      </c>
      <c r="B2100" s="6" t="s">
        <v>22</v>
      </c>
      <c r="C2100" s="6" t="s">
        <v>245</v>
      </c>
      <c r="D2100" s="6" t="s">
        <v>246</v>
      </c>
      <c r="E2100" s="7">
        <v>42841</v>
      </c>
      <c r="F2100" s="8"/>
      <c r="G2100" s="8"/>
      <c r="H2100" s="10">
        <v>477.36</v>
      </c>
      <c r="I2100" s="8"/>
      <c r="J2100" s="8"/>
      <c r="K2100" s="8"/>
      <c r="L2100" s="8"/>
      <c r="M2100" s="10">
        <v>-5.44</v>
      </c>
      <c r="N2100" s="10">
        <v>-0.45</v>
      </c>
      <c r="O2100" s="10">
        <v>31.23</v>
      </c>
      <c r="P2100" s="8"/>
      <c r="Q2100" s="8"/>
    </row>
    <row r="2101" spans="1:17" ht="15.75" thickBot="1" x14ac:dyDescent="0.3">
      <c r="A2101" s="6" t="s">
        <v>22</v>
      </c>
      <c r="B2101" s="6" t="s">
        <v>22</v>
      </c>
      <c r="C2101" s="6" t="s">
        <v>245</v>
      </c>
      <c r="D2101" s="6" t="s">
        <v>246</v>
      </c>
      <c r="E2101" s="7">
        <v>42842</v>
      </c>
      <c r="F2101" s="9"/>
      <c r="G2101" s="9"/>
      <c r="H2101" s="11">
        <v>720.16</v>
      </c>
      <c r="I2101" s="9"/>
      <c r="J2101" s="9"/>
      <c r="K2101" s="9"/>
      <c r="L2101" s="9"/>
      <c r="M2101" s="11">
        <v>-8.16</v>
      </c>
      <c r="N2101" s="11">
        <v>-0.66</v>
      </c>
      <c r="O2101" s="11">
        <v>47.13</v>
      </c>
      <c r="P2101" s="9"/>
      <c r="Q2101" s="9"/>
    </row>
    <row r="2102" spans="1:17" ht="15.75" thickBot="1" x14ac:dyDescent="0.3">
      <c r="A2102" s="6" t="s">
        <v>22</v>
      </c>
      <c r="B2102" s="6" t="s">
        <v>22</v>
      </c>
      <c r="C2102" s="6" t="s">
        <v>245</v>
      </c>
      <c r="D2102" s="6" t="s">
        <v>246</v>
      </c>
      <c r="E2102" s="7">
        <v>42843</v>
      </c>
      <c r="F2102" s="8"/>
      <c r="G2102" s="8"/>
      <c r="H2102" s="10">
        <v>360.08</v>
      </c>
      <c r="I2102" s="8"/>
      <c r="J2102" s="8"/>
      <c r="K2102" s="8"/>
      <c r="L2102" s="8"/>
      <c r="M2102" s="10">
        <v>-4.0599999999999996</v>
      </c>
      <c r="N2102" s="10">
        <v>-0.31</v>
      </c>
      <c r="O2102" s="10">
        <v>23.56</v>
      </c>
      <c r="P2102" s="8"/>
      <c r="Q2102" s="8"/>
    </row>
    <row r="2103" spans="1:17" ht="15.75" thickBot="1" x14ac:dyDescent="0.3">
      <c r="A2103" s="6" t="s">
        <v>22</v>
      </c>
      <c r="B2103" s="6" t="s">
        <v>22</v>
      </c>
      <c r="C2103" s="6" t="s">
        <v>245</v>
      </c>
      <c r="D2103" s="6" t="s">
        <v>246</v>
      </c>
      <c r="E2103" s="7">
        <v>42844</v>
      </c>
      <c r="F2103" s="9"/>
      <c r="G2103" s="9"/>
      <c r="H2103" s="11">
        <v>1135.79</v>
      </c>
      <c r="I2103" s="9"/>
      <c r="J2103" s="9"/>
      <c r="K2103" s="9"/>
      <c r="L2103" s="9"/>
      <c r="M2103" s="11">
        <v>-13.63</v>
      </c>
      <c r="N2103" s="11">
        <v>-1.1000000000000001</v>
      </c>
      <c r="O2103" s="11">
        <v>74.31</v>
      </c>
      <c r="P2103" s="9"/>
      <c r="Q2103" s="9"/>
    </row>
    <row r="2104" spans="1:17" ht="15.75" thickBot="1" x14ac:dyDescent="0.3">
      <c r="A2104" s="6" t="s">
        <v>22</v>
      </c>
      <c r="B2104" s="6" t="s">
        <v>22</v>
      </c>
      <c r="C2104" s="6" t="s">
        <v>245</v>
      </c>
      <c r="D2104" s="6" t="s">
        <v>246</v>
      </c>
      <c r="E2104" s="7">
        <v>42845</v>
      </c>
      <c r="F2104" s="8"/>
      <c r="G2104" s="8"/>
      <c r="H2104" s="10">
        <v>397.8</v>
      </c>
      <c r="I2104" s="8"/>
      <c r="J2104" s="8"/>
      <c r="K2104" s="8"/>
      <c r="L2104" s="8"/>
      <c r="M2104" s="10">
        <v>-4.76</v>
      </c>
      <c r="N2104" s="10">
        <v>-0.38</v>
      </c>
      <c r="O2104" s="10">
        <v>26.04</v>
      </c>
      <c r="P2104" s="8"/>
      <c r="Q2104" s="8"/>
    </row>
    <row r="2105" spans="1:17" ht="15.75" thickBot="1" x14ac:dyDescent="0.3">
      <c r="A2105" s="6" t="s">
        <v>22</v>
      </c>
      <c r="B2105" s="6" t="s">
        <v>22</v>
      </c>
      <c r="C2105" s="6" t="s">
        <v>245</v>
      </c>
      <c r="D2105" s="6" t="s">
        <v>246</v>
      </c>
      <c r="E2105" s="7">
        <v>42854</v>
      </c>
      <c r="F2105" s="9"/>
      <c r="G2105" s="9"/>
      <c r="H2105" s="11">
        <v>897.11</v>
      </c>
      <c r="I2105" s="9"/>
      <c r="J2105" s="9"/>
      <c r="K2105" s="9"/>
      <c r="L2105" s="9"/>
      <c r="M2105" s="11">
        <v>-9.5399999999999991</v>
      </c>
      <c r="N2105" s="11">
        <v>-0.76</v>
      </c>
      <c r="O2105" s="11">
        <v>58.78</v>
      </c>
      <c r="P2105" s="9"/>
      <c r="Q2105" s="9"/>
    </row>
    <row r="2106" spans="1:17" ht="15.75" thickBot="1" x14ac:dyDescent="0.3">
      <c r="A2106" s="6" t="s">
        <v>22</v>
      </c>
      <c r="B2106" s="6" t="s">
        <v>22</v>
      </c>
      <c r="C2106" s="6" t="s">
        <v>245</v>
      </c>
      <c r="D2106" s="6" t="s">
        <v>246</v>
      </c>
      <c r="E2106" s="7">
        <v>42855</v>
      </c>
      <c r="F2106" s="8"/>
      <c r="G2106" s="8"/>
      <c r="H2106" s="10">
        <v>639.23</v>
      </c>
      <c r="I2106" s="8"/>
      <c r="J2106" s="8"/>
      <c r="K2106" s="8"/>
      <c r="L2106" s="8"/>
      <c r="M2106" s="10">
        <v>-6.62</v>
      </c>
      <c r="N2106" s="10">
        <v>-0.51</v>
      </c>
      <c r="O2106" s="10">
        <v>41.91</v>
      </c>
      <c r="P2106" s="8"/>
      <c r="Q2106" s="8"/>
    </row>
    <row r="2107" spans="1:17" ht="15.75" thickBot="1" x14ac:dyDescent="0.3">
      <c r="A2107" s="6" t="s">
        <v>22</v>
      </c>
      <c r="B2107" s="6" t="s">
        <v>22</v>
      </c>
      <c r="C2107" s="6" t="s">
        <v>247</v>
      </c>
      <c r="D2107" s="6" t="s">
        <v>248</v>
      </c>
      <c r="E2107" s="7">
        <v>42828</v>
      </c>
      <c r="F2107" s="9"/>
      <c r="G2107" s="9"/>
      <c r="H2107" s="11">
        <v>48.48</v>
      </c>
      <c r="I2107" s="9"/>
      <c r="J2107" s="9"/>
      <c r="K2107" s="9"/>
      <c r="L2107" s="9"/>
      <c r="M2107" s="11">
        <v>-0.47</v>
      </c>
      <c r="N2107" s="11">
        <v>-0.04</v>
      </c>
      <c r="O2107" s="11">
        <v>3.18</v>
      </c>
      <c r="P2107" s="9"/>
      <c r="Q2107" s="9"/>
    </row>
    <row r="2108" spans="1:17" ht="15.75" thickBot="1" x14ac:dyDescent="0.3">
      <c r="A2108" s="6" t="s">
        <v>22</v>
      </c>
      <c r="B2108" s="6" t="s">
        <v>22</v>
      </c>
      <c r="C2108" s="6" t="s">
        <v>247</v>
      </c>
      <c r="D2108" s="6" t="s">
        <v>248</v>
      </c>
      <c r="E2108" s="7">
        <v>42829</v>
      </c>
      <c r="F2108" s="8"/>
      <c r="G2108" s="8"/>
      <c r="H2108" s="10">
        <v>22.18</v>
      </c>
      <c r="I2108" s="8"/>
      <c r="J2108" s="8"/>
      <c r="K2108" s="8"/>
      <c r="L2108" s="8"/>
      <c r="M2108" s="10">
        <v>-0.23</v>
      </c>
      <c r="N2108" s="10">
        <v>-0.02</v>
      </c>
      <c r="O2108" s="10">
        <v>1.45</v>
      </c>
      <c r="P2108" s="8"/>
      <c r="Q2108" s="8"/>
    </row>
    <row r="2109" spans="1:17" ht="15.75" thickBot="1" x14ac:dyDescent="0.3">
      <c r="A2109" s="6" t="s">
        <v>22</v>
      </c>
      <c r="B2109" s="6" t="s">
        <v>22</v>
      </c>
      <c r="C2109" s="6" t="s">
        <v>247</v>
      </c>
      <c r="D2109" s="6" t="s">
        <v>248</v>
      </c>
      <c r="E2109" s="7">
        <v>42830</v>
      </c>
      <c r="F2109" s="9"/>
      <c r="G2109" s="9"/>
      <c r="H2109" s="11">
        <v>100.04</v>
      </c>
      <c r="I2109" s="9"/>
      <c r="J2109" s="9"/>
      <c r="K2109" s="9"/>
      <c r="L2109" s="9"/>
      <c r="M2109" s="11">
        <v>-1</v>
      </c>
      <c r="N2109" s="11">
        <v>-0.08</v>
      </c>
      <c r="O2109" s="11">
        <v>6.56</v>
      </c>
      <c r="P2109" s="9"/>
      <c r="Q2109" s="9"/>
    </row>
    <row r="2110" spans="1:17" ht="15.75" thickBot="1" x14ac:dyDescent="0.3">
      <c r="A2110" s="6" t="s">
        <v>22</v>
      </c>
      <c r="B2110" s="6" t="s">
        <v>22</v>
      </c>
      <c r="C2110" s="6" t="s">
        <v>247</v>
      </c>
      <c r="D2110" s="6" t="s">
        <v>248</v>
      </c>
      <c r="E2110" s="7">
        <v>42831</v>
      </c>
      <c r="F2110" s="8"/>
      <c r="G2110" s="8"/>
      <c r="H2110" s="10">
        <v>33.5</v>
      </c>
      <c r="I2110" s="8"/>
      <c r="J2110" s="8"/>
      <c r="K2110" s="8"/>
      <c r="L2110" s="8"/>
      <c r="M2110" s="10">
        <v>-0.23</v>
      </c>
      <c r="N2110" s="10">
        <v>-0.02</v>
      </c>
      <c r="O2110" s="10">
        <v>2.2000000000000002</v>
      </c>
      <c r="P2110" s="8"/>
      <c r="Q2110" s="8"/>
    </row>
    <row r="2111" spans="1:17" ht="15.75" thickBot="1" x14ac:dyDescent="0.3">
      <c r="A2111" s="6" t="s">
        <v>22</v>
      </c>
      <c r="B2111" s="6" t="s">
        <v>22</v>
      </c>
      <c r="C2111" s="6" t="s">
        <v>247</v>
      </c>
      <c r="D2111" s="6" t="s">
        <v>248</v>
      </c>
      <c r="E2111" s="7">
        <v>42832</v>
      </c>
      <c r="F2111" s="9"/>
      <c r="G2111" s="9"/>
      <c r="H2111" s="11">
        <v>155.26</v>
      </c>
      <c r="I2111" s="9"/>
      <c r="J2111" s="9"/>
      <c r="K2111" s="9"/>
      <c r="L2111" s="9"/>
      <c r="M2111" s="11">
        <v>-1.62</v>
      </c>
      <c r="N2111" s="11">
        <v>-0.13</v>
      </c>
      <c r="O2111" s="11">
        <v>10.17</v>
      </c>
      <c r="P2111" s="9"/>
      <c r="Q2111" s="9"/>
    </row>
    <row r="2112" spans="1:17" ht="15.75" thickBot="1" x14ac:dyDescent="0.3">
      <c r="A2112" s="6" t="s">
        <v>22</v>
      </c>
      <c r="B2112" s="6" t="s">
        <v>22</v>
      </c>
      <c r="C2112" s="6" t="s">
        <v>247</v>
      </c>
      <c r="D2112" s="6" t="s">
        <v>248</v>
      </c>
      <c r="E2112" s="7">
        <v>42834</v>
      </c>
      <c r="F2112" s="8"/>
      <c r="G2112" s="8"/>
      <c r="H2112" s="10">
        <v>155.26</v>
      </c>
      <c r="I2112" s="8"/>
      <c r="J2112" s="8"/>
      <c r="K2112" s="8"/>
      <c r="L2112" s="8"/>
      <c r="M2112" s="10">
        <v>-1.6</v>
      </c>
      <c r="N2112" s="10">
        <v>-0.13</v>
      </c>
      <c r="O2112" s="10">
        <v>10.18</v>
      </c>
      <c r="P2112" s="8"/>
      <c r="Q2112" s="8"/>
    </row>
    <row r="2113" spans="1:17" ht="15.75" thickBot="1" x14ac:dyDescent="0.3">
      <c r="A2113" s="6" t="s">
        <v>22</v>
      </c>
      <c r="B2113" s="6" t="s">
        <v>22</v>
      </c>
      <c r="C2113" s="6" t="s">
        <v>247</v>
      </c>
      <c r="D2113" s="6" t="s">
        <v>248</v>
      </c>
      <c r="E2113" s="7">
        <v>42836</v>
      </c>
      <c r="F2113" s="9"/>
      <c r="G2113" s="9"/>
      <c r="H2113" s="11">
        <v>22.18</v>
      </c>
      <c r="I2113" s="9"/>
      <c r="J2113" s="9"/>
      <c r="K2113" s="9"/>
      <c r="L2113" s="9"/>
      <c r="M2113" s="11">
        <v>-0.22</v>
      </c>
      <c r="N2113" s="11">
        <v>-0.02</v>
      </c>
      <c r="O2113" s="11">
        <v>1.45</v>
      </c>
      <c r="P2113" s="9"/>
      <c r="Q2113" s="9"/>
    </row>
    <row r="2114" spans="1:17" ht="15.75" thickBot="1" x14ac:dyDescent="0.3">
      <c r="A2114" s="6" t="s">
        <v>22</v>
      </c>
      <c r="B2114" s="6" t="s">
        <v>22</v>
      </c>
      <c r="C2114" s="6" t="s">
        <v>247</v>
      </c>
      <c r="D2114" s="6" t="s">
        <v>248</v>
      </c>
      <c r="E2114" s="7">
        <v>42837</v>
      </c>
      <c r="F2114" s="8"/>
      <c r="G2114" s="8"/>
      <c r="H2114" s="10">
        <v>22.18</v>
      </c>
      <c r="I2114" s="8"/>
      <c r="J2114" s="8"/>
      <c r="K2114" s="8"/>
      <c r="L2114" s="8"/>
      <c r="M2114" s="10">
        <v>-0.22</v>
      </c>
      <c r="N2114" s="10">
        <v>-0.02</v>
      </c>
      <c r="O2114" s="10">
        <v>1.45</v>
      </c>
      <c r="P2114" s="8"/>
      <c r="Q2114" s="8"/>
    </row>
    <row r="2115" spans="1:17" ht="15.75" thickBot="1" x14ac:dyDescent="0.3">
      <c r="A2115" s="6" t="s">
        <v>22</v>
      </c>
      <c r="B2115" s="6" t="s">
        <v>22</v>
      </c>
      <c r="C2115" s="6" t="s">
        <v>247</v>
      </c>
      <c r="D2115" s="6" t="s">
        <v>248</v>
      </c>
      <c r="E2115" s="7">
        <v>42838</v>
      </c>
      <c r="F2115" s="9"/>
      <c r="G2115" s="9"/>
      <c r="H2115" s="11">
        <v>110.9</v>
      </c>
      <c r="I2115" s="9"/>
      <c r="J2115" s="9"/>
      <c r="K2115" s="9"/>
      <c r="L2115" s="9"/>
      <c r="M2115" s="11">
        <v>-1.1200000000000001</v>
      </c>
      <c r="N2115" s="11">
        <v>-0.09</v>
      </c>
      <c r="O2115" s="11">
        <v>7.27</v>
      </c>
      <c r="P2115" s="9"/>
      <c r="Q2115" s="9"/>
    </row>
    <row r="2116" spans="1:17" ht="15.75" thickBot="1" x14ac:dyDescent="0.3">
      <c r="A2116" s="6" t="s">
        <v>22</v>
      </c>
      <c r="B2116" s="6" t="s">
        <v>22</v>
      </c>
      <c r="C2116" s="6" t="s">
        <v>247</v>
      </c>
      <c r="D2116" s="6" t="s">
        <v>248</v>
      </c>
      <c r="E2116" s="7">
        <v>42840</v>
      </c>
      <c r="F2116" s="8"/>
      <c r="G2116" s="8"/>
      <c r="H2116" s="10">
        <v>22.18</v>
      </c>
      <c r="I2116" s="8"/>
      <c r="J2116" s="8"/>
      <c r="K2116" s="8"/>
      <c r="L2116" s="8"/>
      <c r="M2116" s="10">
        <v>-0.24</v>
      </c>
      <c r="N2116" s="10">
        <v>-0.02</v>
      </c>
      <c r="O2116" s="10">
        <v>1.45</v>
      </c>
      <c r="P2116" s="8"/>
      <c r="Q2116" s="8"/>
    </row>
    <row r="2117" spans="1:17" ht="15.75" thickBot="1" x14ac:dyDescent="0.3">
      <c r="A2117" s="6" t="s">
        <v>22</v>
      </c>
      <c r="B2117" s="6" t="s">
        <v>22</v>
      </c>
      <c r="C2117" s="6" t="s">
        <v>247</v>
      </c>
      <c r="D2117" s="6" t="s">
        <v>248</v>
      </c>
      <c r="E2117" s="7">
        <v>42841</v>
      </c>
      <c r="F2117" s="9"/>
      <c r="G2117" s="9"/>
      <c r="H2117" s="11">
        <v>22.18</v>
      </c>
      <c r="I2117" s="9"/>
      <c r="J2117" s="9"/>
      <c r="K2117" s="9"/>
      <c r="L2117" s="9"/>
      <c r="M2117" s="11">
        <v>-0.23</v>
      </c>
      <c r="N2117" s="11">
        <v>-0.02</v>
      </c>
      <c r="O2117" s="11">
        <v>1.45</v>
      </c>
      <c r="P2117" s="9"/>
      <c r="Q2117" s="9"/>
    </row>
    <row r="2118" spans="1:17" ht="15.75" thickBot="1" x14ac:dyDescent="0.3">
      <c r="A2118" s="6" t="s">
        <v>22</v>
      </c>
      <c r="B2118" s="6" t="s">
        <v>22</v>
      </c>
      <c r="C2118" s="6" t="s">
        <v>247</v>
      </c>
      <c r="D2118" s="6" t="s">
        <v>248</v>
      </c>
      <c r="E2118" s="7">
        <v>42842</v>
      </c>
      <c r="F2118" s="8"/>
      <c r="G2118" s="8"/>
      <c r="H2118" s="10">
        <v>44.36</v>
      </c>
      <c r="I2118" s="8"/>
      <c r="J2118" s="8"/>
      <c r="K2118" s="8"/>
      <c r="L2118" s="8"/>
      <c r="M2118" s="10">
        <v>-0.46</v>
      </c>
      <c r="N2118" s="10">
        <v>-0.04</v>
      </c>
      <c r="O2118" s="10">
        <v>2.9</v>
      </c>
      <c r="P2118" s="8"/>
      <c r="Q2118" s="8"/>
    </row>
    <row r="2119" spans="1:17" ht="15.75" thickBot="1" x14ac:dyDescent="0.3">
      <c r="A2119" s="6" t="s">
        <v>22</v>
      </c>
      <c r="B2119" s="6" t="s">
        <v>22</v>
      </c>
      <c r="C2119" s="6" t="s">
        <v>247</v>
      </c>
      <c r="D2119" s="6" t="s">
        <v>248</v>
      </c>
      <c r="E2119" s="7">
        <v>42844</v>
      </c>
      <c r="F2119" s="9"/>
      <c r="G2119" s="9"/>
      <c r="H2119" s="11">
        <v>288.33999999999997</v>
      </c>
      <c r="I2119" s="9"/>
      <c r="J2119" s="9"/>
      <c r="K2119" s="9"/>
      <c r="L2119" s="9"/>
      <c r="M2119" s="11">
        <v>-3.12</v>
      </c>
      <c r="N2119" s="11">
        <v>-0.25</v>
      </c>
      <c r="O2119" s="11">
        <v>18.88</v>
      </c>
      <c r="P2119" s="9"/>
      <c r="Q2119" s="9"/>
    </row>
    <row r="2120" spans="1:17" ht="15.75" thickBot="1" x14ac:dyDescent="0.3">
      <c r="A2120" s="6" t="s">
        <v>22</v>
      </c>
      <c r="B2120" s="6" t="s">
        <v>22</v>
      </c>
      <c r="C2120" s="6" t="s">
        <v>247</v>
      </c>
      <c r="D2120" s="6" t="s">
        <v>248</v>
      </c>
      <c r="E2120" s="7">
        <v>42854</v>
      </c>
      <c r="F2120" s="8"/>
      <c r="G2120" s="8"/>
      <c r="H2120" s="10">
        <v>22.18</v>
      </c>
      <c r="I2120" s="8"/>
      <c r="J2120" s="8"/>
      <c r="K2120" s="8"/>
      <c r="L2120" s="8"/>
      <c r="M2120" s="10">
        <v>-0.21</v>
      </c>
      <c r="N2120" s="10">
        <v>-0.02</v>
      </c>
      <c r="O2120" s="10">
        <v>1.46</v>
      </c>
      <c r="P2120" s="8"/>
      <c r="Q2120" s="8"/>
    </row>
    <row r="2121" spans="1:17" ht="15.75" thickBot="1" x14ac:dyDescent="0.3">
      <c r="A2121" s="6" t="s">
        <v>22</v>
      </c>
      <c r="B2121" s="6" t="s">
        <v>22</v>
      </c>
      <c r="C2121" s="6" t="s">
        <v>249</v>
      </c>
      <c r="D2121" s="6" t="s">
        <v>250</v>
      </c>
      <c r="E2121" s="7">
        <v>42839</v>
      </c>
      <c r="F2121" s="9"/>
      <c r="G2121" s="9"/>
      <c r="H2121" s="11">
        <v>29.64</v>
      </c>
      <c r="I2121" s="9"/>
      <c r="J2121" s="9"/>
      <c r="K2121" s="9"/>
      <c r="L2121" s="9"/>
      <c r="M2121" s="11">
        <v>-0.24</v>
      </c>
      <c r="N2121" s="11">
        <v>-0.02</v>
      </c>
      <c r="O2121" s="11">
        <v>1.95</v>
      </c>
      <c r="P2121" s="9"/>
      <c r="Q2121" s="9"/>
    </row>
    <row r="2122" spans="1:17" ht="15.75" thickBot="1" x14ac:dyDescent="0.3">
      <c r="A2122" s="6" t="s">
        <v>22</v>
      </c>
      <c r="B2122" s="6" t="s">
        <v>22</v>
      </c>
      <c r="C2122" s="6" t="s">
        <v>249</v>
      </c>
      <c r="D2122" s="6" t="s">
        <v>250</v>
      </c>
      <c r="E2122" s="7">
        <v>42844</v>
      </c>
      <c r="F2122" s="8"/>
      <c r="G2122" s="8"/>
      <c r="H2122" s="10">
        <v>29.64</v>
      </c>
      <c r="I2122" s="8"/>
      <c r="J2122" s="8"/>
      <c r="K2122" s="8"/>
      <c r="L2122" s="8"/>
      <c r="M2122" s="10">
        <v>-0.24</v>
      </c>
      <c r="N2122" s="10">
        <v>-0.02</v>
      </c>
      <c r="O2122" s="10">
        <v>1.95</v>
      </c>
      <c r="P2122" s="8"/>
      <c r="Q2122" s="8"/>
    </row>
    <row r="2123" spans="1:17" ht="15.75" thickBot="1" x14ac:dyDescent="0.3">
      <c r="A2123" s="6" t="s">
        <v>22</v>
      </c>
      <c r="B2123" s="6" t="s">
        <v>22</v>
      </c>
      <c r="C2123" s="6" t="s">
        <v>251</v>
      </c>
      <c r="D2123" s="6" t="s">
        <v>252</v>
      </c>
      <c r="E2123" s="7">
        <v>42388</v>
      </c>
      <c r="F2123" s="9"/>
      <c r="G2123" s="9"/>
      <c r="H2123" s="11">
        <v>0</v>
      </c>
      <c r="I2123" s="9"/>
      <c r="J2123" s="9"/>
      <c r="K2123" s="9"/>
      <c r="L2123" s="9"/>
      <c r="M2123" s="11">
        <v>0</v>
      </c>
      <c r="N2123" s="11">
        <v>0</v>
      </c>
      <c r="O2123" s="11">
        <v>0</v>
      </c>
      <c r="P2123" s="9"/>
      <c r="Q2123" s="9"/>
    </row>
    <row r="2124" spans="1:17" ht="15.75" thickBot="1" x14ac:dyDescent="0.3">
      <c r="A2124" s="6" t="s">
        <v>22</v>
      </c>
      <c r="B2124" s="6" t="s">
        <v>22</v>
      </c>
      <c r="C2124" s="6" t="s">
        <v>251</v>
      </c>
      <c r="D2124" s="6" t="s">
        <v>252</v>
      </c>
      <c r="E2124" s="7">
        <v>42419</v>
      </c>
      <c r="F2124" s="8"/>
      <c r="G2124" s="8"/>
      <c r="H2124" s="10">
        <v>0</v>
      </c>
      <c r="I2124" s="8"/>
      <c r="J2124" s="8"/>
      <c r="K2124" s="8"/>
      <c r="L2124" s="8"/>
      <c r="M2124" s="10">
        <v>0</v>
      </c>
      <c r="N2124" s="10">
        <v>0</v>
      </c>
      <c r="O2124" s="10">
        <v>0</v>
      </c>
      <c r="P2124" s="8"/>
      <c r="Q2124" s="8"/>
    </row>
    <row r="2125" spans="1:17" ht="15.75" thickBot="1" x14ac:dyDescent="0.3">
      <c r="A2125" s="6" t="s">
        <v>22</v>
      </c>
      <c r="B2125" s="6" t="s">
        <v>22</v>
      </c>
      <c r="C2125" s="6" t="s">
        <v>251</v>
      </c>
      <c r="D2125" s="6" t="s">
        <v>252</v>
      </c>
      <c r="E2125" s="7">
        <v>42448</v>
      </c>
      <c r="F2125" s="9"/>
      <c r="G2125" s="9"/>
      <c r="H2125" s="11">
        <v>0</v>
      </c>
      <c r="I2125" s="9"/>
      <c r="J2125" s="9"/>
      <c r="K2125" s="9"/>
      <c r="L2125" s="9"/>
      <c r="M2125" s="11">
        <v>0</v>
      </c>
      <c r="N2125" s="11">
        <v>0</v>
      </c>
      <c r="O2125" s="11">
        <v>0</v>
      </c>
      <c r="P2125" s="9"/>
      <c r="Q2125" s="9"/>
    </row>
    <row r="2126" spans="1:17" ht="15.75" thickBot="1" x14ac:dyDescent="0.3">
      <c r="A2126" s="6" t="s">
        <v>22</v>
      </c>
      <c r="B2126" s="6" t="s">
        <v>22</v>
      </c>
      <c r="C2126" s="6" t="s">
        <v>251</v>
      </c>
      <c r="D2126" s="6" t="s">
        <v>252</v>
      </c>
      <c r="E2126" s="7">
        <v>42479</v>
      </c>
      <c r="F2126" s="8"/>
      <c r="G2126" s="8"/>
      <c r="H2126" s="10">
        <v>0</v>
      </c>
      <c r="I2126" s="8"/>
      <c r="J2126" s="8"/>
      <c r="K2126" s="8"/>
      <c r="L2126" s="8"/>
      <c r="M2126" s="10">
        <v>0</v>
      </c>
      <c r="N2126" s="10">
        <v>0</v>
      </c>
      <c r="O2126" s="10">
        <v>0</v>
      </c>
      <c r="P2126" s="8"/>
      <c r="Q2126" s="8"/>
    </row>
    <row r="2127" spans="1:17" ht="15.75" thickBot="1" x14ac:dyDescent="0.3">
      <c r="A2127" s="6" t="s">
        <v>22</v>
      </c>
      <c r="B2127" s="6" t="s">
        <v>22</v>
      </c>
      <c r="C2127" s="6" t="s">
        <v>251</v>
      </c>
      <c r="D2127" s="6" t="s">
        <v>252</v>
      </c>
      <c r="E2127" s="7">
        <v>42509</v>
      </c>
      <c r="F2127" s="9"/>
      <c r="G2127" s="9"/>
      <c r="H2127" s="11">
        <v>0</v>
      </c>
      <c r="I2127" s="9"/>
      <c r="J2127" s="9"/>
      <c r="K2127" s="9"/>
      <c r="L2127" s="9"/>
      <c r="M2127" s="11">
        <v>0</v>
      </c>
      <c r="N2127" s="11">
        <v>0</v>
      </c>
      <c r="O2127" s="11">
        <v>0</v>
      </c>
      <c r="P2127" s="9"/>
      <c r="Q2127" s="9"/>
    </row>
    <row r="2128" spans="1:17" ht="15.75" thickBot="1" x14ac:dyDescent="0.3">
      <c r="A2128" s="6" t="s">
        <v>22</v>
      </c>
      <c r="B2128" s="6" t="s">
        <v>22</v>
      </c>
      <c r="C2128" s="6" t="s">
        <v>251</v>
      </c>
      <c r="D2128" s="6" t="s">
        <v>252</v>
      </c>
      <c r="E2128" s="7">
        <v>42540</v>
      </c>
      <c r="F2128" s="8"/>
      <c r="G2128" s="8"/>
      <c r="H2128" s="10">
        <v>0</v>
      </c>
      <c r="I2128" s="8"/>
      <c r="J2128" s="8"/>
      <c r="K2128" s="8"/>
      <c r="L2128" s="8"/>
      <c r="M2128" s="10">
        <v>0</v>
      </c>
      <c r="N2128" s="10">
        <v>0</v>
      </c>
      <c r="O2128" s="10">
        <v>0</v>
      </c>
      <c r="P2128" s="8"/>
      <c r="Q2128" s="8"/>
    </row>
    <row r="2129" spans="1:17" ht="15.75" thickBot="1" x14ac:dyDescent="0.3">
      <c r="A2129" s="6" t="s">
        <v>22</v>
      </c>
      <c r="B2129" s="6" t="s">
        <v>22</v>
      </c>
      <c r="C2129" s="6" t="s">
        <v>251</v>
      </c>
      <c r="D2129" s="6" t="s">
        <v>252</v>
      </c>
      <c r="E2129" s="7">
        <v>42570</v>
      </c>
      <c r="F2129" s="9"/>
      <c r="G2129" s="9"/>
      <c r="H2129" s="11">
        <v>0</v>
      </c>
      <c r="I2129" s="9"/>
      <c r="J2129" s="9"/>
      <c r="K2129" s="9"/>
      <c r="L2129" s="9"/>
      <c r="M2129" s="11">
        <v>0</v>
      </c>
      <c r="N2129" s="11">
        <v>0</v>
      </c>
      <c r="O2129" s="11">
        <v>0</v>
      </c>
      <c r="P2129" s="9"/>
      <c r="Q2129" s="9"/>
    </row>
    <row r="2130" spans="1:17" ht="15.75" thickBot="1" x14ac:dyDescent="0.3">
      <c r="A2130" s="6" t="s">
        <v>22</v>
      </c>
      <c r="B2130" s="6" t="s">
        <v>22</v>
      </c>
      <c r="C2130" s="6" t="s">
        <v>251</v>
      </c>
      <c r="D2130" s="6" t="s">
        <v>252</v>
      </c>
      <c r="E2130" s="7">
        <v>42601</v>
      </c>
      <c r="F2130" s="8"/>
      <c r="G2130" s="8"/>
      <c r="H2130" s="10">
        <v>0</v>
      </c>
      <c r="I2130" s="8"/>
      <c r="J2130" s="8"/>
      <c r="K2130" s="8"/>
      <c r="L2130" s="8"/>
      <c r="M2130" s="10">
        <v>0</v>
      </c>
      <c r="N2130" s="10">
        <v>0</v>
      </c>
      <c r="O2130" s="10">
        <v>0</v>
      </c>
      <c r="P2130" s="8"/>
      <c r="Q2130" s="8"/>
    </row>
    <row r="2131" spans="1:17" ht="15.75" thickBot="1" x14ac:dyDescent="0.3">
      <c r="A2131" s="6" t="s">
        <v>22</v>
      </c>
      <c r="B2131" s="6" t="s">
        <v>22</v>
      </c>
      <c r="C2131" s="6" t="s">
        <v>251</v>
      </c>
      <c r="D2131" s="6" t="s">
        <v>252</v>
      </c>
      <c r="E2131" s="7">
        <v>42632</v>
      </c>
      <c r="F2131" s="9"/>
      <c r="G2131" s="9"/>
      <c r="H2131" s="11">
        <v>0</v>
      </c>
      <c r="I2131" s="9"/>
      <c r="J2131" s="9"/>
      <c r="K2131" s="9"/>
      <c r="L2131" s="9"/>
      <c r="M2131" s="11">
        <v>0</v>
      </c>
      <c r="N2131" s="11">
        <v>0</v>
      </c>
      <c r="O2131" s="11">
        <v>0</v>
      </c>
      <c r="P2131" s="9"/>
      <c r="Q2131" s="9"/>
    </row>
    <row r="2132" spans="1:17" ht="15.75" thickBot="1" x14ac:dyDescent="0.3">
      <c r="A2132" s="6" t="s">
        <v>22</v>
      </c>
      <c r="B2132" s="6" t="s">
        <v>22</v>
      </c>
      <c r="C2132" s="6" t="s">
        <v>251</v>
      </c>
      <c r="D2132" s="6" t="s">
        <v>252</v>
      </c>
      <c r="E2132" s="7">
        <v>42654</v>
      </c>
      <c r="F2132" s="8"/>
      <c r="G2132" s="8"/>
      <c r="H2132" s="10">
        <v>25.22</v>
      </c>
      <c r="I2132" s="8"/>
      <c r="J2132" s="8"/>
      <c r="K2132" s="8"/>
      <c r="L2132" s="8"/>
      <c r="M2132" s="10">
        <v>-0.37</v>
      </c>
      <c r="N2132" s="10">
        <v>0</v>
      </c>
      <c r="O2132" s="10">
        <v>0.98</v>
      </c>
      <c r="P2132" s="8"/>
      <c r="Q2132" s="8"/>
    </row>
    <row r="2133" spans="1:17" ht="15.75" thickBot="1" x14ac:dyDescent="0.3">
      <c r="A2133" s="6" t="s">
        <v>22</v>
      </c>
      <c r="B2133" s="6" t="s">
        <v>22</v>
      </c>
      <c r="C2133" s="6" t="s">
        <v>251</v>
      </c>
      <c r="D2133" s="6" t="s">
        <v>252</v>
      </c>
      <c r="E2133" s="7">
        <v>42662</v>
      </c>
      <c r="F2133" s="9"/>
      <c r="G2133" s="9"/>
      <c r="H2133" s="11">
        <v>-42.04</v>
      </c>
      <c r="I2133" s="9"/>
      <c r="J2133" s="9"/>
      <c r="K2133" s="9"/>
      <c r="L2133" s="9"/>
      <c r="M2133" s="11">
        <v>0.64</v>
      </c>
      <c r="N2133" s="11">
        <v>0.01</v>
      </c>
      <c r="O2133" s="11">
        <v>-1.64</v>
      </c>
      <c r="P2133" s="9"/>
      <c r="Q2133" s="9"/>
    </row>
    <row r="2134" spans="1:17" ht="15.75" thickBot="1" x14ac:dyDescent="0.3">
      <c r="A2134" s="6" t="s">
        <v>22</v>
      </c>
      <c r="B2134" s="6" t="s">
        <v>22</v>
      </c>
      <c r="C2134" s="6" t="s">
        <v>251</v>
      </c>
      <c r="D2134" s="6" t="s">
        <v>252</v>
      </c>
      <c r="E2134" s="7">
        <v>42693</v>
      </c>
      <c r="F2134" s="8"/>
      <c r="G2134" s="8"/>
      <c r="H2134" s="10">
        <v>-42.04</v>
      </c>
      <c r="I2134" s="8"/>
      <c r="J2134" s="8"/>
      <c r="K2134" s="8"/>
      <c r="L2134" s="8"/>
      <c r="M2134" s="10">
        <v>0.45</v>
      </c>
      <c r="N2134" s="10">
        <v>0.02</v>
      </c>
      <c r="O2134" s="10">
        <v>-1.58</v>
      </c>
      <c r="P2134" s="8"/>
      <c r="Q2134" s="8"/>
    </row>
    <row r="2135" spans="1:17" ht="15.75" thickBot="1" x14ac:dyDescent="0.3">
      <c r="A2135" s="6" t="s">
        <v>22</v>
      </c>
      <c r="B2135" s="6" t="s">
        <v>22</v>
      </c>
      <c r="C2135" s="6" t="s">
        <v>251</v>
      </c>
      <c r="D2135" s="6" t="s">
        <v>252</v>
      </c>
      <c r="E2135" s="7">
        <v>42723</v>
      </c>
      <c r="F2135" s="9"/>
      <c r="G2135" s="9"/>
      <c r="H2135" s="11">
        <v>-42.04</v>
      </c>
      <c r="I2135" s="9"/>
      <c r="J2135" s="9"/>
      <c r="K2135" s="9"/>
      <c r="L2135" s="9"/>
      <c r="M2135" s="11">
        <v>1.1200000000000001</v>
      </c>
      <c r="N2135" s="11">
        <v>0.04</v>
      </c>
      <c r="O2135" s="11">
        <v>-2.79</v>
      </c>
      <c r="P2135" s="9"/>
      <c r="Q2135" s="9"/>
    </row>
    <row r="2136" spans="1:17" ht="15.75" thickBot="1" x14ac:dyDescent="0.3">
      <c r="A2136" s="6" t="s">
        <v>22</v>
      </c>
      <c r="B2136" s="6" t="s">
        <v>22</v>
      </c>
      <c r="C2136" s="6" t="s">
        <v>251</v>
      </c>
      <c r="D2136" s="6" t="s">
        <v>252</v>
      </c>
      <c r="E2136" s="7">
        <v>42754</v>
      </c>
      <c r="F2136" s="8"/>
      <c r="G2136" s="8"/>
      <c r="H2136" s="10">
        <v>-42.04</v>
      </c>
      <c r="I2136" s="8"/>
      <c r="J2136" s="8"/>
      <c r="K2136" s="8"/>
      <c r="L2136" s="8"/>
      <c r="M2136" s="10">
        <v>1.58</v>
      </c>
      <c r="N2136" s="10">
        <v>0.04</v>
      </c>
      <c r="O2136" s="10">
        <v>-2.91</v>
      </c>
      <c r="P2136" s="8"/>
      <c r="Q2136" s="8"/>
    </row>
    <row r="2137" spans="1:17" ht="15.75" thickBot="1" x14ac:dyDescent="0.3">
      <c r="A2137" s="6" t="s">
        <v>22</v>
      </c>
      <c r="B2137" s="6" t="s">
        <v>22</v>
      </c>
      <c r="C2137" s="6" t="s">
        <v>251</v>
      </c>
      <c r="D2137" s="6" t="s">
        <v>252</v>
      </c>
      <c r="E2137" s="7">
        <v>42785</v>
      </c>
      <c r="F2137" s="9"/>
      <c r="G2137" s="9"/>
      <c r="H2137" s="11">
        <v>-42.04</v>
      </c>
      <c r="I2137" s="9"/>
      <c r="J2137" s="9"/>
      <c r="K2137" s="9"/>
      <c r="L2137" s="9"/>
      <c r="M2137" s="11">
        <v>0.5</v>
      </c>
      <c r="N2137" s="11">
        <v>0.28000000000000003</v>
      </c>
      <c r="O2137" s="11">
        <v>-2.5</v>
      </c>
      <c r="P2137" s="9"/>
      <c r="Q2137" s="9"/>
    </row>
    <row r="2138" spans="1:17" ht="15.75" thickBot="1" x14ac:dyDescent="0.3">
      <c r="A2138" s="6" t="s">
        <v>22</v>
      </c>
      <c r="B2138" s="6" t="s">
        <v>22</v>
      </c>
      <c r="C2138" s="6" t="s">
        <v>251</v>
      </c>
      <c r="D2138" s="6" t="s">
        <v>252</v>
      </c>
      <c r="E2138" s="7">
        <v>42813</v>
      </c>
      <c r="F2138" s="8"/>
      <c r="G2138" s="8"/>
      <c r="H2138" s="10">
        <v>168.16</v>
      </c>
      <c r="I2138" s="8"/>
      <c r="J2138" s="8"/>
      <c r="K2138" s="8"/>
      <c r="L2138" s="8"/>
      <c r="M2138" s="10">
        <v>0.31</v>
      </c>
      <c r="N2138" s="10">
        <v>-0.63</v>
      </c>
      <c r="O2138" s="10">
        <v>9.1300000000000008</v>
      </c>
      <c r="P2138" s="8"/>
      <c r="Q2138" s="8"/>
    </row>
    <row r="2139" spans="1:17" ht="15.75" thickBot="1" x14ac:dyDescent="0.3">
      <c r="A2139" s="6" t="s">
        <v>22</v>
      </c>
      <c r="B2139" s="6" t="s">
        <v>22</v>
      </c>
      <c r="C2139" s="6" t="s">
        <v>251</v>
      </c>
      <c r="D2139" s="6" t="s">
        <v>252</v>
      </c>
      <c r="E2139" s="7">
        <v>42814</v>
      </c>
      <c r="F2139" s="9"/>
      <c r="G2139" s="9"/>
      <c r="H2139" s="11">
        <v>0</v>
      </c>
      <c r="I2139" s="9"/>
      <c r="J2139" s="9"/>
      <c r="K2139" s="9"/>
      <c r="L2139" s="9"/>
      <c r="M2139" s="11">
        <v>0</v>
      </c>
      <c r="N2139" s="11">
        <v>0</v>
      </c>
      <c r="O2139" s="11">
        <v>0</v>
      </c>
      <c r="P2139" s="9"/>
      <c r="Q2139" s="9"/>
    </row>
    <row r="2140" spans="1:17" ht="15.75" thickBot="1" x14ac:dyDescent="0.3">
      <c r="A2140" s="6" t="s">
        <v>22</v>
      </c>
      <c r="B2140" s="6" t="s">
        <v>22</v>
      </c>
      <c r="C2140" s="6" t="s">
        <v>251</v>
      </c>
      <c r="D2140" s="6" t="s">
        <v>252</v>
      </c>
      <c r="E2140" s="7">
        <v>42825</v>
      </c>
      <c r="F2140" s="8"/>
      <c r="G2140" s="8"/>
      <c r="H2140" s="10">
        <v>42.04</v>
      </c>
      <c r="I2140" s="8"/>
      <c r="J2140" s="8"/>
      <c r="K2140" s="8"/>
      <c r="L2140" s="8"/>
      <c r="M2140" s="10">
        <v>0.08</v>
      </c>
      <c r="N2140" s="10">
        <v>-0.16</v>
      </c>
      <c r="O2140" s="10">
        <v>2.2799999999999998</v>
      </c>
      <c r="P2140" s="8"/>
      <c r="Q2140" s="8"/>
    </row>
    <row r="2141" spans="1:17" ht="15.75" thickBot="1" x14ac:dyDescent="0.3">
      <c r="A2141" s="6" t="s">
        <v>22</v>
      </c>
      <c r="B2141" s="6" t="s">
        <v>22</v>
      </c>
      <c r="C2141" s="6" t="s">
        <v>251</v>
      </c>
      <c r="D2141" s="6" t="s">
        <v>252</v>
      </c>
      <c r="E2141" s="7">
        <v>42828</v>
      </c>
      <c r="F2141" s="9"/>
      <c r="G2141" s="9"/>
      <c r="H2141" s="11">
        <v>1305.3</v>
      </c>
      <c r="I2141" s="9"/>
      <c r="J2141" s="9"/>
      <c r="K2141" s="9"/>
      <c r="L2141" s="9"/>
      <c r="M2141" s="11">
        <v>-22.5</v>
      </c>
      <c r="N2141" s="11">
        <v>-1.73</v>
      </c>
      <c r="O2141" s="11">
        <v>84.93</v>
      </c>
      <c r="P2141" s="9"/>
      <c r="Q2141" s="9"/>
    </row>
    <row r="2142" spans="1:17" ht="15.75" thickBot="1" x14ac:dyDescent="0.3">
      <c r="A2142" s="6" t="s">
        <v>22</v>
      </c>
      <c r="B2142" s="6" t="s">
        <v>22</v>
      </c>
      <c r="C2142" s="6" t="s">
        <v>251</v>
      </c>
      <c r="D2142" s="6" t="s">
        <v>252</v>
      </c>
      <c r="E2142" s="7">
        <v>42829</v>
      </c>
      <c r="F2142" s="8"/>
      <c r="G2142" s="8"/>
      <c r="H2142" s="10">
        <v>378.36</v>
      </c>
      <c r="I2142" s="8"/>
      <c r="J2142" s="8"/>
      <c r="K2142" s="8"/>
      <c r="L2142" s="8"/>
      <c r="M2142" s="10">
        <v>-6.52</v>
      </c>
      <c r="N2142" s="10">
        <v>-0.52</v>
      </c>
      <c r="O2142" s="10">
        <v>24.64</v>
      </c>
      <c r="P2142" s="8"/>
      <c r="Q2142" s="8"/>
    </row>
    <row r="2143" spans="1:17" ht="15.75" thickBot="1" x14ac:dyDescent="0.3">
      <c r="A2143" s="6" t="s">
        <v>22</v>
      </c>
      <c r="B2143" s="6" t="s">
        <v>22</v>
      </c>
      <c r="C2143" s="6" t="s">
        <v>251</v>
      </c>
      <c r="D2143" s="6" t="s">
        <v>252</v>
      </c>
      <c r="E2143" s="7">
        <v>42830</v>
      </c>
      <c r="F2143" s="9"/>
      <c r="G2143" s="9"/>
      <c r="H2143" s="11">
        <v>840.8</v>
      </c>
      <c r="I2143" s="9"/>
      <c r="J2143" s="9"/>
      <c r="K2143" s="9"/>
      <c r="L2143" s="9"/>
      <c r="M2143" s="11">
        <v>-15.36</v>
      </c>
      <c r="N2143" s="11">
        <v>-1.2</v>
      </c>
      <c r="O2143" s="11">
        <v>54.64</v>
      </c>
      <c r="P2143" s="9"/>
      <c r="Q2143" s="9"/>
    </row>
    <row r="2144" spans="1:17" ht="15.75" thickBot="1" x14ac:dyDescent="0.3">
      <c r="A2144" s="6" t="s">
        <v>22</v>
      </c>
      <c r="B2144" s="6" t="s">
        <v>22</v>
      </c>
      <c r="C2144" s="6" t="s">
        <v>251</v>
      </c>
      <c r="D2144" s="6" t="s">
        <v>252</v>
      </c>
      <c r="E2144" s="7">
        <v>42831</v>
      </c>
      <c r="F2144" s="8"/>
      <c r="G2144" s="8"/>
      <c r="H2144" s="10">
        <v>1698.42</v>
      </c>
      <c r="I2144" s="8"/>
      <c r="J2144" s="8"/>
      <c r="K2144" s="8"/>
      <c r="L2144" s="8"/>
      <c r="M2144" s="10">
        <v>-28.88</v>
      </c>
      <c r="N2144" s="10">
        <v>-2.2599999999999998</v>
      </c>
      <c r="O2144" s="10">
        <v>110.56</v>
      </c>
      <c r="P2144" s="8"/>
      <c r="Q2144" s="8"/>
    </row>
    <row r="2145" spans="1:17" ht="15.75" thickBot="1" x14ac:dyDescent="0.3">
      <c r="A2145" s="6" t="s">
        <v>22</v>
      </c>
      <c r="B2145" s="6" t="s">
        <v>22</v>
      </c>
      <c r="C2145" s="6" t="s">
        <v>251</v>
      </c>
      <c r="D2145" s="6" t="s">
        <v>252</v>
      </c>
      <c r="E2145" s="7">
        <v>42832</v>
      </c>
      <c r="F2145" s="9"/>
      <c r="G2145" s="9"/>
      <c r="H2145" s="11">
        <v>1345.28</v>
      </c>
      <c r="I2145" s="9"/>
      <c r="J2145" s="9"/>
      <c r="K2145" s="9"/>
      <c r="L2145" s="9"/>
      <c r="M2145" s="11">
        <v>-22.79</v>
      </c>
      <c r="N2145" s="11">
        <v>-1.8</v>
      </c>
      <c r="O2145" s="11">
        <v>87.58</v>
      </c>
      <c r="P2145" s="9"/>
      <c r="Q2145" s="9"/>
    </row>
    <row r="2146" spans="1:17" ht="15.75" thickBot="1" x14ac:dyDescent="0.3">
      <c r="A2146" s="6" t="s">
        <v>22</v>
      </c>
      <c r="B2146" s="6" t="s">
        <v>22</v>
      </c>
      <c r="C2146" s="6" t="s">
        <v>251</v>
      </c>
      <c r="D2146" s="6" t="s">
        <v>252</v>
      </c>
      <c r="E2146" s="7">
        <v>42833</v>
      </c>
      <c r="F2146" s="8"/>
      <c r="G2146" s="8"/>
      <c r="H2146" s="10">
        <v>84.08</v>
      </c>
      <c r="I2146" s="8"/>
      <c r="J2146" s="8"/>
      <c r="K2146" s="8"/>
      <c r="L2146" s="8"/>
      <c r="M2146" s="10">
        <v>-1.42</v>
      </c>
      <c r="N2146" s="10">
        <v>-0.1</v>
      </c>
      <c r="O2146" s="10">
        <v>5.48</v>
      </c>
      <c r="P2146" s="8"/>
      <c r="Q2146" s="8"/>
    </row>
    <row r="2147" spans="1:17" ht="15.75" thickBot="1" x14ac:dyDescent="0.3">
      <c r="A2147" s="6" t="s">
        <v>22</v>
      </c>
      <c r="B2147" s="6" t="s">
        <v>22</v>
      </c>
      <c r="C2147" s="6" t="s">
        <v>251</v>
      </c>
      <c r="D2147" s="6" t="s">
        <v>252</v>
      </c>
      <c r="E2147" s="7">
        <v>42834</v>
      </c>
      <c r="F2147" s="9"/>
      <c r="G2147" s="9"/>
      <c r="H2147" s="11">
        <v>4294.26</v>
      </c>
      <c r="I2147" s="9"/>
      <c r="J2147" s="9"/>
      <c r="K2147" s="9"/>
      <c r="L2147" s="9"/>
      <c r="M2147" s="11">
        <v>-72.209999999999994</v>
      </c>
      <c r="N2147" s="11">
        <v>-5.52</v>
      </c>
      <c r="O2147" s="11">
        <v>279.57</v>
      </c>
      <c r="P2147" s="9"/>
      <c r="Q2147" s="9"/>
    </row>
    <row r="2148" spans="1:17" ht="15.75" thickBot="1" x14ac:dyDescent="0.3">
      <c r="A2148" s="6" t="s">
        <v>22</v>
      </c>
      <c r="B2148" s="6" t="s">
        <v>22</v>
      </c>
      <c r="C2148" s="6" t="s">
        <v>251</v>
      </c>
      <c r="D2148" s="6" t="s">
        <v>252</v>
      </c>
      <c r="E2148" s="7">
        <v>42835</v>
      </c>
      <c r="F2148" s="8"/>
      <c r="G2148" s="8"/>
      <c r="H2148" s="10">
        <v>84.08</v>
      </c>
      <c r="I2148" s="8"/>
      <c r="J2148" s="8"/>
      <c r="K2148" s="8"/>
      <c r="L2148" s="8"/>
      <c r="M2148" s="10">
        <v>-1.5</v>
      </c>
      <c r="N2148" s="10">
        <v>-0.12</v>
      </c>
      <c r="O2148" s="10">
        <v>5.46</v>
      </c>
      <c r="P2148" s="8"/>
      <c r="Q2148" s="8"/>
    </row>
    <row r="2149" spans="1:17" ht="15.75" thickBot="1" x14ac:dyDescent="0.3">
      <c r="A2149" s="6" t="s">
        <v>22</v>
      </c>
      <c r="B2149" s="6" t="s">
        <v>22</v>
      </c>
      <c r="C2149" s="6" t="s">
        <v>251</v>
      </c>
      <c r="D2149" s="6" t="s">
        <v>252</v>
      </c>
      <c r="E2149" s="7">
        <v>42836</v>
      </c>
      <c r="F2149" s="9"/>
      <c r="G2149" s="9"/>
      <c r="H2149" s="11">
        <v>1345.28</v>
      </c>
      <c r="I2149" s="9"/>
      <c r="J2149" s="9"/>
      <c r="K2149" s="9"/>
      <c r="L2149" s="9"/>
      <c r="M2149" s="11">
        <v>-22.33</v>
      </c>
      <c r="N2149" s="11">
        <v>-1.7</v>
      </c>
      <c r="O2149" s="11">
        <v>87.61</v>
      </c>
      <c r="P2149" s="9"/>
      <c r="Q2149" s="9"/>
    </row>
    <row r="2150" spans="1:17" ht="15.75" thickBot="1" x14ac:dyDescent="0.3">
      <c r="A2150" s="6" t="s">
        <v>22</v>
      </c>
      <c r="B2150" s="6" t="s">
        <v>22</v>
      </c>
      <c r="C2150" s="6" t="s">
        <v>251</v>
      </c>
      <c r="D2150" s="6" t="s">
        <v>252</v>
      </c>
      <c r="E2150" s="7">
        <v>42837</v>
      </c>
      <c r="F2150" s="8"/>
      <c r="G2150" s="8"/>
      <c r="H2150" s="10">
        <v>126.12</v>
      </c>
      <c r="I2150" s="8"/>
      <c r="J2150" s="8"/>
      <c r="K2150" s="8"/>
      <c r="L2150" s="8"/>
      <c r="M2150" s="10">
        <v>-2.09</v>
      </c>
      <c r="N2150" s="10">
        <v>-0.16</v>
      </c>
      <c r="O2150" s="10">
        <v>8.2100000000000009</v>
      </c>
      <c r="P2150" s="8"/>
      <c r="Q2150" s="8"/>
    </row>
    <row r="2151" spans="1:17" ht="15.75" thickBot="1" x14ac:dyDescent="0.3">
      <c r="A2151" s="6" t="s">
        <v>22</v>
      </c>
      <c r="B2151" s="6" t="s">
        <v>22</v>
      </c>
      <c r="C2151" s="6" t="s">
        <v>251</v>
      </c>
      <c r="D2151" s="6" t="s">
        <v>252</v>
      </c>
      <c r="E2151" s="7">
        <v>42838</v>
      </c>
      <c r="F2151" s="9"/>
      <c r="G2151" s="9"/>
      <c r="H2151" s="11">
        <v>1272.52</v>
      </c>
      <c r="I2151" s="9"/>
      <c r="J2151" s="9"/>
      <c r="K2151" s="9"/>
      <c r="L2151" s="9"/>
      <c r="M2151" s="11">
        <v>-20.77</v>
      </c>
      <c r="N2151" s="11">
        <v>-1.6</v>
      </c>
      <c r="O2151" s="11">
        <v>82.89</v>
      </c>
      <c r="P2151" s="9"/>
      <c r="Q2151" s="9"/>
    </row>
    <row r="2152" spans="1:17" ht="15.75" thickBot="1" x14ac:dyDescent="0.3">
      <c r="A2152" s="6" t="s">
        <v>22</v>
      </c>
      <c r="B2152" s="6" t="s">
        <v>22</v>
      </c>
      <c r="C2152" s="6" t="s">
        <v>251</v>
      </c>
      <c r="D2152" s="6" t="s">
        <v>252</v>
      </c>
      <c r="E2152" s="7">
        <v>42840</v>
      </c>
      <c r="F2152" s="8"/>
      <c r="G2152" s="8"/>
      <c r="H2152" s="10">
        <v>294.27999999999997</v>
      </c>
      <c r="I2152" s="8"/>
      <c r="J2152" s="8"/>
      <c r="K2152" s="8"/>
      <c r="L2152" s="8"/>
      <c r="M2152" s="10">
        <v>-5.29</v>
      </c>
      <c r="N2152" s="10">
        <v>-0.4</v>
      </c>
      <c r="O2152" s="10">
        <v>19.13</v>
      </c>
      <c r="P2152" s="8"/>
      <c r="Q2152" s="8"/>
    </row>
    <row r="2153" spans="1:17" ht="15.75" thickBot="1" x14ac:dyDescent="0.3">
      <c r="A2153" s="6" t="s">
        <v>22</v>
      </c>
      <c r="B2153" s="6" t="s">
        <v>22</v>
      </c>
      <c r="C2153" s="6" t="s">
        <v>251</v>
      </c>
      <c r="D2153" s="6" t="s">
        <v>252</v>
      </c>
      <c r="E2153" s="7">
        <v>42841</v>
      </c>
      <c r="F2153" s="9"/>
      <c r="G2153" s="9"/>
      <c r="H2153" s="11">
        <v>672.64</v>
      </c>
      <c r="I2153" s="9"/>
      <c r="J2153" s="9"/>
      <c r="K2153" s="9"/>
      <c r="L2153" s="9"/>
      <c r="M2153" s="11">
        <v>-11.24</v>
      </c>
      <c r="N2153" s="11">
        <v>-0.86</v>
      </c>
      <c r="O2153" s="11">
        <v>43.8</v>
      </c>
      <c r="P2153" s="9"/>
      <c r="Q2153" s="9"/>
    </row>
    <row r="2154" spans="1:17" ht="15.75" thickBot="1" x14ac:dyDescent="0.3">
      <c r="A2154" s="6" t="s">
        <v>22</v>
      </c>
      <c r="B2154" s="6" t="s">
        <v>22</v>
      </c>
      <c r="C2154" s="6" t="s">
        <v>251</v>
      </c>
      <c r="D2154" s="6" t="s">
        <v>252</v>
      </c>
      <c r="E2154" s="7">
        <v>42842</v>
      </c>
      <c r="F2154" s="8"/>
      <c r="G2154" s="8"/>
      <c r="H2154" s="10">
        <v>1323.1</v>
      </c>
      <c r="I2154" s="8"/>
      <c r="J2154" s="8"/>
      <c r="K2154" s="8"/>
      <c r="L2154" s="8"/>
      <c r="M2154" s="10">
        <v>-20.27</v>
      </c>
      <c r="N2154" s="10">
        <v>-1.56</v>
      </c>
      <c r="O2154" s="10">
        <v>86.27</v>
      </c>
      <c r="P2154" s="8"/>
      <c r="Q2154" s="8"/>
    </row>
    <row r="2155" spans="1:17" ht="15.75" thickBot="1" x14ac:dyDescent="0.3">
      <c r="A2155" s="6" t="s">
        <v>22</v>
      </c>
      <c r="B2155" s="6" t="s">
        <v>22</v>
      </c>
      <c r="C2155" s="6" t="s">
        <v>251</v>
      </c>
      <c r="D2155" s="6" t="s">
        <v>252</v>
      </c>
      <c r="E2155" s="7">
        <v>42843</v>
      </c>
      <c r="F2155" s="9"/>
      <c r="G2155" s="9"/>
      <c r="H2155" s="11">
        <v>170.22</v>
      </c>
      <c r="I2155" s="9"/>
      <c r="J2155" s="9"/>
      <c r="K2155" s="9"/>
      <c r="L2155" s="9"/>
      <c r="M2155" s="11">
        <v>-2.79</v>
      </c>
      <c r="N2155" s="11">
        <v>-0.21</v>
      </c>
      <c r="O2155" s="11">
        <v>11.09</v>
      </c>
      <c r="P2155" s="9"/>
      <c r="Q2155" s="9"/>
    </row>
    <row r="2156" spans="1:17" ht="15.75" thickBot="1" x14ac:dyDescent="0.3">
      <c r="A2156" s="6" t="s">
        <v>22</v>
      </c>
      <c r="B2156" s="6" t="s">
        <v>22</v>
      </c>
      <c r="C2156" s="6" t="s">
        <v>251</v>
      </c>
      <c r="D2156" s="6" t="s">
        <v>252</v>
      </c>
      <c r="E2156" s="7">
        <v>42844</v>
      </c>
      <c r="F2156" s="8"/>
      <c r="G2156" s="8"/>
      <c r="H2156" s="10">
        <v>4241.75</v>
      </c>
      <c r="I2156" s="8"/>
      <c r="J2156" s="8"/>
      <c r="K2156" s="8"/>
      <c r="L2156" s="8"/>
      <c r="M2156" s="10">
        <v>-74.23</v>
      </c>
      <c r="N2156" s="10">
        <v>-5.76</v>
      </c>
      <c r="O2156" s="10">
        <v>275.89999999999998</v>
      </c>
      <c r="P2156" s="8"/>
      <c r="Q2156" s="8"/>
    </row>
    <row r="2157" spans="1:17" ht="15.75" thickBot="1" x14ac:dyDescent="0.3">
      <c r="A2157" s="6" t="s">
        <v>22</v>
      </c>
      <c r="B2157" s="6" t="s">
        <v>22</v>
      </c>
      <c r="C2157" s="6" t="s">
        <v>251</v>
      </c>
      <c r="D2157" s="6" t="s">
        <v>252</v>
      </c>
      <c r="E2157" s="7">
        <v>42845</v>
      </c>
      <c r="F2157" s="9"/>
      <c r="G2157" s="9"/>
      <c r="H2157" s="11">
        <v>1095.0999999999999</v>
      </c>
      <c r="I2157" s="9"/>
      <c r="J2157" s="9"/>
      <c r="K2157" s="9"/>
      <c r="L2157" s="9"/>
      <c r="M2157" s="11">
        <v>-19.13</v>
      </c>
      <c r="N2157" s="11">
        <v>-1.48</v>
      </c>
      <c r="O2157" s="11">
        <v>71.23</v>
      </c>
      <c r="P2157" s="9"/>
      <c r="Q2157" s="9"/>
    </row>
    <row r="2158" spans="1:17" ht="15.75" thickBot="1" x14ac:dyDescent="0.3">
      <c r="A2158" s="6" t="s">
        <v>22</v>
      </c>
      <c r="B2158" s="6" t="s">
        <v>22</v>
      </c>
      <c r="C2158" s="6" t="s">
        <v>251</v>
      </c>
      <c r="D2158" s="6" t="s">
        <v>252</v>
      </c>
      <c r="E2158" s="7">
        <v>42854</v>
      </c>
      <c r="F2158" s="8"/>
      <c r="G2158" s="8"/>
      <c r="H2158" s="10">
        <v>1725.7</v>
      </c>
      <c r="I2158" s="8"/>
      <c r="J2158" s="8"/>
      <c r="K2158" s="8"/>
      <c r="L2158" s="8"/>
      <c r="M2158" s="10">
        <v>-26.81</v>
      </c>
      <c r="N2158" s="10">
        <v>-2.06</v>
      </c>
      <c r="O2158" s="10">
        <v>112.5</v>
      </c>
      <c r="P2158" s="8"/>
      <c r="Q2158" s="8"/>
    </row>
    <row r="2159" spans="1:17" ht="15.75" thickBot="1" x14ac:dyDescent="0.3">
      <c r="A2159" s="6" t="s">
        <v>22</v>
      </c>
      <c r="B2159" s="6" t="s">
        <v>22</v>
      </c>
      <c r="C2159" s="6" t="s">
        <v>251</v>
      </c>
      <c r="D2159" s="6" t="s">
        <v>252</v>
      </c>
      <c r="E2159" s="7">
        <v>42855</v>
      </c>
      <c r="F2159" s="9"/>
      <c r="G2159" s="9"/>
      <c r="H2159" s="11">
        <v>1765.68</v>
      </c>
      <c r="I2159" s="9"/>
      <c r="J2159" s="9"/>
      <c r="K2159" s="9"/>
      <c r="L2159" s="9"/>
      <c r="M2159" s="11">
        <v>-27.52</v>
      </c>
      <c r="N2159" s="11">
        <v>-2.12</v>
      </c>
      <c r="O2159" s="11">
        <v>115.09</v>
      </c>
      <c r="P2159" s="9"/>
      <c r="Q2159" s="9"/>
    </row>
    <row r="2160" spans="1:17" ht="15.75" thickBot="1" x14ac:dyDescent="0.3">
      <c r="A2160" s="6" t="s">
        <v>22</v>
      </c>
      <c r="B2160" s="6" t="s">
        <v>22</v>
      </c>
      <c r="C2160" s="6" t="s">
        <v>253</v>
      </c>
      <c r="D2160" s="6" t="s">
        <v>254</v>
      </c>
      <c r="E2160" s="7">
        <v>42825</v>
      </c>
      <c r="F2160" s="8"/>
      <c r="G2160" s="8"/>
      <c r="H2160" s="10">
        <v>90.46</v>
      </c>
      <c r="I2160" s="8"/>
      <c r="J2160" s="8"/>
      <c r="K2160" s="8"/>
      <c r="L2160" s="8"/>
      <c r="M2160" s="10">
        <v>0.16</v>
      </c>
      <c r="N2160" s="10">
        <v>-0.32</v>
      </c>
      <c r="O2160" s="10">
        <v>4.91</v>
      </c>
      <c r="P2160" s="8"/>
      <c r="Q2160" s="8"/>
    </row>
    <row r="2161" spans="1:17" ht="15.75" thickBot="1" x14ac:dyDescent="0.3">
      <c r="A2161" s="6" t="s">
        <v>22</v>
      </c>
      <c r="B2161" s="6" t="s">
        <v>22</v>
      </c>
      <c r="C2161" s="6" t="s">
        <v>253</v>
      </c>
      <c r="D2161" s="6" t="s">
        <v>254</v>
      </c>
      <c r="E2161" s="7">
        <v>42830</v>
      </c>
      <c r="F2161" s="9"/>
      <c r="G2161" s="9"/>
      <c r="H2161" s="11">
        <v>135.69</v>
      </c>
      <c r="I2161" s="9"/>
      <c r="J2161" s="9"/>
      <c r="K2161" s="9"/>
      <c r="L2161" s="9"/>
      <c r="M2161" s="11">
        <v>-2.2999999999999998</v>
      </c>
      <c r="N2161" s="11">
        <v>-0.18</v>
      </c>
      <c r="O2161" s="11">
        <v>8.83</v>
      </c>
      <c r="P2161" s="9"/>
      <c r="Q2161" s="9"/>
    </row>
    <row r="2162" spans="1:17" ht="15.75" thickBot="1" x14ac:dyDescent="0.3">
      <c r="A2162" s="6" t="s">
        <v>22</v>
      </c>
      <c r="B2162" s="6" t="s">
        <v>22</v>
      </c>
      <c r="C2162" s="6" t="s">
        <v>253</v>
      </c>
      <c r="D2162" s="6" t="s">
        <v>254</v>
      </c>
      <c r="E2162" s="7">
        <v>42831</v>
      </c>
      <c r="F2162" s="8"/>
      <c r="G2162" s="8"/>
      <c r="H2162" s="10">
        <v>361.84</v>
      </c>
      <c r="I2162" s="8"/>
      <c r="J2162" s="8"/>
      <c r="K2162" s="8"/>
      <c r="L2162" s="8"/>
      <c r="M2162" s="10">
        <v>-5.72</v>
      </c>
      <c r="N2162" s="10">
        <v>-0.44</v>
      </c>
      <c r="O2162" s="10">
        <v>23.58</v>
      </c>
      <c r="P2162" s="8"/>
      <c r="Q2162" s="8"/>
    </row>
    <row r="2163" spans="1:17" ht="15.75" thickBot="1" x14ac:dyDescent="0.3">
      <c r="A2163" s="6" t="s">
        <v>22</v>
      </c>
      <c r="B2163" s="6" t="s">
        <v>22</v>
      </c>
      <c r="C2163" s="6" t="s">
        <v>253</v>
      </c>
      <c r="D2163" s="6" t="s">
        <v>254</v>
      </c>
      <c r="E2163" s="7">
        <v>42832</v>
      </c>
      <c r="F2163" s="9"/>
      <c r="G2163" s="9"/>
      <c r="H2163" s="11">
        <v>271.38</v>
      </c>
      <c r="I2163" s="9"/>
      <c r="J2163" s="9"/>
      <c r="K2163" s="9"/>
      <c r="L2163" s="9"/>
      <c r="M2163" s="11">
        <v>-4.28</v>
      </c>
      <c r="N2163" s="11">
        <v>-0.34</v>
      </c>
      <c r="O2163" s="11">
        <v>17.7</v>
      </c>
      <c r="P2163" s="9"/>
      <c r="Q2163" s="9"/>
    </row>
    <row r="2164" spans="1:17" ht="15.75" thickBot="1" x14ac:dyDescent="0.3">
      <c r="A2164" s="6" t="s">
        <v>22</v>
      </c>
      <c r="B2164" s="6" t="s">
        <v>22</v>
      </c>
      <c r="C2164" s="6" t="s">
        <v>253</v>
      </c>
      <c r="D2164" s="6" t="s">
        <v>254</v>
      </c>
      <c r="E2164" s="7">
        <v>42834</v>
      </c>
      <c r="F2164" s="8"/>
      <c r="G2164" s="8"/>
      <c r="H2164" s="10">
        <v>407.07</v>
      </c>
      <c r="I2164" s="8"/>
      <c r="J2164" s="8"/>
      <c r="K2164" s="8"/>
      <c r="L2164" s="8"/>
      <c r="M2164" s="10">
        <v>-6.37</v>
      </c>
      <c r="N2164" s="10">
        <v>-0.49</v>
      </c>
      <c r="O2164" s="10">
        <v>26.54</v>
      </c>
      <c r="P2164" s="8"/>
      <c r="Q2164" s="8"/>
    </row>
    <row r="2165" spans="1:17" ht="15.75" thickBot="1" x14ac:dyDescent="0.3">
      <c r="A2165" s="6" t="s">
        <v>22</v>
      </c>
      <c r="B2165" s="6" t="s">
        <v>22</v>
      </c>
      <c r="C2165" s="6" t="s">
        <v>253</v>
      </c>
      <c r="D2165" s="6" t="s">
        <v>254</v>
      </c>
      <c r="E2165" s="7">
        <v>42836</v>
      </c>
      <c r="F2165" s="9"/>
      <c r="G2165" s="9"/>
      <c r="H2165" s="11">
        <v>180.92</v>
      </c>
      <c r="I2165" s="9"/>
      <c r="J2165" s="9"/>
      <c r="K2165" s="9"/>
      <c r="L2165" s="9"/>
      <c r="M2165" s="11">
        <v>-2.78</v>
      </c>
      <c r="N2165" s="11">
        <v>-0.22</v>
      </c>
      <c r="O2165" s="11">
        <v>11.8</v>
      </c>
      <c r="P2165" s="9"/>
      <c r="Q2165" s="9"/>
    </row>
    <row r="2166" spans="1:17" ht="15.75" thickBot="1" x14ac:dyDescent="0.3">
      <c r="A2166" s="6" t="s">
        <v>22</v>
      </c>
      <c r="B2166" s="6" t="s">
        <v>22</v>
      </c>
      <c r="C2166" s="6" t="s">
        <v>253</v>
      </c>
      <c r="D2166" s="6" t="s">
        <v>254</v>
      </c>
      <c r="E2166" s="7">
        <v>42837</v>
      </c>
      <c r="F2166" s="8"/>
      <c r="G2166" s="8"/>
      <c r="H2166" s="10">
        <v>67.87</v>
      </c>
      <c r="I2166" s="8"/>
      <c r="J2166" s="8"/>
      <c r="K2166" s="8"/>
      <c r="L2166" s="8"/>
      <c r="M2166" s="10">
        <v>-0.7</v>
      </c>
      <c r="N2166" s="10">
        <v>-0.05</v>
      </c>
      <c r="O2166" s="10">
        <v>4.45</v>
      </c>
      <c r="P2166" s="8"/>
      <c r="Q2166" s="8"/>
    </row>
    <row r="2167" spans="1:17" ht="15.75" thickBot="1" x14ac:dyDescent="0.3">
      <c r="A2167" s="6" t="s">
        <v>22</v>
      </c>
      <c r="B2167" s="6" t="s">
        <v>22</v>
      </c>
      <c r="C2167" s="6" t="s">
        <v>253</v>
      </c>
      <c r="D2167" s="6" t="s">
        <v>254</v>
      </c>
      <c r="E2167" s="7">
        <v>42842</v>
      </c>
      <c r="F2167" s="9"/>
      <c r="G2167" s="9"/>
      <c r="H2167" s="11">
        <v>780.23</v>
      </c>
      <c r="I2167" s="9"/>
      <c r="J2167" s="9"/>
      <c r="K2167" s="9"/>
      <c r="L2167" s="9"/>
      <c r="M2167" s="11">
        <v>-11.88</v>
      </c>
      <c r="N2167" s="11">
        <v>-0.91</v>
      </c>
      <c r="O2167" s="11">
        <v>50.88</v>
      </c>
      <c r="P2167" s="9"/>
      <c r="Q2167" s="9"/>
    </row>
    <row r="2168" spans="1:17" ht="15.75" thickBot="1" x14ac:dyDescent="0.3">
      <c r="A2168" s="6" t="s">
        <v>22</v>
      </c>
      <c r="B2168" s="6" t="s">
        <v>22</v>
      </c>
      <c r="C2168" s="6" t="s">
        <v>253</v>
      </c>
      <c r="D2168" s="6" t="s">
        <v>254</v>
      </c>
      <c r="E2168" s="7">
        <v>42844</v>
      </c>
      <c r="F2168" s="8"/>
      <c r="G2168" s="8"/>
      <c r="H2168" s="10">
        <v>407.07</v>
      </c>
      <c r="I2168" s="8"/>
      <c r="J2168" s="8"/>
      <c r="K2168" s="8"/>
      <c r="L2168" s="8"/>
      <c r="M2168" s="10">
        <v>-6.63</v>
      </c>
      <c r="N2168" s="10">
        <v>-0.52</v>
      </c>
      <c r="O2168" s="10">
        <v>26.52</v>
      </c>
      <c r="P2168" s="8"/>
      <c r="Q2168" s="8"/>
    </row>
    <row r="2169" spans="1:17" ht="15.75" thickBot="1" x14ac:dyDescent="0.3">
      <c r="A2169" s="6" t="s">
        <v>22</v>
      </c>
      <c r="B2169" s="6" t="s">
        <v>22</v>
      </c>
      <c r="C2169" s="6" t="s">
        <v>253</v>
      </c>
      <c r="D2169" s="6" t="s">
        <v>254</v>
      </c>
      <c r="E2169" s="7">
        <v>42854</v>
      </c>
      <c r="F2169" s="9"/>
      <c r="G2169" s="9"/>
      <c r="H2169" s="11">
        <v>45.23</v>
      </c>
      <c r="I2169" s="9"/>
      <c r="J2169" s="9"/>
      <c r="K2169" s="9"/>
      <c r="L2169" s="9"/>
      <c r="M2169" s="11">
        <v>-0.66</v>
      </c>
      <c r="N2169" s="11">
        <v>-0.05</v>
      </c>
      <c r="O2169" s="11">
        <v>2.95</v>
      </c>
      <c r="P2169" s="9"/>
      <c r="Q2169" s="9"/>
    </row>
    <row r="2170" spans="1:17" ht="15.75" thickBot="1" x14ac:dyDescent="0.3">
      <c r="A2170" s="6" t="s">
        <v>22</v>
      </c>
      <c r="B2170" s="6" t="s">
        <v>22</v>
      </c>
      <c r="C2170" s="6" t="s">
        <v>255</v>
      </c>
      <c r="D2170" s="6" t="s">
        <v>256</v>
      </c>
      <c r="E2170" s="7">
        <v>42841</v>
      </c>
      <c r="F2170" s="8"/>
      <c r="G2170" s="8"/>
      <c r="H2170" s="10">
        <v>49.7</v>
      </c>
      <c r="I2170" s="8"/>
      <c r="J2170" s="8"/>
      <c r="K2170" s="8"/>
      <c r="L2170" s="8"/>
      <c r="M2170" s="10">
        <v>-0.19</v>
      </c>
      <c r="N2170" s="10">
        <v>-0.02</v>
      </c>
      <c r="O2170" s="10">
        <v>3.28</v>
      </c>
      <c r="P2170" s="8"/>
      <c r="Q2170" s="8"/>
    </row>
    <row r="2171" spans="1:17" ht="15.75" thickBot="1" x14ac:dyDescent="0.3">
      <c r="A2171" s="6" t="s">
        <v>22</v>
      </c>
      <c r="B2171" s="6" t="s">
        <v>22</v>
      </c>
      <c r="C2171" s="6" t="s">
        <v>255</v>
      </c>
      <c r="D2171" s="6" t="s">
        <v>256</v>
      </c>
      <c r="E2171" s="7">
        <v>42844</v>
      </c>
      <c r="F2171" s="9"/>
      <c r="G2171" s="9"/>
      <c r="H2171" s="11">
        <v>447.3</v>
      </c>
      <c r="I2171" s="9"/>
      <c r="J2171" s="9"/>
      <c r="K2171" s="9"/>
      <c r="L2171" s="9"/>
      <c r="M2171" s="11">
        <v>-1.85</v>
      </c>
      <c r="N2171" s="11">
        <v>-0.14000000000000001</v>
      </c>
      <c r="O2171" s="11">
        <v>29.52</v>
      </c>
      <c r="P2171" s="9"/>
      <c r="Q2171" s="9"/>
    </row>
    <row r="2172" spans="1:17" ht="15.75" thickBot="1" x14ac:dyDescent="0.3">
      <c r="A2172" s="6" t="s">
        <v>22</v>
      </c>
      <c r="B2172" s="6" t="s">
        <v>22</v>
      </c>
      <c r="C2172" s="6" t="s">
        <v>255</v>
      </c>
      <c r="D2172" s="6" t="s">
        <v>256</v>
      </c>
      <c r="E2172" s="7">
        <v>42845</v>
      </c>
      <c r="F2172" s="8"/>
      <c r="G2172" s="8"/>
      <c r="H2172" s="10">
        <v>74.55</v>
      </c>
      <c r="I2172" s="8"/>
      <c r="J2172" s="8"/>
      <c r="K2172" s="8"/>
      <c r="L2172" s="8"/>
      <c r="M2172" s="10">
        <v>-0.31</v>
      </c>
      <c r="N2172" s="10">
        <v>-0.02</v>
      </c>
      <c r="O2172" s="10">
        <v>4.92</v>
      </c>
      <c r="P2172" s="8"/>
      <c r="Q2172" s="8"/>
    </row>
    <row r="2173" spans="1:17" ht="15.75" thickBot="1" x14ac:dyDescent="0.3">
      <c r="A2173" s="6" t="s">
        <v>22</v>
      </c>
      <c r="B2173" s="6" t="s">
        <v>22</v>
      </c>
      <c r="C2173" s="6" t="s">
        <v>257</v>
      </c>
      <c r="D2173" s="6" t="s">
        <v>258</v>
      </c>
      <c r="E2173" s="7">
        <v>42806</v>
      </c>
      <c r="F2173" s="9"/>
      <c r="G2173" s="9"/>
      <c r="H2173" s="11">
        <v>43.34</v>
      </c>
      <c r="I2173" s="9"/>
      <c r="J2173" s="9"/>
      <c r="K2173" s="9"/>
      <c r="L2173" s="9"/>
      <c r="M2173" s="11">
        <v>0.06</v>
      </c>
      <c r="N2173" s="11">
        <v>-0.11</v>
      </c>
      <c r="O2173" s="11">
        <v>2.35</v>
      </c>
      <c r="P2173" s="9"/>
      <c r="Q2173" s="9"/>
    </row>
    <row r="2174" spans="1:17" ht="15.75" thickBot="1" x14ac:dyDescent="0.3">
      <c r="A2174" s="6" t="s">
        <v>22</v>
      </c>
      <c r="B2174" s="6" t="s">
        <v>22</v>
      </c>
      <c r="C2174" s="6" t="s">
        <v>257</v>
      </c>
      <c r="D2174" s="6" t="s">
        <v>258</v>
      </c>
      <c r="E2174" s="7">
        <v>42830</v>
      </c>
      <c r="F2174" s="8"/>
      <c r="G2174" s="8"/>
      <c r="H2174" s="10">
        <v>43.34</v>
      </c>
      <c r="I2174" s="8"/>
      <c r="J2174" s="8"/>
      <c r="K2174" s="8"/>
      <c r="L2174" s="8"/>
      <c r="M2174" s="10">
        <v>-0.5</v>
      </c>
      <c r="N2174" s="10">
        <v>-0.04</v>
      </c>
      <c r="O2174" s="10">
        <v>2.84</v>
      </c>
      <c r="P2174" s="8"/>
      <c r="Q2174" s="8"/>
    </row>
    <row r="2175" spans="1:17" ht="15.75" thickBot="1" x14ac:dyDescent="0.3">
      <c r="A2175" s="6" t="s">
        <v>22</v>
      </c>
      <c r="B2175" s="6" t="s">
        <v>22</v>
      </c>
      <c r="C2175" s="6" t="s">
        <v>257</v>
      </c>
      <c r="D2175" s="6" t="s">
        <v>258</v>
      </c>
      <c r="E2175" s="7">
        <v>42832</v>
      </c>
      <c r="F2175" s="9"/>
      <c r="G2175" s="9"/>
      <c r="H2175" s="11">
        <v>43.34</v>
      </c>
      <c r="I2175" s="9"/>
      <c r="J2175" s="9"/>
      <c r="K2175" s="9"/>
      <c r="L2175" s="9"/>
      <c r="M2175" s="11">
        <v>-0.46</v>
      </c>
      <c r="N2175" s="11">
        <v>-0.04</v>
      </c>
      <c r="O2175" s="11">
        <v>2.84</v>
      </c>
      <c r="P2175" s="9"/>
      <c r="Q2175" s="9"/>
    </row>
    <row r="2176" spans="1:17" ht="15.75" thickBot="1" x14ac:dyDescent="0.3">
      <c r="A2176" s="6" t="s">
        <v>22</v>
      </c>
      <c r="B2176" s="6" t="s">
        <v>22</v>
      </c>
      <c r="C2176" s="6" t="s">
        <v>257</v>
      </c>
      <c r="D2176" s="6" t="s">
        <v>258</v>
      </c>
      <c r="E2176" s="7">
        <v>42835</v>
      </c>
      <c r="F2176" s="8"/>
      <c r="G2176" s="8"/>
      <c r="H2176" s="10">
        <v>21.67</v>
      </c>
      <c r="I2176" s="8"/>
      <c r="J2176" s="8"/>
      <c r="K2176" s="8"/>
      <c r="L2176" s="8"/>
      <c r="M2176" s="10">
        <v>-0.19</v>
      </c>
      <c r="N2176" s="10">
        <v>-0.01</v>
      </c>
      <c r="O2176" s="10">
        <v>1.42</v>
      </c>
      <c r="P2176" s="8"/>
      <c r="Q2176" s="8"/>
    </row>
    <row r="2177" spans="1:17" ht="15.75" thickBot="1" x14ac:dyDescent="0.3">
      <c r="A2177" s="6" t="s">
        <v>22</v>
      </c>
      <c r="B2177" s="6" t="s">
        <v>22</v>
      </c>
      <c r="C2177" s="6" t="s">
        <v>257</v>
      </c>
      <c r="D2177" s="6" t="s">
        <v>258</v>
      </c>
      <c r="E2177" s="7">
        <v>42840</v>
      </c>
      <c r="F2177" s="9"/>
      <c r="G2177" s="9"/>
      <c r="H2177" s="11">
        <v>49.12</v>
      </c>
      <c r="I2177" s="9"/>
      <c r="J2177" s="9"/>
      <c r="K2177" s="9"/>
      <c r="L2177" s="9"/>
      <c r="M2177" s="11">
        <v>-0.55000000000000004</v>
      </c>
      <c r="N2177" s="11">
        <v>-0.04</v>
      </c>
      <c r="O2177" s="11">
        <v>3.22</v>
      </c>
      <c r="P2177" s="9"/>
      <c r="Q2177" s="9"/>
    </row>
    <row r="2178" spans="1:17" ht="15.75" thickBot="1" x14ac:dyDescent="0.3">
      <c r="A2178" s="6" t="s">
        <v>22</v>
      </c>
      <c r="B2178" s="6" t="s">
        <v>22</v>
      </c>
      <c r="C2178" s="6" t="s">
        <v>257</v>
      </c>
      <c r="D2178" s="6" t="s">
        <v>258</v>
      </c>
      <c r="E2178" s="7">
        <v>42841</v>
      </c>
      <c r="F2178" s="8"/>
      <c r="G2178" s="8"/>
      <c r="H2178" s="10">
        <v>43.34</v>
      </c>
      <c r="I2178" s="8"/>
      <c r="J2178" s="8"/>
      <c r="K2178" s="8"/>
      <c r="L2178" s="8"/>
      <c r="M2178" s="10">
        <v>-0.45</v>
      </c>
      <c r="N2178" s="10">
        <v>-0.04</v>
      </c>
      <c r="O2178" s="10">
        <v>2.84</v>
      </c>
      <c r="P2178" s="8"/>
      <c r="Q2178" s="8"/>
    </row>
    <row r="2179" spans="1:17" ht="15.75" thickBot="1" x14ac:dyDescent="0.3">
      <c r="A2179" s="6" t="s">
        <v>22</v>
      </c>
      <c r="B2179" s="6" t="s">
        <v>22</v>
      </c>
      <c r="C2179" s="6" t="s">
        <v>257</v>
      </c>
      <c r="D2179" s="6" t="s">
        <v>258</v>
      </c>
      <c r="E2179" s="7">
        <v>42845</v>
      </c>
      <c r="F2179" s="9"/>
      <c r="G2179" s="9"/>
      <c r="H2179" s="11">
        <v>86.68</v>
      </c>
      <c r="I2179" s="9"/>
      <c r="J2179" s="9"/>
      <c r="K2179" s="9"/>
      <c r="L2179" s="9"/>
      <c r="M2179" s="11">
        <v>-0.96</v>
      </c>
      <c r="N2179" s="11">
        <v>-7.0000000000000007E-2</v>
      </c>
      <c r="O2179" s="11">
        <v>5.68</v>
      </c>
      <c r="P2179" s="9"/>
      <c r="Q2179" s="9"/>
    </row>
    <row r="2180" spans="1:17" ht="15.75" thickBot="1" x14ac:dyDescent="0.3">
      <c r="A2180" s="6" t="s">
        <v>22</v>
      </c>
      <c r="B2180" s="6" t="s">
        <v>22</v>
      </c>
      <c r="C2180" s="6" t="s">
        <v>259</v>
      </c>
      <c r="D2180" s="6" t="s">
        <v>260</v>
      </c>
      <c r="E2180" s="7">
        <v>42806</v>
      </c>
      <c r="F2180" s="8"/>
      <c r="G2180" s="8"/>
      <c r="H2180" s="10">
        <v>94.29</v>
      </c>
      <c r="I2180" s="8"/>
      <c r="J2180" s="8"/>
      <c r="K2180" s="8"/>
      <c r="L2180" s="8"/>
      <c r="M2180" s="10">
        <v>0.08</v>
      </c>
      <c r="N2180" s="10">
        <v>-0.16</v>
      </c>
      <c r="O2180" s="10">
        <v>5.13</v>
      </c>
      <c r="P2180" s="8"/>
      <c r="Q2180" s="8"/>
    </row>
    <row r="2181" spans="1:17" ht="15.75" thickBot="1" x14ac:dyDescent="0.3">
      <c r="A2181" s="6" t="s">
        <v>22</v>
      </c>
      <c r="B2181" s="6" t="s">
        <v>22</v>
      </c>
      <c r="C2181" s="6" t="s">
        <v>259</v>
      </c>
      <c r="D2181" s="6" t="s">
        <v>260</v>
      </c>
      <c r="E2181" s="7">
        <v>42830</v>
      </c>
      <c r="F2181" s="9"/>
      <c r="G2181" s="9"/>
      <c r="H2181" s="11">
        <v>345.73</v>
      </c>
      <c r="I2181" s="9"/>
      <c r="J2181" s="9"/>
      <c r="K2181" s="9"/>
      <c r="L2181" s="9"/>
      <c r="M2181" s="11">
        <v>-2.74</v>
      </c>
      <c r="N2181" s="11">
        <v>-0.22</v>
      </c>
      <c r="O2181" s="11">
        <v>22.73</v>
      </c>
      <c r="P2181" s="9"/>
      <c r="Q2181" s="9"/>
    </row>
    <row r="2182" spans="1:17" ht="15.75" thickBot="1" x14ac:dyDescent="0.3">
      <c r="A2182" s="6" t="s">
        <v>22</v>
      </c>
      <c r="B2182" s="6" t="s">
        <v>22</v>
      </c>
      <c r="C2182" s="6" t="s">
        <v>259</v>
      </c>
      <c r="D2182" s="6" t="s">
        <v>260</v>
      </c>
      <c r="E2182" s="7">
        <v>42831</v>
      </c>
      <c r="F2182" s="8"/>
      <c r="G2182" s="8"/>
      <c r="H2182" s="10">
        <v>220.01</v>
      </c>
      <c r="I2182" s="8"/>
      <c r="J2182" s="8"/>
      <c r="K2182" s="8"/>
      <c r="L2182" s="8"/>
      <c r="M2182" s="10">
        <v>-1.62</v>
      </c>
      <c r="N2182" s="10">
        <v>-0.13</v>
      </c>
      <c r="O2182" s="10">
        <v>14.47</v>
      </c>
      <c r="P2182" s="8"/>
      <c r="Q2182" s="8"/>
    </row>
    <row r="2183" spans="1:17" ht="15.75" thickBot="1" x14ac:dyDescent="0.3">
      <c r="A2183" s="6" t="s">
        <v>22</v>
      </c>
      <c r="B2183" s="6" t="s">
        <v>22</v>
      </c>
      <c r="C2183" s="6" t="s">
        <v>259</v>
      </c>
      <c r="D2183" s="6" t="s">
        <v>260</v>
      </c>
      <c r="E2183" s="7">
        <v>42832</v>
      </c>
      <c r="F2183" s="9"/>
      <c r="G2183" s="9"/>
      <c r="H2183" s="11">
        <v>377.16</v>
      </c>
      <c r="I2183" s="9"/>
      <c r="J2183" s="9"/>
      <c r="K2183" s="9"/>
      <c r="L2183" s="9"/>
      <c r="M2183" s="11">
        <v>-2.77</v>
      </c>
      <c r="N2183" s="11">
        <v>-0.22</v>
      </c>
      <c r="O2183" s="11">
        <v>24.81</v>
      </c>
      <c r="P2183" s="9"/>
      <c r="Q2183" s="9"/>
    </row>
    <row r="2184" spans="1:17" ht="15.75" thickBot="1" x14ac:dyDescent="0.3">
      <c r="A2184" s="6" t="s">
        <v>22</v>
      </c>
      <c r="B2184" s="6" t="s">
        <v>22</v>
      </c>
      <c r="C2184" s="6" t="s">
        <v>259</v>
      </c>
      <c r="D2184" s="6" t="s">
        <v>260</v>
      </c>
      <c r="E2184" s="7">
        <v>42833</v>
      </c>
      <c r="F2184" s="8"/>
      <c r="G2184" s="8"/>
      <c r="H2184" s="10">
        <v>188.58</v>
      </c>
      <c r="I2184" s="8"/>
      <c r="J2184" s="8"/>
      <c r="K2184" s="8"/>
      <c r="L2184" s="8"/>
      <c r="M2184" s="10">
        <v>-1.38</v>
      </c>
      <c r="N2184" s="10">
        <v>-0.11</v>
      </c>
      <c r="O2184" s="10">
        <v>12.4</v>
      </c>
      <c r="P2184" s="8"/>
      <c r="Q2184" s="8"/>
    </row>
    <row r="2185" spans="1:17" ht="15.75" thickBot="1" x14ac:dyDescent="0.3">
      <c r="A2185" s="6" t="s">
        <v>22</v>
      </c>
      <c r="B2185" s="6" t="s">
        <v>22</v>
      </c>
      <c r="C2185" s="6" t="s">
        <v>259</v>
      </c>
      <c r="D2185" s="6" t="s">
        <v>260</v>
      </c>
      <c r="E2185" s="7">
        <v>42834</v>
      </c>
      <c r="F2185" s="9"/>
      <c r="G2185" s="9"/>
      <c r="H2185" s="11">
        <v>125.72</v>
      </c>
      <c r="I2185" s="9"/>
      <c r="J2185" s="9"/>
      <c r="K2185" s="9"/>
      <c r="L2185" s="9"/>
      <c r="M2185" s="11">
        <v>-0.92</v>
      </c>
      <c r="N2185" s="11">
        <v>-7.0000000000000007E-2</v>
      </c>
      <c r="O2185" s="11">
        <v>8.27</v>
      </c>
      <c r="P2185" s="9"/>
      <c r="Q2185" s="9"/>
    </row>
    <row r="2186" spans="1:17" ht="15.75" thickBot="1" x14ac:dyDescent="0.3">
      <c r="A2186" s="6" t="s">
        <v>22</v>
      </c>
      <c r="B2186" s="6" t="s">
        <v>22</v>
      </c>
      <c r="C2186" s="6" t="s">
        <v>259</v>
      </c>
      <c r="D2186" s="6" t="s">
        <v>260</v>
      </c>
      <c r="E2186" s="7">
        <v>42835</v>
      </c>
      <c r="F2186" s="8"/>
      <c r="G2186" s="8"/>
      <c r="H2186" s="10">
        <v>188.58</v>
      </c>
      <c r="I2186" s="8"/>
      <c r="J2186" s="8"/>
      <c r="K2186" s="8"/>
      <c r="L2186" s="8"/>
      <c r="M2186" s="10">
        <v>-1.22</v>
      </c>
      <c r="N2186" s="10">
        <v>-0.1</v>
      </c>
      <c r="O2186" s="10">
        <v>12.41</v>
      </c>
      <c r="P2186" s="8"/>
      <c r="Q2186" s="8"/>
    </row>
    <row r="2187" spans="1:17" ht="15.75" thickBot="1" x14ac:dyDescent="0.3">
      <c r="A2187" s="6" t="s">
        <v>22</v>
      </c>
      <c r="B2187" s="6" t="s">
        <v>22</v>
      </c>
      <c r="C2187" s="6" t="s">
        <v>259</v>
      </c>
      <c r="D2187" s="6" t="s">
        <v>260</v>
      </c>
      <c r="E2187" s="7">
        <v>42836</v>
      </c>
      <c r="F2187" s="9"/>
      <c r="G2187" s="9"/>
      <c r="H2187" s="11">
        <v>125.72</v>
      </c>
      <c r="I2187" s="9"/>
      <c r="J2187" s="9"/>
      <c r="K2187" s="9"/>
      <c r="L2187" s="9"/>
      <c r="M2187" s="11">
        <v>-0.9</v>
      </c>
      <c r="N2187" s="11">
        <v>-7.0000000000000007E-2</v>
      </c>
      <c r="O2187" s="11">
        <v>8.27</v>
      </c>
      <c r="P2187" s="9"/>
      <c r="Q2187" s="9"/>
    </row>
    <row r="2188" spans="1:17" ht="15.75" thickBot="1" x14ac:dyDescent="0.3">
      <c r="A2188" s="6" t="s">
        <v>22</v>
      </c>
      <c r="B2188" s="6" t="s">
        <v>22</v>
      </c>
      <c r="C2188" s="6" t="s">
        <v>259</v>
      </c>
      <c r="D2188" s="6" t="s">
        <v>260</v>
      </c>
      <c r="E2188" s="7">
        <v>42840</v>
      </c>
      <c r="F2188" s="8"/>
      <c r="G2188" s="8"/>
      <c r="H2188" s="10">
        <v>379.26</v>
      </c>
      <c r="I2188" s="8"/>
      <c r="J2188" s="8"/>
      <c r="K2188" s="8"/>
      <c r="L2188" s="8"/>
      <c r="M2188" s="10">
        <v>-2.92</v>
      </c>
      <c r="N2188" s="10">
        <v>-0.23</v>
      </c>
      <c r="O2188" s="10">
        <v>24.94</v>
      </c>
      <c r="P2188" s="8"/>
      <c r="Q2188" s="8"/>
    </row>
    <row r="2189" spans="1:17" ht="15.75" thickBot="1" x14ac:dyDescent="0.3">
      <c r="A2189" s="6" t="s">
        <v>22</v>
      </c>
      <c r="B2189" s="6" t="s">
        <v>22</v>
      </c>
      <c r="C2189" s="6" t="s">
        <v>259</v>
      </c>
      <c r="D2189" s="6" t="s">
        <v>260</v>
      </c>
      <c r="E2189" s="7">
        <v>42841</v>
      </c>
      <c r="F2189" s="9"/>
      <c r="G2189" s="9"/>
      <c r="H2189" s="11">
        <v>691.46</v>
      </c>
      <c r="I2189" s="9"/>
      <c r="J2189" s="9"/>
      <c r="K2189" s="9"/>
      <c r="L2189" s="9"/>
      <c r="M2189" s="11">
        <v>-5</v>
      </c>
      <c r="N2189" s="11">
        <v>-0.39</v>
      </c>
      <c r="O2189" s="11">
        <v>45.49</v>
      </c>
      <c r="P2189" s="9"/>
      <c r="Q2189" s="9"/>
    </row>
    <row r="2190" spans="1:17" ht="15.75" thickBot="1" x14ac:dyDescent="0.3">
      <c r="A2190" s="6" t="s">
        <v>22</v>
      </c>
      <c r="B2190" s="6" t="s">
        <v>22</v>
      </c>
      <c r="C2190" s="6" t="s">
        <v>259</v>
      </c>
      <c r="D2190" s="6" t="s">
        <v>260</v>
      </c>
      <c r="E2190" s="7">
        <v>42842</v>
      </c>
      <c r="F2190" s="8"/>
      <c r="G2190" s="8"/>
      <c r="H2190" s="10">
        <v>125.72</v>
      </c>
      <c r="I2190" s="8"/>
      <c r="J2190" s="8"/>
      <c r="K2190" s="8"/>
      <c r="L2190" s="8"/>
      <c r="M2190" s="10">
        <v>-0.91</v>
      </c>
      <c r="N2190" s="10">
        <v>-7.0000000000000007E-2</v>
      </c>
      <c r="O2190" s="10">
        <v>8.27</v>
      </c>
      <c r="P2190" s="8"/>
      <c r="Q2190" s="8"/>
    </row>
    <row r="2191" spans="1:17" ht="15.75" thickBot="1" x14ac:dyDescent="0.3">
      <c r="A2191" s="6" t="s">
        <v>22</v>
      </c>
      <c r="B2191" s="6" t="s">
        <v>22</v>
      </c>
      <c r="C2191" s="6" t="s">
        <v>259</v>
      </c>
      <c r="D2191" s="6" t="s">
        <v>260</v>
      </c>
      <c r="E2191" s="7">
        <v>42843</v>
      </c>
      <c r="F2191" s="9"/>
      <c r="G2191" s="9"/>
      <c r="H2191" s="11">
        <v>31.43</v>
      </c>
      <c r="I2191" s="9"/>
      <c r="J2191" s="9"/>
      <c r="K2191" s="9"/>
      <c r="L2191" s="9"/>
      <c r="M2191" s="11">
        <v>-0.22</v>
      </c>
      <c r="N2191" s="11">
        <v>-0.02</v>
      </c>
      <c r="O2191" s="11">
        <v>2.0699999999999998</v>
      </c>
      <c r="P2191" s="9"/>
      <c r="Q2191" s="9"/>
    </row>
    <row r="2192" spans="1:17" ht="15.75" thickBot="1" x14ac:dyDescent="0.3">
      <c r="A2192" s="6" t="s">
        <v>22</v>
      </c>
      <c r="B2192" s="6" t="s">
        <v>22</v>
      </c>
      <c r="C2192" s="6" t="s">
        <v>259</v>
      </c>
      <c r="D2192" s="6" t="s">
        <v>260</v>
      </c>
      <c r="E2192" s="7">
        <v>42844</v>
      </c>
      <c r="F2192" s="8"/>
      <c r="G2192" s="8"/>
      <c r="H2192" s="10">
        <v>345.73</v>
      </c>
      <c r="I2192" s="8"/>
      <c r="J2192" s="8"/>
      <c r="K2192" s="8"/>
      <c r="L2192" s="8"/>
      <c r="M2192" s="10">
        <v>-2.63</v>
      </c>
      <c r="N2192" s="10">
        <v>-0.2</v>
      </c>
      <c r="O2192" s="10">
        <v>22.74</v>
      </c>
      <c r="P2192" s="8"/>
      <c r="Q2192" s="8"/>
    </row>
    <row r="2193" spans="1:17" ht="15.75" thickBot="1" x14ac:dyDescent="0.3">
      <c r="A2193" s="6" t="s">
        <v>22</v>
      </c>
      <c r="B2193" s="6" t="s">
        <v>22</v>
      </c>
      <c r="C2193" s="6" t="s">
        <v>259</v>
      </c>
      <c r="D2193" s="6" t="s">
        <v>260</v>
      </c>
      <c r="E2193" s="7">
        <v>42845</v>
      </c>
      <c r="F2193" s="9"/>
      <c r="G2193" s="9"/>
      <c r="H2193" s="11">
        <v>314.3</v>
      </c>
      <c r="I2193" s="9"/>
      <c r="J2193" s="9"/>
      <c r="K2193" s="9"/>
      <c r="L2193" s="9"/>
      <c r="M2193" s="11">
        <v>-2.38</v>
      </c>
      <c r="N2193" s="11">
        <v>-0.19</v>
      </c>
      <c r="O2193" s="11">
        <v>20.67</v>
      </c>
      <c r="P2193" s="9"/>
      <c r="Q2193" s="9"/>
    </row>
    <row r="2194" spans="1:17" ht="15.75" thickBot="1" x14ac:dyDescent="0.3">
      <c r="A2194" s="6" t="s">
        <v>22</v>
      </c>
      <c r="B2194" s="6" t="s">
        <v>22</v>
      </c>
      <c r="C2194" s="6" t="s">
        <v>259</v>
      </c>
      <c r="D2194" s="6" t="s">
        <v>260</v>
      </c>
      <c r="E2194" s="7">
        <v>42854</v>
      </c>
      <c r="F2194" s="8"/>
      <c r="G2194" s="8"/>
      <c r="H2194" s="10">
        <v>408.59</v>
      </c>
      <c r="I2194" s="8"/>
      <c r="J2194" s="8"/>
      <c r="K2194" s="8"/>
      <c r="L2194" s="8"/>
      <c r="M2194" s="10">
        <v>-2.77</v>
      </c>
      <c r="N2194" s="10">
        <v>-0.22</v>
      </c>
      <c r="O2194" s="10">
        <v>26.89</v>
      </c>
      <c r="P2194" s="8"/>
      <c r="Q2194" s="8"/>
    </row>
    <row r="2195" spans="1:17" ht="15.75" thickBot="1" x14ac:dyDescent="0.3">
      <c r="A2195" s="6" t="s">
        <v>22</v>
      </c>
      <c r="B2195" s="6" t="s">
        <v>22</v>
      </c>
      <c r="C2195" s="6" t="s">
        <v>261</v>
      </c>
      <c r="D2195" s="6" t="s">
        <v>262</v>
      </c>
      <c r="E2195" s="7">
        <v>42828</v>
      </c>
      <c r="F2195" s="9"/>
      <c r="G2195" s="9"/>
      <c r="H2195" s="11">
        <v>90.02</v>
      </c>
      <c r="I2195" s="9"/>
      <c r="J2195" s="9"/>
      <c r="K2195" s="9"/>
      <c r="L2195" s="9"/>
      <c r="M2195" s="11">
        <v>-1.45</v>
      </c>
      <c r="N2195" s="11">
        <v>-0.11</v>
      </c>
      <c r="O2195" s="11">
        <v>5.86</v>
      </c>
      <c r="P2195" s="9"/>
      <c r="Q2195" s="9"/>
    </row>
    <row r="2196" spans="1:17" ht="15.75" thickBot="1" x14ac:dyDescent="0.3">
      <c r="A2196" s="6" t="s">
        <v>22</v>
      </c>
      <c r="B2196" s="6" t="s">
        <v>22</v>
      </c>
      <c r="C2196" s="6" t="s">
        <v>261</v>
      </c>
      <c r="D2196" s="6" t="s">
        <v>262</v>
      </c>
      <c r="E2196" s="7">
        <v>42836</v>
      </c>
      <c r="F2196" s="8"/>
      <c r="G2196" s="8"/>
      <c r="H2196" s="10">
        <v>90.02</v>
      </c>
      <c r="I2196" s="8"/>
      <c r="J2196" s="8"/>
      <c r="K2196" s="8"/>
      <c r="L2196" s="8"/>
      <c r="M2196" s="10">
        <v>-1.39</v>
      </c>
      <c r="N2196" s="10">
        <v>-0.11</v>
      </c>
      <c r="O2196" s="10">
        <v>5.87</v>
      </c>
      <c r="P2196" s="8"/>
      <c r="Q2196" s="8"/>
    </row>
    <row r="2197" spans="1:17" ht="15.75" thickBot="1" x14ac:dyDescent="0.3">
      <c r="A2197" s="6" t="s">
        <v>22</v>
      </c>
      <c r="B2197" s="6" t="s">
        <v>22</v>
      </c>
      <c r="C2197" s="6" t="s">
        <v>261</v>
      </c>
      <c r="D2197" s="6" t="s">
        <v>262</v>
      </c>
      <c r="E2197" s="7">
        <v>42840</v>
      </c>
      <c r="F2197" s="9"/>
      <c r="G2197" s="9"/>
      <c r="H2197" s="11">
        <v>90.02</v>
      </c>
      <c r="I2197" s="9"/>
      <c r="J2197" s="9"/>
      <c r="K2197" s="9"/>
      <c r="L2197" s="9"/>
      <c r="M2197" s="11">
        <v>-1.51</v>
      </c>
      <c r="N2197" s="11">
        <v>-0.12</v>
      </c>
      <c r="O2197" s="11">
        <v>5.86</v>
      </c>
      <c r="P2197" s="9"/>
      <c r="Q2197" s="9"/>
    </row>
    <row r="2198" spans="1:17" ht="15.75" thickBot="1" x14ac:dyDescent="0.3">
      <c r="A2198" s="6" t="s">
        <v>22</v>
      </c>
      <c r="B2198" s="6" t="s">
        <v>22</v>
      </c>
      <c r="C2198" s="6" t="s">
        <v>261</v>
      </c>
      <c r="D2198" s="6" t="s">
        <v>262</v>
      </c>
      <c r="E2198" s="7">
        <v>42855</v>
      </c>
      <c r="F2198" s="8"/>
      <c r="G2198" s="8"/>
      <c r="H2198" s="10">
        <v>45.01</v>
      </c>
      <c r="I2198" s="8"/>
      <c r="J2198" s="8"/>
      <c r="K2198" s="8"/>
      <c r="L2198" s="8"/>
      <c r="M2198" s="10">
        <v>-0.65</v>
      </c>
      <c r="N2198" s="10">
        <v>-0.05</v>
      </c>
      <c r="O2198" s="10">
        <v>2.94</v>
      </c>
      <c r="P2198" s="8"/>
      <c r="Q2198" s="8"/>
    </row>
    <row r="2199" spans="1:17" ht="15.75" thickBot="1" x14ac:dyDescent="0.3">
      <c r="A2199" s="6" t="s">
        <v>22</v>
      </c>
      <c r="B2199" s="6" t="s">
        <v>22</v>
      </c>
      <c r="C2199" s="6" t="s">
        <v>263</v>
      </c>
      <c r="D2199" s="6" t="s">
        <v>264</v>
      </c>
      <c r="E2199" s="7">
        <v>42828</v>
      </c>
      <c r="F2199" s="9"/>
      <c r="G2199" s="9"/>
      <c r="H2199" s="11">
        <v>109.52</v>
      </c>
      <c r="I2199" s="9"/>
      <c r="J2199" s="9"/>
      <c r="K2199" s="9"/>
      <c r="L2199" s="9"/>
      <c r="M2199" s="11">
        <v>-1.45</v>
      </c>
      <c r="N2199" s="11">
        <v>-0.11</v>
      </c>
      <c r="O2199" s="11">
        <v>7.16</v>
      </c>
      <c r="P2199" s="9"/>
      <c r="Q2199" s="9"/>
    </row>
    <row r="2200" spans="1:17" ht="15.75" thickBot="1" x14ac:dyDescent="0.3">
      <c r="A2200" s="6" t="s">
        <v>22</v>
      </c>
      <c r="B2200" s="6" t="s">
        <v>22</v>
      </c>
      <c r="C2200" s="6" t="s">
        <v>263</v>
      </c>
      <c r="D2200" s="6" t="s">
        <v>264</v>
      </c>
      <c r="E2200" s="7">
        <v>42830</v>
      </c>
      <c r="F2200" s="8"/>
      <c r="G2200" s="8"/>
      <c r="H2200" s="10">
        <v>109.52</v>
      </c>
      <c r="I2200" s="8"/>
      <c r="J2200" s="8"/>
      <c r="K2200" s="8"/>
      <c r="L2200" s="8"/>
      <c r="M2200" s="10">
        <v>-1.53</v>
      </c>
      <c r="N2200" s="10">
        <v>-0.12</v>
      </c>
      <c r="O2200" s="10">
        <v>7.15</v>
      </c>
      <c r="P2200" s="8"/>
      <c r="Q2200" s="8"/>
    </row>
    <row r="2201" spans="1:17" ht="15.75" thickBot="1" x14ac:dyDescent="0.3">
      <c r="A2201" s="6" t="s">
        <v>22</v>
      </c>
      <c r="B2201" s="6" t="s">
        <v>22</v>
      </c>
      <c r="C2201" s="6" t="s">
        <v>263</v>
      </c>
      <c r="D2201" s="6" t="s">
        <v>264</v>
      </c>
      <c r="E2201" s="7">
        <v>42833</v>
      </c>
      <c r="F2201" s="9"/>
      <c r="G2201" s="9"/>
      <c r="H2201" s="11">
        <v>383.32</v>
      </c>
      <c r="I2201" s="9"/>
      <c r="J2201" s="9"/>
      <c r="K2201" s="9"/>
      <c r="L2201" s="9"/>
      <c r="M2201" s="11">
        <v>-4.97</v>
      </c>
      <c r="N2201" s="11">
        <v>-0.38</v>
      </c>
      <c r="O2201" s="11">
        <v>25.06</v>
      </c>
      <c r="P2201" s="9"/>
      <c r="Q2201" s="9"/>
    </row>
    <row r="2202" spans="1:17" ht="15.75" thickBot="1" x14ac:dyDescent="0.3">
      <c r="A2202" s="6" t="s">
        <v>22</v>
      </c>
      <c r="B2202" s="6" t="s">
        <v>22</v>
      </c>
      <c r="C2202" s="6" t="s">
        <v>263</v>
      </c>
      <c r="D2202" s="6" t="s">
        <v>264</v>
      </c>
      <c r="E2202" s="7">
        <v>42836</v>
      </c>
      <c r="F2202" s="8"/>
      <c r="G2202" s="8"/>
      <c r="H2202" s="10">
        <v>602.36</v>
      </c>
      <c r="I2202" s="8"/>
      <c r="J2202" s="8"/>
      <c r="K2202" s="8"/>
      <c r="L2202" s="8"/>
      <c r="M2202" s="10">
        <v>-7.67</v>
      </c>
      <c r="N2202" s="10">
        <v>-0.59</v>
      </c>
      <c r="O2202" s="10">
        <v>39.39</v>
      </c>
      <c r="P2202" s="8"/>
      <c r="Q2202" s="8"/>
    </row>
    <row r="2203" spans="1:17" ht="15.75" thickBot="1" x14ac:dyDescent="0.3">
      <c r="A2203" s="6" t="s">
        <v>22</v>
      </c>
      <c r="B2203" s="6" t="s">
        <v>22</v>
      </c>
      <c r="C2203" s="6" t="s">
        <v>263</v>
      </c>
      <c r="D2203" s="6" t="s">
        <v>264</v>
      </c>
      <c r="E2203" s="7">
        <v>42840</v>
      </c>
      <c r="F2203" s="9"/>
      <c r="G2203" s="9"/>
      <c r="H2203" s="11">
        <v>164.28</v>
      </c>
      <c r="I2203" s="9"/>
      <c r="J2203" s="9"/>
      <c r="K2203" s="9"/>
      <c r="L2203" s="9"/>
      <c r="M2203" s="11">
        <v>-2.27</v>
      </c>
      <c r="N2203" s="11">
        <v>-0.17</v>
      </c>
      <c r="O2203" s="11">
        <v>10.73</v>
      </c>
      <c r="P2203" s="9"/>
      <c r="Q2203" s="9"/>
    </row>
    <row r="2204" spans="1:17" ht="15.75" thickBot="1" x14ac:dyDescent="0.3">
      <c r="A2204" s="6" t="s">
        <v>22</v>
      </c>
      <c r="B2204" s="6" t="s">
        <v>22</v>
      </c>
      <c r="C2204" s="6" t="s">
        <v>263</v>
      </c>
      <c r="D2204" s="6" t="s">
        <v>264</v>
      </c>
      <c r="E2204" s="7">
        <v>42842</v>
      </c>
      <c r="F2204" s="8"/>
      <c r="G2204" s="8"/>
      <c r="H2204" s="10">
        <v>109.52</v>
      </c>
      <c r="I2204" s="8"/>
      <c r="J2204" s="8"/>
      <c r="K2204" s="8"/>
      <c r="L2204" s="8"/>
      <c r="M2204" s="10">
        <v>-1.4</v>
      </c>
      <c r="N2204" s="10">
        <v>-0.11</v>
      </c>
      <c r="O2204" s="10">
        <v>7.16</v>
      </c>
      <c r="P2204" s="8"/>
      <c r="Q2204" s="8"/>
    </row>
    <row r="2205" spans="1:17" ht="15.75" thickBot="1" x14ac:dyDescent="0.3">
      <c r="A2205" s="6" t="s">
        <v>22</v>
      </c>
      <c r="B2205" s="6" t="s">
        <v>22</v>
      </c>
      <c r="C2205" s="6" t="s">
        <v>263</v>
      </c>
      <c r="D2205" s="6" t="s">
        <v>264</v>
      </c>
      <c r="E2205" s="7">
        <v>42844</v>
      </c>
      <c r="F2205" s="9"/>
      <c r="G2205" s="9"/>
      <c r="H2205" s="11">
        <v>328.56</v>
      </c>
      <c r="I2205" s="9"/>
      <c r="J2205" s="9"/>
      <c r="K2205" s="9"/>
      <c r="L2205" s="9"/>
      <c r="M2205" s="11">
        <v>-4.43</v>
      </c>
      <c r="N2205" s="11">
        <v>-0.34</v>
      </c>
      <c r="O2205" s="11">
        <v>21.47</v>
      </c>
      <c r="P2205" s="9"/>
      <c r="Q2205" s="9"/>
    </row>
    <row r="2206" spans="1:17" ht="15.75" thickBot="1" x14ac:dyDescent="0.3">
      <c r="A2206" s="6" t="s">
        <v>22</v>
      </c>
      <c r="B2206" s="6" t="s">
        <v>22</v>
      </c>
      <c r="C2206" s="6" t="s">
        <v>263</v>
      </c>
      <c r="D2206" s="6" t="s">
        <v>264</v>
      </c>
      <c r="E2206" s="7">
        <v>42855</v>
      </c>
      <c r="F2206" s="8"/>
      <c r="G2206" s="8"/>
      <c r="H2206" s="10">
        <v>1916.6</v>
      </c>
      <c r="I2206" s="8"/>
      <c r="J2206" s="8"/>
      <c r="K2206" s="8"/>
      <c r="L2206" s="8"/>
      <c r="M2206" s="10">
        <v>-22.95</v>
      </c>
      <c r="N2206" s="10">
        <v>-1.77</v>
      </c>
      <c r="O2206" s="10">
        <v>125.43</v>
      </c>
      <c r="P2206" s="8"/>
      <c r="Q2206" s="8"/>
    </row>
    <row r="2207" spans="1:17" ht="15.75" thickBot="1" x14ac:dyDescent="0.3">
      <c r="A2207" s="6" t="s">
        <v>22</v>
      </c>
      <c r="B2207" s="6" t="s">
        <v>22</v>
      </c>
      <c r="C2207" s="184" t="s">
        <v>265</v>
      </c>
      <c r="D2207" s="185"/>
      <c r="E2207" s="186"/>
      <c r="F2207" s="12">
        <v>5604796.5899999999</v>
      </c>
      <c r="G2207" s="12">
        <v>13988344.93</v>
      </c>
      <c r="H2207" s="12">
        <v>26204287.149999999</v>
      </c>
      <c r="I2207" s="12">
        <v>2558028.83</v>
      </c>
      <c r="J2207" s="12">
        <v>2581908.6800000002</v>
      </c>
      <c r="K2207" s="12">
        <v>22382431.399999999</v>
      </c>
      <c r="L2207" s="12">
        <v>1425955.07</v>
      </c>
      <c r="M2207" s="12">
        <v>-1425737.16</v>
      </c>
      <c r="N2207" s="12">
        <v>-171006.96</v>
      </c>
      <c r="O2207" s="12">
        <v>1844714.55</v>
      </c>
      <c r="P2207" s="12">
        <v>2948532.82</v>
      </c>
      <c r="Q2207" s="12">
        <v>-387645.93</v>
      </c>
    </row>
    <row r="2208" spans="1:17" ht="15.75" thickBot="1" x14ac:dyDescent="0.3">
      <c r="A2208" s="6" t="s">
        <v>22</v>
      </c>
      <c r="B2208" s="184" t="s">
        <v>265</v>
      </c>
      <c r="C2208" s="185"/>
      <c r="D2208" s="185"/>
      <c r="E2208" s="186"/>
      <c r="F2208" s="12">
        <v>5604796.5899999999</v>
      </c>
      <c r="G2208" s="12">
        <v>13988344.93</v>
      </c>
      <c r="H2208" s="12">
        <v>26204287.149999999</v>
      </c>
      <c r="I2208" s="12">
        <v>2558028.83</v>
      </c>
      <c r="J2208" s="12">
        <v>2581908.6800000002</v>
      </c>
      <c r="K2208" s="12">
        <v>22382431.399999999</v>
      </c>
      <c r="L2208" s="12">
        <v>1425955.07</v>
      </c>
      <c r="M2208" s="12">
        <v>-1425737.16</v>
      </c>
      <c r="N2208" s="12">
        <v>-171006.96</v>
      </c>
      <c r="O2208" s="12">
        <v>1844714.55</v>
      </c>
      <c r="P2208" s="12">
        <v>2948532.82</v>
      </c>
      <c r="Q2208" s="12">
        <v>-387645.93</v>
      </c>
    </row>
    <row r="2209" spans="1:17" ht="15.75" thickBot="1" x14ac:dyDescent="0.3">
      <c r="A2209" s="184" t="s">
        <v>266</v>
      </c>
      <c r="B2209" s="185"/>
      <c r="C2209" s="185"/>
      <c r="D2209" s="185"/>
      <c r="E2209" s="186"/>
      <c r="F2209" s="12">
        <v>5604796.5899999999</v>
      </c>
      <c r="G2209" s="12">
        <v>13988344.93</v>
      </c>
      <c r="H2209" s="12">
        <v>26204287.149999999</v>
      </c>
      <c r="I2209" s="12">
        <v>2558028.83</v>
      </c>
      <c r="J2209" s="12">
        <v>2581908.6800000002</v>
      </c>
      <c r="K2209" s="12">
        <v>22382431.399999999</v>
      </c>
      <c r="L2209" s="12">
        <v>1425955.07</v>
      </c>
      <c r="M2209" s="12">
        <v>-1425737.16</v>
      </c>
      <c r="N2209" s="12">
        <v>-171006.96</v>
      </c>
      <c r="O2209" s="12">
        <v>1844714.55</v>
      </c>
      <c r="P2209" s="12">
        <v>2948532.82</v>
      </c>
      <c r="Q2209" s="12">
        <v>-387645.93</v>
      </c>
    </row>
  </sheetData>
  <mergeCells count="6">
    <mergeCell ref="A2209:E2209"/>
    <mergeCell ref="A9:B9"/>
    <mergeCell ref="A26:D26"/>
    <mergeCell ref="C27:D27"/>
    <mergeCell ref="C2207:E2207"/>
    <mergeCell ref="B2208:E2208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98"/>
  <sheetViews>
    <sheetView showGridLines="0" topLeftCell="A25" workbookViewId="0">
      <pane xSplit="7" ySplit="2" topLeftCell="U2074" activePane="bottomRight" state="frozen"/>
      <selection activeCell="A25" sqref="A25"/>
      <selection pane="topRight" activeCell="H25" sqref="H25"/>
      <selection pane="bottomLeft" activeCell="A27" sqref="A27"/>
      <selection pane="bottomRight" activeCell="AC2096" sqref="AC2096"/>
    </sheetView>
  </sheetViews>
  <sheetFormatPr defaultRowHeight="15" x14ac:dyDescent="0.25"/>
  <cols>
    <col min="1" max="2" width="10" style="14" customWidth="1"/>
    <col min="3" max="3" width="10.7109375" style="14" bestFit="1" customWidth="1"/>
    <col min="4" max="4" width="10.7109375" style="14" customWidth="1"/>
    <col min="5" max="5" width="19.5703125" style="14" customWidth="1"/>
    <col min="6" max="6" width="11.28515625" style="14" bestFit="1" customWidth="1"/>
    <col min="7" max="7" width="10.7109375" style="14" customWidth="1"/>
    <col min="8" max="8" width="13.5703125" style="14" bestFit="1" customWidth="1"/>
    <col min="9" max="9" width="12.42578125" style="14" bestFit="1" customWidth="1"/>
    <col min="10" max="10" width="17" style="14" bestFit="1" customWidth="1"/>
    <col min="11" max="11" width="14.5703125" style="14" bestFit="1" customWidth="1"/>
    <col min="12" max="12" width="10" style="14" bestFit="1" customWidth="1"/>
    <col min="13" max="13" width="13.42578125" style="14" bestFit="1" customWidth="1"/>
    <col min="14" max="14" width="10" style="14" bestFit="1" customWidth="1"/>
    <col min="15" max="15" width="10.5703125" style="14" bestFit="1" customWidth="1"/>
    <col min="16" max="16" width="9.85546875" style="14" bestFit="1" customWidth="1"/>
    <col min="17" max="17" width="11.7109375" style="14" bestFit="1" customWidth="1"/>
    <col min="18" max="19" width="11.7109375" style="14" customWidth="1"/>
    <col min="20" max="20" width="12.42578125" style="14" bestFit="1" customWidth="1"/>
    <col min="21" max="21" width="16.42578125" style="14" bestFit="1" customWidth="1"/>
    <col min="22" max="22" width="22.28515625" style="14" bestFit="1" customWidth="1"/>
    <col min="23" max="24" width="14.7109375" style="14" customWidth="1"/>
    <col min="25" max="26" width="1.7109375" style="14" customWidth="1"/>
    <col min="27" max="28" width="14.7109375" style="14" customWidth="1"/>
    <col min="29" max="29" width="11.85546875" style="14" bestFit="1" customWidth="1"/>
    <col min="30" max="16384" width="9.140625" style="14"/>
  </cols>
  <sheetData>
    <row r="1" spans="1:2" ht="15.75" x14ac:dyDescent="0.25">
      <c r="A1" s="13" t="s">
        <v>0</v>
      </c>
    </row>
    <row r="2" spans="1:2" x14ac:dyDescent="0.25">
      <c r="A2" s="15"/>
    </row>
    <row r="3" spans="1:2" x14ac:dyDescent="0.25">
      <c r="A3" s="16" t="s">
        <v>1</v>
      </c>
    </row>
    <row r="4" spans="1:2" x14ac:dyDescent="0.25">
      <c r="A4" s="15"/>
    </row>
    <row r="5" spans="1:2" x14ac:dyDescent="0.25">
      <c r="A5" s="16" t="s">
        <v>2</v>
      </c>
    </row>
    <row r="6" spans="1:2" x14ac:dyDescent="0.25">
      <c r="A6" s="15"/>
    </row>
    <row r="7" spans="1:2" x14ac:dyDescent="0.25">
      <c r="A7" s="16" t="s">
        <v>3</v>
      </c>
    </row>
    <row r="8" spans="1:2" x14ac:dyDescent="0.25">
      <c r="A8" s="15"/>
    </row>
    <row r="9" spans="1:2" ht="15.75" customHeight="1" x14ac:dyDescent="0.25">
      <c r="A9" s="24" t="s">
        <v>4</v>
      </c>
      <c r="B9" s="24"/>
    </row>
    <row r="10" spans="1:2" x14ac:dyDescent="0.25">
      <c r="A10" s="17" t="s">
        <v>5</v>
      </c>
      <c r="B10" s="17" t="s">
        <v>6</v>
      </c>
    </row>
    <row r="11" spans="1:2" x14ac:dyDescent="0.25">
      <c r="A11" s="17" t="s">
        <v>7</v>
      </c>
      <c r="B11" s="17" t="s">
        <v>8</v>
      </c>
    </row>
    <row r="12" spans="1:2" x14ac:dyDescent="0.25">
      <c r="A12" s="17"/>
      <c r="B12" s="17" t="s">
        <v>9</v>
      </c>
    </row>
    <row r="13" spans="1:2" x14ac:dyDescent="0.25">
      <c r="A13" s="17"/>
      <c r="B13" s="17" t="s">
        <v>10</v>
      </c>
    </row>
    <row r="14" spans="1:2" x14ac:dyDescent="0.25">
      <c r="A14" s="17"/>
      <c r="B14" s="17" t="s">
        <v>11</v>
      </c>
    </row>
    <row r="15" spans="1:2" x14ac:dyDescent="0.25">
      <c r="A15" s="17"/>
      <c r="B15" s="17" t="s">
        <v>12</v>
      </c>
    </row>
    <row r="16" spans="1:2" x14ac:dyDescent="0.25">
      <c r="A16" s="17"/>
      <c r="B16" s="17" t="s">
        <v>13</v>
      </c>
    </row>
    <row r="17" spans="1:28" x14ac:dyDescent="0.25">
      <c r="A17" s="17"/>
      <c r="B17" s="17" t="s">
        <v>14</v>
      </c>
    </row>
    <row r="18" spans="1:28" x14ac:dyDescent="0.25">
      <c r="A18" s="17"/>
      <c r="B18" s="17" t="s">
        <v>15</v>
      </c>
    </row>
    <row r="19" spans="1:28" x14ac:dyDescent="0.25">
      <c r="A19" s="17"/>
      <c r="B19" s="17" t="s">
        <v>16</v>
      </c>
    </row>
    <row r="20" spans="1:28" x14ac:dyDescent="0.25">
      <c r="A20" s="17"/>
      <c r="B20" s="17" t="s">
        <v>17</v>
      </c>
    </row>
    <row r="21" spans="1:28" x14ac:dyDescent="0.25">
      <c r="A21" s="17"/>
      <c r="B21" s="17" t="s">
        <v>18</v>
      </c>
    </row>
    <row r="22" spans="1:28" x14ac:dyDescent="0.25">
      <c r="A22" s="17"/>
      <c r="B22" s="17" t="s">
        <v>19</v>
      </c>
    </row>
    <row r="23" spans="1:28" x14ac:dyDescent="0.25">
      <c r="A23" s="17"/>
      <c r="B23" s="17" t="s">
        <v>20</v>
      </c>
    </row>
    <row r="24" spans="1:28" x14ac:dyDescent="0.25">
      <c r="A24" s="17" t="s">
        <v>21</v>
      </c>
      <c r="B24" s="17" t="s">
        <v>22</v>
      </c>
    </row>
    <row r="25" spans="1:28" ht="15.75" thickBot="1" x14ac:dyDescent="0.3">
      <c r="A25" s="15"/>
      <c r="W25" s="128" t="s">
        <v>271</v>
      </c>
      <c r="X25" s="129"/>
      <c r="AA25" s="128" t="s">
        <v>270</v>
      </c>
      <c r="AB25" s="129"/>
    </row>
    <row r="26" spans="1:28" ht="15.75" thickBot="1" x14ac:dyDescent="0.3">
      <c r="A26" s="18" t="s">
        <v>21</v>
      </c>
      <c r="B26" s="18" t="s">
        <v>23</v>
      </c>
      <c r="C26" s="25" t="s">
        <v>24</v>
      </c>
      <c r="D26" s="27" t="s">
        <v>268</v>
      </c>
      <c r="E26" s="26" t="s">
        <v>267</v>
      </c>
      <c r="F26" s="18" t="s">
        <v>25</v>
      </c>
      <c r="G26" s="27" t="s">
        <v>272</v>
      </c>
      <c r="H26" s="123" t="s">
        <v>8</v>
      </c>
      <c r="I26" s="123" t="s">
        <v>9</v>
      </c>
      <c r="J26" s="123" t="s">
        <v>10</v>
      </c>
      <c r="K26" s="123" t="s">
        <v>11</v>
      </c>
      <c r="L26" s="123" t="s">
        <v>12</v>
      </c>
      <c r="M26" s="18" t="s">
        <v>13</v>
      </c>
      <c r="N26" s="123" t="s">
        <v>14</v>
      </c>
      <c r="O26" s="18" t="s">
        <v>15</v>
      </c>
      <c r="P26" s="18" t="s">
        <v>16</v>
      </c>
      <c r="Q26" s="27" t="s">
        <v>275</v>
      </c>
      <c r="R26" s="18" t="s">
        <v>17</v>
      </c>
      <c r="S26" s="18" t="s">
        <v>18</v>
      </c>
      <c r="T26" s="27" t="s">
        <v>276</v>
      </c>
      <c r="U26" s="18" t="s">
        <v>19</v>
      </c>
      <c r="W26" s="130" t="s">
        <v>335</v>
      </c>
      <c r="X26" s="133" t="s">
        <v>336</v>
      </c>
      <c r="AA26" s="130" t="s">
        <v>335</v>
      </c>
      <c r="AB26" s="133" t="s">
        <v>336</v>
      </c>
    </row>
    <row r="27" spans="1:28" ht="15.75" thickBot="1" x14ac:dyDescent="0.3">
      <c r="A27" s="18" t="s">
        <v>22</v>
      </c>
      <c r="B27" s="18" t="s">
        <v>22</v>
      </c>
      <c r="C27" s="18" t="s">
        <v>37</v>
      </c>
      <c r="D27" s="27" t="s">
        <v>270</v>
      </c>
      <c r="E27" s="18" t="s">
        <v>38</v>
      </c>
      <c r="F27" s="19">
        <v>42824</v>
      </c>
      <c r="G27" s="27" t="s">
        <v>274</v>
      </c>
      <c r="H27" s="20"/>
      <c r="I27" s="20"/>
      <c r="J27" s="22">
        <v>3.88</v>
      </c>
      <c r="K27" s="22">
        <v>0.56000000000000005</v>
      </c>
      <c r="L27" s="20"/>
      <c r="M27" s="22">
        <v>1.74</v>
      </c>
      <c r="N27" s="22">
        <v>0.12</v>
      </c>
      <c r="O27" s="22">
        <v>0.02</v>
      </c>
      <c r="P27" s="22">
        <v>-0.03</v>
      </c>
      <c r="Q27" s="28">
        <f t="shared" ref="Q27:Q67" si="0">O27+P27</f>
        <v>-9.9999999999999985E-3</v>
      </c>
      <c r="R27" s="22">
        <v>0</v>
      </c>
      <c r="S27" s="22">
        <v>0.37</v>
      </c>
      <c r="T27" s="28">
        <f t="shared" ref="T27:T67" si="1">R27+S27</f>
        <v>0.37</v>
      </c>
      <c r="U27" s="20"/>
      <c r="W27" s="135">
        <f t="array" ref="W27">SUM(($D27=W$25)*($G27="CM")*($H27:$P27))</f>
        <v>0</v>
      </c>
      <c r="X27" s="135">
        <f t="array" ref="X27">SUM(($D27=W$25)*($G27&lt;&gt;"CM")*($H27:$P27))</f>
        <v>0</v>
      </c>
      <c r="AA27" s="134">
        <f t="array" ref="AA27">SUM(($D27=AA$25)*($G27="CM")*(H27+I27+J27+K27+L27+N27))</f>
        <v>0</v>
      </c>
      <c r="AB27" s="134">
        <f t="array" ref="AB27">SUM(($D27=AA$25)*($G27&lt;&gt;"CM")*(H27+I27+J27+K27+L27+N27))</f>
        <v>4.5599999999999996</v>
      </c>
    </row>
    <row r="28" spans="1:28" ht="15.75" thickBot="1" x14ac:dyDescent="0.3">
      <c r="A28" s="18" t="s">
        <v>22</v>
      </c>
      <c r="B28" s="18" t="s">
        <v>22</v>
      </c>
      <c r="C28" s="18" t="s">
        <v>37</v>
      </c>
      <c r="D28" s="27" t="s">
        <v>270</v>
      </c>
      <c r="E28" s="18" t="s">
        <v>38</v>
      </c>
      <c r="F28" s="19">
        <v>42828</v>
      </c>
      <c r="G28" s="27" t="s">
        <v>273</v>
      </c>
      <c r="H28" s="21"/>
      <c r="I28" s="21"/>
      <c r="J28" s="23">
        <v>20.100000000000001</v>
      </c>
      <c r="K28" s="23">
        <v>2.89</v>
      </c>
      <c r="L28" s="21"/>
      <c r="M28" s="23">
        <v>9.0500000000000007</v>
      </c>
      <c r="N28" s="23">
        <v>0.61</v>
      </c>
      <c r="O28" s="23">
        <v>-0.69</v>
      </c>
      <c r="P28" s="23">
        <v>-0.05</v>
      </c>
      <c r="Q28" s="28">
        <f t="shared" si="0"/>
        <v>-0.74</v>
      </c>
      <c r="R28" s="23">
        <v>0</v>
      </c>
      <c r="S28" s="23">
        <v>2.3199999999999998</v>
      </c>
      <c r="T28" s="28">
        <f t="shared" si="1"/>
        <v>2.3199999999999998</v>
      </c>
      <c r="U28" s="21"/>
      <c r="W28" s="135">
        <f t="array" ref="W28">SUM(($D28=W$25)*($G28="CM")*($H28:$P28))</f>
        <v>0</v>
      </c>
      <c r="X28" s="135">
        <f t="array" ref="X28">SUM(($D28=W$25)*($G28&lt;&gt;"CM")*($H28:$P28))</f>
        <v>0</v>
      </c>
      <c r="AA28" s="135">
        <f t="array" ref="AA28">SUM(($D28=AA$25)*($G28="CM")*(H28+I28+J28+K28+L28+N28))</f>
        <v>23.6</v>
      </c>
      <c r="AB28" s="135">
        <f t="array" ref="AB28">SUM(($D28=AA$25)*($G28&lt;&gt;"CM")*(H28+I28+J28+K28+L28+N28))</f>
        <v>0</v>
      </c>
    </row>
    <row r="29" spans="1:28" ht="15.75" thickBot="1" x14ac:dyDescent="0.3">
      <c r="A29" s="18" t="s">
        <v>22</v>
      </c>
      <c r="B29" s="18" t="s">
        <v>22</v>
      </c>
      <c r="C29" s="18" t="s">
        <v>37</v>
      </c>
      <c r="D29" s="27" t="s">
        <v>270</v>
      </c>
      <c r="E29" s="18" t="s">
        <v>38</v>
      </c>
      <c r="F29" s="19">
        <v>42830</v>
      </c>
      <c r="G29" s="27" t="s">
        <v>273</v>
      </c>
      <c r="H29" s="20"/>
      <c r="I29" s="20"/>
      <c r="J29" s="22">
        <v>25.68</v>
      </c>
      <c r="K29" s="22">
        <v>3.68</v>
      </c>
      <c r="L29" s="20"/>
      <c r="M29" s="22">
        <v>11.55</v>
      </c>
      <c r="N29" s="22">
        <v>0.83</v>
      </c>
      <c r="O29" s="22">
        <v>-0.87</v>
      </c>
      <c r="P29" s="22">
        <v>-7.0000000000000007E-2</v>
      </c>
      <c r="Q29" s="28">
        <f t="shared" si="0"/>
        <v>-0.94</v>
      </c>
      <c r="R29" s="22">
        <v>0</v>
      </c>
      <c r="S29" s="22">
        <v>2.96</v>
      </c>
      <c r="T29" s="28">
        <f t="shared" si="1"/>
        <v>2.96</v>
      </c>
      <c r="U29" s="20"/>
      <c r="W29" s="135">
        <f t="array" ref="W29">SUM(($D29=W$25)*($G29="CM")*($H29:$P29))</f>
        <v>0</v>
      </c>
      <c r="X29" s="135">
        <f t="array" ref="X29">SUM(($D29=W$25)*($G29&lt;&gt;"CM")*($H29:$P29))</f>
        <v>0</v>
      </c>
      <c r="AA29" s="135">
        <f t="array" ref="AA29">SUM(($D29=AA$25)*($G29="CM")*(H29+I29+J29+K29+L29+N29))</f>
        <v>30.189999999999998</v>
      </c>
      <c r="AB29" s="135">
        <f t="array" ref="AB29">SUM(($D29=AA$25)*($G29&lt;&gt;"CM")*(H29+I29+J29+K29+L29+N29))</f>
        <v>0</v>
      </c>
    </row>
    <row r="30" spans="1:28" ht="15.75" thickBot="1" x14ac:dyDescent="0.3">
      <c r="A30" s="18" t="s">
        <v>22</v>
      </c>
      <c r="B30" s="18" t="s">
        <v>22</v>
      </c>
      <c r="C30" s="18" t="s">
        <v>37</v>
      </c>
      <c r="D30" s="27" t="s">
        <v>270</v>
      </c>
      <c r="E30" s="18" t="s">
        <v>38</v>
      </c>
      <c r="F30" s="19">
        <v>42831</v>
      </c>
      <c r="G30" s="27" t="s">
        <v>273</v>
      </c>
      <c r="H30" s="21"/>
      <c r="I30" s="21"/>
      <c r="J30" s="23">
        <v>42.33</v>
      </c>
      <c r="K30" s="23">
        <v>6.08</v>
      </c>
      <c r="L30" s="21"/>
      <c r="M30" s="23">
        <v>19.04</v>
      </c>
      <c r="N30" s="23">
        <v>1.33</v>
      </c>
      <c r="O30" s="23">
        <v>-1.45</v>
      </c>
      <c r="P30" s="23">
        <v>-0.12</v>
      </c>
      <c r="Q30" s="28">
        <f t="shared" si="0"/>
        <v>-1.5699999999999998</v>
      </c>
      <c r="R30" s="23">
        <v>0</v>
      </c>
      <c r="S30" s="23">
        <v>4.8899999999999997</v>
      </c>
      <c r="T30" s="28">
        <f t="shared" si="1"/>
        <v>4.8899999999999997</v>
      </c>
      <c r="U30" s="21"/>
      <c r="W30" s="135">
        <f t="array" ref="W30">SUM(($D30=W$25)*($G30="CM")*($H30:$P30))</f>
        <v>0</v>
      </c>
      <c r="X30" s="135">
        <f t="array" ref="X30">SUM(($D30=W$25)*($G30&lt;&gt;"CM")*($H30:$P30))</f>
        <v>0</v>
      </c>
      <c r="AA30" s="135">
        <f t="array" ref="AA30">SUM(($D30=AA$25)*($G30="CM")*(H30+I30+J30+K30+L30+N30))</f>
        <v>49.739999999999995</v>
      </c>
      <c r="AB30" s="135">
        <f t="array" ref="AB30">SUM(($D30=AA$25)*($G30&lt;&gt;"CM")*(H30+I30+J30+K30+L30+N30))</f>
        <v>0</v>
      </c>
    </row>
    <row r="31" spans="1:28" ht="15.75" thickBot="1" x14ac:dyDescent="0.3">
      <c r="A31" s="18" t="s">
        <v>22</v>
      </c>
      <c r="B31" s="18" t="s">
        <v>22</v>
      </c>
      <c r="C31" s="18" t="s">
        <v>37</v>
      </c>
      <c r="D31" s="27" t="s">
        <v>270</v>
      </c>
      <c r="E31" s="18" t="s">
        <v>38</v>
      </c>
      <c r="F31" s="19">
        <v>42832</v>
      </c>
      <c r="G31" s="27" t="s">
        <v>273</v>
      </c>
      <c r="H31" s="20"/>
      <c r="I31" s="20"/>
      <c r="J31" s="22">
        <v>118.45</v>
      </c>
      <c r="K31" s="22">
        <v>17</v>
      </c>
      <c r="L31" s="20"/>
      <c r="M31" s="22">
        <v>53.3</v>
      </c>
      <c r="N31" s="22">
        <v>3.76</v>
      </c>
      <c r="O31" s="22">
        <v>-4.05</v>
      </c>
      <c r="P31" s="22">
        <v>-0.31</v>
      </c>
      <c r="Q31" s="28">
        <f t="shared" si="0"/>
        <v>-4.3599999999999994</v>
      </c>
      <c r="R31" s="22">
        <v>0</v>
      </c>
      <c r="S31" s="22">
        <v>13.66</v>
      </c>
      <c r="T31" s="28">
        <f t="shared" si="1"/>
        <v>13.66</v>
      </c>
      <c r="U31" s="20"/>
      <c r="W31" s="135">
        <f t="array" ref="W31">SUM(($D31=W$25)*($G31="CM")*($H31:$P31))</f>
        <v>0</v>
      </c>
      <c r="X31" s="135">
        <f t="array" ref="X31">SUM(($D31=W$25)*($G31&lt;&gt;"CM")*($H31:$P31))</f>
        <v>0</v>
      </c>
      <c r="AA31" s="135">
        <f t="array" ref="AA31">SUM(($D31=AA$25)*($G31="CM")*(H31+I31+J31+K31+L31+N31))</f>
        <v>139.20999999999998</v>
      </c>
      <c r="AB31" s="135">
        <f t="array" ref="AB31">SUM(($D31=AA$25)*($G31&lt;&gt;"CM")*(H31+I31+J31+K31+L31+N31))</f>
        <v>0</v>
      </c>
    </row>
    <row r="32" spans="1:28" ht="15.75" thickBot="1" x14ac:dyDescent="0.3">
      <c r="A32" s="18" t="s">
        <v>22</v>
      </c>
      <c r="B32" s="18" t="s">
        <v>22</v>
      </c>
      <c r="C32" s="18" t="s">
        <v>37</v>
      </c>
      <c r="D32" s="27" t="s">
        <v>270</v>
      </c>
      <c r="E32" s="18" t="s">
        <v>38</v>
      </c>
      <c r="F32" s="19">
        <v>42833</v>
      </c>
      <c r="G32" s="27" t="s">
        <v>273</v>
      </c>
      <c r="H32" s="21"/>
      <c r="I32" s="21"/>
      <c r="J32" s="23">
        <v>13.8</v>
      </c>
      <c r="K32" s="23">
        <v>1.99</v>
      </c>
      <c r="L32" s="21"/>
      <c r="M32" s="23">
        <v>6.21</v>
      </c>
      <c r="N32" s="23">
        <v>0.43</v>
      </c>
      <c r="O32" s="23">
        <v>-0.47</v>
      </c>
      <c r="P32" s="23">
        <v>-0.04</v>
      </c>
      <c r="Q32" s="28">
        <f t="shared" si="0"/>
        <v>-0.51</v>
      </c>
      <c r="R32" s="23">
        <v>0</v>
      </c>
      <c r="S32" s="23">
        <v>1.59</v>
      </c>
      <c r="T32" s="28">
        <f t="shared" si="1"/>
        <v>1.59</v>
      </c>
      <c r="U32" s="21"/>
      <c r="W32" s="135">
        <f t="array" ref="W32">SUM(($D32=W$25)*($G32="CM")*($H32:$P32))</f>
        <v>0</v>
      </c>
      <c r="X32" s="135">
        <f t="array" ref="X32">SUM(($D32=W$25)*($G32&lt;&gt;"CM")*($H32:$P32))</f>
        <v>0</v>
      </c>
      <c r="AA32" s="135">
        <f t="array" ref="AA32">SUM(($D32=AA$25)*($G32="CM")*(H32+I32+J32+K32+L32+N32))</f>
        <v>16.220000000000002</v>
      </c>
      <c r="AB32" s="135">
        <f t="array" ref="AB32">SUM(($D32=AA$25)*($G32&lt;&gt;"CM")*(H32+I32+J32+K32+L32+N32))</f>
        <v>0</v>
      </c>
    </row>
    <row r="33" spans="1:28" ht="15.75" thickBot="1" x14ac:dyDescent="0.3">
      <c r="A33" s="18" t="s">
        <v>22</v>
      </c>
      <c r="B33" s="18" t="s">
        <v>22</v>
      </c>
      <c r="C33" s="18" t="s">
        <v>37</v>
      </c>
      <c r="D33" s="27" t="s">
        <v>270</v>
      </c>
      <c r="E33" s="18" t="s">
        <v>38</v>
      </c>
      <c r="F33" s="19">
        <v>42834</v>
      </c>
      <c r="G33" s="27" t="s">
        <v>273</v>
      </c>
      <c r="H33" s="20"/>
      <c r="I33" s="20"/>
      <c r="J33" s="22">
        <v>5.14</v>
      </c>
      <c r="K33" s="22">
        <v>0.74</v>
      </c>
      <c r="L33" s="20"/>
      <c r="M33" s="22">
        <v>2.3199999999999998</v>
      </c>
      <c r="N33" s="22">
        <v>0.17</v>
      </c>
      <c r="O33" s="22">
        <v>-0.18</v>
      </c>
      <c r="P33" s="22">
        <v>-0.01</v>
      </c>
      <c r="Q33" s="28">
        <f t="shared" si="0"/>
        <v>-0.19</v>
      </c>
      <c r="R33" s="22">
        <v>0</v>
      </c>
      <c r="S33" s="22">
        <v>0.59</v>
      </c>
      <c r="T33" s="28">
        <f t="shared" si="1"/>
        <v>0.59</v>
      </c>
      <c r="U33" s="20"/>
      <c r="W33" s="135">
        <f t="array" ref="W33">SUM(($D33=W$25)*($G33="CM")*($H33:$P33))</f>
        <v>0</v>
      </c>
      <c r="X33" s="135">
        <f t="array" ref="X33">SUM(($D33=W$25)*($G33&lt;&gt;"CM")*($H33:$P33))</f>
        <v>0</v>
      </c>
      <c r="AA33" s="135">
        <f t="array" ref="AA33">SUM(($D33=AA$25)*($G33="CM")*(H33+I33+J33+K33+L33+N33))</f>
        <v>6.05</v>
      </c>
      <c r="AB33" s="135">
        <f t="array" ref="AB33">SUM(($D33=AA$25)*($G33&lt;&gt;"CM")*(H33+I33+J33+K33+L33+N33))</f>
        <v>0</v>
      </c>
    </row>
    <row r="34" spans="1:28" ht="15.75" thickBot="1" x14ac:dyDescent="0.3">
      <c r="A34" s="18" t="s">
        <v>22</v>
      </c>
      <c r="B34" s="18" t="s">
        <v>22</v>
      </c>
      <c r="C34" s="18" t="s">
        <v>37</v>
      </c>
      <c r="D34" s="27" t="s">
        <v>270</v>
      </c>
      <c r="E34" s="18" t="s">
        <v>38</v>
      </c>
      <c r="F34" s="19">
        <v>42835</v>
      </c>
      <c r="G34" s="27" t="s">
        <v>273</v>
      </c>
      <c r="H34" s="21"/>
      <c r="I34" s="21"/>
      <c r="J34" s="23">
        <v>17.93</v>
      </c>
      <c r="K34" s="23">
        <v>2.58</v>
      </c>
      <c r="L34" s="21"/>
      <c r="M34" s="23">
        <v>8.06</v>
      </c>
      <c r="N34" s="23">
        <v>0.59</v>
      </c>
      <c r="O34" s="23">
        <v>-0.61</v>
      </c>
      <c r="P34" s="23">
        <v>-0.05</v>
      </c>
      <c r="Q34" s="28">
        <f t="shared" si="0"/>
        <v>-0.66</v>
      </c>
      <c r="R34" s="23">
        <v>0</v>
      </c>
      <c r="S34" s="23">
        <v>2.0699999999999998</v>
      </c>
      <c r="T34" s="28">
        <f t="shared" si="1"/>
        <v>2.0699999999999998</v>
      </c>
      <c r="U34" s="21"/>
      <c r="W34" s="135">
        <f t="array" ref="W34">SUM(($D34=W$25)*($G34="CM")*($H34:$P34))</f>
        <v>0</v>
      </c>
      <c r="X34" s="135">
        <f t="array" ref="X34">SUM(($D34=W$25)*($G34&lt;&gt;"CM")*($H34:$P34))</f>
        <v>0</v>
      </c>
      <c r="AA34" s="135">
        <f t="array" ref="AA34">SUM(($D34=AA$25)*($G34="CM")*(H34+I34+J34+K34+L34+N34))</f>
        <v>21.099999999999998</v>
      </c>
      <c r="AB34" s="135">
        <f t="array" ref="AB34">SUM(($D34=AA$25)*($G34&lt;&gt;"CM")*(H34+I34+J34+K34+L34+N34))</f>
        <v>0</v>
      </c>
    </row>
    <row r="35" spans="1:28" ht="15.75" thickBot="1" x14ac:dyDescent="0.3">
      <c r="A35" s="18" t="s">
        <v>22</v>
      </c>
      <c r="B35" s="18" t="s">
        <v>22</v>
      </c>
      <c r="C35" s="18" t="s">
        <v>37</v>
      </c>
      <c r="D35" s="27" t="s">
        <v>270</v>
      </c>
      <c r="E35" s="18" t="s">
        <v>38</v>
      </c>
      <c r="F35" s="19">
        <v>42836</v>
      </c>
      <c r="G35" s="27" t="s">
        <v>273</v>
      </c>
      <c r="H35" s="20"/>
      <c r="I35" s="20"/>
      <c r="J35" s="22">
        <v>32.229999999999997</v>
      </c>
      <c r="K35" s="22">
        <v>4.62</v>
      </c>
      <c r="L35" s="20"/>
      <c r="M35" s="22">
        <v>14.49</v>
      </c>
      <c r="N35" s="22">
        <v>1.08</v>
      </c>
      <c r="O35" s="22">
        <v>-1.0900000000000001</v>
      </c>
      <c r="P35" s="22">
        <v>-0.09</v>
      </c>
      <c r="Q35" s="28">
        <f t="shared" si="0"/>
        <v>-1.1800000000000002</v>
      </c>
      <c r="R35" s="22">
        <v>0</v>
      </c>
      <c r="S35" s="22">
        <v>3.72</v>
      </c>
      <c r="T35" s="28">
        <f t="shared" si="1"/>
        <v>3.72</v>
      </c>
      <c r="U35" s="20"/>
      <c r="W35" s="135">
        <f t="array" ref="W35">SUM(($D35=W$25)*($G35="CM")*($H35:$P35))</f>
        <v>0</v>
      </c>
      <c r="X35" s="135">
        <f t="array" ref="X35">SUM(($D35=W$25)*($G35&lt;&gt;"CM")*($H35:$P35))</f>
        <v>0</v>
      </c>
      <c r="AA35" s="135">
        <f t="array" ref="AA35">SUM(($D35=AA$25)*($G35="CM")*(H35+I35+J35+K35+L35+N35))</f>
        <v>37.929999999999993</v>
      </c>
      <c r="AB35" s="135">
        <f t="array" ref="AB35">SUM(($D35=AA$25)*($G35&lt;&gt;"CM")*(H35+I35+J35+K35+L35+N35))</f>
        <v>0</v>
      </c>
    </row>
    <row r="36" spans="1:28" ht="15.75" thickBot="1" x14ac:dyDescent="0.3">
      <c r="A36" s="18" t="s">
        <v>22</v>
      </c>
      <c r="B36" s="18" t="s">
        <v>22</v>
      </c>
      <c r="C36" s="18" t="s">
        <v>37</v>
      </c>
      <c r="D36" s="27" t="s">
        <v>270</v>
      </c>
      <c r="E36" s="18" t="s">
        <v>38</v>
      </c>
      <c r="F36" s="19">
        <v>42837</v>
      </c>
      <c r="G36" s="27" t="s">
        <v>273</v>
      </c>
      <c r="H36" s="21"/>
      <c r="I36" s="21"/>
      <c r="J36" s="23">
        <v>8.9600000000000009</v>
      </c>
      <c r="K36" s="23">
        <v>1.28</v>
      </c>
      <c r="L36" s="21"/>
      <c r="M36" s="23">
        <v>4.04</v>
      </c>
      <c r="N36" s="23">
        <v>0.3</v>
      </c>
      <c r="O36" s="23">
        <v>-0.31</v>
      </c>
      <c r="P36" s="23">
        <v>-0.02</v>
      </c>
      <c r="Q36" s="28">
        <f t="shared" si="0"/>
        <v>-0.33</v>
      </c>
      <c r="R36" s="23">
        <v>0</v>
      </c>
      <c r="S36" s="23">
        <v>1.03</v>
      </c>
      <c r="T36" s="28">
        <f t="shared" si="1"/>
        <v>1.03</v>
      </c>
      <c r="U36" s="21"/>
      <c r="W36" s="135">
        <f t="array" ref="W36">SUM(($D36=W$25)*($G36="CM")*($H36:$P36))</f>
        <v>0</v>
      </c>
      <c r="X36" s="135">
        <f t="array" ref="X36">SUM(($D36=W$25)*($G36&lt;&gt;"CM")*($H36:$P36))</f>
        <v>0</v>
      </c>
      <c r="AA36" s="135">
        <f t="array" ref="AA36">SUM(($D36=AA$25)*($G36="CM")*(H36+I36+J36+K36+L36+N36))</f>
        <v>10.540000000000001</v>
      </c>
      <c r="AB36" s="135">
        <f t="array" ref="AB36">SUM(($D36=AA$25)*($G36&lt;&gt;"CM")*(H36+I36+J36+K36+L36+N36))</f>
        <v>0</v>
      </c>
    </row>
    <row r="37" spans="1:28" ht="15.75" thickBot="1" x14ac:dyDescent="0.3">
      <c r="A37" s="18" t="s">
        <v>22</v>
      </c>
      <c r="B37" s="18" t="s">
        <v>22</v>
      </c>
      <c r="C37" s="18" t="s">
        <v>37</v>
      </c>
      <c r="D37" s="27" t="s">
        <v>270</v>
      </c>
      <c r="E37" s="18" t="s">
        <v>38</v>
      </c>
      <c r="F37" s="19">
        <v>42839</v>
      </c>
      <c r="G37" s="27" t="s">
        <v>273</v>
      </c>
      <c r="H37" s="20"/>
      <c r="I37" s="20"/>
      <c r="J37" s="22">
        <v>32.15</v>
      </c>
      <c r="K37" s="22">
        <v>4.62</v>
      </c>
      <c r="L37" s="20"/>
      <c r="M37" s="22">
        <v>14.47</v>
      </c>
      <c r="N37" s="22">
        <v>1.1000000000000001</v>
      </c>
      <c r="O37" s="22">
        <v>-1.0900000000000001</v>
      </c>
      <c r="P37" s="22">
        <v>-0.09</v>
      </c>
      <c r="Q37" s="28">
        <f t="shared" si="0"/>
        <v>-1.1800000000000002</v>
      </c>
      <c r="R37" s="22">
        <v>0</v>
      </c>
      <c r="S37" s="22">
        <v>3.71</v>
      </c>
      <c r="T37" s="28">
        <f t="shared" si="1"/>
        <v>3.71</v>
      </c>
      <c r="U37" s="20"/>
      <c r="W37" s="135">
        <f t="array" ref="W37">SUM(($D37=W$25)*($G37="CM")*($H37:$P37))</f>
        <v>0</v>
      </c>
      <c r="X37" s="135">
        <f t="array" ref="X37">SUM(($D37=W$25)*($G37&lt;&gt;"CM")*($H37:$P37))</f>
        <v>0</v>
      </c>
      <c r="AA37" s="135">
        <f t="array" ref="AA37">SUM(($D37=AA$25)*($G37="CM")*(H37+I37+J37+K37+L37+N37))</f>
        <v>37.869999999999997</v>
      </c>
      <c r="AB37" s="135">
        <f t="array" ref="AB37">SUM(($D37=AA$25)*($G37&lt;&gt;"CM")*(H37+I37+J37+K37+L37+N37))</f>
        <v>0</v>
      </c>
    </row>
    <row r="38" spans="1:28" ht="15.75" thickBot="1" x14ac:dyDescent="0.3">
      <c r="A38" s="18" t="s">
        <v>22</v>
      </c>
      <c r="B38" s="18" t="s">
        <v>22</v>
      </c>
      <c r="C38" s="18" t="s">
        <v>37</v>
      </c>
      <c r="D38" s="27" t="s">
        <v>270</v>
      </c>
      <c r="E38" s="18" t="s">
        <v>38</v>
      </c>
      <c r="F38" s="19">
        <v>42840</v>
      </c>
      <c r="G38" s="27" t="s">
        <v>273</v>
      </c>
      <c r="H38" s="21"/>
      <c r="I38" s="21"/>
      <c r="J38" s="23">
        <v>3.81</v>
      </c>
      <c r="K38" s="23">
        <v>0.55000000000000004</v>
      </c>
      <c r="L38" s="21"/>
      <c r="M38" s="23">
        <v>1.72</v>
      </c>
      <c r="N38" s="23">
        <v>0.13</v>
      </c>
      <c r="O38" s="23">
        <v>-0.13</v>
      </c>
      <c r="P38" s="23">
        <v>-0.01</v>
      </c>
      <c r="Q38" s="28">
        <f t="shared" si="0"/>
        <v>-0.14000000000000001</v>
      </c>
      <c r="R38" s="23">
        <v>0</v>
      </c>
      <c r="S38" s="23">
        <v>0.44</v>
      </c>
      <c r="T38" s="28">
        <f t="shared" si="1"/>
        <v>0.44</v>
      </c>
      <c r="U38" s="21"/>
      <c r="W38" s="135">
        <f t="array" ref="W38">SUM(($D38=W$25)*($G38="CM")*($H38:$P38))</f>
        <v>0</v>
      </c>
      <c r="X38" s="135">
        <f t="array" ref="X38">SUM(($D38=W$25)*($G38&lt;&gt;"CM")*($H38:$P38))</f>
        <v>0</v>
      </c>
      <c r="AA38" s="135">
        <f t="array" ref="AA38">SUM(($D38=AA$25)*($G38="CM")*(H38+I38+J38+K38+L38+N38))</f>
        <v>4.49</v>
      </c>
      <c r="AB38" s="135">
        <f t="array" ref="AB38">SUM(($D38=AA$25)*($G38&lt;&gt;"CM")*(H38+I38+J38+K38+L38+N38))</f>
        <v>0</v>
      </c>
    </row>
    <row r="39" spans="1:28" ht="15.75" thickBot="1" x14ac:dyDescent="0.3">
      <c r="A39" s="18" t="s">
        <v>22</v>
      </c>
      <c r="B39" s="18" t="s">
        <v>22</v>
      </c>
      <c r="C39" s="18" t="s">
        <v>37</v>
      </c>
      <c r="D39" s="27" t="s">
        <v>270</v>
      </c>
      <c r="E39" s="18" t="s">
        <v>38</v>
      </c>
      <c r="F39" s="19">
        <v>42841</v>
      </c>
      <c r="G39" s="27" t="s">
        <v>273</v>
      </c>
      <c r="H39" s="20"/>
      <c r="I39" s="20"/>
      <c r="J39" s="22">
        <v>17.559999999999999</v>
      </c>
      <c r="K39" s="22">
        <v>2.52</v>
      </c>
      <c r="L39" s="20"/>
      <c r="M39" s="22">
        <v>7.91</v>
      </c>
      <c r="N39" s="22">
        <v>0.61</v>
      </c>
      <c r="O39" s="22">
        <v>-0.59</v>
      </c>
      <c r="P39" s="22">
        <v>-0.05</v>
      </c>
      <c r="Q39" s="28">
        <f t="shared" si="0"/>
        <v>-0.64</v>
      </c>
      <c r="R39" s="22">
        <v>0</v>
      </c>
      <c r="S39" s="22">
        <v>2.0299999999999998</v>
      </c>
      <c r="T39" s="28">
        <f t="shared" si="1"/>
        <v>2.0299999999999998</v>
      </c>
      <c r="U39" s="20"/>
      <c r="W39" s="135">
        <f t="array" ref="W39">SUM(($D39=W$25)*($G39="CM")*($H39:$P39))</f>
        <v>0</v>
      </c>
      <c r="X39" s="135">
        <f t="array" ref="X39">SUM(($D39=W$25)*($G39&lt;&gt;"CM")*($H39:$P39))</f>
        <v>0</v>
      </c>
      <c r="AA39" s="135">
        <f t="array" ref="AA39">SUM(($D39=AA$25)*($G39="CM")*(H39+I39+J39+K39+L39+N39))</f>
        <v>20.689999999999998</v>
      </c>
      <c r="AB39" s="135">
        <f t="array" ref="AB39">SUM(($D39=AA$25)*($G39&lt;&gt;"CM")*(H39+I39+J39+K39+L39+N39))</f>
        <v>0</v>
      </c>
    </row>
    <row r="40" spans="1:28" ht="15.75" thickBot="1" x14ac:dyDescent="0.3">
      <c r="A40" s="18" t="s">
        <v>22</v>
      </c>
      <c r="B40" s="18" t="s">
        <v>22</v>
      </c>
      <c r="C40" s="18" t="s">
        <v>37</v>
      </c>
      <c r="D40" s="27" t="s">
        <v>270</v>
      </c>
      <c r="E40" s="18" t="s">
        <v>38</v>
      </c>
      <c r="F40" s="19">
        <v>42842</v>
      </c>
      <c r="G40" s="27" t="s">
        <v>273</v>
      </c>
      <c r="H40" s="21"/>
      <c r="I40" s="21"/>
      <c r="J40" s="23">
        <v>0</v>
      </c>
      <c r="K40" s="23">
        <v>0</v>
      </c>
      <c r="L40" s="21"/>
      <c r="M40" s="23">
        <v>0</v>
      </c>
      <c r="N40" s="23">
        <v>0</v>
      </c>
      <c r="O40" s="23">
        <v>0</v>
      </c>
      <c r="P40" s="23">
        <v>0</v>
      </c>
      <c r="Q40" s="28">
        <f t="shared" si="0"/>
        <v>0</v>
      </c>
      <c r="R40" s="23">
        <v>0</v>
      </c>
      <c r="S40" s="23">
        <v>0</v>
      </c>
      <c r="T40" s="28">
        <f t="shared" si="1"/>
        <v>0</v>
      </c>
      <c r="U40" s="21"/>
      <c r="W40" s="135">
        <f t="array" ref="W40">SUM(($D40=W$25)*($G40="CM")*($H40:$P40))</f>
        <v>0</v>
      </c>
      <c r="X40" s="135">
        <f t="array" ref="X40">SUM(($D40=W$25)*($G40&lt;&gt;"CM")*($H40:$P40))</f>
        <v>0</v>
      </c>
      <c r="AA40" s="135">
        <f t="array" ref="AA40">SUM(($D40=AA$25)*($G40="CM")*(H40+I40+J40+K40+L40+N40))</f>
        <v>0</v>
      </c>
      <c r="AB40" s="135">
        <f t="array" ref="AB40">SUM(($D40=AA$25)*($G40&lt;&gt;"CM")*(H40+I40+J40+K40+L40+N40))</f>
        <v>0</v>
      </c>
    </row>
    <row r="41" spans="1:28" ht="15.75" thickBot="1" x14ac:dyDescent="0.3">
      <c r="A41" s="18" t="s">
        <v>22</v>
      </c>
      <c r="B41" s="18" t="s">
        <v>22</v>
      </c>
      <c r="C41" s="18" t="s">
        <v>37</v>
      </c>
      <c r="D41" s="27" t="s">
        <v>270</v>
      </c>
      <c r="E41" s="18" t="s">
        <v>38</v>
      </c>
      <c r="F41" s="19">
        <v>42844</v>
      </c>
      <c r="G41" s="27" t="s">
        <v>273</v>
      </c>
      <c r="H41" s="20"/>
      <c r="I41" s="20"/>
      <c r="J41" s="22">
        <v>2.36</v>
      </c>
      <c r="K41" s="22">
        <v>0.34</v>
      </c>
      <c r="L41" s="20"/>
      <c r="M41" s="22">
        <v>1.06</v>
      </c>
      <c r="N41" s="22">
        <v>0.08</v>
      </c>
      <c r="O41" s="22">
        <v>-0.08</v>
      </c>
      <c r="P41" s="22">
        <v>-0.01</v>
      </c>
      <c r="Q41" s="28">
        <f t="shared" si="0"/>
        <v>-0.09</v>
      </c>
      <c r="R41" s="22">
        <v>0</v>
      </c>
      <c r="S41" s="22">
        <v>0.27</v>
      </c>
      <c r="T41" s="28">
        <f t="shared" si="1"/>
        <v>0.27</v>
      </c>
      <c r="U41" s="20"/>
      <c r="W41" s="135">
        <f t="array" ref="W41">SUM(($D41=W$25)*($G41="CM")*($H41:$P41))</f>
        <v>0</v>
      </c>
      <c r="X41" s="135">
        <f t="array" ref="X41">SUM(($D41=W$25)*($G41&lt;&gt;"CM")*($H41:$P41))</f>
        <v>0</v>
      </c>
      <c r="AA41" s="135">
        <f t="array" ref="AA41">SUM(($D41=AA$25)*($G41="CM")*(H41+I41+J41+K41+L41+N41))</f>
        <v>2.78</v>
      </c>
      <c r="AB41" s="135">
        <f t="array" ref="AB41">SUM(($D41=AA$25)*($G41&lt;&gt;"CM")*(H41+I41+J41+K41+L41+N41))</f>
        <v>0</v>
      </c>
    </row>
    <row r="42" spans="1:28" ht="15.75" thickBot="1" x14ac:dyDescent="0.3">
      <c r="A42" s="18" t="s">
        <v>22</v>
      </c>
      <c r="B42" s="18" t="s">
        <v>22</v>
      </c>
      <c r="C42" s="18" t="s">
        <v>37</v>
      </c>
      <c r="D42" s="27" t="s">
        <v>270</v>
      </c>
      <c r="E42" s="18" t="s">
        <v>38</v>
      </c>
      <c r="F42" s="19">
        <v>42845</v>
      </c>
      <c r="G42" s="27" t="s">
        <v>273</v>
      </c>
      <c r="H42" s="21"/>
      <c r="I42" s="21"/>
      <c r="J42" s="23">
        <v>122.63</v>
      </c>
      <c r="K42" s="23">
        <v>17.600000000000001</v>
      </c>
      <c r="L42" s="21"/>
      <c r="M42" s="23">
        <v>55.18</v>
      </c>
      <c r="N42" s="23">
        <v>4.43</v>
      </c>
      <c r="O42" s="23">
        <v>-4.18</v>
      </c>
      <c r="P42" s="23">
        <v>-0.33</v>
      </c>
      <c r="Q42" s="28">
        <f t="shared" si="0"/>
        <v>-4.51</v>
      </c>
      <c r="R42" s="23">
        <v>0</v>
      </c>
      <c r="S42" s="23">
        <v>14.19</v>
      </c>
      <c r="T42" s="28">
        <f t="shared" si="1"/>
        <v>14.19</v>
      </c>
      <c r="U42" s="21"/>
      <c r="W42" s="135">
        <f t="array" ref="W42">SUM(($D42=W$25)*($G42="CM")*($H42:$P42))</f>
        <v>0</v>
      </c>
      <c r="X42" s="135">
        <f t="array" ref="X42">SUM(($D42=W$25)*($G42&lt;&gt;"CM")*($H42:$P42))</f>
        <v>0</v>
      </c>
      <c r="AA42" s="135">
        <f t="array" ref="AA42">SUM(($D42=AA$25)*($G42="CM")*(H42+I42+J42+K42+L42+N42))</f>
        <v>144.66</v>
      </c>
      <c r="AB42" s="135">
        <f t="array" ref="AB42">SUM(($D42=AA$25)*($G42&lt;&gt;"CM")*(H42+I42+J42+K42+L42+N42))</f>
        <v>0</v>
      </c>
    </row>
    <row r="43" spans="1:28" ht="15.75" thickBot="1" x14ac:dyDescent="0.3">
      <c r="A43" s="18" t="s">
        <v>22</v>
      </c>
      <c r="B43" s="18" t="s">
        <v>22</v>
      </c>
      <c r="C43" s="18" t="s">
        <v>37</v>
      </c>
      <c r="D43" s="27" t="s">
        <v>270</v>
      </c>
      <c r="E43" s="18" t="s">
        <v>38</v>
      </c>
      <c r="F43" s="19">
        <v>42854</v>
      </c>
      <c r="G43" s="27" t="s">
        <v>273</v>
      </c>
      <c r="H43" s="20"/>
      <c r="I43" s="20"/>
      <c r="J43" s="22">
        <v>60.91</v>
      </c>
      <c r="K43" s="22">
        <v>8.74</v>
      </c>
      <c r="L43" s="20"/>
      <c r="M43" s="22">
        <v>27.42</v>
      </c>
      <c r="N43" s="22">
        <v>2.2400000000000002</v>
      </c>
      <c r="O43" s="22">
        <v>-2.06</v>
      </c>
      <c r="P43" s="22">
        <v>-0.18</v>
      </c>
      <c r="Q43" s="28">
        <f t="shared" si="0"/>
        <v>-2.2400000000000002</v>
      </c>
      <c r="R43" s="22">
        <v>0</v>
      </c>
      <c r="S43" s="22">
        <v>7.04</v>
      </c>
      <c r="T43" s="28">
        <f t="shared" si="1"/>
        <v>7.04</v>
      </c>
      <c r="U43" s="20"/>
      <c r="W43" s="135">
        <f t="array" ref="W43">SUM(($D43=W$25)*($G43="CM")*($H43:$P43))</f>
        <v>0</v>
      </c>
      <c r="X43" s="135">
        <f t="array" ref="X43">SUM(($D43=W$25)*($G43&lt;&gt;"CM")*($H43:$P43))</f>
        <v>0</v>
      </c>
      <c r="AA43" s="135">
        <f t="array" ref="AA43">SUM(($D43=AA$25)*($G43="CM")*(H43+I43+J43+K43+L43+N43))</f>
        <v>71.889999999999986</v>
      </c>
      <c r="AB43" s="135">
        <f t="array" ref="AB43">SUM(($D43=AA$25)*($G43&lt;&gt;"CM")*(H43+I43+J43+K43+L43+N43))</f>
        <v>0</v>
      </c>
    </row>
    <row r="44" spans="1:28" ht="15.75" thickBot="1" x14ac:dyDescent="0.3">
      <c r="A44" s="18" t="s">
        <v>22</v>
      </c>
      <c r="B44" s="18" t="s">
        <v>22</v>
      </c>
      <c r="C44" s="18" t="s">
        <v>37</v>
      </c>
      <c r="D44" s="27" t="s">
        <v>270</v>
      </c>
      <c r="E44" s="18" t="s">
        <v>38</v>
      </c>
      <c r="F44" s="19">
        <v>42855</v>
      </c>
      <c r="G44" s="27" t="s">
        <v>273</v>
      </c>
      <c r="H44" s="21"/>
      <c r="I44" s="21"/>
      <c r="J44" s="23">
        <v>58.26</v>
      </c>
      <c r="K44" s="23">
        <v>8.36</v>
      </c>
      <c r="L44" s="21"/>
      <c r="M44" s="23">
        <v>26.22</v>
      </c>
      <c r="N44" s="23">
        <v>2.17</v>
      </c>
      <c r="O44" s="23">
        <v>-1.99</v>
      </c>
      <c r="P44" s="23">
        <v>-0.16</v>
      </c>
      <c r="Q44" s="28">
        <f t="shared" si="0"/>
        <v>-2.15</v>
      </c>
      <c r="R44" s="23">
        <v>0</v>
      </c>
      <c r="S44" s="23">
        <v>6.75</v>
      </c>
      <c r="T44" s="28">
        <f t="shared" si="1"/>
        <v>6.75</v>
      </c>
      <c r="U44" s="21"/>
      <c r="W44" s="135">
        <f t="array" ref="W44">SUM(($D44=W$25)*($G44="CM")*($H44:$P44))</f>
        <v>0</v>
      </c>
      <c r="X44" s="135">
        <f t="array" ref="X44">SUM(($D44=W$25)*($G44&lt;&gt;"CM")*($H44:$P44))</f>
        <v>0</v>
      </c>
      <c r="AA44" s="135">
        <f t="array" ref="AA44">SUM(($D44=AA$25)*($G44="CM")*(H44+I44+J44+K44+L44+N44))</f>
        <v>68.790000000000006</v>
      </c>
      <c r="AB44" s="135">
        <f t="array" ref="AB44">SUM(($D44=AA$25)*($G44&lt;&gt;"CM")*(H44+I44+J44+K44+L44+N44))</f>
        <v>0</v>
      </c>
    </row>
    <row r="45" spans="1:28" ht="15.75" thickBot="1" x14ac:dyDescent="0.3">
      <c r="A45" s="18" t="s">
        <v>22</v>
      </c>
      <c r="B45" s="18" t="s">
        <v>22</v>
      </c>
      <c r="C45" s="18" t="s">
        <v>39</v>
      </c>
      <c r="D45" s="27" t="s">
        <v>270</v>
      </c>
      <c r="E45" s="18" t="s">
        <v>40</v>
      </c>
      <c r="F45" s="19">
        <v>42494</v>
      </c>
      <c r="G45" s="27" t="s">
        <v>274</v>
      </c>
      <c r="H45" s="22">
        <v>25</v>
      </c>
      <c r="I45" s="20"/>
      <c r="J45" s="22">
        <v>112.04</v>
      </c>
      <c r="K45" s="22">
        <v>16.079999999999998</v>
      </c>
      <c r="L45" s="20"/>
      <c r="M45" s="22">
        <v>50.41</v>
      </c>
      <c r="N45" s="22">
        <v>1.91</v>
      </c>
      <c r="O45" s="22">
        <v>-4.68</v>
      </c>
      <c r="P45" s="22">
        <v>-7.0000000000000007E-2</v>
      </c>
      <c r="Q45" s="28">
        <f t="shared" si="0"/>
        <v>-4.75</v>
      </c>
      <c r="R45" s="22">
        <v>0</v>
      </c>
      <c r="S45" s="22">
        <v>10.57</v>
      </c>
      <c r="T45" s="28">
        <f t="shared" si="1"/>
        <v>10.57</v>
      </c>
      <c r="U45" s="20"/>
      <c r="W45" s="135">
        <f t="array" ref="W45">SUM(($D45=W$25)*($G45="CM")*($H45:$P45))</f>
        <v>0</v>
      </c>
      <c r="X45" s="135">
        <f t="array" ref="X45">SUM(($D45=W$25)*($G45&lt;&gt;"CM")*($H45:$P45))</f>
        <v>0</v>
      </c>
      <c r="AA45" s="135">
        <f t="array" ref="AA45">SUM(($D45=AA$25)*($G45="CM")*(H45+I45+J45+K45+L45+N45))</f>
        <v>0</v>
      </c>
      <c r="AB45" s="135">
        <f t="array" ref="AB45">SUM(($D45=AA$25)*($G45&lt;&gt;"CM")*(H45+I45+J45+K45+L45+N45))</f>
        <v>155.03</v>
      </c>
    </row>
    <row r="46" spans="1:28" ht="15.75" thickBot="1" x14ac:dyDescent="0.3">
      <c r="A46" s="18" t="s">
        <v>22</v>
      </c>
      <c r="B46" s="18" t="s">
        <v>22</v>
      </c>
      <c r="C46" s="18" t="s">
        <v>39</v>
      </c>
      <c r="D46" s="27" t="s">
        <v>270</v>
      </c>
      <c r="E46" s="18" t="s">
        <v>40</v>
      </c>
      <c r="F46" s="19">
        <v>42521</v>
      </c>
      <c r="G46" s="27" t="s">
        <v>274</v>
      </c>
      <c r="H46" s="23">
        <v>0</v>
      </c>
      <c r="I46" s="21"/>
      <c r="J46" s="23">
        <v>17.079999999999998</v>
      </c>
      <c r="K46" s="23">
        <v>2.4500000000000002</v>
      </c>
      <c r="L46" s="21"/>
      <c r="M46" s="23">
        <v>7.68</v>
      </c>
      <c r="N46" s="23">
        <v>0.28999999999999998</v>
      </c>
      <c r="O46" s="23">
        <v>-0.71</v>
      </c>
      <c r="P46" s="23">
        <v>-0.01</v>
      </c>
      <c r="Q46" s="28">
        <f t="shared" si="0"/>
        <v>-0.72</v>
      </c>
      <c r="R46" s="23">
        <v>0</v>
      </c>
      <c r="S46" s="23">
        <v>1.35</v>
      </c>
      <c r="T46" s="28">
        <f t="shared" si="1"/>
        <v>1.35</v>
      </c>
      <c r="U46" s="21"/>
      <c r="W46" s="135">
        <f t="array" ref="W46">SUM(($D46=W$25)*($G46="CM")*($H46:$P46))</f>
        <v>0</v>
      </c>
      <c r="X46" s="135">
        <f t="array" ref="X46">SUM(($D46=W$25)*($G46&lt;&gt;"CM")*($H46:$P46))</f>
        <v>0</v>
      </c>
      <c r="AA46" s="135">
        <f t="array" ref="AA46">SUM(($D46=AA$25)*($G46="CM")*(H46+I46+J46+K46+L46+N46))</f>
        <v>0</v>
      </c>
      <c r="AB46" s="135">
        <f t="array" ref="AB46">SUM(($D46=AA$25)*($G46&lt;&gt;"CM")*(H46+I46+J46+K46+L46+N46))</f>
        <v>19.819999999999997</v>
      </c>
    </row>
    <row r="47" spans="1:28" ht="15.75" thickBot="1" x14ac:dyDescent="0.3">
      <c r="A47" s="18" t="s">
        <v>22</v>
      </c>
      <c r="B47" s="18" t="s">
        <v>22</v>
      </c>
      <c r="C47" s="18" t="s">
        <v>39</v>
      </c>
      <c r="D47" s="27" t="s">
        <v>270</v>
      </c>
      <c r="E47" s="18" t="s">
        <v>40</v>
      </c>
      <c r="F47" s="19">
        <v>42525</v>
      </c>
      <c r="G47" s="27" t="s">
        <v>274</v>
      </c>
      <c r="H47" s="22">
        <v>25</v>
      </c>
      <c r="I47" s="20"/>
      <c r="J47" s="22">
        <v>112.04</v>
      </c>
      <c r="K47" s="22">
        <v>16.079999999999998</v>
      </c>
      <c r="L47" s="20"/>
      <c r="M47" s="22">
        <v>50.41</v>
      </c>
      <c r="N47" s="22">
        <v>1.91</v>
      </c>
      <c r="O47" s="22">
        <v>-5.5</v>
      </c>
      <c r="P47" s="22">
        <v>-0.22</v>
      </c>
      <c r="Q47" s="28">
        <f t="shared" si="0"/>
        <v>-5.72</v>
      </c>
      <c r="R47" s="22">
        <v>0</v>
      </c>
      <c r="S47" s="22">
        <v>10.6</v>
      </c>
      <c r="T47" s="28">
        <f t="shared" si="1"/>
        <v>10.6</v>
      </c>
      <c r="U47" s="20"/>
      <c r="W47" s="135">
        <f t="array" ref="W47">SUM(($D47=W$25)*($G47="CM")*($H47:$P47))</f>
        <v>0</v>
      </c>
      <c r="X47" s="135">
        <f t="array" ref="X47">SUM(($D47=W$25)*($G47&lt;&gt;"CM")*($H47:$P47))</f>
        <v>0</v>
      </c>
      <c r="AA47" s="135">
        <f t="array" ref="AA47">SUM(($D47=AA$25)*($G47="CM")*(H47+I47+J47+K47+L47+N47))</f>
        <v>0</v>
      </c>
      <c r="AB47" s="135">
        <f t="array" ref="AB47">SUM(($D47=AA$25)*($G47&lt;&gt;"CM")*(H47+I47+J47+K47+L47+N47))</f>
        <v>155.03</v>
      </c>
    </row>
    <row r="48" spans="1:28" ht="15.75" thickBot="1" x14ac:dyDescent="0.3">
      <c r="A48" s="18" t="s">
        <v>22</v>
      </c>
      <c r="B48" s="18" t="s">
        <v>22</v>
      </c>
      <c r="C48" s="18" t="s">
        <v>39</v>
      </c>
      <c r="D48" s="27" t="s">
        <v>270</v>
      </c>
      <c r="E48" s="18" t="s">
        <v>40</v>
      </c>
      <c r="F48" s="19">
        <v>42551</v>
      </c>
      <c r="G48" s="27" t="s">
        <v>274</v>
      </c>
      <c r="H48" s="23">
        <v>0</v>
      </c>
      <c r="I48" s="21"/>
      <c r="J48" s="23">
        <v>14.53</v>
      </c>
      <c r="K48" s="23">
        <v>2.09</v>
      </c>
      <c r="L48" s="21"/>
      <c r="M48" s="23">
        <v>6.54</v>
      </c>
      <c r="N48" s="23">
        <v>0.25</v>
      </c>
      <c r="O48" s="23">
        <v>-0.71</v>
      </c>
      <c r="P48" s="23">
        <v>-0.03</v>
      </c>
      <c r="Q48" s="28">
        <f t="shared" si="0"/>
        <v>-0.74</v>
      </c>
      <c r="R48" s="23">
        <v>0</v>
      </c>
      <c r="S48" s="23">
        <v>1.1499999999999999</v>
      </c>
      <c r="T48" s="28">
        <f t="shared" si="1"/>
        <v>1.1499999999999999</v>
      </c>
      <c r="U48" s="21"/>
      <c r="W48" s="135">
        <f t="array" ref="W48">SUM(($D48=W$25)*($G48="CM")*($H48:$P48))</f>
        <v>0</v>
      </c>
      <c r="X48" s="135">
        <f t="array" ref="X48">SUM(($D48=W$25)*($G48&lt;&gt;"CM")*($H48:$P48))</f>
        <v>0</v>
      </c>
      <c r="AA48" s="135">
        <f t="array" ref="AA48">SUM(($D48=AA$25)*($G48="CM")*(H48+I48+J48+K48+L48+N48))</f>
        <v>0</v>
      </c>
      <c r="AB48" s="135">
        <f t="array" ref="AB48">SUM(($D48=AA$25)*($G48&lt;&gt;"CM")*(H48+I48+J48+K48+L48+N48))</f>
        <v>16.869999999999997</v>
      </c>
    </row>
    <row r="49" spans="1:28" ht="15.75" thickBot="1" x14ac:dyDescent="0.3">
      <c r="A49" s="18" t="s">
        <v>22</v>
      </c>
      <c r="B49" s="18" t="s">
        <v>22</v>
      </c>
      <c r="C49" s="18" t="s">
        <v>39</v>
      </c>
      <c r="D49" s="27" t="s">
        <v>270</v>
      </c>
      <c r="E49" s="18" t="s">
        <v>40</v>
      </c>
      <c r="F49" s="19">
        <v>42555</v>
      </c>
      <c r="G49" s="27" t="s">
        <v>274</v>
      </c>
      <c r="H49" s="22">
        <v>25</v>
      </c>
      <c r="I49" s="20"/>
      <c r="J49" s="22">
        <v>112.04</v>
      </c>
      <c r="K49" s="22">
        <v>16.079999999999998</v>
      </c>
      <c r="L49" s="20"/>
      <c r="M49" s="22">
        <v>50.41</v>
      </c>
      <c r="N49" s="22">
        <v>1.94</v>
      </c>
      <c r="O49" s="22">
        <v>-4.96</v>
      </c>
      <c r="P49" s="22">
        <v>-0.02</v>
      </c>
      <c r="Q49" s="28">
        <f t="shared" si="0"/>
        <v>-4.9799999999999995</v>
      </c>
      <c r="R49" s="22">
        <v>0</v>
      </c>
      <c r="S49" s="22">
        <v>12.11</v>
      </c>
      <c r="T49" s="28">
        <f t="shared" si="1"/>
        <v>12.11</v>
      </c>
      <c r="U49" s="20"/>
      <c r="W49" s="135">
        <f t="array" ref="W49">SUM(($D49=W$25)*($G49="CM")*($H49:$P49))</f>
        <v>0</v>
      </c>
      <c r="X49" s="135">
        <f t="array" ref="X49">SUM(($D49=W$25)*($G49&lt;&gt;"CM")*($H49:$P49))</f>
        <v>0</v>
      </c>
      <c r="AA49" s="135">
        <f t="array" ref="AA49">SUM(($D49=AA$25)*($G49="CM")*(H49+I49+J49+K49+L49+N49))</f>
        <v>0</v>
      </c>
      <c r="AB49" s="135">
        <f t="array" ref="AB49">SUM(($D49=AA$25)*($G49&lt;&gt;"CM")*(H49+I49+J49+K49+L49+N49))</f>
        <v>155.06</v>
      </c>
    </row>
    <row r="50" spans="1:28" ht="15.75" thickBot="1" x14ac:dyDescent="0.3">
      <c r="A50" s="18" t="s">
        <v>22</v>
      </c>
      <c r="B50" s="18" t="s">
        <v>22</v>
      </c>
      <c r="C50" s="18" t="s">
        <v>39</v>
      </c>
      <c r="D50" s="27" t="s">
        <v>270</v>
      </c>
      <c r="E50" s="18" t="s">
        <v>40</v>
      </c>
      <c r="F50" s="19">
        <v>42582</v>
      </c>
      <c r="G50" s="27" t="s">
        <v>274</v>
      </c>
      <c r="H50" s="23">
        <v>0</v>
      </c>
      <c r="I50" s="21"/>
      <c r="J50" s="23">
        <v>14.05</v>
      </c>
      <c r="K50" s="23">
        <v>2.02</v>
      </c>
      <c r="L50" s="21"/>
      <c r="M50" s="23">
        <v>6.32</v>
      </c>
      <c r="N50" s="23">
        <v>0.28999999999999998</v>
      </c>
      <c r="O50" s="23">
        <v>-0.62</v>
      </c>
      <c r="P50" s="23">
        <v>0</v>
      </c>
      <c r="Q50" s="28">
        <f t="shared" si="0"/>
        <v>-0.62</v>
      </c>
      <c r="R50" s="23">
        <v>0</v>
      </c>
      <c r="S50" s="23">
        <v>1.28</v>
      </c>
      <c r="T50" s="28">
        <f t="shared" si="1"/>
        <v>1.28</v>
      </c>
      <c r="U50" s="21"/>
      <c r="W50" s="135">
        <f t="array" ref="W50">SUM(($D50=W$25)*($G50="CM")*($H50:$P50))</f>
        <v>0</v>
      </c>
      <c r="X50" s="135">
        <f t="array" ref="X50">SUM(($D50=W$25)*($G50&lt;&gt;"CM")*($H50:$P50))</f>
        <v>0</v>
      </c>
      <c r="AA50" s="135">
        <f t="array" ref="AA50">SUM(($D50=AA$25)*($G50="CM")*(H50+I50+J50+K50+L50+N50))</f>
        <v>0</v>
      </c>
      <c r="AB50" s="135">
        <f t="array" ref="AB50">SUM(($D50=AA$25)*($G50&lt;&gt;"CM")*(H50+I50+J50+K50+L50+N50))</f>
        <v>16.36</v>
      </c>
    </row>
    <row r="51" spans="1:28" ht="15.75" thickBot="1" x14ac:dyDescent="0.3">
      <c r="A51" s="18" t="s">
        <v>22</v>
      </c>
      <c r="B51" s="18" t="s">
        <v>22</v>
      </c>
      <c r="C51" s="18" t="s">
        <v>39</v>
      </c>
      <c r="D51" s="27" t="s">
        <v>270</v>
      </c>
      <c r="E51" s="18" t="s">
        <v>40</v>
      </c>
      <c r="F51" s="19">
        <v>42586</v>
      </c>
      <c r="G51" s="27" t="s">
        <v>274</v>
      </c>
      <c r="H51" s="22">
        <v>25</v>
      </c>
      <c r="I51" s="20"/>
      <c r="J51" s="22">
        <v>112.04</v>
      </c>
      <c r="K51" s="22">
        <v>16.079999999999998</v>
      </c>
      <c r="L51" s="20"/>
      <c r="M51" s="22">
        <v>50.41</v>
      </c>
      <c r="N51" s="22">
        <v>2.35</v>
      </c>
      <c r="O51" s="22">
        <v>-3.22</v>
      </c>
      <c r="P51" s="22">
        <v>0.04</v>
      </c>
      <c r="Q51" s="28">
        <f t="shared" si="0"/>
        <v>-3.18</v>
      </c>
      <c r="R51" s="22">
        <v>0</v>
      </c>
      <c r="S51" s="22">
        <v>11.71</v>
      </c>
      <c r="T51" s="28">
        <f t="shared" si="1"/>
        <v>11.71</v>
      </c>
      <c r="U51" s="20"/>
      <c r="W51" s="135">
        <f t="array" ref="W51">SUM(($D51=W$25)*($G51="CM")*($H51:$P51))</f>
        <v>0</v>
      </c>
      <c r="X51" s="135">
        <f t="array" ref="X51">SUM(($D51=W$25)*($G51&lt;&gt;"CM")*($H51:$P51))</f>
        <v>0</v>
      </c>
      <c r="AA51" s="135">
        <f t="array" ref="AA51">SUM(($D51=AA$25)*($G51="CM")*(H51+I51+J51+K51+L51+N51))</f>
        <v>0</v>
      </c>
      <c r="AB51" s="135">
        <f t="array" ref="AB51">SUM(($D51=AA$25)*($G51&lt;&gt;"CM")*(H51+I51+J51+K51+L51+N51))</f>
        <v>155.47</v>
      </c>
    </row>
    <row r="52" spans="1:28" ht="15.75" thickBot="1" x14ac:dyDescent="0.3">
      <c r="A52" s="18" t="s">
        <v>22</v>
      </c>
      <c r="B52" s="18" t="s">
        <v>22</v>
      </c>
      <c r="C52" s="18" t="s">
        <v>39</v>
      </c>
      <c r="D52" s="27" t="s">
        <v>270</v>
      </c>
      <c r="E52" s="18" t="s">
        <v>40</v>
      </c>
      <c r="F52" s="19">
        <v>42613</v>
      </c>
      <c r="G52" s="27" t="s">
        <v>274</v>
      </c>
      <c r="H52" s="23">
        <v>0</v>
      </c>
      <c r="I52" s="21"/>
      <c r="J52" s="23">
        <v>15.01</v>
      </c>
      <c r="K52" s="23">
        <v>2.16</v>
      </c>
      <c r="L52" s="21"/>
      <c r="M52" s="23">
        <v>6.76</v>
      </c>
      <c r="N52" s="23">
        <v>0.31</v>
      </c>
      <c r="O52" s="23">
        <v>-0.43</v>
      </c>
      <c r="P52" s="23">
        <v>0</v>
      </c>
      <c r="Q52" s="28">
        <f t="shared" si="0"/>
        <v>-0.43</v>
      </c>
      <c r="R52" s="23">
        <v>0</v>
      </c>
      <c r="S52" s="23">
        <v>1.32</v>
      </c>
      <c r="T52" s="28">
        <f t="shared" si="1"/>
        <v>1.32</v>
      </c>
      <c r="U52" s="21"/>
      <c r="W52" s="135">
        <f t="array" ref="W52">SUM(($D52=W$25)*($G52="CM")*($H52:$P52))</f>
        <v>0</v>
      </c>
      <c r="X52" s="135">
        <f t="array" ref="X52">SUM(($D52=W$25)*($G52&lt;&gt;"CM")*($H52:$P52))</f>
        <v>0</v>
      </c>
      <c r="AA52" s="135">
        <f t="array" ref="AA52">SUM(($D52=AA$25)*($G52="CM")*(H52+I52+J52+K52+L52+N52))</f>
        <v>0</v>
      </c>
      <c r="AB52" s="135">
        <f t="array" ref="AB52">SUM(($D52=AA$25)*($G52&lt;&gt;"CM")*(H52+I52+J52+K52+L52+N52))</f>
        <v>17.48</v>
      </c>
    </row>
    <row r="53" spans="1:28" ht="15.75" thickBot="1" x14ac:dyDescent="0.3">
      <c r="A53" s="18" t="s">
        <v>22</v>
      </c>
      <c r="B53" s="18" t="s">
        <v>22</v>
      </c>
      <c r="C53" s="18" t="s">
        <v>39</v>
      </c>
      <c r="D53" s="27" t="s">
        <v>270</v>
      </c>
      <c r="E53" s="18" t="s">
        <v>40</v>
      </c>
      <c r="F53" s="19">
        <v>42617</v>
      </c>
      <c r="G53" s="27" t="s">
        <v>274</v>
      </c>
      <c r="H53" s="22">
        <v>25</v>
      </c>
      <c r="I53" s="20"/>
      <c r="J53" s="22">
        <v>112.04</v>
      </c>
      <c r="K53" s="22">
        <v>16.079999999999998</v>
      </c>
      <c r="L53" s="20"/>
      <c r="M53" s="22">
        <v>50.41</v>
      </c>
      <c r="N53" s="22">
        <v>2.35</v>
      </c>
      <c r="O53" s="22">
        <v>-2.33</v>
      </c>
      <c r="P53" s="22">
        <v>-0.11</v>
      </c>
      <c r="Q53" s="28">
        <f t="shared" si="0"/>
        <v>-2.44</v>
      </c>
      <c r="R53" s="22">
        <v>0</v>
      </c>
      <c r="S53" s="22">
        <v>9.42</v>
      </c>
      <c r="T53" s="28">
        <f t="shared" si="1"/>
        <v>9.42</v>
      </c>
      <c r="U53" s="20"/>
      <c r="W53" s="135">
        <f t="array" ref="W53">SUM(($D53=W$25)*($G53="CM")*($H53:$P53))</f>
        <v>0</v>
      </c>
      <c r="X53" s="135">
        <f t="array" ref="X53">SUM(($D53=W$25)*($G53&lt;&gt;"CM")*($H53:$P53))</f>
        <v>0</v>
      </c>
      <c r="AA53" s="135">
        <f t="array" ref="AA53">SUM(($D53=AA$25)*($G53="CM")*(H53+I53+J53+K53+L53+N53))</f>
        <v>0</v>
      </c>
      <c r="AB53" s="135">
        <f t="array" ref="AB53">SUM(($D53=AA$25)*($G53&lt;&gt;"CM")*(H53+I53+J53+K53+L53+N53))</f>
        <v>155.47</v>
      </c>
    </row>
    <row r="54" spans="1:28" ht="15.75" thickBot="1" x14ac:dyDescent="0.3">
      <c r="A54" s="18" t="s">
        <v>22</v>
      </c>
      <c r="B54" s="18" t="s">
        <v>22</v>
      </c>
      <c r="C54" s="18" t="s">
        <v>39</v>
      </c>
      <c r="D54" s="27" t="s">
        <v>270</v>
      </c>
      <c r="E54" s="18" t="s">
        <v>40</v>
      </c>
      <c r="F54" s="19">
        <v>42643</v>
      </c>
      <c r="G54" s="27" t="s">
        <v>274</v>
      </c>
      <c r="H54" s="23">
        <v>0</v>
      </c>
      <c r="I54" s="21"/>
      <c r="J54" s="23">
        <v>13.81</v>
      </c>
      <c r="K54" s="23">
        <v>1.98</v>
      </c>
      <c r="L54" s="21"/>
      <c r="M54" s="23">
        <v>6.21</v>
      </c>
      <c r="N54" s="23">
        <v>0.28999999999999998</v>
      </c>
      <c r="O54" s="23">
        <v>-0.28999999999999998</v>
      </c>
      <c r="P54" s="23">
        <v>-0.01</v>
      </c>
      <c r="Q54" s="28">
        <f t="shared" si="0"/>
        <v>-0.3</v>
      </c>
      <c r="R54" s="23">
        <v>0</v>
      </c>
      <c r="S54" s="23">
        <v>0.97</v>
      </c>
      <c r="T54" s="28">
        <f t="shared" si="1"/>
        <v>0.97</v>
      </c>
      <c r="U54" s="21"/>
      <c r="W54" s="135">
        <f t="array" ref="W54">SUM(($D54=W$25)*($G54="CM")*($H54:$P54))</f>
        <v>0</v>
      </c>
      <c r="X54" s="135">
        <f t="array" ref="X54">SUM(($D54=W$25)*($G54&lt;&gt;"CM")*($H54:$P54))</f>
        <v>0</v>
      </c>
      <c r="AA54" s="135">
        <f t="array" ref="AA54">SUM(($D54=AA$25)*($G54="CM")*(H54+I54+J54+K54+L54+N54))</f>
        <v>0</v>
      </c>
      <c r="AB54" s="135">
        <f t="array" ref="AB54">SUM(($D54=AA$25)*($G54&lt;&gt;"CM")*(H54+I54+J54+K54+L54+N54))</f>
        <v>16.080000000000002</v>
      </c>
    </row>
    <row r="55" spans="1:28" ht="15.75" thickBot="1" x14ac:dyDescent="0.3">
      <c r="A55" s="18" t="s">
        <v>22</v>
      </c>
      <c r="B55" s="18" t="s">
        <v>22</v>
      </c>
      <c r="C55" s="18" t="s">
        <v>39</v>
      </c>
      <c r="D55" s="27" t="s">
        <v>270</v>
      </c>
      <c r="E55" s="18" t="s">
        <v>40</v>
      </c>
      <c r="F55" s="19">
        <v>42647</v>
      </c>
      <c r="G55" s="27" t="s">
        <v>274</v>
      </c>
      <c r="H55" s="22">
        <v>25</v>
      </c>
      <c r="I55" s="20"/>
      <c r="J55" s="22">
        <v>112.04</v>
      </c>
      <c r="K55" s="22">
        <v>16.079999999999998</v>
      </c>
      <c r="L55" s="20"/>
      <c r="M55" s="22">
        <v>50.41</v>
      </c>
      <c r="N55" s="22">
        <v>2.35</v>
      </c>
      <c r="O55" s="22">
        <v>-3.05</v>
      </c>
      <c r="P55" s="22">
        <v>-0.04</v>
      </c>
      <c r="Q55" s="28">
        <f t="shared" si="0"/>
        <v>-3.09</v>
      </c>
      <c r="R55" s="22">
        <v>0</v>
      </c>
      <c r="S55" s="22">
        <v>9.2799999999999994</v>
      </c>
      <c r="T55" s="28">
        <f t="shared" si="1"/>
        <v>9.2799999999999994</v>
      </c>
      <c r="U55" s="20"/>
      <c r="W55" s="135">
        <f t="array" ref="W55">SUM(($D55=W$25)*($G55="CM")*($H55:$P55))</f>
        <v>0</v>
      </c>
      <c r="X55" s="135">
        <f t="array" ref="X55">SUM(($D55=W$25)*($G55&lt;&gt;"CM")*($H55:$P55))</f>
        <v>0</v>
      </c>
      <c r="AA55" s="135">
        <f t="array" ref="AA55">SUM(($D55=AA$25)*($G55="CM")*(H55+I55+J55+K55+L55+N55))</f>
        <v>0</v>
      </c>
      <c r="AB55" s="135">
        <f t="array" ref="AB55">SUM(($D55=AA$25)*($G55&lt;&gt;"CM")*(H55+I55+J55+K55+L55+N55))</f>
        <v>155.47</v>
      </c>
    </row>
    <row r="56" spans="1:28" ht="15.75" thickBot="1" x14ac:dyDescent="0.3">
      <c r="A56" s="18" t="s">
        <v>22</v>
      </c>
      <c r="B56" s="18" t="s">
        <v>22</v>
      </c>
      <c r="C56" s="18" t="s">
        <v>39</v>
      </c>
      <c r="D56" s="27" t="s">
        <v>270</v>
      </c>
      <c r="E56" s="18" t="s">
        <v>40</v>
      </c>
      <c r="F56" s="19">
        <v>42658</v>
      </c>
      <c r="G56" s="27" t="s">
        <v>274</v>
      </c>
      <c r="H56" s="23">
        <v>-25</v>
      </c>
      <c r="I56" s="21"/>
      <c r="J56" s="23">
        <v>-92.84</v>
      </c>
      <c r="K56" s="23">
        <v>-13.32</v>
      </c>
      <c r="L56" s="21"/>
      <c r="M56" s="23">
        <v>-41.77</v>
      </c>
      <c r="N56" s="23">
        <v>-1.95</v>
      </c>
      <c r="O56" s="23">
        <v>2.5299999999999998</v>
      </c>
      <c r="P56" s="23">
        <v>0.03</v>
      </c>
      <c r="Q56" s="28">
        <f t="shared" si="0"/>
        <v>2.5599999999999996</v>
      </c>
      <c r="R56" s="23">
        <v>0</v>
      </c>
      <c r="S56" s="23">
        <v>-7.95</v>
      </c>
      <c r="T56" s="28">
        <f t="shared" si="1"/>
        <v>-7.95</v>
      </c>
      <c r="U56" s="21"/>
      <c r="W56" s="135">
        <f t="array" ref="W56">SUM(($D56=W$25)*($G56="CM")*($H56:$P56))</f>
        <v>0</v>
      </c>
      <c r="X56" s="135">
        <f t="array" ref="X56">SUM(($D56=W$25)*($G56&lt;&gt;"CM")*($H56:$P56))</f>
        <v>0</v>
      </c>
      <c r="AA56" s="135">
        <f t="array" ref="AA56">SUM(($D56=AA$25)*($G56="CM")*(H56+I56+J56+K56+L56+N56))</f>
        <v>0</v>
      </c>
      <c r="AB56" s="135">
        <f t="array" ref="AB56">SUM(($D56=AA$25)*($G56&lt;&gt;"CM")*(H56+I56+J56+K56+L56+N56))</f>
        <v>-133.10999999999999</v>
      </c>
    </row>
    <row r="57" spans="1:28" ht="15.75" thickBot="1" x14ac:dyDescent="0.3">
      <c r="A57" s="18" t="s">
        <v>22</v>
      </c>
      <c r="B57" s="18" t="s">
        <v>22</v>
      </c>
      <c r="C57" s="18" t="s">
        <v>39</v>
      </c>
      <c r="D57" s="27" t="s">
        <v>270</v>
      </c>
      <c r="E57" s="18" t="s">
        <v>40</v>
      </c>
      <c r="F57" s="19">
        <v>42674</v>
      </c>
      <c r="G57" s="27" t="s">
        <v>274</v>
      </c>
      <c r="H57" s="22">
        <v>0</v>
      </c>
      <c r="I57" s="20"/>
      <c r="J57" s="22">
        <v>18.350000000000001</v>
      </c>
      <c r="K57" s="22">
        <v>2.63</v>
      </c>
      <c r="L57" s="20"/>
      <c r="M57" s="22">
        <v>8.26</v>
      </c>
      <c r="N57" s="22">
        <v>0.38</v>
      </c>
      <c r="O57" s="22">
        <v>-0.5</v>
      </c>
      <c r="P57" s="22">
        <v>-0.01</v>
      </c>
      <c r="Q57" s="28">
        <f t="shared" si="0"/>
        <v>-0.51</v>
      </c>
      <c r="R57" s="22">
        <v>0</v>
      </c>
      <c r="S57" s="22">
        <v>1.28</v>
      </c>
      <c r="T57" s="28">
        <f t="shared" si="1"/>
        <v>1.28</v>
      </c>
      <c r="U57" s="20"/>
      <c r="W57" s="135">
        <f t="array" ref="W57">SUM(($D57=W$25)*($G57="CM")*($H57:$P57))</f>
        <v>0</v>
      </c>
      <c r="X57" s="135">
        <f t="array" ref="X57">SUM(($D57=W$25)*($G57&lt;&gt;"CM")*($H57:$P57))</f>
        <v>0</v>
      </c>
      <c r="AA57" s="135">
        <f t="array" ref="AA57">SUM(($D57=AA$25)*($G57="CM")*(H57+I57+J57+K57+L57+N57))</f>
        <v>0</v>
      </c>
      <c r="AB57" s="135">
        <f t="array" ref="AB57">SUM(($D57=AA$25)*($G57&lt;&gt;"CM")*(H57+I57+J57+K57+L57+N57))</f>
        <v>21.36</v>
      </c>
    </row>
    <row r="58" spans="1:28" ht="15.75" thickBot="1" x14ac:dyDescent="0.3">
      <c r="A58" s="18" t="s">
        <v>22</v>
      </c>
      <c r="B58" s="18" t="s">
        <v>22</v>
      </c>
      <c r="C58" s="18" t="s">
        <v>39</v>
      </c>
      <c r="D58" s="27" t="s">
        <v>270</v>
      </c>
      <c r="E58" s="18" t="s">
        <v>40</v>
      </c>
      <c r="F58" s="19">
        <v>42678</v>
      </c>
      <c r="G58" s="27" t="s">
        <v>274</v>
      </c>
      <c r="H58" s="23">
        <v>25</v>
      </c>
      <c r="I58" s="21"/>
      <c r="J58" s="23">
        <v>112.04</v>
      </c>
      <c r="K58" s="23">
        <v>16.079999999999998</v>
      </c>
      <c r="L58" s="21"/>
      <c r="M58" s="23">
        <v>50.41</v>
      </c>
      <c r="N58" s="23">
        <v>2.35</v>
      </c>
      <c r="O58" s="23">
        <v>-2.09</v>
      </c>
      <c r="P58" s="23">
        <v>-0.11</v>
      </c>
      <c r="Q58" s="28">
        <f t="shared" si="0"/>
        <v>-2.1999999999999997</v>
      </c>
      <c r="R58" s="23">
        <v>0</v>
      </c>
      <c r="S58" s="23">
        <v>8.86</v>
      </c>
      <c r="T58" s="28">
        <f t="shared" si="1"/>
        <v>8.86</v>
      </c>
      <c r="U58" s="21"/>
      <c r="W58" s="135">
        <f t="array" ref="W58">SUM(($D58=W$25)*($G58="CM")*($H58:$P58))</f>
        <v>0</v>
      </c>
      <c r="X58" s="135">
        <f t="array" ref="X58">SUM(($D58=W$25)*($G58&lt;&gt;"CM")*($H58:$P58))</f>
        <v>0</v>
      </c>
      <c r="AA58" s="135">
        <f t="array" ref="AA58">SUM(($D58=AA$25)*($G58="CM")*(H58+I58+J58+K58+L58+N58))</f>
        <v>0</v>
      </c>
      <c r="AB58" s="135">
        <f t="array" ref="AB58">SUM(($D58=AA$25)*($G58&lt;&gt;"CM")*(H58+I58+J58+K58+L58+N58))</f>
        <v>155.47</v>
      </c>
    </row>
    <row r="59" spans="1:28" ht="15.75" thickBot="1" x14ac:dyDescent="0.3">
      <c r="A59" s="18" t="s">
        <v>22</v>
      </c>
      <c r="B59" s="18" t="s">
        <v>22</v>
      </c>
      <c r="C59" s="18" t="s">
        <v>39</v>
      </c>
      <c r="D59" s="27" t="s">
        <v>270</v>
      </c>
      <c r="E59" s="18" t="s">
        <v>40</v>
      </c>
      <c r="F59" s="19">
        <v>42689</v>
      </c>
      <c r="G59" s="27" t="s">
        <v>274</v>
      </c>
      <c r="H59" s="22">
        <v>-25</v>
      </c>
      <c r="I59" s="20"/>
      <c r="J59" s="22">
        <v>0</v>
      </c>
      <c r="K59" s="22">
        <v>0</v>
      </c>
      <c r="L59" s="20"/>
      <c r="M59" s="22">
        <v>0</v>
      </c>
      <c r="N59" s="22">
        <v>0</v>
      </c>
      <c r="O59" s="22">
        <v>0</v>
      </c>
      <c r="P59" s="22">
        <v>0</v>
      </c>
      <c r="Q59" s="28">
        <f t="shared" si="0"/>
        <v>0</v>
      </c>
      <c r="R59" s="22">
        <v>0</v>
      </c>
      <c r="S59" s="22">
        <v>-1.43</v>
      </c>
      <c r="T59" s="28">
        <f t="shared" si="1"/>
        <v>-1.43</v>
      </c>
      <c r="U59" s="20"/>
      <c r="W59" s="135">
        <f t="array" ref="W59">SUM(($D59=W$25)*($G59="CM")*($H59:$P59))</f>
        <v>0</v>
      </c>
      <c r="X59" s="135">
        <f t="array" ref="X59">SUM(($D59=W$25)*($G59&lt;&gt;"CM")*($H59:$P59))</f>
        <v>0</v>
      </c>
      <c r="AA59" s="135">
        <f t="array" ref="AA59">SUM(($D59=AA$25)*($G59="CM")*(H59+I59+J59+K59+L59+N59))</f>
        <v>0</v>
      </c>
      <c r="AB59" s="135">
        <f t="array" ref="AB59">SUM(($D59=AA$25)*($G59&lt;&gt;"CM")*(H59+I59+J59+K59+L59+N59))</f>
        <v>-25</v>
      </c>
    </row>
    <row r="60" spans="1:28" ht="15.75" thickBot="1" x14ac:dyDescent="0.3">
      <c r="A60" s="18" t="s">
        <v>22</v>
      </c>
      <c r="B60" s="18" t="s">
        <v>22</v>
      </c>
      <c r="C60" s="18" t="s">
        <v>39</v>
      </c>
      <c r="D60" s="27" t="s">
        <v>270</v>
      </c>
      <c r="E60" s="18" t="s">
        <v>40</v>
      </c>
      <c r="F60" s="19">
        <v>42694</v>
      </c>
      <c r="G60" s="27" t="s">
        <v>274</v>
      </c>
      <c r="H60" s="23">
        <v>0</v>
      </c>
      <c r="I60" s="21"/>
      <c r="J60" s="23">
        <v>-74.48</v>
      </c>
      <c r="K60" s="23">
        <v>-10.69</v>
      </c>
      <c r="L60" s="21"/>
      <c r="M60" s="23">
        <v>-33.520000000000003</v>
      </c>
      <c r="N60" s="23">
        <v>-1.57</v>
      </c>
      <c r="O60" s="23">
        <v>1.38</v>
      </c>
      <c r="P60" s="23">
        <v>0.08</v>
      </c>
      <c r="Q60" s="28">
        <f t="shared" si="0"/>
        <v>1.46</v>
      </c>
      <c r="R60" s="23">
        <v>0</v>
      </c>
      <c r="S60" s="23">
        <v>-4.9400000000000004</v>
      </c>
      <c r="T60" s="28">
        <f t="shared" si="1"/>
        <v>-4.9400000000000004</v>
      </c>
      <c r="U60" s="21"/>
      <c r="W60" s="135">
        <f t="array" ref="W60">SUM(($D60=W$25)*($G60="CM")*($H60:$P60))</f>
        <v>0</v>
      </c>
      <c r="X60" s="135">
        <f t="array" ref="X60">SUM(($D60=W$25)*($G60&lt;&gt;"CM")*($H60:$P60))</f>
        <v>0</v>
      </c>
      <c r="AA60" s="135">
        <f t="array" ref="AA60">SUM(($D60=AA$25)*($G60="CM")*(H60+I60+J60+K60+L60+N60))</f>
        <v>0</v>
      </c>
      <c r="AB60" s="135">
        <f t="array" ref="AB60">SUM(($D60=AA$25)*($G60&lt;&gt;"CM")*(H60+I60+J60+K60+L60+N60))</f>
        <v>-86.74</v>
      </c>
    </row>
    <row r="61" spans="1:28" ht="15.75" thickBot="1" x14ac:dyDescent="0.3">
      <c r="A61" s="18" t="s">
        <v>22</v>
      </c>
      <c r="B61" s="18" t="s">
        <v>22</v>
      </c>
      <c r="C61" s="18" t="s">
        <v>39</v>
      </c>
      <c r="D61" s="27" t="s">
        <v>270</v>
      </c>
      <c r="E61" s="18" t="s">
        <v>40</v>
      </c>
      <c r="F61" s="19">
        <v>42704</v>
      </c>
      <c r="G61" s="27" t="s">
        <v>274</v>
      </c>
      <c r="H61" s="22">
        <v>0</v>
      </c>
      <c r="I61" s="20"/>
      <c r="J61" s="22">
        <v>28.59</v>
      </c>
      <c r="K61" s="22">
        <v>4.0999999999999996</v>
      </c>
      <c r="L61" s="20"/>
      <c r="M61" s="22">
        <v>12.86</v>
      </c>
      <c r="N61" s="22">
        <v>0.6</v>
      </c>
      <c r="O61" s="22">
        <v>-0.53</v>
      </c>
      <c r="P61" s="22">
        <v>-0.03</v>
      </c>
      <c r="Q61" s="28">
        <f t="shared" si="0"/>
        <v>-0.56000000000000005</v>
      </c>
      <c r="R61" s="22">
        <v>0</v>
      </c>
      <c r="S61" s="22">
        <v>1.89</v>
      </c>
      <c r="T61" s="28">
        <f t="shared" si="1"/>
        <v>1.89</v>
      </c>
      <c r="U61" s="20"/>
      <c r="W61" s="135">
        <f t="array" ref="W61">SUM(($D61=W$25)*($G61="CM")*($H61:$P61))</f>
        <v>0</v>
      </c>
      <c r="X61" s="135">
        <f t="array" ref="X61">SUM(($D61=W$25)*($G61&lt;&gt;"CM")*($H61:$P61))</f>
        <v>0</v>
      </c>
      <c r="AA61" s="135">
        <f t="array" ref="AA61">SUM(($D61=AA$25)*($G61="CM")*(H61+I61+J61+K61+L61+N61))</f>
        <v>0</v>
      </c>
      <c r="AB61" s="135">
        <f t="array" ref="AB61">SUM(($D61=AA$25)*($G61&lt;&gt;"CM")*(H61+I61+J61+K61+L61+N61))</f>
        <v>33.29</v>
      </c>
    </row>
    <row r="62" spans="1:28" ht="15.75" thickBot="1" x14ac:dyDescent="0.3">
      <c r="A62" s="18" t="s">
        <v>22</v>
      </c>
      <c r="B62" s="18" t="s">
        <v>22</v>
      </c>
      <c r="C62" s="18" t="s">
        <v>39</v>
      </c>
      <c r="D62" s="27" t="s">
        <v>270</v>
      </c>
      <c r="E62" s="18" t="s">
        <v>40</v>
      </c>
      <c r="F62" s="19">
        <v>42707</v>
      </c>
      <c r="G62" s="27" t="s">
        <v>274</v>
      </c>
      <c r="H62" s="23">
        <v>0</v>
      </c>
      <c r="I62" s="21"/>
      <c r="J62" s="23">
        <v>0</v>
      </c>
      <c r="K62" s="23">
        <v>0</v>
      </c>
      <c r="L62" s="21"/>
      <c r="M62" s="23">
        <v>0</v>
      </c>
      <c r="N62" s="23">
        <v>0</v>
      </c>
      <c r="O62" s="23">
        <v>0</v>
      </c>
      <c r="P62" s="23">
        <v>0</v>
      </c>
      <c r="Q62" s="28">
        <f t="shared" si="0"/>
        <v>0</v>
      </c>
      <c r="R62" s="23">
        <v>0</v>
      </c>
      <c r="S62" s="23">
        <v>0</v>
      </c>
      <c r="T62" s="28">
        <f t="shared" si="1"/>
        <v>0</v>
      </c>
      <c r="U62" s="21"/>
      <c r="W62" s="135">
        <f t="array" ref="W62">SUM(($D62=W$25)*($G62="CM")*($H62:$P62))</f>
        <v>0</v>
      </c>
      <c r="X62" s="135">
        <f t="array" ref="X62">SUM(($D62=W$25)*($G62&lt;&gt;"CM")*($H62:$P62))</f>
        <v>0</v>
      </c>
      <c r="AA62" s="135">
        <f t="array" ref="AA62">SUM(($D62=AA$25)*($G62="CM")*(H62+I62+J62+K62+L62+N62))</f>
        <v>0</v>
      </c>
      <c r="AB62" s="135">
        <f t="array" ref="AB62">SUM(($D62=AA$25)*($G62&lt;&gt;"CM")*(H62+I62+J62+K62+L62+N62))</f>
        <v>0</v>
      </c>
    </row>
    <row r="63" spans="1:28" ht="15.75" thickBot="1" x14ac:dyDescent="0.3">
      <c r="A63" s="18" t="s">
        <v>22</v>
      </c>
      <c r="B63" s="18" t="s">
        <v>22</v>
      </c>
      <c r="C63" s="18" t="s">
        <v>39</v>
      </c>
      <c r="D63" s="27" t="s">
        <v>270</v>
      </c>
      <c r="E63" s="18" t="s">
        <v>40</v>
      </c>
      <c r="F63" s="19">
        <v>42708</v>
      </c>
      <c r="G63" s="27" t="s">
        <v>274</v>
      </c>
      <c r="H63" s="22">
        <v>25</v>
      </c>
      <c r="I63" s="20"/>
      <c r="J63" s="22">
        <v>112.04</v>
      </c>
      <c r="K63" s="22">
        <v>16.079999999999998</v>
      </c>
      <c r="L63" s="20"/>
      <c r="M63" s="22">
        <v>50.41</v>
      </c>
      <c r="N63" s="22">
        <v>2.35</v>
      </c>
      <c r="O63" s="22">
        <v>-4.83</v>
      </c>
      <c r="P63" s="22">
        <v>-0.17</v>
      </c>
      <c r="Q63" s="28">
        <f t="shared" si="0"/>
        <v>-5</v>
      </c>
      <c r="R63" s="22">
        <v>0</v>
      </c>
      <c r="S63" s="22">
        <v>15.86</v>
      </c>
      <c r="T63" s="28">
        <f t="shared" si="1"/>
        <v>15.86</v>
      </c>
      <c r="U63" s="20"/>
      <c r="W63" s="135">
        <f t="array" ref="W63">SUM(($D63=W$25)*($G63="CM")*($H63:$P63))</f>
        <v>0</v>
      </c>
      <c r="X63" s="135">
        <f t="array" ref="X63">SUM(($D63=W$25)*($G63&lt;&gt;"CM")*($H63:$P63))</f>
        <v>0</v>
      </c>
      <c r="AA63" s="135">
        <f t="array" ref="AA63">SUM(($D63=AA$25)*($G63="CM")*(H63+I63+J63+K63+L63+N63))</f>
        <v>0</v>
      </c>
      <c r="AB63" s="135">
        <f t="array" ref="AB63">SUM(($D63=AA$25)*($G63&lt;&gt;"CM")*(H63+I63+J63+K63+L63+N63))</f>
        <v>155.47</v>
      </c>
    </row>
    <row r="64" spans="1:28" ht="15.75" thickBot="1" x14ac:dyDescent="0.3">
      <c r="A64" s="18" t="s">
        <v>22</v>
      </c>
      <c r="B64" s="18" t="s">
        <v>22</v>
      </c>
      <c r="C64" s="18" t="s">
        <v>39</v>
      </c>
      <c r="D64" s="27" t="s">
        <v>270</v>
      </c>
      <c r="E64" s="18" t="s">
        <v>40</v>
      </c>
      <c r="F64" s="19">
        <v>42716</v>
      </c>
      <c r="G64" s="27" t="s">
        <v>274</v>
      </c>
      <c r="H64" s="23">
        <v>0</v>
      </c>
      <c r="I64" s="21"/>
      <c r="J64" s="23">
        <v>-3.28</v>
      </c>
      <c r="K64" s="23">
        <v>-0.47</v>
      </c>
      <c r="L64" s="21"/>
      <c r="M64" s="23">
        <v>-1.47</v>
      </c>
      <c r="N64" s="23">
        <v>-7.0000000000000007E-2</v>
      </c>
      <c r="O64" s="23">
        <v>0.15</v>
      </c>
      <c r="P64" s="23">
        <v>0</v>
      </c>
      <c r="Q64" s="28">
        <f t="shared" si="0"/>
        <v>0.15</v>
      </c>
      <c r="R64" s="23">
        <v>0</v>
      </c>
      <c r="S64" s="23">
        <v>-0.39</v>
      </c>
      <c r="T64" s="28">
        <f t="shared" si="1"/>
        <v>-0.39</v>
      </c>
      <c r="U64" s="21"/>
      <c r="W64" s="135">
        <f t="array" ref="W64">SUM(($D64=W$25)*($G64="CM")*($H64:$P64))</f>
        <v>0</v>
      </c>
      <c r="X64" s="135">
        <f t="array" ref="X64">SUM(($D64=W$25)*($G64&lt;&gt;"CM")*($H64:$P64))</f>
        <v>0</v>
      </c>
      <c r="AA64" s="135">
        <f t="array" ref="AA64">SUM(($D64=AA$25)*($G64="CM")*(H64+I64+J64+K64+L64+N64))</f>
        <v>0</v>
      </c>
      <c r="AB64" s="135">
        <f t="array" ref="AB64">SUM(($D64=AA$25)*($G64&lt;&gt;"CM")*(H64+I64+J64+K64+L64+N64))</f>
        <v>-3.82</v>
      </c>
    </row>
    <row r="65" spans="1:28" ht="15.75" thickBot="1" x14ac:dyDescent="0.3">
      <c r="A65" s="18" t="s">
        <v>22</v>
      </c>
      <c r="B65" s="18" t="s">
        <v>22</v>
      </c>
      <c r="C65" s="18" t="s">
        <v>39</v>
      </c>
      <c r="D65" s="27" t="s">
        <v>270</v>
      </c>
      <c r="E65" s="18" t="s">
        <v>40</v>
      </c>
      <c r="F65" s="19">
        <v>42719</v>
      </c>
      <c r="G65" s="27" t="s">
        <v>274</v>
      </c>
      <c r="H65" s="22">
        <v>-25</v>
      </c>
      <c r="I65" s="20"/>
      <c r="J65" s="22">
        <v>0</v>
      </c>
      <c r="K65" s="22">
        <v>0</v>
      </c>
      <c r="L65" s="20"/>
      <c r="M65" s="22">
        <v>0</v>
      </c>
      <c r="N65" s="22">
        <v>0</v>
      </c>
      <c r="O65" s="22">
        <v>0</v>
      </c>
      <c r="P65" s="22">
        <v>0</v>
      </c>
      <c r="Q65" s="28">
        <f t="shared" si="0"/>
        <v>0</v>
      </c>
      <c r="R65" s="22">
        <v>0</v>
      </c>
      <c r="S65" s="22">
        <v>-2.5499999999999998</v>
      </c>
      <c r="T65" s="28">
        <f t="shared" si="1"/>
        <v>-2.5499999999999998</v>
      </c>
      <c r="U65" s="20"/>
      <c r="W65" s="135">
        <f t="array" ref="W65">SUM(($D65=W$25)*($G65="CM")*($H65:$P65))</f>
        <v>0</v>
      </c>
      <c r="X65" s="135">
        <f t="array" ref="X65">SUM(($D65=W$25)*($G65&lt;&gt;"CM")*($H65:$P65))</f>
        <v>0</v>
      </c>
      <c r="AA65" s="135">
        <f t="array" ref="AA65">SUM(($D65=AA$25)*($G65="CM")*(H65+I65+J65+K65+L65+N65))</f>
        <v>0</v>
      </c>
      <c r="AB65" s="135">
        <f t="array" ref="AB65">SUM(($D65=AA$25)*($G65&lt;&gt;"CM")*(H65+I65+J65+K65+L65+N65))</f>
        <v>-25</v>
      </c>
    </row>
    <row r="66" spans="1:28" ht="15.75" thickBot="1" x14ac:dyDescent="0.3">
      <c r="A66" s="18" t="s">
        <v>22</v>
      </c>
      <c r="B66" s="18" t="s">
        <v>22</v>
      </c>
      <c r="C66" s="18" t="s">
        <v>39</v>
      </c>
      <c r="D66" s="27" t="s">
        <v>270</v>
      </c>
      <c r="E66" s="18" t="s">
        <v>40</v>
      </c>
      <c r="F66" s="19">
        <v>42720</v>
      </c>
      <c r="G66" s="27" t="s">
        <v>274</v>
      </c>
      <c r="H66" s="23">
        <v>-13.33</v>
      </c>
      <c r="I66" s="21"/>
      <c r="J66" s="23">
        <v>0</v>
      </c>
      <c r="K66" s="23">
        <v>0</v>
      </c>
      <c r="L66" s="21"/>
      <c r="M66" s="23">
        <v>0</v>
      </c>
      <c r="N66" s="23">
        <v>0</v>
      </c>
      <c r="O66" s="23">
        <v>0</v>
      </c>
      <c r="P66" s="23">
        <v>0</v>
      </c>
      <c r="Q66" s="28">
        <f t="shared" si="0"/>
        <v>0</v>
      </c>
      <c r="R66" s="23">
        <v>0</v>
      </c>
      <c r="S66" s="23">
        <v>-1.36</v>
      </c>
      <c r="T66" s="28">
        <f t="shared" si="1"/>
        <v>-1.36</v>
      </c>
      <c r="U66" s="21"/>
      <c r="W66" s="135">
        <f t="array" ref="W66">SUM(($D66=W$25)*($G66="CM")*($H66:$P66))</f>
        <v>0</v>
      </c>
      <c r="X66" s="135">
        <f t="array" ref="X66">SUM(($D66=W$25)*($G66&lt;&gt;"CM")*($H66:$P66))</f>
        <v>0</v>
      </c>
      <c r="AA66" s="135">
        <f t="array" ref="AA66">SUM(($D66=AA$25)*($G66="CM")*(H66+I66+J66+K66+L66+N66))</f>
        <v>0</v>
      </c>
      <c r="AB66" s="135">
        <f t="array" ref="AB66">SUM(($D66=AA$25)*($G66&lt;&gt;"CM")*(H66+I66+J66+K66+L66+N66))</f>
        <v>-13.33</v>
      </c>
    </row>
    <row r="67" spans="1:28" ht="15.75" thickBot="1" x14ac:dyDescent="0.3">
      <c r="A67" s="18" t="s">
        <v>22</v>
      </c>
      <c r="B67" s="18" t="s">
        <v>22</v>
      </c>
      <c r="C67" s="18" t="s">
        <v>39</v>
      </c>
      <c r="D67" s="27" t="s">
        <v>270</v>
      </c>
      <c r="E67" s="18" t="s">
        <v>40</v>
      </c>
      <c r="F67" s="19">
        <v>42724</v>
      </c>
      <c r="G67" s="27" t="s">
        <v>274</v>
      </c>
      <c r="H67" s="22">
        <v>0</v>
      </c>
      <c r="I67" s="20"/>
      <c r="J67" s="22">
        <v>-90.36</v>
      </c>
      <c r="K67" s="22">
        <v>-12.97</v>
      </c>
      <c r="L67" s="20"/>
      <c r="M67" s="22">
        <v>-40.65</v>
      </c>
      <c r="N67" s="22">
        <v>-1.89</v>
      </c>
      <c r="O67" s="22">
        <v>3.89</v>
      </c>
      <c r="P67" s="22">
        <v>0.14000000000000001</v>
      </c>
      <c r="Q67" s="28">
        <f t="shared" si="0"/>
        <v>4.03</v>
      </c>
      <c r="R67" s="22">
        <v>0</v>
      </c>
      <c r="S67" s="22">
        <v>-10.74</v>
      </c>
      <c r="T67" s="28">
        <f t="shared" si="1"/>
        <v>-10.74</v>
      </c>
      <c r="U67" s="20"/>
      <c r="W67" s="135">
        <f t="array" ref="W67">SUM(($D67=W$25)*($G67="CM")*($H67:$P67))</f>
        <v>0</v>
      </c>
      <c r="X67" s="135">
        <f t="array" ref="X67">SUM(($D67=W$25)*($G67&lt;&gt;"CM")*($H67:$P67))</f>
        <v>0</v>
      </c>
      <c r="AA67" s="135">
        <f t="array" ref="AA67">SUM(($D67=AA$25)*($G67="CM")*(H67+I67+J67+K67+L67+N67))</f>
        <v>0</v>
      </c>
      <c r="AB67" s="135">
        <f t="array" ref="AB67">SUM(($D67=AA$25)*($G67&lt;&gt;"CM")*(H67+I67+J67+K67+L67+N67))</f>
        <v>-105.22</v>
      </c>
    </row>
    <row r="68" spans="1:28" ht="15.75" thickBot="1" x14ac:dyDescent="0.3">
      <c r="A68" s="18" t="s">
        <v>22</v>
      </c>
      <c r="B68" s="18" t="s">
        <v>22</v>
      </c>
      <c r="C68" s="18" t="s">
        <v>39</v>
      </c>
      <c r="D68" s="27" t="s">
        <v>270</v>
      </c>
      <c r="E68" s="18" t="s">
        <v>40</v>
      </c>
      <c r="F68" s="19">
        <v>42733</v>
      </c>
      <c r="G68" s="27" t="s">
        <v>274</v>
      </c>
      <c r="H68" s="23">
        <v>50</v>
      </c>
      <c r="I68" s="21"/>
      <c r="J68" s="23">
        <v>94.35</v>
      </c>
      <c r="K68" s="23">
        <v>13.54</v>
      </c>
      <c r="L68" s="21"/>
      <c r="M68" s="23">
        <v>42.46</v>
      </c>
      <c r="N68" s="23">
        <v>1.98</v>
      </c>
      <c r="O68" s="23">
        <v>-4.07</v>
      </c>
      <c r="P68" s="23">
        <v>-0.14000000000000001</v>
      </c>
      <c r="Q68" s="28">
        <f t="shared" ref="Q68:Q131" si="2">O68+P68</f>
        <v>-4.21</v>
      </c>
      <c r="R68" s="23">
        <v>0</v>
      </c>
      <c r="S68" s="23">
        <v>16.309999999999999</v>
      </c>
      <c r="T68" s="28">
        <f t="shared" ref="T68:T131" si="3">R68+S68</f>
        <v>16.309999999999999</v>
      </c>
      <c r="U68" s="21"/>
      <c r="W68" s="135">
        <f t="array" ref="W68">SUM(($D68=W$25)*($G68="CM")*($H68:$P68))</f>
        <v>0</v>
      </c>
      <c r="X68" s="135">
        <f t="array" ref="X68">SUM(($D68=W$25)*($G68&lt;&gt;"CM")*($H68:$P68))</f>
        <v>0</v>
      </c>
      <c r="AA68" s="135">
        <f t="array" ref="AA68">SUM(($D68=AA$25)*($G68="CM")*(H68+I68+J68+K68+L68+N68))</f>
        <v>0</v>
      </c>
      <c r="AB68" s="135">
        <f t="array" ref="AB68">SUM(($D68=AA$25)*($G68&lt;&gt;"CM")*(H68+I68+J68+K68+L68+N68))</f>
        <v>159.86999999999998</v>
      </c>
    </row>
    <row r="69" spans="1:28" ht="15.75" thickBot="1" x14ac:dyDescent="0.3">
      <c r="A69" s="18" t="s">
        <v>22</v>
      </c>
      <c r="B69" s="18" t="s">
        <v>22</v>
      </c>
      <c r="C69" s="18" t="s">
        <v>39</v>
      </c>
      <c r="D69" s="27" t="s">
        <v>270</v>
      </c>
      <c r="E69" s="18" t="s">
        <v>40</v>
      </c>
      <c r="F69" s="19">
        <v>42734</v>
      </c>
      <c r="G69" s="27" t="s">
        <v>274</v>
      </c>
      <c r="H69" s="22">
        <v>25</v>
      </c>
      <c r="I69" s="20"/>
      <c r="J69" s="22">
        <v>0</v>
      </c>
      <c r="K69" s="22">
        <v>0</v>
      </c>
      <c r="L69" s="20"/>
      <c r="M69" s="22">
        <v>0</v>
      </c>
      <c r="N69" s="22">
        <v>0</v>
      </c>
      <c r="O69" s="22">
        <v>0</v>
      </c>
      <c r="P69" s="22">
        <v>0</v>
      </c>
      <c r="Q69" s="28">
        <f t="shared" si="2"/>
        <v>0</v>
      </c>
      <c r="R69" s="22">
        <v>0</v>
      </c>
      <c r="S69" s="22">
        <v>2.5499999999999998</v>
      </c>
      <c r="T69" s="28">
        <f t="shared" si="3"/>
        <v>2.5499999999999998</v>
      </c>
      <c r="U69" s="20"/>
      <c r="W69" s="135">
        <f t="array" ref="W69">SUM(($D69=W$25)*($G69="CM")*($H69:$P69))</f>
        <v>0</v>
      </c>
      <c r="X69" s="135">
        <f t="array" ref="X69">SUM(($D69=W$25)*($G69&lt;&gt;"CM")*($H69:$P69))</f>
        <v>0</v>
      </c>
      <c r="AA69" s="135">
        <f t="array" ref="AA69">SUM(($D69=AA$25)*($G69="CM")*(H69+I69+J69+K69+L69+N69))</f>
        <v>0</v>
      </c>
      <c r="AB69" s="135">
        <f t="array" ref="AB69">SUM(($D69=AA$25)*($G69&lt;&gt;"CM")*(H69+I69+J69+K69+L69+N69))</f>
        <v>25</v>
      </c>
    </row>
    <row r="70" spans="1:28" ht="15.75" thickBot="1" x14ac:dyDescent="0.3">
      <c r="A70" s="18" t="s">
        <v>22</v>
      </c>
      <c r="B70" s="18" t="s">
        <v>22</v>
      </c>
      <c r="C70" s="18" t="s">
        <v>39</v>
      </c>
      <c r="D70" s="27" t="s">
        <v>270</v>
      </c>
      <c r="E70" s="18" t="s">
        <v>40</v>
      </c>
      <c r="F70" s="19">
        <v>42735</v>
      </c>
      <c r="G70" s="27" t="s">
        <v>274</v>
      </c>
      <c r="H70" s="23">
        <v>-25</v>
      </c>
      <c r="I70" s="21"/>
      <c r="J70" s="23">
        <v>-65.05</v>
      </c>
      <c r="K70" s="23">
        <v>-9.33</v>
      </c>
      <c r="L70" s="21"/>
      <c r="M70" s="23">
        <v>-29.26</v>
      </c>
      <c r="N70" s="23">
        <v>-1.48</v>
      </c>
      <c r="O70" s="23">
        <v>2.8</v>
      </c>
      <c r="P70" s="23">
        <v>0.1</v>
      </c>
      <c r="Q70" s="28">
        <f t="shared" si="2"/>
        <v>2.9</v>
      </c>
      <c r="R70" s="23">
        <v>0</v>
      </c>
      <c r="S70" s="23">
        <v>-10.29</v>
      </c>
      <c r="T70" s="28">
        <f t="shared" si="3"/>
        <v>-10.29</v>
      </c>
      <c r="U70" s="21"/>
      <c r="W70" s="135">
        <f t="array" ref="W70">SUM(($D70=W$25)*($G70="CM")*($H70:$P70))</f>
        <v>0</v>
      </c>
      <c r="X70" s="135">
        <f t="array" ref="X70">SUM(($D70=W$25)*($G70&lt;&gt;"CM")*($H70:$P70))</f>
        <v>0</v>
      </c>
      <c r="AA70" s="135">
        <f t="array" ref="AA70">SUM(($D70=AA$25)*($G70="CM")*(H70+I70+J70+K70+L70+N70))</f>
        <v>0</v>
      </c>
      <c r="AB70" s="135">
        <f t="array" ref="AB70">SUM(($D70=AA$25)*($G70&lt;&gt;"CM")*(H70+I70+J70+K70+L70+N70))</f>
        <v>-100.86</v>
      </c>
    </row>
    <row r="71" spans="1:28" ht="15.75" thickBot="1" x14ac:dyDescent="0.3">
      <c r="A71" s="18" t="s">
        <v>22</v>
      </c>
      <c r="B71" s="18" t="s">
        <v>22</v>
      </c>
      <c r="C71" s="18" t="s">
        <v>39</v>
      </c>
      <c r="D71" s="27" t="s">
        <v>270</v>
      </c>
      <c r="E71" s="18" t="s">
        <v>40</v>
      </c>
      <c r="F71" s="19">
        <v>42738</v>
      </c>
      <c r="G71" s="27" t="s">
        <v>274</v>
      </c>
      <c r="H71" s="22">
        <v>-20.83</v>
      </c>
      <c r="I71" s="20"/>
      <c r="J71" s="22">
        <v>-0.9</v>
      </c>
      <c r="K71" s="22">
        <v>-0.13</v>
      </c>
      <c r="L71" s="20"/>
      <c r="M71" s="22">
        <v>-0.41</v>
      </c>
      <c r="N71" s="22">
        <v>0.19</v>
      </c>
      <c r="O71" s="22">
        <v>0.05</v>
      </c>
      <c r="P71" s="22">
        <v>0</v>
      </c>
      <c r="Q71" s="28">
        <f t="shared" si="2"/>
        <v>0.05</v>
      </c>
      <c r="R71" s="22">
        <v>0</v>
      </c>
      <c r="S71" s="22">
        <v>-2.33</v>
      </c>
      <c r="T71" s="28">
        <f t="shared" si="3"/>
        <v>-2.33</v>
      </c>
      <c r="U71" s="20"/>
      <c r="W71" s="135">
        <f t="array" ref="W71">SUM(($D71=W$25)*($G71="CM")*($H71:$P71))</f>
        <v>0</v>
      </c>
      <c r="X71" s="135">
        <f t="array" ref="X71">SUM(($D71=W$25)*($G71&lt;&gt;"CM")*($H71:$P71))</f>
        <v>0</v>
      </c>
      <c r="AA71" s="135">
        <f t="array" ref="AA71">SUM(($D71=AA$25)*($G71="CM")*(H71+I71+J71+K71+L71+N71))</f>
        <v>0</v>
      </c>
      <c r="AB71" s="135">
        <f t="array" ref="AB71">SUM(($D71=AA$25)*($G71&lt;&gt;"CM")*(H71+I71+J71+K71+L71+N71))</f>
        <v>-21.669999999999995</v>
      </c>
    </row>
    <row r="72" spans="1:28" ht="15.75" thickBot="1" x14ac:dyDescent="0.3">
      <c r="A72" s="18" t="s">
        <v>22</v>
      </c>
      <c r="B72" s="18" t="s">
        <v>22</v>
      </c>
      <c r="C72" s="18" t="s">
        <v>39</v>
      </c>
      <c r="D72" s="27" t="s">
        <v>270</v>
      </c>
      <c r="E72" s="18" t="s">
        <v>40</v>
      </c>
      <c r="F72" s="19">
        <v>42739</v>
      </c>
      <c r="G72" s="27" t="s">
        <v>274</v>
      </c>
      <c r="H72" s="23">
        <v>25</v>
      </c>
      <c r="I72" s="21"/>
      <c r="J72" s="23">
        <v>112.04</v>
      </c>
      <c r="K72" s="23">
        <v>16.079999999999998</v>
      </c>
      <c r="L72" s="21"/>
      <c r="M72" s="23">
        <v>50.41</v>
      </c>
      <c r="N72" s="23">
        <v>2.4900000000000002</v>
      </c>
      <c r="O72" s="23">
        <v>-5.99</v>
      </c>
      <c r="P72" s="23">
        <v>-0.17</v>
      </c>
      <c r="Q72" s="28">
        <f t="shared" si="2"/>
        <v>-6.16</v>
      </c>
      <c r="R72" s="23">
        <v>0</v>
      </c>
      <c r="S72" s="23">
        <v>16.71</v>
      </c>
      <c r="T72" s="28">
        <f t="shared" si="3"/>
        <v>16.71</v>
      </c>
      <c r="U72" s="21"/>
      <c r="W72" s="135">
        <f t="array" ref="W72">SUM(($D72=W$25)*($G72="CM")*($H72:$P72))</f>
        <v>0</v>
      </c>
      <c r="X72" s="135">
        <f t="array" ref="X72">SUM(($D72=W$25)*($G72&lt;&gt;"CM")*($H72:$P72))</f>
        <v>0</v>
      </c>
      <c r="AA72" s="135">
        <f t="array" ref="AA72">SUM(($D72=AA$25)*($G72="CM")*(H72+I72+J72+K72+L72+N72))</f>
        <v>0</v>
      </c>
      <c r="AB72" s="135">
        <f t="array" ref="AB72">SUM(($D72=AA$25)*($G72&lt;&gt;"CM")*(H72+I72+J72+K72+L72+N72))</f>
        <v>155.61000000000001</v>
      </c>
    </row>
    <row r="73" spans="1:28" ht="15.75" thickBot="1" x14ac:dyDescent="0.3">
      <c r="A73" s="18" t="s">
        <v>22</v>
      </c>
      <c r="B73" s="18" t="s">
        <v>22</v>
      </c>
      <c r="C73" s="18" t="s">
        <v>39</v>
      </c>
      <c r="D73" s="27" t="s">
        <v>270</v>
      </c>
      <c r="E73" s="18" t="s">
        <v>40</v>
      </c>
      <c r="F73" s="19">
        <v>42740</v>
      </c>
      <c r="G73" s="27" t="s">
        <v>274</v>
      </c>
      <c r="H73" s="22">
        <v>0</v>
      </c>
      <c r="I73" s="20"/>
      <c r="J73" s="22">
        <v>0</v>
      </c>
      <c r="K73" s="22">
        <v>0</v>
      </c>
      <c r="L73" s="20"/>
      <c r="M73" s="22">
        <v>0</v>
      </c>
      <c r="N73" s="22">
        <v>0</v>
      </c>
      <c r="O73" s="22">
        <v>0</v>
      </c>
      <c r="P73" s="22">
        <v>0</v>
      </c>
      <c r="Q73" s="28">
        <f t="shared" si="2"/>
        <v>0</v>
      </c>
      <c r="R73" s="22">
        <v>0</v>
      </c>
      <c r="S73" s="22">
        <v>0</v>
      </c>
      <c r="T73" s="28">
        <f t="shared" si="3"/>
        <v>0</v>
      </c>
      <c r="U73" s="20"/>
      <c r="W73" s="135">
        <f t="array" ref="W73">SUM(($D73=W$25)*($G73="CM")*($H73:$P73))</f>
        <v>0</v>
      </c>
      <c r="X73" s="135">
        <f t="array" ref="X73">SUM(($D73=W$25)*($G73&lt;&gt;"CM")*($H73:$P73))</f>
        <v>0</v>
      </c>
      <c r="AA73" s="135">
        <f t="array" ref="AA73">SUM(($D73=AA$25)*($G73="CM")*(H73+I73+J73+K73+L73+N73))</f>
        <v>0</v>
      </c>
      <c r="AB73" s="135">
        <f t="array" ref="AB73">SUM(($D73=AA$25)*($G73&lt;&gt;"CM")*(H73+I73+J73+K73+L73+N73))</f>
        <v>0</v>
      </c>
    </row>
    <row r="74" spans="1:28" ht="15.75" thickBot="1" x14ac:dyDescent="0.3">
      <c r="A74" s="18" t="s">
        <v>22</v>
      </c>
      <c r="B74" s="18" t="s">
        <v>22</v>
      </c>
      <c r="C74" s="18" t="s">
        <v>39</v>
      </c>
      <c r="D74" s="27" t="s">
        <v>270</v>
      </c>
      <c r="E74" s="18" t="s">
        <v>40</v>
      </c>
      <c r="F74" s="19">
        <v>42741</v>
      </c>
      <c r="G74" s="27" t="s">
        <v>274</v>
      </c>
      <c r="H74" s="23">
        <v>0</v>
      </c>
      <c r="I74" s="21"/>
      <c r="J74" s="23">
        <v>-6.05</v>
      </c>
      <c r="K74" s="23">
        <v>-0.87</v>
      </c>
      <c r="L74" s="21"/>
      <c r="M74" s="23">
        <v>-2.73</v>
      </c>
      <c r="N74" s="23">
        <v>-0.14000000000000001</v>
      </c>
      <c r="O74" s="23">
        <v>0.32</v>
      </c>
      <c r="P74" s="23">
        <v>0.01</v>
      </c>
      <c r="Q74" s="28">
        <f t="shared" si="2"/>
        <v>0.33</v>
      </c>
      <c r="R74" s="23">
        <v>0</v>
      </c>
      <c r="S74" s="23">
        <v>-0.75</v>
      </c>
      <c r="T74" s="28">
        <f t="shared" si="3"/>
        <v>-0.75</v>
      </c>
      <c r="U74" s="21"/>
      <c r="W74" s="135">
        <f t="array" ref="W74">SUM(($D74=W$25)*($G74="CM")*($H74:$P74))</f>
        <v>0</v>
      </c>
      <c r="X74" s="135">
        <f t="array" ref="X74">SUM(($D74=W$25)*($G74&lt;&gt;"CM")*($H74:$P74))</f>
        <v>0</v>
      </c>
      <c r="AA74" s="135">
        <f t="array" ref="AA74">SUM(($D74=AA$25)*($G74="CM")*(H74+I74+J74+K74+L74+N74))</f>
        <v>0</v>
      </c>
      <c r="AB74" s="135">
        <f t="array" ref="AB74">SUM(($D74=AA$25)*($G74&lt;&gt;"CM")*(H74+I74+J74+K74+L74+N74))</f>
        <v>-7.06</v>
      </c>
    </row>
    <row r="75" spans="1:28" ht="15.75" thickBot="1" x14ac:dyDescent="0.3">
      <c r="A75" s="18" t="s">
        <v>22</v>
      </c>
      <c r="B75" s="18" t="s">
        <v>22</v>
      </c>
      <c r="C75" s="18" t="s">
        <v>39</v>
      </c>
      <c r="D75" s="27" t="s">
        <v>270</v>
      </c>
      <c r="E75" s="18" t="s">
        <v>40</v>
      </c>
      <c r="F75" s="19">
        <v>42743</v>
      </c>
      <c r="G75" s="27" t="s">
        <v>274</v>
      </c>
      <c r="H75" s="22">
        <v>325.83</v>
      </c>
      <c r="I75" s="20"/>
      <c r="J75" s="22">
        <v>650.05999999999995</v>
      </c>
      <c r="K75" s="22">
        <v>80.73</v>
      </c>
      <c r="L75" s="20"/>
      <c r="M75" s="22">
        <v>292.5</v>
      </c>
      <c r="N75" s="22">
        <v>12.12</v>
      </c>
      <c r="O75" s="22">
        <v>-34.770000000000003</v>
      </c>
      <c r="P75" s="22">
        <v>-0.97</v>
      </c>
      <c r="Q75" s="28">
        <f t="shared" si="2"/>
        <v>-35.74</v>
      </c>
      <c r="R75" s="22">
        <v>0</v>
      </c>
      <c r="S75" s="22">
        <v>114.78</v>
      </c>
      <c r="T75" s="28">
        <f t="shared" si="3"/>
        <v>114.78</v>
      </c>
      <c r="U75" s="20"/>
      <c r="W75" s="135">
        <f t="array" ref="W75">SUM(($D75=W$25)*($G75="CM")*($H75:$P75))</f>
        <v>0</v>
      </c>
      <c r="X75" s="135">
        <f t="array" ref="X75">SUM(($D75=W$25)*($G75&lt;&gt;"CM")*($H75:$P75))</f>
        <v>0</v>
      </c>
      <c r="AA75" s="135">
        <f t="array" ref="AA75">SUM(($D75=AA$25)*($G75="CM")*(H75+I75+J75+K75+L75+N75))</f>
        <v>0</v>
      </c>
      <c r="AB75" s="135">
        <f t="array" ref="AB75">SUM(($D75=AA$25)*($G75&lt;&gt;"CM")*(H75+I75+J75+K75+L75+N75))</f>
        <v>1068.7399999999998</v>
      </c>
    </row>
    <row r="76" spans="1:28" ht="15.75" thickBot="1" x14ac:dyDescent="0.3">
      <c r="A76" s="18" t="s">
        <v>22</v>
      </c>
      <c r="B76" s="18" t="s">
        <v>22</v>
      </c>
      <c r="C76" s="18" t="s">
        <v>39</v>
      </c>
      <c r="D76" s="27" t="s">
        <v>270</v>
      </c>
      <c r="E76" s="18" t="s">
        <v>40</v>
      </c>
      <c r="F76" s="19">
        <v>42744</v>
      </c>
      <c r="G76" s="27" t="s">
        <v>274</v>
      </c>
      <c r="H76" s="23">
        <v>0</v>
      </c>
      <c r="I76" s="21"/>
      <c r="J76" s="23">
        <v>-145.34</v>
      </c>
      <c r="K76" s="23">
        <v>-20.86</v>
      </c>
      <c r="L76" s="21"/>
      <c r="M76" s="23">
        <v>-65.400000000000006</v>
      </c>
      <c r="N76" s="23">
        <v>-3.64</v>
      </c>
      <c r="O76" s="23">
        <v>7.77</v>
      </c>
      <c r="P76" s="23">
        <v>0.22</v>
      </c>
      <c r="Q76" s="28">
        <f t="shared" si="2"/>
        <v>7.9899999999999993</v>
      </c>
      <c r="R76" s="23">
        <v>0</v>
      </c>
      <c r="S76" s="23">
        <v>-18.239999999999998</v>
      </c>
      <c r="T76" s="28">
        <f t="shared" si="3"/>
        <v>-18.239999999999998</v>
      </c>
      <c r="U76" s="21"/>
      <c r="W76" s="135">
        <f t="array" ref="W76">SUM(($D76=W$25)*($G76="CM")*($H76:$P76))</f>
        <v>0</v>
      </c>
      <c r="X76" s="135">
        <f t="array" ref="X76">SUM(($D76=W$25)*($G76&lt;&gt;"CM")*($H76:$P76))</f>
        <v>0</v>
      </c>
      <c r="AA76" s="135">
        <f t="array" ref="AA76">SUM(($D76=AA$25)*($G76="CM")*(H76+I76+J76+K76+L76+N76))</f>
        <v>0</v>
      </c>
      <c r="AB76" s="135">
        <f t="array" ref="AB76">SUM(($D76=AA$25)*($G76&lt;&gt;"CM")*(H76+I76+J76+K76+L76+N76))</f>
        <v>-169.83999999999997</v>
      </c>
    </row>
    <row r="77" spans="1:28" ht="15.75" thickBot="1" x14ac:dyDescent="0.3">
      <c r="A77" s="18" t="s">
        <v>22</v>
      </c>
      <c r="B77" s="18" t="s">
        <v>22</v>
      </c>
      <c r="C77" s="18" t="s">
        <v>39</v>
      </c>
      <c r="D77" s="27" t="s">
        <v>270</v>
      </c>
      <c r="E77" s="18" t="s">
        <v>40</v>
      </c>
      <c r="F77" s="19">
        <v>42745</v>
      </c>
      <c r="G77" s="27" t="s">
        <v>274</v>
      </c>
      <c r="H77" s="22">
        <v>0</v>
      </c>
      <c r="I77" s="20"/>
      <c r="J77" s="22">
        <v>-122.81</v>
      </c>
      <c r="K77" s="22">
        <v>-17.62</v>
      </c>
      <c r="L77" s="20"/>
      <c r="M77" s="22">
        <v>-55.27</v>
      </c>
      <c r="N77" s="22">
        <v>-3.13</v>
      </c>
      <c r="O77" s="22">
        <v>6.57</v>
      </c>
      <c r="P77" s="22">
        <v>0.18</v>
      </c>
      <c r="Q77" s="28">
        <f t="shared" si="2"/>
        <v>6.75</v>
      </c>
      <c r="R77" s="22">
        <v>0</v>
      </c>
      <c r="S77" s="22">
        <v>-15.42</v>
      </c>
      <c r="T77" s="28">
        <f t="shared" si="3"/>
        <v>-15.42</v>
      </c>
      <c r="U77" s="20"/>
      <c r="W77" s="135">
        <f t="array" ref="W77">SUM(($D77=W$25)*($G77="CM")*($H77:$P77))</f>
        <v>0</v>
      </c>
      <c r="X77" s="135">
        <f t="array" ref="X77">SUM(($D77=W$25)*($G77&lt;&gt;"CM")*($H77:$P77))</f>
        <v>0</v>
      </c>
      <c r="AA77" s="135">
        <f t="array" ref="AA77">SUM(($D77=AA$25)*($G77="CM")*(H77+I77+J77+K77+L77+N77))</f>
        <v>0</v>
      </c>
      <c r="AB77" s="135">
        <f t="array" ref="AB77">SUM(($D77=AA$25)*($G77&lt;&gt;"CM")*(H77+I77+J77+K77+L77+N77))</f>
        <v>-143.56</v>
      </c>
    </row>
    <row r="78" spans="1:28" ht="15.75" thickBot="1" x14ac:dyDescent="0.3">
      <c r="A78" s="18" t="s">
        <v>22</v>
      </c>
      <c r="B78" s="18" t="s">
        <v>22</v>
      </c>
      <c r="C78" s="18" t="s">
        <v>39</v>
      </c>
      <c r="D78" s="27" t="s">
        <v>270</v>
      </c>
      <c r="E78" s="18" t="s">
        <v>40</v>
      </c>
      <c r="F78" s="19">
        <v>42746</v>
      </c>
      <c r="G78" s="27" t="s">
        <v>274</v>
      </c>
      <c r="H78" s="23">
        <v>0</v>
      </c>
      <c r="I78" s="21"/>
      <c r="J78" s="23">
        <v>-0.73</v>
      </c>
      <c r="K78" s="23">
        <v>-0.1</v>
      </c>
      <c r="L78" s="21"/>
      <c r="M78" s="23">
        <v>-0.33</v>
      </c>
      <c r="N78" s="23">
        <v>-0.02</v>
      </c>
      <c r="O78" s="23">
        <v>0.04</v>
      </c>
      <c r="P78" s="23">
        <v>0</v>
      </c>
      <c r="Q78" s="28">
        <f t="shared" si="2"/>
        <v>0.04</v>
      </c>
      <c r="R78" s="23">
        <v>0</v>
      </c>
      <c r="S78" s="23">
        <v>-0.09</v>
      </c>
      <c r="T78" s="28">
        <f t="shared" si="3"/>
        <v>-0.09</v>
      </c>
      <c r="U78" s="21"/>
      <c r="W78" s="135">
        <f t="array" ref="W78">SUM(($D78=W$25)*($G78="CM")*($H78:$P78))</f>
        <v>0</v>
      </c>
      <c r="X78" s="135">
        <f t="array" ref="X78">SUM(($D78=W$25)*($G78&lt;&gt;"CM")*($H78:$P78))</f>
        <v>0</v>
      </c>
      <c r="AA78" s="135">
        <f t="array" ref="AA78">SUM(($D78=AA$25)*($G78="CM")*(H78+I78+J78+K78+L78+N78))</f>
        <v>0</v>
      </c>
      <c r="AB78" s="135">
        <f t="array" ref="AB78">SUM(($D78=AA$25)*($G78&lt;&gt;"CM")*(H78+I78+J78+K78+L78+N78))</f>
        <v>-0.85</v>
      </c>
    </row>
    <row r="79" spans="1:28" ht="15.75" thickBot="1" x14ac:dyDescent="0.3">
      <c r="A79" s="18" t="s">
        <v>22</v>
      </c>
      <c r="B79" s="18" t="s">
        <v>22</v>
      </c>
      <c r="C79" s="18" t="s">
        <v>39</v>
      </c>
      <c r="D79" s="27" t="s">
        <v>270</v>
      </c>
      <c r="E79" s="18" t="s">
        <v>40</v>
      </c>
      <c r="F79" s="19">
        <v>42747</v>
      </c>
      <c r="G79" s="27" t="s">
        <v>274</v>
      </c>
      <c r="H79" s="22">
        <v>0</v>
      </c>
      <c r="I79" s="20"/>
      <c r="J79" s="22">
        <v>0</v>
      </c>
      <c r="K79" s="22">
        <v>0</v>
      </c>
      <c r="L79" s="20"/>
      <c r="M79" s="22">
        <v>0</v>
      </c>
      <c r="N79" s="22">
        <v>0</v>
      </c>
      <c r="O79" s="22">
        <v>0</v>
      </c>
      <c r="P79" s="22">
        <v>0</v>
      </c>
      <c r="Q79" s="28">
        <f t="shared" si="2"/>
        <v>0</v>
      </c>
      <c r="R79" s="22">
        <v>0</v>
      </c>
      <c r="S79" s="22">
        <v>0</v>
      </c>
      <c r="T79" s="28">
        <f t="shared" si="3"/>
        <v>0</v>
      </c>
      <c r="U79" s="20"/>
      <c r="W79" s="135">
        <f t="array" ref="W79">SUM(($D79=W$25)*($G79="CM")*($H79:$P79))</f>
        <v>0</v>
      </c>
      <c r="X79" s="135">
        <f t="array" ref="X79">SUM(($D79=W$25)*($G79&lt;&gt;"CM")*($H79:$P79))</f>
        <v>0</v>
      </c>
      <c r="AA79" s="135">
        <f t="array" ref="AA79">SUM(($D79=AA$25)*($G79="CM")*(H79+I79+J79+K79+L79+N79))</f>
        <v>0</v>
      </c>
      <c r="AB79" s="135">
        <f t="array" ref="AB79">SUM(($D79=AA$25)*($G79&lt;&gt;"CM")*(H79+I79+J79+K79+L79+N79))</f>
        <v>0</v>
      </c>
    </row>
    <row r="80" spans="1:28" ht="15.75" thickBot="1" x14ac:dyDescent="0.3">
      <c r="A80" s="18" t="s">
        <v>22</v>
      </c>
      <c r="B80" s="18" t="s">
        <v>22</v>
      </c>
      <c r="C80" s="18" t="s">
        <v>39</v>
      </c>
      <c r="D80" s="27" t="s">
        <v>270</v>
      </c>
      <c r="E80" s="18" t="s">
        <v>40</v>
      </c>
      <c r="F80" s="19">
        <v>42750</v>
      </c>
      <c r="G80" s="27" t="s">
        <v>274</v>
      </c>
      <c r="H80" s="23">
        <v>-25</v>
      </c>
      <c r="I80" s="21"/>
      <c r="J80" s="23">
        <v>-190.05</v>
      </c>
      <c r="K80" s="23">
        <v>-27.26</v>
      </c>
      <c r="L80" s="21"/>
      <c r="M80" s="23">
        <v>-85.51</v>
      </c>
      <c r="N80" s="23">
        <v>-5.21</v>
      </c>
      <c r="O80" s="23">
        <v>10.17</v>
      </c>
      <c r="P80" s="23">
        <v>0.28000000000000003</v>
      </c>
      <c r="Q80" s="28">
        <f t="shared" si="2"/>
        <v>10.45</v>
      </c>
      <c r="R80" s="23">
        <v>0</v>
      </c>
      <c r="S80" s="23">
        <v>-26.6</v>
      </c>
      <c r="T80" s="28">
        <f t="shared" si="3"/>
        <v>-26.6</v>
      </c>
      <c r="U80" s="21"/>
      <c r="W80" s="135">
        <f t="array" ref="W80">SUM(($D80=W$25)*($G80="CM")*($H80:$P80))</f>
        <v>0</v>
      </c>
      <c r="X80" s="135">
        <f t="array" ref="X80">SUM(($D80=W$25)*($G80&lt;&gt;"CM")*($H80:$P80))</f>
        <v>0</v>
      </c>
      <c r="AA80" s="135">
        <f t="array" ref="AA80">SUM(($D80=AA$25)*($G80="CM")*(H80+I80+J80+K80+L80+N80))</f>
        <v>0</v>
      </c>
      <c r="AB80" s="135">
        <f t="array" ref="AB80">SUM(($D80=AA$25)*($G80&lt;&gt;"CM")*(H80+I80+J80+K80+L80+N80))</f>
        <v>-247.52</v>
      </c>
    </row>
    <row r="81" spans="1:28" ht="15.75" thickBot="1" x14ac:dyDescent="0.3">
      <c r="A81" s="18" t="s">
        <v>22</v>
      </c>
      <c r="B81" s="18" t="s">
        <v>22</v>
      </c>
      <c r="C81" s="18" t="s">
        <v>39</v>
      </c>
      <c r="D81" s="27" t="s">
        <v>270</v>
      </c>
      <c r="E81" s="18" t="s">
        <v>40</v>
      </c>
      <c r="F81" s="19">
        <v>42751</v>
      </c>
      <c r="G81" s="27" t="s">
        <v>274</v>
      </c>
      <c r="H81" s="22">
        <v>-25</v>
      </c>
      <c r="I81" s="20"/>
      <c r="J81" s="22">
        <v>-35.61</v>
      </c>
      <c r="K81" s="22">
        <v>-5.1100000000000003</v>
      </c>
      <c r="L81" s="20"/>
      <c r="M81" s="22">
        <v>-16.02</v>
      </c>
      <c r="N81" s="22">
        <v>-0.99</v>
      </c>
      <c r="O81" s="22">
        <v>1.91</v>
      </c>
      <c r="P81" s="22">
        <v>0.05</v>
      </c>
      <c r="Q81" s="28">
        <f t="shared" si="2"/>
        <v>1.96</v>
      </c>
      <c r="R81" s="22">
        <v>0</v>
      </c>
      <c r="S81" s="22">
        <v>-7.16</v>
      </c>
      <c r="T81" s="28">
        <f t="shared" si="3"/>
        <v>-7.16</v>
      </c>
      <c r="U81" s="20"/>
      <c r="W81" s="135">
        <f t="array" ref="W81">SUM(($D81=W$25)*($G81="CM")*($H81:$P81))</f>
        <v>0</v>
      </c>
      <c r="X81" s="135">
        <f t="array" ref="X81">SUM(($D81=W$25)*($G81&lt;&gt;"CM")*($H81:$P81))</f>
        <v>0</v>
      </c>
      <c r="AA81" s="135">
        <f t="array" ref="AA81">SUM(($D81=AA$25)*($G81="CM")*(H81+I81+J81+K81+L81+N81))</f>
        <v>0</v>
      </c>
      <c r="AB81" s="135">
        <f t="array" ref="AB81">SUM(($D81=AA$25)*($G81&lt;&gt;"CM")*(H81+I81+J81+K81+L81+N81))</f>
        <v>-66.709999999999994</v>
      </c>
    </row>
    <row r="82" spans="1:28" ht="15.75" thickBot="1" x14ac:dyDescent="0.3">
      <c r="A82" s="18" t="s">
        <v>22</v>
      </c>
      <c r="B82" s="18" t="s">
        <v>22</v>
      </c>
      <c r="C82" s="18" t="s">
        <v>39</v>
      </c>
      <c r="D82" s="27" t="s">
        <v>270</v>
      </c>
      <c r="E82" s="18" t="s">
        <v>40</v>
      </c>
      <c r="F82" s="19">
        <v>42755</v>
      </c>
      <c r="G82" s="27" t="s">
        <v>274</v>
      </c>
      <c r="H82" s="23">
        <v>0</v>
      </c>
      <c r="I82" s="21"/>
      <c r="J82" s="23">
        <v>-0.25</v>
      </c>
      <c r="K82" s="23">
        <v>-0.03</v>
      </c>
      <c r="L82" s="21"/>
      <c r="M82" s="23">
        <v>-0.11</v>
      </c>
      <c r="N82" s="23">
        <v>0</v>
      </c>
      <c r="O82" s="23">
        <v>0.01</v>
      </c>
      <c r="P82" s="23">
        <v>0</v>
      </c>
      <c r="Q82" s="28">
        <f t="shared" si="2"/>
        <v>0.01</v>
      </c>
      <c r="R82" s="23">
        <v>0</v>
      </c>
      <c r="S82" s="23">
        <v>-0.03</v>
      </c>
      <c r="T82" s="28">
        <f t="shared" si="3"/>
        <v>-0.03</v>
      </c>
      <c r="U82" s="21"/>
      <c r="W82" s="135">
        <f t="array" ref="W82">SUM(($D82=W$25)*($G82="CM")*($H82:$P82))</f>
        <v>0</v>
      </c>
      <c r="X82" s="135">
        <f t="array" ref="X82">SUM(($D82=W$25)*($G82&lt;&gt;"CM")*($H82:$P82))</f>
        <v>0</v>
      </c>
      <c r="AA82" s="135">
        <f t="array" ref="AA82">SUM(($D82=AA$25)*($G82="CM")*(H82+I82+J82+K82+L82+N82))</f>
        <v>0</v>
      </c>
      <c r="AB82" s="135">
        <f t="array" ref="AB82">SUM(($D82=AA$25)*($G82&lt;&gt;"CM")*(H82+I82+J82+K82+L82+N82))</f>
        <v>-0.28000000000000003</v>
      </c>
    </row>
    <row r="83" spans="1:28" ht="15.75" thickBot="1" x14ac:dyDescent="0.3">
      <c r="A83" s="18" t="s">
        <v>22</v>
      </c>
      <c r="B83" s="18" t="s">
        <v>22</v>
      </c>
      <c r="C83" s="18" t="s">
        <v>39</v>
      </c>
      <c r="D83" s="27" t="s">
        <v>270</v>
      </c>
      <c r="E83" s="18" t="s">
        <v>40</v>
      </c>
      <c r="F83" s="19">
        <v>42756</v>
      </c>
      <c r="G83" s="27" t="s">
        <v>274</v>
      </c>
      <c r="H83" s="22">
        <v>25</v>
      </c>
      <c r="I83" s="20"/>
      <c r="J83" s="22">
        <v>35.61</v>
      </c>
      <c r="K83" s="22">
        <v>5.1100000000000003</v>
      </c>
      <c r="L83" s="20"/>
      <c r="M83" s="22">
        <v>16.02</v>
      </c>
      <c r="N83" s="22">
        <v>0.99</v>
      </c>
      <c r="O83" s="22">
        <v>-1.91</v>
      </c>
      <c r="P83" s="22">
        <v>-0.05</v>
      </c>
      <c r="Q83" s="28">
        <f t="shared" si="2"/>
        <v>-1.96</v>
      </c>
      <c r="R83" s="22">
        <v>0</v>
      </c>
      <c r="S83" s="22">
        <v>7.16</v>
      </c>
      <c r="T83" s="28">
        <f t="shared" si="3"/>
        <v>7.16</v>
      </c>
      <c r="U83" s="20"/>
      <c r="W83" s="135">
        <f t="array" ref="W83">SUM(($D83=W$25)*($G83="CM")*($H83:$P83))</f>
        <v>0</v>
      </c>
      <c r="X83" s="135">
        <f t="array" ref="X83">SUM(($D83=W$25)*($G83&lt;&gt;"CM")*($H83:$P83))</f>
        <v>0</v>
      </c>
      <c r="AA83" s="135">
        <f t="array" ref="AA83">SUM(($D83=AA$25)*($G83="CM")*(H83+I83+J83+K83+L83+N83))</f>
        <v>0</v>
      </c>
      <c r="AB83" s="135">
        <f t="array" ref="AB83">SUM(($D83=AA$25)*($G83&lt;&gt;"CM")*(H83+I83+J83+K83+L83+N83))</f>
        <v>66.709999999999994</v>
      </c>
    </row>
    <row r="84" spans="1:28" ht="15.75" thickBot="1" x14ac:dyDescent="0.3">
      <c r="A84" s="18" t="s">
        <v>22</v>
      </c>
      <c r="B84" s="18" t="s">
        <v>22</v>
      </c>
      <c r="C84" s="18" t="s">
        <v>39</v>
      </c>
      <c r="D84" s="27" t="s">
        <v>270</v>
      </c>
      <c r="E84" s="18" t="s">
        <v>40</v>
      </c>
      <c r="F84" s="19">
        <v>42765</v>
      </c>
      <c r="G84" s="27" t="s">
        <v>274</v>
      </c>
      <c r="H84" s="23">
        <v>25</v>
      </c>
      <c r="I84" s="21"/>
      <c r="J84" s="23">
        <v>0</v>
      </c>
      <c r="K84" s="23">
        <v>0</v>
      </c>
      <c r="L84" s="21"/>
      <c r="M84" s="23">
        <v>0</v>
      </c>
      <c r="N84" s="23">
        <v>0</v>
      </c>
      <c r="O84" s="23">
        <v>0</v>
      </c>
      <c r="P84" s="23">
        <v>0</v>
      </c>
      <c r="Q84" s="28">
        <f t="shared" si="2"/>
        <v>0</v>
      </c>
      <c r="R84" s="23">
        <v>0</v>
      </c>
      <c r="S84" s="23">
        <v>2.69</v>
      </c>
      <c r="T84" s="28">
        <f t="shared" si="3"/>
        <v>2.69</v>
      </c>
      <c r="U84" s="21"/>
      <c r="W84" s="135">
        <f t="array" ref="W84">SUM(($D84=W$25)*($G84="CM")*($H84:$P84))</f>
        <v>0</v>
      </c>
      <c r="X84" s="135">
        <f t="array" ref="X84">SUM(($D84=W$25)*($G84&lt;&gt;"CM")*($H84:$P84))</f>
        <v>0</v>
      </c>
      <c r="AA84" s="135">
        <f t="array" ref="AA84">SUM(($D84=AA$25)*($G84="CM")*(H84+I84+J84+K84+L84+N84))</f>
        <v>0</v>
      </c>
      <c r="AB84" s="135">
        <f t="array" ref="AB84">SUM(($D84=AA$25)*($G84&lt;&gt;"CM")*(H84+I84+J84+K84+L84+N84))</f>
        <v>25</v>
      </c>
    </row>
    <row r="85" spans="1:28" ht="15.75" thickBot="1" x14ac:dyDescent="0.3">
      <c r="A85" s="18" t="s">
        <v>22</v>
      </c>
      <c r="B85" s="18" t="s">
        <v>22</v>
      </c>
      <c r="C85" s="18" t="s">
        <v>39</v>
      </c>
      <c r="D85" s="27" t="s">
        <v>270</v>
      </c>
      <c r="E85" s="18" t="s">
        <v>40</v>
      </c>
      <c r="F85" s="19">
        <v>42766</v>
      </c>
      <c r="G85" s="27" t="s">
        <v>274</v>
      </c>
      <c r="H85" s="22">
        <v>0</v>
      </c>
      <c r="I85" s="20"/>
      <c r="J85" s="22">
        <v>36.5</v>
      </c>
      <c r="K85" s="22">
        <v>5.25</v>
      </c>
      <c r="L85" s="20"/>
      <c r="M85" s="22">
        <v>16.43</v>
      </c>
      <c r="N85" s="22">
        <v>1.1000000000000001</v>
      </c>
      <c r="O85" s="22">
        <v>-1.96</v>
      </c>
      <c r="P85" s="22">
        <v>-0.05</v>
      </c>
      <c r="Q85" s="28">
        <f t="shared" si="2"/>
        <v>-2.0099999999999998</v>
      </c>
      <c r="R85" s="22">
        <v>0</v>
      </c>
      <c r="S85" s="22">
        <v>4.5999999999999996</v>
      </c>
      <c r="T85" s="28">
        <f t="shared" si="3"/>
        <v>4.5999999999999996</v>
      </c>
      <c r="U85" s="20"/>
      <c r="W85" s="135">
        <f t="array" ref="W85">SUM(($D85=W$25)*($G85="CM")*($H85:$P85))</f>
        <v>0</v>
      </c>
      <c r="X85" s="135">
        <f t="array" ref="X85">SUM(($D85=W$25)*($G85&lt;&gt;"CM")*($H85:$P85))</f>
        <v>0</v>
      </c>
      <c r="AA85" s="135">
        <f t="array" ref="AA85">SUM(($D85=AA$25)*($G85="CM")*(H85+I85+J85+K85+L85+N85))</f>
        <v>0</v>
      </c>
      <c r="AB85" s="135">
        <f t="array" ref="AB85">SUM(($D85=AA$25)*($G85&lt;&gt;"CM")*(H85+I85+J85+K85+L85+N85))</f>
        <v>42.85</v>
      </c>
    </row>
    <row r="86" spans="1:28" ht="15.75" thickBot="1" x14ac:dyDescent="0.3">
      <c r="A86" s="18" t="s">
        <v>22</v>
      </c>
      <c r="B86" s="18" t="s">
        <v>22</v>
      </c>
      <c r="C86" s="18" t="s">
        <v>39</v>
      </c>
      <c r="D86" s="27" t="s">
        <v>270</v>
      </c>
      <c r="E86" s="18" t="s">
        <v>40</v>
      </c>
      <c r="F86" s="19">
        <v>42769</v>
      </c>
      <c r="G86" s="27" t="s">
        <v>274</v>
      </c>
      <c r="H86" s="23">
        <v>0</v>
      </c>
      <c r="I86" s="21"/>
      <c r="J86" s="23">
        <v>0</v>
      </c>
      <c r="K86" s="23">
        <v>0</v>
      </c>
      <c r="L86" s="21"/>
      <c r="M86" s="23">
        <v>0</v>
      </c>
      <c r="N86" s="23">
        <v>0</v>
      </c>
      <c r="O86" s="23">
        <v>0</v>
      </c>
      <c r="P86" s="23">
        <v>0</v>
      </c>
      <c r="Q86" s="28">
        <f t="shared" si="2"/>
        <v>0</v>
      </c>
      <c r="R86" s="23">
        <v>0</v>
      </c>
      <c r="S86" s="23">
        <v>0</v>
      </c>
      <c r="T86" s="28">
        <f t="shared" si="3"/>
        <v>0</v>
      </c>
      <c r="U86" s="21"/>
      <c r="W86" s="135">
        <f t="array" ref="W86">SUM(($D86=W$25)*($G86="CM")*($H86:$P86))</f>
        <v>0</v>
      </c>
      <c r="X86" s="135">
        <f t="array" ref="X86">SUM(($D86=W$25)*($G86&lt;&gt;"CM")*($H86:$P86))</f>
        <v>0</v>
      </c>
      <c r="AA86" s="135">
        <f t="array" ref="AA86">SUM(($D86=AA$25)*($G86="CM")*(H86+I86+J86+K86+L86+N86))</f>
        <v>0</v>
      </c>
      <c r="AB86" s="135">
        <f t="array" ref="AB86">SUM(($D86=AA$25)*($G86&lt;&gt;"CM")*(H86+I86+J86+K86+L86+N86))</f>
        <v>0</v>
      </c>
    </row>
    <row r="87" spans="1:28" ht="15.75" thickBot="1" x14ac:dyDescent="0.3">
      <c r="A87" s="18" t="s">
        <v>22</v>
      </c>
      <c r="B87" s="18" t="s">
        <v>22</v>
      </c>
      <c r="C87" s="18" t="s">
        <v>39</v>
      </c>
      <c r="D87" s="27" t="s">
        <v>270</v>
      </c>
      <c r="E87" s="18" t="s">
        <v>40</v>
      </c>
      <c r="F87" s="19">
        <v>42770</v>
      </c>
      <c r="G87" s="27" t="s">
        <v>274</v>
      </c>
      <c r="H87" s="22">
        <v>25</v>
      </c>
      <c r="I87" s="20"/>
      <c r="J87" s="22">
        <v>-72.98</v>
      </c>
      <c r="K87" s="22">
        <v>-10.47</v>
      </c>
      <c r="L87" s="20"/>
      <c r="M87" s="22">
        <v>-32.83</v>
      </c>
      <c r="N87" s="22">
        <v>-2.2000000000000002</v>
      </c>
      <c r="O87" s="22">
        <v>1.55</v>
      </c>
      <c r="P87" s="22">
        <v>0.86</v>
      </c>
      <c r="Q87" s="28">
        <f t="shared" si="2"/>
        <v>2.41</v>
      </c>
      <c r="R87" s="22">
        <v>0</v>
      </c>
      <c r="S87" s="22">
        <v>-5.47</v>
      </c>
      <c r="T87" s="28">
        <f t="shared" si="3"/>
        <v>-5.47</v>
      </c>
      <c r="U87" s="20"/>
      <c r="W87" s="135">
        <f t="array" ref="W87">SUM(($D87=W$25)*($G87="CM")*($H87:$P87))</f>
        <v>0</v>
      </c>
      <c r="X87" s="135">
        <f t="array" ref="X87">SUM(($D87=W$25)*($G87&lt;&gt;"CM")*($H87:$P87))</f>
        <v>0</v>
      </c>
      <c r="AA87" s="135">
        <f t="array" ref="AA87">SUM(($D87=AA$25)*($G87="CM")*(H87+I87+J87+K87+L87+N87))</f>
        <v>0</v>
      </c>
      <c r="AB87" s="135">
        <f t="array" ref="AB87">SUM(($D87=AA$25)*($G87&lt;&gt;"CM")*(H87+I87+J87+K87+L87+N87))</f>
        <v>-60.650000000000006</v>
      </c>
    </row>
    <row r="88" spans="1:28" ht="15.75" thickBot="1" x14ac:dyDescent="0.3">
      <c r="A88" s="18" t="s">
        <v>22</v>
      </c>
      <c r="B88" s="18" t="s">
        <v>22</v>
      </c>
      <c r="C88" s="18" t="s">
        <v>39</v>
      </c>
      <c r="D88" s="27" t="s">
        <v>270</v>
      </c>
      <c r="E88" s="18" t="s">
        <v>40</v>
      </c>
      <c r="F88" s="19">
        <v>42771</v>
      </c>
      <c r="G88" s="27" t="s">
        <v>274</v>
      </c>
      <c r="H88" s="23">
        <v>0</v>
      </c>
      <c r="I88" s="21"/>
      <c r="J88" s="23">
        <v>0</v>
      </c>
      <c r="K88" s="23">
        <v>0</v>
      </c>
      <c r="L88" s="21"/>
      <c r="M88" s="23">
        <v>0</v>
      </c>
      <c r="N88" s="23">
        <v>0</v>
      </c>
      <c r="O88" s="23">
        <v>0</v>
      </c>
      <c r="P88" s="23">
        <v>0</v>
      </c>
      <c r="Q88" s="28">
        <f t="shared" si="2"/>
        <v>0</v>
      </c>
      <c r="R88" s="23">
        <v>0</v>
      </c>
      <c r="S88" s="23">
        <v>0</v>
      </c>
      <c r="T88" s="28">
        <f t="shared" si="3"/>
        <v>0</v>
      </c>
      <c r="U88" s="21"/>
      <c r="W88" s="135">
        <f t="array" ref="W88">SUM(($D88=W$25)*($G88="CM")*($H88:$P88))</f>
        <v>0</v>
      </c>
      <c r="X88" s="135">
        <f t="array" ref="X88">SUM(($D88=W$25)*($G88&lt;&gt;"CM")*($H88:$P88))</f>
        <v>0</v>
      </c>
      <c r="AA88" s="135">
        <f t="array" ref="AA88">SUM(($D88=AA$25)*($G88="CM")*(H88+I88+J88+K88+L88+N88))</f>
        <v>0</v>
      </c>
      <c r="AB88" s="135">
        <f t="array" ref="AB88">SUM(($D88=AA$25)*($G88&lt;&gt;"CM")*(H88+I88+J88+K88+L88+N88))</f>
        <v>0</v>
      </c>
    </row>
    <row r="89" spans="1:28" ht="15.75" thickBot="1" x14ac:dyDescent="0.3">
      <c r="A89" s="18" t="s">
        <v>22</v>
      </c>
      <c r="B89" s="18" t="s">
        <v>22</v>
      </c>
      <c r="C89" s="18" t="s">
        <v>39</v>
      </c>
      <c r="D89" s="27" t="s">
        <v>270</v>
      </c>
      <c r="E89" s="18" t="s">
        <v>40</v>
      </c>
      <c r="F89" s="19">
        <v>42772</v>
      </c>
      <c r="G89" s="27" t="s">
        <v>274</v>
      </c>
      <c r="H89" s="22">
        <v>0</v>
      </c>
      <c r="I89" s="20"/>
      <c r="J89" s="22">
        <v>0</v>
      </c>
      <c r="K89" s="22">
        <v>0</v>
      </c>
      <c r="L89" s="20"/>
      <c r="M89" s="22">
        <v>0</v>
      </c>
      <c r="N89" s="22">
        <v>0</v>
      </c>
      <c r="O89" s="22">
        <v>0</v>
      </c>
      <c r="P89" s="22">
        <v>0</v>
      </c>
      <c r="Q89" s="28">
        <f t="shared" si="2"/>
        <v>0</v>
      </c>
      <c r="R89" s="22">
        <v>0</v>
      </c>
      <c r="S89" s="22">
        <v>0</v>
      </c>
      <c r="T89" s="28">
        <f t="shared" si="3"/>
        <v>0</v>
      </c>
      <c r="U89" s="20"/>
      <c r="W89" s="135">
        <f t="array" ref="W89">SUM(($D89=W$25)*($G89="CM")*($H89:$P89))</f>
        <v>0</v>
      </c>
      <c r="X89" s="135">
        <f t="array" ref="X89">SUM(($D89=W$25)*($G89&lt;&gt;"CM")*($H89:$P89))</f>
        <v>0</v>
      </c>
      <c r="AA89" s="135">
        <f t="array" ref="AA89">SUM(($D89=AA$25)*($G89="CM")*(H89+I89+J89+K89+L89+N89))</f>
        <v>0</v>
      </c>
      <c r="AB89" s="135">
        <f t="array" ref="AB89">SUM(($D89=AA$25)*($G89&lt;&gt;"CM")*(H89+I89+J89+K89+L89+N89))</f>
        <v>0</v>
      </c>
    </row>
    <row r="90" spans="1:28" ht="15.75" thickBot="1" x14ac:dyDescent="0.3">
      <c r="A90" s="18" t="s">
        <v>22</v>
      </c>
      <c r="B90" s="18" t="s">
        <v>22</v>
      </c>
      <c r="C90" s="18" t="s">
        <v>39</v>
      </c>
      <c r="D90" s="27" t="s">
        <v>270</v>
      </c>
      <c r="E90" s="18" t="s">
        <v>40</v>
      </c>
      <c r="F90" s="19">
        <v>42773</v>
      </c>
      <c r="G90" s="27" t="s">
        <v>274</v>
      </c>
      <c r="H90" s="23">
        <v>0</v>
      </c>
      <c r="I90" s="21"/>
      <c r="J90" s="23">
        <v>-41.11</v>
      </c>
      <c r="K90" s="23">
        <v>-5.9</v>
      </c>
      <c r="L90" s="21"/>
      <c r="M90" s="23">
        <v>-18.510000000000002</v>
      </c>
      <c r="N90" s="23">
        <v>-1.24</v>
      </c>
      <c r="O90" s="23">
        <v>0.88</v>
      </c>
      <c r="P90" s="23">
        <v>0.48</v>
      </c>
      <c r="Q90" s="28">
        <f t="shared" si="2"/>
        <v>1.3599999999999999</v>
      </c>
      <c r="R90" s="23">
        <v>0</v>
      </c>
      <c r="S90" s="23">
        <v>-4.3499999999999996</v>
      </c>
      <c r="T90" s="28">
        <f t="shared" si="3"/>
        <v>-4.3499999999999996</v>
      </c>
      <c r="U90" s="21"/>
      <c r="W90" s="135">
        <f t="array" ref="W90">SUM(($D90=W$25)*($G90="CM")*($H90:$P90))</f>
        <v>0</v>
      </c>
      <c r="X90" s="135">
        <f t="array" ref="X90">SUM(($D90=W$25)*($G90&lt;&gt;"CM")*($H90:$P90))</f>
        <v>0</v>
      </c>
      <c r="AA90" s="135">
        <f t="array" ref="AA90">SUM(($D90=AA$25)*($G90="CM")*(H90+I90+J90+K90+L90+N90))</f>
        <v>0</v>
      </c>
      <c r="AB90" s="135">
        <f t="array" ref="AB90">SUM(($D90=AA$25)*($G90&lt;&gt;"CM")*(H90+I90+J90+K90+L90+N90))</f>
        <v>-48.25</v>
      </c>
    </row>
    <row r="91" spans="1:28" ht="15.75" thickBot="1" x14ac:dyDescent="0.3">
      <c r="A91" s="18" t="s">
        <v>22</v>
      </c>
      <c r="B91" s="18" t="s">
        <v>22</v>
      </c>
      <c r="C91" s="18" t="s">
        <v>39</v>
      </c>
      <c r="D91" s="27" t="s">
        <v>270</v>
      </c>
      <c r="E91" s="18" t="s">
        <v>40</v>
      </c>
      <c r="F91" s="19">
        <v>42774</v>
      </c>
      <c r="G91" s="27" t="s">
        <v>274</v>
      </c>
      <c r="H91" s="22">
        <v>25</v>
      </c>
      <c r="I91" s="20"/>
      <c r="J91" s="22">
        <v>698.18</v>
      </c>
      <c r="K91" s="22">
        <v>100.19</v>
      </c>
      <c r="L91" s="20"/>
      <c r="M91" s="22">
        <v>314.17</v>
      </c>
      <c r="N91" s="22">
        <v>20.98</v>
      </c>
      <c r="O91" s="22">
        <v>-14.87</v>
      </c>
      <c r="P91" s="22">
        <v>-8.19</v>
      </c>
      <c r="Q91" s="28">
        <f t="shared" si="2"/>
        <v>-23.06</v>
      </c>
      <c r="R91" s="22">
        <v>0</v>
      </c>
      <c r="S91" s="22">
        <v>76.069999999999993</v>
      </c>
      <c r="T91" s="28">
        <f t="shared" si="3"/>
        <v>76.069999999999993</v>
      </c>
      <c r="U91" s="20"/>
      <c r="W91" s="135">
        <f t="array" ref="W91">SUM(($D91=W$25)*($G91="CM")*($H91:$P91))</f>
        <v>0</v>
      </c>
      <c r="X91" s="135">
        <f t="array" ref="X91">SUM(($D91=W$25)*($G91&lt;&gt;"CM")*($H91:$P91))</f>
        <v>0</v>
      </c>
      <c r="AA91" s="135">
        <f t="array" ref="AA91">SUM(($D91=AA$25)*($G91="CM")*(H91+I91+J91+K91+L91+N91))</f>
        <v>0</v>
      </c>
      <c r="AB91" s="135">
        <f t="array" ref="AB91">SUM(($D91=AA$25)*($G91&lt;&gt;"CM")*(H91+I91+J91+K91+L91+N91))</f>
        <v>844.34999999999991</v>
      </c>
    </row>
    <row r="92" spans="1:28" ht="15.75" thickBot="1" x14ac:dyDescent="0.3">
      <c r="A92" s="18" t="s">
        <v>22</v>
      </c>
      <c r="B92" s="18" t="s">
        <v>22</v>
      </c>
      <c r="C92" s="18" t="s">
        <v>39</v>
      </c>
      <c r="D92" s="27" t="s">
        <v>270</v>
      </c>
      <c r="E92" s="18" t="s">
        <v>40</v>
      </c>
      <c r="F92" s="19">
        <v>42775</v>
      </c>
      <c r="G92" s="27" t="s">
        <v>274</v>
      </c>
      <c r="H92" s="23">
        <v>0</v>
      </c>
      <c r="I92" s="21"/>
      <c r="J92" s="23">
        <v>-96.9</v>
      </c>
      <c r="K92" s="23">
        <v>-13.9</v>
      </c>
      <c r="L92" s="21"/>
      <c r="M92" s="23">
        <v>-43.6</v>
      </c>
      <c r="N92" s="23">
        <v>-2.91</v>
      </c>
      <c r="O92" s="23">
        <v>2.06</v>
      </c>
      <c r="P92" s="23">
        <v>1.1399999999999999</v>
      </c>
      <c r="Q92" s="28">
        <f t="shared" si="2"/>
        <v>3.2</v>
      </c>
      <c r="R92" s="23">
        <v>0</v>
      </c>
      <c r="S92" s="23">
        <v>-10.24</v>
      </c>
      <c r="T92" s="28">
        <f t="shared" si="3"/>
        <v>-10.24</v>
      </c>
      <c r="U92" s="21"/>
      <c r="W92" s="135">
        <f t="array" ref="W92">SUM(($D92=W$25)*($G92="CM")*($H92:$P92))</f>
        <v>0</v>
      </c>
      <c r="X92" s="135">
        <f t="array" ref="X92">SUM(($D92=W$25)*($G92&lt;&gt;"CM")*($H92:$P92))</f>
        <v>0</v>
      </c>
      <c r="AA92" s="135">
        <f t="array" ref="AA92">SUM(($D92=AA$25)*($G92="CM")*(H92+I92+J92+K92+L92+N92))</f>
        <v>0</v>
      </c>
      <c r="AB92" s="135">
        <f t="array" ref="AB92">SUM(($D92=AA$25)*($G92&lt;&gt;"CM")*(H92+I92+J92+K92+L92+N92))</f>
        <v>-113.71000000000001</v>
      </c>
    </row>
    <row r="93" spans="1:28" ht="15.75" thickBot="1" x14ac:dyDescent="0.3">
      <c r="A93" s="18" t="s">
        <v>22</v>
      </c>
      <c r="B93" s="18" t="s">
        <v>22</v>
      </c>
      <c r="C93" s="18" t="s">
        <v>39</v>
      </c>
      <c r="D93" s="27" t="s">
        <v>270</v>
      </c>
      <c r="E93" s="18" t="s">
        <v>40</v>
      </c>
      <c r="F93" s="19">
        <v>42776</v>
      </c>
      <c r="G93" s="27" t="s">
        <v>274</v>
      </c>
      <c r="H93" s="22">
        <v>0</v>
      </c>
      <c r="I93" s="20"/>
      <c r="J93" s="22">
        <v>-21.2</v>
      </c>
      <c r="K93" s="22">
        <v>-3.04</v>
      </c>
      <c r="L93" s="20"/>
      <c r="M93" s="22">
        <v>-9.5399999999999991</v>
      </c>
      <c r="N93" s="22">
        <v>-0.64</v>
      </c>
      <c r="O93" s="22">
        <v>0.46</v>
      </c>
      <c r="P93" s="22">
        <v>0.25</v>
      </c>
      <c r="Q93" s="28">
        <f t="shared" si="2"/>
        <v>0.71</v>
      </c>
      <c r="R93" s="22">
        <v>0</v>
      </c>
      <c r="S93" s="22">
        <v>-2.25</v>
      </c>
      <c r="T93" s="28">
        <f t="shared" si="3"/>
        <v>-2.25</v>
      </c>
      <c r="U93" s="20"/>
      <c r="W93" s="135">
        <f t="array" ref="W93">SUM(($D93=W$25)*($G93="CM")*($H93:$P93))</f>
        <v>0</v>
      </c>
      <c r="X93" s="135">
        <f t="array" ref="X93">SUM(($D93=W$25)*($G93&lt;&gt;"CM")*($H93:$P93))</f>
        <v>0</v>
      </c>
      <c r="AA93" s="135">
        <f t="array" ref="AA93">SUM(($D93=AA$25)*($G93="CM")*(H93+I93+J93+K93+L93+N93))</f>
        <v>0</v>
      </c>
      <c r="AB93" s="135">
        <f t="array" ref="AB93">SUM(($D93=AA$25)*($G93&lt;&gt;"CM")*(H93+I93+J93+K93+L93+N93))</f>
        <v>-24.88</v>
      </c>
    </row>
    <row r="94" spans="1:28" ht="15.75" thickBot="1" x14ac:dyDescent="0.3">
      <c r="A94" s="18" t="s">
        <v>22</v>
      </c>
      <c r="B94" s="18" t="s">
        <v>22</v>
      </c>
      <c r="C94" s="18" t="s">
        <v>39</v>
      </c>
      <c r="D94" s="27" t="s">
        <v>270</v>
      </c>
      <c r="E94" s="18" t="s">
        <v>40</v>
      </c>
      <c r="F94" s="19">
        <v>42777</v>
      </c>
      <c r="G94" s="27" t="s">
        <v>274</v>
      </c>
      <c r="H94" s="23">
        <v>0</v>
      </c>
      <c r="I94" s="21"/>
      <c r="J94" s="23">
        <v>-36.33</v>
      </c>
      <c r="K94" s="23">
        <v>-5.22</v>
      </c>
      <c r="L94" s="21"/>
      <c r="M94" s="23">
        <v>-16.350000000000001</v>
      </c>
      <c r="N94" s="23">
        <v>-1.0900000000000001</v>
      </c>
      <c r="O94" s="23">
        <v>0.77</v>
      </c>
      <c r="P94" s="23">
        <v>0.43</v>
      </c>
      <c r="Q94" s="28">
        <f t="shared" si="2"/>
        <v>1.2</v>
      </c>
      <c r="R94" s="23">
        <v>0</v>
      </c>
      <c r="S94" s="23">
        <v>-3.84</v>
      </c>
      <c r="T94" s="28">
        <f t="shared" si="3"/>
        <v>-3.84</v>
      </c>
      <c r="U94" s="21"/>
      <c r="W94" s="135">
        <f t="array" ref="W94">SUM(($D94=W$25)*($G94="CM")*($H94:$P94))</f>
        <v>0</v>
      </c>
      <c r="X94" s="135">
        <f t="array" ref="X94">SUM(($D94=W$25)*($G94&lt;&gt;"CM")*($H94:$P94))</f>
        <v>0</v>
      </c>
      <c r="AA94" s="135">
        <f t="array" ref="AA94">SUM(($D94=AA$25)*($G94="CM")*(H94+I94+J94+K94+L94+N94))</f>
        <v>0</v>
      </c>
      <c r="AB94" s="135">
        <f t="array" ref="AB94">SUM(($D94=AA$25)*($G94&lt;&gt;"CM")*(H94+I94+J94+K94+L94+N94))</f>
        <v>-42.64</v>
      </c>
    </row>
    <row r="95" spans="1:28" ht="15.75" thickBot="1" x14ac:dyDescent="0.3">
      <c r="A95" s="18" t="s">
        <v>22</v>
      </c>
      <c r="B95" s="18" t="s">
        <v>22</v>
      </c>
      <c r="C95" s="18" t="s">
        <v>39</v>
      </c>
      <c r="D95" s="27" t="s">
        <v>270</v>
      </c>
      <c r="E95" s="18" t="s">
        <v>40</v>
      </c>
      <c r="F95" s="19">
        <v>42778</v>
      </c>
      <c r="G95" s="27" t="s">
        <v>274</v>
      </c>
      <c r="H95" s="22">
        <v>0</v>
      </c>
      <c r="I95" s="20"/>
      <c r="J95" s="22">
        <v>0</v>
      </c>
      <c r="K95" s="22">
        <v>0</v>
      </c>
      <c r="L95" s="20"/>
      <c r="M95" s="22">
        <v>0</v>
      </c>
      <c r="N95" s="22">
        <v>0</v>
      </c>
      <c r="O95" s="22">
        <v>0</v>
      </c>
      <c r="P95" s="22">
        <v>0</v>
      </c>
      <c r="Q95" s="28">
        <f t="shared" si="2"/>
        <v>0</v>
      </c>
      <c r="R95" s="22">
        <v>0</v>
      </c>
      <c r="S95" s="22">
        <v>0</v>
      </c>
      <c r="T95" s="28">
        <f t="shared" si="3"/>
        <v>0</v>
      </c>
      <c r="U95" s="20"/>
      <c r="W95" s="135">
        <f t="array" ref="W95">SUM(($D95=W$25)*($G95="CM")*($H95:$P95))</f>
        <v>0</v>
      </c>
      <c r="X95" s="135">
        <f t="array" ref="X95">SUM(($D95=W$25)*($G95&lt;&gt;"CM")*($H95:$P95))</f>
        <v>0</v>
      </c>
      <c r="AA95" s="135">
        <f t="array" ref="AA95">SUM(($D95=AA$25)*($G95="CM")*(H95+I95+J95+K95+L95+N95))</f>
        <v>0</v>
      </c>
      <c r="AB95" s="135">
        <f t="array" ref="AB95">SUM(($D95=AA$25)*($G95&lt;&gt;"CM")*(H95+I95+J95+K95+L95+N95))</f>
        <v>0</v>
      </c>
    </row>
    <row r="96" spans="1:28" ht="15.75" thickBot="1" x14ac:dyDescent="0.3">
      <c r="A96" s="18" t="s">
        <v>22</v>
      </c>
      <c r="B96" s="18" t="s">
        <v>22</v>
      </c>
      <c r="C96" s="18" t="s">
        <v>39</v>
      </c>
      <c r="D96" s="27" t="s">
        <v>270</v>
      </c>
      <c r="E96" s="18" t="s">
        <v>40</v>
      </c>
      <c r="F96" s="19">
        <v>42781</v>
      </c>
      <c r="G96" s="27" t="s">
        <v>274</v>
      </c>
      <c r="H96" s="23">
        <v>-25</v>
      </c>
      <c r="I96" s="21"/>
      <c r="J96" s="23">
        <v>-299.82</v>
      </c>
      <c r="K96" s="23">
        <v>-43.03</v>
      </c>
      <c r="L96" s="21"/>
      <c r="M96" s="23">
        <v>-134.91999999999999</v>
      </c>
      <c r="N96" s="23">
        <v>-9.01</v>
      </c>
      <c r="O96" s="23">
        <v>6.39</v>
      </c>
      <c r="P96" s="23">
        <v>3.51</v>
      </c>
      <c r="Q96" s="28">
        <f t="shared" si="2"/>
        <v>9.8999999999999986</v>
      </c>
      <c r="R96" s="23">
        <v>0</v>
      </c>
      <c r="S96" s="23">
        <v>-33.950000000000003</v>
      </c>
      <c r="T96" s="28">
        <f t="shared" si="3"/>
        <v>-33.950000000000003</v>
      </c>
      <c r="U96" s="21"/>
      <c r="W96" s="135">
        <f t="array" ref="W96">SUM(($D96=W$25)*($G96="CM")*($H96:$P96))</f>
        <v>0</v>
      </c>
      <c r="X96" s="135">
        <f t="array" ref="X96">SUM(($D96=W$25)*($G96&lt;&gt;"CM")*($H96:$P96))</f>
        <v>0</v>
      </c>
      <c r="AA96" s="135">
        <f t="array" ref="AA96">SUM(($D96=AA$25)*($G96="CM")*(H96+I96+J96+K96+L96+N96))</f>
        <v>0</v>
      </c>
      <c r="AB96" s="135">
        <f t="array" ref="AB96">SUM(($D96=AA$25)*($G96&lt;&gt;"CM")*(H96+I96+J96+K96+L96+N96))</f>
        <v>-376.86</v>
      </c>
    </row>
    <row r="97" spans="1:28" ht="15.75" thickBot="1" x14ac:dyDescent="0.3">
      <c r="A97" s="18" t="s">
        <v>22</v>
      </c>
      <c r="B97" s="18" t="s">
        <v>22</v>
      </c>
      <c r="C97" s="18" t="s">
        <v>39</v>
      </c>
      <c r="D97" s="27" t="s">
        <v>270</v>
      </c>
      <c r="E97" s="18" t="s">
        <v>40</v>
      </c>
      <c r="F97" s="19">
        <v>42782</v>
      </c>
      <c r="G97" s="27" t="s">
        <v>274</v>
      </c>
      <c r="H97" s="22">
        <v>0</v>
      </c>
      <c r="I97" s="20"/>
      <c r="J97" s="22">
        <v>0</v>
      </c>
      <c r="K97" s="22">
        <v>0</v>
      </c>
      <c r="L97" s="20"/>
      <c r="M97" s="22">
        <v>0</v>
      </c>
      <c r="N97" s="22">
        <v>0</v>
      </c>
      <c r="O97" s="22">
        <v>0</v>
      </c>
      <c r="P97" s="22">
        <v>0</v>
      </c>
      <c r="Q97" s="28">
        <f t="shared" si="2"/>
        <v>0</v>
      </c>
      <c r="R97" s="22">
        <v>0</v>
      </c>
      <c r="S97" s="22">
        <v>0</v>
      </c>
      <c r="T97" s="28">
        <f t="shared" si="3"/>
        <v>0</v>
      </c>
      <c r="U97" s="20"/>
      <c r="W97" s="135">
        <f t="array" ref="W97">SUM(($D97=W$25)*($G97="CM")*($H97:$P97))</f>
        <v>0</v>
      </c>
      <c r="X97" s="135">
        <f t="array" ref="X97">SUM(($D97=W$25)*($G97&lt;&gt;"CM")*($H97:$P97))</f>
        <v>0</v>
      </c>
      <c r="AA97" s="135">
        <f t="array" ref="AA97">SUM(($D97=AA$25)*($G97="CM")*(H97+I97+J97+K97+L97+N97))</f>
        <v>0</v>
      </c>
      <c r="AB97" s="135">
        <f t="array" ref="AB97">SUM(($D97=AA$25)*($G97&lt;&gt;"CM")*(H97+I97+J97+K97+L97+N97))</f>
        <v>0</v>
      </c>
    </row>
    <row r="98" spans="1:28" ht="15.75" thickBot="1" x14ac:dyDescent="0.3">
      <c r="A98" s="18" t="s">
        <v>22</v>
      </c>
      <c r="B98" s="18" t="s">
        <v>22</v>
      </c>
      <c r="C98" s="18" t="s">
        <v>39</v>
      </c>
      <c r="D98" s="27" t="s">
        <v>270</v>
      </c>
      <c r="E98" s="18" t="s">
        <v>40</v>
      </c>
      <c r="F98" s="19">
        <v>42784</v>
      </c>
      <c r="G98" s="27" t="s">
        <v>274</v>
      </c>
      <c r="H98" s="23">
        <v>0</v>
      </c>
      <c r="I98" s="21"/>
      <c r="J98" s="23">
        <v>4.78</v>
      </c>
      <c r="K98" s="23">
        <v>0.69</v>
      </c>
      <c r="L98" s="21"/>
      <c r="M98" s="23">
        <v>2.16</v>
      </c>
      <c r="N98" s="23">
        <v>0.14000000000000001</v>
      </c>
      <c r="O98" s="23">
        <v>-0.11</v>
      </c>
      <c r="P98" s="23">
        <v>-0.05</v>
      </c>
      <c r="Q98" s="28">
        <f t="shared" si="2"/>
        <v>-0.16</v>
      </c>
      <c r="R98" s="23">
        <v>0</v>
      </c>
      <c r="S98" s="23">
        <v>0.51</v>
      </c>
      <c r="T98" s="28">
        <f t="shared" si="3"/>
        <v>0.51</v>
      </c>
      <c r="U98" s="21"/>
      <c r="W98" s="135">
        <f t="array" ref="W98">SUM(($D98=W$25)*($G98="CM")*($H98:$P98))</f>
        <v>0</v>
      </c>
      <c r="X98" s="135">
        <f t="array" ref="X98">SUM(($D98=W$25)*($G98&lt;&gt;"CM")*($H98:$P98))</f>
        <v>0</v>
      </c>
      <c r="AA98" s="135">
        <f t="array" ref="AA98">SUM(($D98=AA$25)*($G98="CM")*(H98+I98+J98+K98+L98+N98))</f>
        <v>0</v>
      </c>
      <c r="AB98" s="135">
        <f t="array" ref="AB98">SUM(($D98=AA$25)*($G98&lt;&gt;"CM")*(H98+I98+J98+K98+L98+N98))</f>
        <v>5.61</v>
      </c>
    </row>
    <row r="99" spans="1:28" ht="15.75" thickBot="1" x14ac:dyDescent="0.3">
      <c r="A99" s="18" t="s">
        <v>22</v>
      </c>
      <c r="B99" s="18" t="s">
        <v>22</v>
      </c>
      <c r="C99" s="18" t="s">
        <v>39</v>
      </c>
      <c r="D99" s="27" t="s">
        <v>270</v>
      </c>
      <c r="E99" s="18" t="s">
        <v>40</v>
      </c>
      <c r="F99" s="19">
        <v>42785</v>
      </c>
      <c r="G99" s="27" t="s">
        <v>274</v>
      </c>
      <c r="H99" s="22">
        <v>0</v>
      </c>
      <c r="I99" s="20"/>
      <c r="J99" s="22">
        <v>-8.36</v>
      </c>
      <c r="K99" s="22">
        <v>-1.2</v>
      </c>
      <c r="L99" s="20"/>
      <c r="M99" s="22">
        <v>-3.76</v>
      </c>
      <c r="N99" s="22">
        <v>-0.25</v>
      </c>
      <c r="O99" s="22">
        <v>0.18</v>
      </c>
      <c r="P99" s="22">
        <v>0.1</v>
      </c>
      <c r="Q99" s="28">
        <f t="shared" si="2"/>
        <v>0.28000000000000003</v>
      </c>
      <c r="R99" s="22">
        <v>0</v>
      </c>
      <c r="S99" s="22">
        <v>-0.89</v>
      </c>
      <c r="T99" s="28">
        <f t="shared" si="3"/>
        <v>-0.89</v>
      </c>
      <c r="U99" s="20"/>
      <c r="W99" s="135">
        <f t="array" ref="W99">SUM(($D99=W$25)*($G99="CM")*($H99:$P99))</f>
        <v>0</v>
      </c>
      <c r="X99" s="135">
        <f t="array" ref="X99">SUM(($D99=W$25)*($G99&lt;&gt;"CM")*($H99:$P99))</f>
        <v>0</v>
      </c>
      <c r="AA99" s="135">
        <f t="array" ref="AA99">SUM(($D99=AA$25)*($G99="CM")*(H99+I99+J99+K99+L99+N99))</f>
        <v>0</v>
      </c>
      <c r="AB99" s="135">
        <f t="array" ref="AB99">SUM(($D99=AA$25)*($G99&lt;&gt;"CM")*(H99+I99+J99+K99+L99+N99))</f>
        <v>-9.8099999999999987</v>
      </c>
    </row>
    <row r="100" spans="1:28" ht="15.75" thickBot="1" x14ac:dyDescent="0.3">
      <c r="A100" s="18" t="s">
        <v>22</v>
      </c>
      <c r="B100" s="18" t="s">
        <v>22</v>
      </c>
      <c r="C100" s="18" t="s">
        <v>39</v>
      </c>
      <c r="D100" s="27" t="s">
        <v>270</v>
      </c>
      <c r="E100" s="18" t="s">
        <v>40</v>
      </c>
      <c r="F100" s="19">
        <v>42786</v>
      </c>
      <c r="G100" s="27" t="s">
        <v>274</v>
      </c>
      <c r="H100" s="23">
        <v>0</v>
      </c>
      <c r="I100" s="21"/>
      <c r="J100" s="23">
        <v>-0.19</v>
      </c>
      <c r="K100" s="23">
        <v>-0.02</v>
      </c>
      <c r="L100" s="21"/>
      <c r="M100" s="23">
        <v>-0.08</v>
      </c>
      <c r="N100" s="23">
        <v>-0.01</v>
      </c>
      <c r="O100" s="23">
        <v>0.01</v>
      </c>
      <c r="P100" s="23">
        <v>0</v>
      </c>
      <c r="Q100" s="28">
        <f t="shared" si="2"/>
        <v>0.01</v>
      </c>
      <c r="R100" s="23">
        <v>0</v>
      </c>
      <c r="S100" s="23">
        <v>-0.02</v>
      </c>
      <c r="T100" s="28">
        <f t="shared" si="3"/>
        <v>-0.02</v>
      </c>
      <c r="U100" s="21"/>
      <c r="W100" s="135">
        <f t="array" ref="W100">SUM(($D100=W$25)*($G100="CM")*($H100:$P100))</f>
        <v>0</v>
      </c>
      <c r="X100" s="135">
        <f t="array" ref="X100">SUM(($D100=W$25)*($G100&lt;&gt;"CM")*($H100:$P100))</f>
        <v>0</v>
      </c>
      <c r="AA100" s="135">
        <f t="array" ref="AA100">SUM(($D100=AA$25)*($G100="CM")*(H100+I100+J100+K100+L100+N100))</f>
        <v>0</v>
      </c>
      <c r="AB100" s="135">
        <f t="array" ref="AB100">SUM(($D100=AA$25)*($G100&lt;&gt;"CM")*(H100+I100+J100+K100+L100+N100))</f>
        <v>-0.22</v>
      </c>
    </row>
    <row r="101" spans="1:28" ht="15.75" thickBot="1" x14ac:dyDescent="0.3">
      <c r="A101" s="18" t="s">
        <v>22</v>
      </c>
      <c r="B101" s="18" t="s">
        <v>22</v>
      </c>
      <c r="C101" s="18" t="s">
        <v>39</v>
      </c>
      <c r="D101" s="27" t="s">
        <v>270</v>
      </c>
      <c r="E101" s="18" t="s">
        <v>40</v>
      </c>
      <c r="F101" s="19">
        <v>42787</v>
      </c>
      <c r="G101" s="27" t="s">
        <v>274</v>
      </c>
      <c r="H101" s="22">
        <v>0</v>
      </c>
      <c r="I101" s="20"/>
      <c r="J101" s="22">
        <v>-34.82</v>
      </c>
      <c r="K101" s="22">
        <v>-5</v>
      </c>
      <c r="L101" s="20"/>
      <c r="M101" s="22">
        <v>-15.67</v>
      </c>
      <c r="N101" s="22">
        <v>-1.04</v>
      </c>
      <c r="O101" s="22">
        <v>0.74</v>
      </c>
      <c r="P101" s="22">
        <v>0.41</v>
      </c>
      <c r="Q101" s="28">
        <f t="shared" si="2"/>
        <v>1.1499999999999999</v>
      </c>
      <c r="R101" s="22">
        <v>0</v>
      </c>
      <c r="S101" s="22">
        <v>-3.68</v>
      </c>
      <c r="T101" s="28">
        <f t="shared" si="3"/>
        <v>-3.68</v>
      </c>
      <c r="U101" s="20"/>
      <c r="W101" s="135">
        <f t="array" ref="W101">SUM(($D101=W$25)*($G101="CM")*($H101:$P101))</f>
        <v>0</v>
      </c>
      <c r="X101" s="135">
        <f t="array" ref="X101">SUM(($D101=W$25)*($G101&lt;&gt;"CM")*($H101:$P101))</f>
        <v>0</v>
      </c>
      <c r="AA101" s="135">
        <f t="array" ref="AA101">SUM(($D101=AA$25)*($G101="CM")*(H101+I101+J101+K101+L101+N101))</f>
        <v>0</v>
      </c>
      <c r="AB101" s="135">
        <f t="array" ref="AB101">SUM(($D101=AA$25)*($G101&lt;&gt;"CM")*(H101+I101+J101+K101+L101+N101))</f>
        <v>-40.86</v>
      </c>
    </row>
    <row r="102" spans="1:28" ht="15.75" thickBot="1" x14ac:dyDescent="0.3">
      <c r="A102" s="18" t="s">
        <v>22</v>
      </c>
      <c r="B102" s="18" t="s">
        <v>22</v>
      </c>
      <c r="C102" s="18" t="s">
        <v>39</v>
      </c>
      <c r="D102" s="27" t="s">
        <v>270</v>
      </c>
      <c r="E102" s="18" t="s">
        <v>40</v>
      </c>
      <c r="F102" s="19">
        <v>42793</v>
      </c>
      <c r="G102" s="27" t="s">
        <v>274</v>
      </c>
      <c r="H102" s="23">
        <v>25</v>
      </c>
      <c r="I102" s="21"/>
      <c r="J102" s="23">
        <v>7.57</v>
      </c>
      <c r="K102" s="23">
        <v>1.08</v>
      </c>
      <c r="L102" s="21"/>
      <c r="M102" s="23">
        <v>3.41</v>
      </c>
      <c r="N102" s="23">
        <v>0.22</v>
      </c>
      <c r="O102" s="23">
        <v>-0.17</v>
      </c>
      <c r="P102" s="23">
        <v>-0.08</v>
      </c>
      <c r="Q102" s="28">
        <f t="shared" si="2"/>
        <v>-0.25</v>
      </c>
      <c r="R102" s="23">
        <v>0</v>
      </c>
      <c r="S102" s="23">
        <v>3.06</v>
      </c>
      <c r="T102" s="28">
        <f t="shared" si="3"/>
        <v>3.06</v>
      </c>
      <c r="U102" s="21"/>
      <c r="W102" s="135">
        <f t="array" ref="W102">SUM(($D102=W$25)*($G102="CM")*($H102:$P102))</f>
        <v>0</v>
      </c>
      <c r="X102" s="135">
        <f t="array" ref="X102">SUM(($D102=W$25)*($G102&lt;&gt;"CM")*($H102:$P102))</f>
        <v>0</v>
      </c>
      <c r="AA102" s="135">
        <f t="array" ref="AA102">SUM(($D102=AA$25)*($G102="CM")*(H102+I102+J102+K102+L102+N102))</f>
        <v>0</v>
      </c>
      <c r="AB102" s="135">
        <f t="array" ref="AB102">SUM(($D102=AA$25)*($G102&lt;&gt;"CM")*(H102+I102+J102+K102+L102+N102))</f>
        <v>33.869999999999997</v>
      </c>
    </row>
    <row r="103" spans="1:28" ht="15.75" thickBot="1" x14ac:dyDescent="0.3">
      <c r="A103" s="18" t="s">
        <v>22</v>
      </c>
      <c r="B103" s="18" t="s">
        <v>22</v>
      </c>
      <c r="C103" s="18" t="s">
        <v>39</v>
      </c>
      <c r="D103" s="27" t="s">
        <v>270</v>
      </c>
      <c r="E103" s="18" t="s">
        <v>40</v>
      </c>
      <c r="F103" s="19">
        <v>42794</v>
      </c>
      <c r="G103" s="27" t="s">
        <v>274</v>
      </c>
      <c r="H103" s="22">
        <v>0</v>
      </c>
      <c r="I103" s="20"/>
      <c r="J103" s="22">
        <v>27.61</v>
      </c>
      <c r="K103" s="22">
        <v>3.96</v>
      </c>
      <c r="L103" s="20"/>
      <c r="M103" s="22">
        <v>12.43</v>
      </c>
      <c r="N103" s="22">
        <v>0.83</v>
      </c>
      <c r="O103" s="22">
        <v>-0.59</v>
      </c>
      <c r="P103" s="22">
        <v>-0.32</v>
      </c>
      <c r="Q103" s="28">
        <f t="shared" si="2"/>
        <v>-0.90999999999999992</v>
      </c>
      <c r="R103" s="22">
        <v>0</v>
      </c>
      <c r="S103" s="22">
        <v>2.92</v>
      </c>
      <c r="T103" s="28">
        <f t="shared" si="3"/>
        <v>2.92</v>
      </c>
      <c r="U103" s="20"/>
      <c r="W103" s="135">
        <f t="array" ref="W103">SUM(($D103=W$25)*($G103="CM")*($H103:$P103))</f>
        <v>0</v>
      </c>
      <c r="X103" s="135">
        <f t="array" ref="X103">SUM(($D103=W$25)*($G103&lt;&gt;"CM")*($H103:$P103))</f>
        <v>0</v>
      </c>
      <c r="AA103" s="135">
        <f t="array" ref="AA103">SUM(($D103=AA$25)*($G103="CM")*(H103+I103+J103+K103+L103+N103))</f>
        <v>0</v>
      </c>
      <c r="AB103" s="135">
        <f t="array" ref="AB103">SUM(($D103=AA$25)*($G103&lt;&gt;"CM")*(H103+I103+J103+K103+L103+N103))</f>
        <v>32.4</v>
      </c>
    </row>
    <row r="104" spans="1:28" ht="15.75" thickBot="1" x14ac:dyDescent="0.3">
      <c r="A104" s="18" t="s">
        <v>22</v>
      </c>
      <c r="B104" s="18" t="s">
        <v>22</v>
      </c>
      <c r="C104" s="18" t="s">
        <v>39</v>
      </c>
      <c r="D104" s="27" t="s">
        <v>270</v>
      </c>
      <c r="E104" s="18" t="s">
        <v>40</v>
      </c>
      <c r="F104" s="19">
        <v>42796</v>
      </c>
      <c r="G104" s="27" t="s">
        <v>274</v>
      </c>
      <c r="H104" s="23">
        <v>25</v>
      </c>
      <c r="I104" s="21"/>
      <c r="J104" s="23">
        <v>0.06</v>
      </c>
      <c r="K104" s="23">
        <v>0.01</v>
      </c>
      <c r="L104" s="21"/>
      <c r="M104" s="23">
        <v>0.03</v>
      </c>
      <c r="N104" s="23">
        <v>0</v>
      </c>
      <c r="O104" s="23">
        <v>0</v>
      </c>
      <c r="P104" s="23">
        <v>0</v>
      </c>
      <c r="Q104" s="28">
        <f t="shared" si="2"/>
        <v>0</v>
      </c>
      <c r="R104" s="23">
        <v>0</v>
      </c>
      <c r="S104" s="23">
        <v>2.02</v>
      </c>
      <c r="T104" s="28">
        <f t="shared" si="3"/>
        <v>2.02</v>
      </c>
      <c r="U104" s="21"/>
      <c r="W104" s="135">
        <f t="array" ref="W104">SUM(($D104=W$25)*($G104="CM")*($H104:$P104))</f>
        <v>0</v>
      </c>
      <c r="X104" s="135">
        <f t="array" ref="X104">SUM(($D104=W$25)*($G104&lt;&gt;"CM")*($H104:$P104))</f>
        <v>0</v>
      </c>
      <c r="AA104" s="135">
        <f t="array" ref="AA104">SUM(($D104=AA$25)*($G104="CM")*(H104+I104+J104+K104+L104+N104))</f>
        <v>0</v>
      </c>
      <c r="AB104" s="135">
        <f t="array" ref="AB104">SUM(($D104=AA$25)*($G104&lt;&gt;"CM")*(H104+I104+J104+K104+L104+N104))</f>
        <v>25.07</v>
      </c>
    </row>
    <row r="105" spans="1:28" ht="15.75" thickBot="1" x14ac:dyDescent="0.3">
      <c r="A105" s="18" t="s">
        <v>22</v>
      </c>
      <c r="B105" s="18" t="s">
        <v>22</v>
      </c>
      <c r="C105" s="18" t="s">
        <v>39</v>
      </c>
      <c r="D105" s="27" t="s">
        <v>270</v>
      </c>
      <c r="E105" s="18" t="s">
        <v>40</v>
      </c>
      <c r="F105" s="19">
        <v>42797</v>
      </c>
      <c r="G105" s="27" t="s">
        <v>274</v>
      </c>
      <c r="H105" s="22">
        <v>0</v>
      </c>
      <c r="I105" s="20"/>
      <c r="J105" s="22">
        <v>-18.2</v>
      </c>
      <c r="K105" s="22">
        <v>-2.59</v>
      </c>
      <c r="L105" s="20"/>
      <c r="M105" s="22">
        <v>-8.16</v>
      </c>
      <c r="N105" s="22">
        <v>-0.55000000000000004</v>
      </c>
      <c r="O105" s="22">
        <v>-7.0000000000000007E-2</v>
      </c>
      <c r="P105" s="22">
        <v>0.14000000000000001</v>
      </c>
      <c r="Q105" s="28">
        <f t="shared" si="2"/>
        <v>7.0000000000000007E-2</v>
      </c>
      <c r="R105" s="22">
        <v>0</v>
      </c>
      <c r="S105" s="22">
        <v>-1.71</v>
      </c>
      <c r="T105" s="28">
        <f t="shared" si="3"/>
        <v>-1.71</v>
      </c>
      <c r="U105" s="20"/>
      <c r="W105" s="135">
        <f t="array" ref="W105">SUM(($D105=W$25)*($G105="CM")*($H105:$P105))</f>
        <v>0</v>
      </c>
      <c r="X105" s="135">
        <f t="array" ref="X105">SUM(($D105=W$25)*($G105&lt;&gt;"CM")*($H105:$P105))</f>
        <v>0</v>
      </c>
      <c r="AA105" s="135">
        <f t="array" ref="AA105">SUM(($D105=AA$25)*($G105="CM")*(H105+I105+J105+K105+L105+N105))</f>
        <v>0</v>
      </c>
      <c r="AB105" s="135">
        <f t="array" ref="AB105">SUM(($D105=AA$25)*($G105&lt;&gt;"CM")*(H105+I105+J105+K105+L105+N105))</f>
        <v>-21.34</v>
      </c>
    </row>
    <row r="106" spans="1:28" ht="15.75" thickBot="1" x14ac:dyDescent="0.3">
      <c r="A106" s="18" t="s">
        <v>22</v>
      </c>
      <c r="B106" s="18" t="s">
        <v>22</v>
      </c>
      <c r="C106" s="18" t="s">
        <v>39</v>
      </c>
      <c r="D106" s="27" t="s">
        <v>270</v>
      </c>
      <c r="E106" s="18" t="s">
        <v>40</v>
      </c>
      <c r="F106" s="19">
        <v>42798</v>
      </c>
      <c r="G106" s="27" t="s">
        <v>274</v>
      </c>
      <c r="H106" s="23">
        <v>25.83</v>
      </c>
      <c r="I106" s="21"/>
      <c r="J106" s="23">
        <v>-77.959999999999994</v>
      </c>
      <c r="K106" s="23">
        <v>-11.16</v>
      </c>
      <c r="L106" s="21"/>
      <c r="M106" s="23">
        <v>-35.07</v>
      </c>
      <c r="N106" s="23">
        <v>-2.34</v>
      </c>
      <c r="O106" s="23">
        <v>-0.31</v>
      </c>
      <c r="P106" s="23">
        <v>0.6</v>
      </c>
      <c r="Q106" s="28">
        <f t="shared" si="2"/>
        <v>0.28999999999999998</v>
      </c>
      <c r="R106" s="23">
        <v>0</v>
      </c>
      <c r="S106" s="23">
        <v>-5.29</v>
      </c>
      <c r="T106" s="28">
        <f t="shared" si="3"/>
        <v>-5.29</v>
      </c>
      <c r="U106" s="21"/>
      <c r="W106" s="135">
        <f t="array" ref="W106">SUM(($D106=W$25)*($G106="CM")*($H106:$P106))</f>
        <v>0</v>
      </c>
      <c r="X106" s="135">
        <f t="array" ref="X106">SUM(($D106=W$25)*($G106&lt;&gt;"CM")*($H106:$P106))</f>
        <v>0</v>
      </c>
      <c r="AA106" s="135">
        <f t="array" ref="AA106">SUM(($D106=AA$25)*($G106="CM")*(H106+I106+J106+K106+L106+N106))</f>
        <v>0</v>
      </c>
      <c r="AB106" s="135">
        <f t="array" ref="AB106">SUM(($D106=AA$25)*($G106&lt;&gt;"CM")*(H106+I106+J106+K106+L106+N106))</f>
        <v>-65.63</v>
      </c>
    </row>
    <row r="107" spans="1:28" ht="15.75" thickBot="1" x14ac:dyDescent="0.3">
      <c r="A107" s="18" t="s">
        <v>22</v>
      </c>
      <c r="B107" s="18" t="s">
        <v>22</v>
      </c>
      <c r="C107" s="18" t="s">
        <v>39</v>
      </c>
      <c r="D107" s="27" t="s">
        <v>270</v>
      </c>
      <c r="E107" s="18" t="s">
        <v>40</v>
      </c>
      <c r="F107" s="19">
        <v>42799</v>
      </c>
      <c r="G107" s="27" t="s">
        <v>274</v>
      </c>
      <c r="H107" s="22">
        <v>-25</v>
      </c>
      <c r="I107" s="20"/>
      <c r="J107" s="22">
        <v>-139.88999999999999</v>
      </c>
      <c r="K107" s="22">
        <v>-20.07</v>
      </c>
      <c r="L107" s="20"/>
      <c r="M107" s="22">
        <v>-62.95</v>
      </c>
      <c r="N107" s="22">
        <v>-4.21</v>
      </c>
      <c r="O107" s="22">
        <v>-0.54</v>
      </c>
      <c r="P107" s="22">
        <v>1.07</v>
      </c>
      <c r="Q107" s="28">
        <f t="shared" si="2"/>
        <v>0.53</v>
      </c>
      <c r="R107" s="22">
        <v>0</v>
      </c>
      <c r="S107" s="22">
        <v>-15.25</v>
      </c>
      <c r="T107" s="28">
        <f t="shared" si="3"/>
        <v>-15.25</v>
      </c>
      <c r="U107" s="20"/>
      <c r="W107" s="135">
        <f t="array" ref="W107">SUM(($D107=W$25)*($G107="CM")*($H107:$P107))</f>
        <v>0</v>
      </c>
      <c r="X107" s="135">
        <f t="array" ref="X107">SUM(($D107=W$25)*($G107&lt;&gt;"CM")*($H107:$P107))</f>
        <v>0</v>
      </c>
      <c r="AA107" s="135">
        <f t="array" ref="AA107">SUM(($D107=AA$25)*($G107="CM")*(H107+I107+J107+K107+L107+N107))</f>
        <v>0</v>
      </c>
      <c r="AB107" s="135">
        <f t="array" ref="AB107">SUM(($D107=AA$25)*($G107&lt;&gt;"CM")*(H107+I107+J107+K107+L107+N107))</f>
        <v>-189.17</v>
      </c>
    </row>
    <row r="108" spans="1:28" ht="15.75" thickBot="1" x14ac:dyDescent="0.3">
      <c r="A108" s="18" t="s">
        <v>22</v>
      </c>
      <c r="B108" s="18" t="s">
        <v>22</v>
      </c>
      <c r="C108" s="18" t="s">
        <v>39</v>
      </c>
      <c r="D108" s="27" t="s">
        <v>270</v>
      </c>
      <c r="E108" s="18" t="s">
        <v>40</v>
      </c>
      <c r="F108" s="19">
        <v>42800</v>
      </c>
      <c r="G108" s="27" t="s">
        <v>274</v>
      </c>
      <c r="H108" s="23">
        <v>0</v>
      </c>
      <c r="I108" s="21"/>
      <c r="J108" s="23">
        <v>0</v>
      </c>
      <c r="K108" s="23">
        <v>0</v>
      </c>
      <c r="L108" s="21"/>
      <c r="M108" s="23">
        <v>0</v>
      </c>
      <c r="N108" s="23">
        <v>0</v>
      </c>
      <c r="O108" s="23">
        <v>0</v>
      </c>
      <c r="P108" s="23">
        <v>0</v>
      </c>
      <c r="Q108" s="28">
        <f t="shared" si="2"/>
        <v>0</v>
      </c>
      <c r="R108" s="23">
        <v>0</v>
      </c>
      <c r="S108" s="23">
        <v>0</v>
      </c>
      <c r="T108" s="28">
        <f t="shared" si="3"/>
        <v>0</v>
      </c>
      <c r="U108" s="21"/>
      <c r="W108" s="135">
        <f t="array" ref="W108">SUM(($D108=W$25)*($G108="CM")*($H108:$P108))</f>
        <v>0</v>
      </c>
      <c r="X108" s="135">
        <f t="array" ref="X108">SUM(($D108=W$25)*($G108&lt;&gt;"CM")*($H108:$P108))</f>
        <v>0</v>
      </c>
      <c r="AA108" s="135">
        <f t="array" ref="AA108">SUM(($D108=AA$25)*($G108="CM")*(H108+I108+J108+K108+L108+N108))</f>
        <v>0</v>
      </c>
      <c r="AB108" s="135">
        <f t="array" ref="AB108">SUM(($D108=AA$25)*($G108&lt;&gt;"CM")*(H108+I108+J108+K108+L108+N108))</f>
        <v>0</v>
      </c>
    </row>
    <row r="109" spans="1:28" ht="15.75" thickBot="1" x14ac:dyDescent="0.3">
      <c r="A109" s="18" t="s">
        <v>22</v>
      </c>
      <c r="B109" s="18" t="s">
        <v>22</v>
      </c>
      <c r="C109" s="18" t="s">
        <v>39</v>
      </c>
      <c r="D109" s="27" t="s">
        <v>270</v>
      </c>
      <c r="E109" s="18" t="s">
        <v>40</v>
      </c>
      <c r="F109" s="19">
        <v>42801</v>
      </c>
      <c r="G109" s="27" t="s">
        <v>274</v>
      </c>
      <c r="H109" s="22">
        <v>25</v>
      </c>
      <c r="I109" s="20"/>
      <c r="J109" s="22">
        <v>-197.61</v>
      </c>
      <c r="K109" s="22">
        <v>-28.36</v>
      </c>
      <c r="L109" s="20"/>
      <c r="M109" s="22">
        <v>-88.92</v>
      </c>
      <c r="N109" s="22">
        <v>-5.94</v>
      </c>
      <c r="O109" s="22">
        <v>-0.73</v>
      </c>
      <c r="P109" s="22">
        <v>1.49</v>
      </c>
      <c r="Q109" s="28">
        <f t="shared" si="2"/>
        <v>0.76</v>
      </c>
      <c r="R109" s="22">
        <v>0</v>
      </c>
      <c r="S109" s="22">
        <v>-16.690000000000001</v>
      </c>
      <c r="T109" s="28">
        <f t="shared" si="3"/>
        <v>-16.690000000000001</v>
      </c>
      <c r="U109" s="20"/>
      <c r="W109" s="135">
        <f t="array" ref="W109">SUM(($D109=W$25)*($G109="CM")*($H109:$P109))</f>
        <v>0</v>
      </c>
      <c r="X109" s="135">
        <f t="array" ref="X109">SUM(($D109=W$25)*($G109&lt;&gt;"CM")*($H109:$P109))</f>
        <v>0</v>
      </c>
      <c r="AA109" s="135">
        <f t="array" ref="AA109">SUM(($D109=AA$25)*($G109="CM")*(H109+I109+J109+K109+L109+N109))</f>
        <v>0</v>
      </c>
      <c r="AB109" s="135">
        <f t="array" ref="AB109">SUM(($D109=AA$25)*($G109&lt;&gt;"CM")*(H109+I109+J109+K109+L109+N109))</f>
        <v>-206.91000000000003</v>
      </c>
    </row>
    <row r="110" spans="1:28" ht="15.75" thickBot="1" x14ac:dyDescent="0.3">
      <c r="A110" s="18" t="s">
        <v>22</v>
      </c>
      <c r="B110" s="18" t="s">
        <v>22</v>
      </c>
      <c r="C110" s="18" t="s">
        <v>39</v>
      </c>
      <c r="D110" s="27" t="s">
        <v>270</v>
      </c>
      <c r="E110" s="18" t="s">
        <v>40</v>
      </c>
      <c r="F110" s="19">
        <v>42802</v>
      </c>
      <c r="G110" s="27" t="s">
        <v>274</v>
      </c>
      <c r="H110" s="23">
        <v>50</v>
      </c>
      <c r="I110" s="21"/>
      <c r="J110" s="23">
        <v>622.21</v>
      </c>
      <c r="K110" s="23">
        <v>89.27</v>
      </c>
      <c r="L110" s="21"/>
      <c r="M110" s="23">
        <v>279.95999999999998</v>
      </c>
      <c r="N110" s="23">
        <v>18.690000000000001</v>
      </c>
      <c r="O110" s="23">
        <v>2.35</v>
      </c>
      <c r="P110" s="23">
        <v>-4.71</v>
      </c>
      <c r="Q110" s="28">
        <f t="shared" si="2"/>
        <v>-2.36</v>
      </c>
      <c r="R110" s="23">
        <v>0</v>
      </c>
      <c r="S110" s="23">
        <v>62.88</v>
      </c>
      <c r="T110" s="28">
        <f t="shared" si="3"/>
        <v>62.88</v>
      </c>
      <c r="U110" s="21"/>
      <c r="W110" s="135">
        <f t="array" ref="W110">SUM(($D110=W$25)*($G110="CM")*($H110:$P110))</f>
        <v>0</v>
      </c>
      <c r="X110" s="135">
        <f t="array" ref="X110">SUM(($D110=W$25)*($G110&lt;&gt;"CM")*($H110:$P110))</f>
        <v>0</v>
      </c>
      <c r="AA110" s="135">
        <f t="array" ref="AA110">SUM(($D110=AA$25)*($G110="CM")*(H110+I110+J110+K110+L110+N110))</f>
        <v>0</v>
      </c>
      <c r="AB110" s="135">
        <f t="array" ref="AB110">SUM(($D110=AA$25)*($G110&lt;&gt;"CM")*(H110+I110+J110+K110+L110+N110))</f>
        <v>780.17000000000007</v>
      </c>
    </row>
    <row r="111" spans="1:28" ht="15.75" thickBot="1" x14ac:dyDescent="0.3">
      <c r="A111" s="18" t="s">
        <v>22</v>
      </c>
      <c r="B111" s="18" t="s">
        <v>22</v>
      </c>
      <c r="C111" s="18" t="s">
        <v>39</v>
      </c>
      <c r="D111" s="27" t="s">
        <v>270</v>
      </c>
      <c r="E111" s="18" t="s">
        <v>40</v>
      </c>
      <c r="F111" s="19">
        <v>42803</v>
      </c>
      <c r="G111" s="27" t="s">
        <v>274</v>
      </c>
      <c r="H111" s="22">
        <v>175</v>
      </c>
      <c r="I111" s="20"/>
      <c r="J111" s="22">
        <v>221.54</v>
      </c>
      <c r="K111" s="22">
        <v>31.79</v>
      </c>
      <c r="L111" s="20"/>
      <c r="M111" s="22">
        <v>99.68</v>
      </c>
      <c r="N111" s="22">
        <v>6.66</v>
      </c>
      <c r="O111" s="22">
        <v>0.84</v>
      </c>
      <c r="P111" s="22">
        <v>-1.69</v>
      </c>
      <c r="Q111" s="28">
        <f t="shared" si="2"/>
        <v>-0.85</v>
      </c>
      <c r="R111" s="22">
        <v>0</v>
      </c>
      <c r="S111" s="22">
        <v>35.06</v>
      </c>
      <c r="T111" s="28">
        <f t="shared" si="3"/>
        <v>35.06</v>
      </c>
      <c r="U111" s="20"/>
      <c r="W111" s="135">
        <f t="array" ref="W111">SUM(($D111=W$25)*($G111="CM")*($H111:$P111))</f>
        <v>0</v>
      </c>
      <c r="X111" s="135">
        <f t="array" ref="X111">SUM(($D111=W$25)*($G111&lt;&gt;"CM")*($H111:$P111))</f>
        <v>0</v>
      </c>
      <c r="AA111" s="135">
        <f t="array" ref="AA111">SUM(($D111=AA$25)*($G111="CM")*(H111+I111+J111+K111+L111+N111))</f>
        <v>0</v>
      </c>
      <c r="AB111" s="135">
        <f t="array" ref="AB111">SUM(($D111=AA$25)*($G111&lt;&gt;"CM")*(H111+I111+J111+K111+L111+N111))</f>
        <v>434.99</v>
      </c>
    </row>
    <row r="112" spans="1:28" ht="15.75" thickBot="1" x14ac:dyDescent="0.3">
      <c r="A112" s="18" t="s">
        <v>22</v>
      </c>
      <c r="B112" s="18" t="s">
        <v>22</v>
      </c>
      <c r="C112" s="18" t="s">
        <v>39</v>
      </c>
      <c r="D112" s="27" t="s">
        <v>270</v>
      </c>
      <c r="E112" s="18" t="s">
        <v>40</v>
      </c>
      <c r="F112" s="19">
        <v>42804</v>
      </c>
      <c r="G112" s="27" t="s">
        <v>274</v>
      </c>
      <c r="H112" s="23">
        <v>278.32</v>
      </c>
      <c r="I112" s="21"/>
      <c r="J112" s="23">
        <v>45.9</v>
      </c>
      <c r="K112" s="23">
        <v>6.61</v>
      </c>
      <c r="L112" s="21"/>
      <c r="M112" s="23">
        <v>20.66</v>
      </c>
      <c r="N112" s="23">
        <v>1.38</v>
      </c>
      <c r="O112" s="23">
        <v>0.18</v>
      </c>
      <c r="P112" s="23">
        <v>-0.34</v>
      </c>
      <c r="Q112" s="28">
        <f t="shared" si="2"/>
        <v>-0.16000000000000003</v>
      </c>
      <c r="R112" s="23">
        <v>0</v>
      </c>
      <c r="S112" s="23">
        <v>26.78</v>
      </c>
      <c r="T112" s="28">
        <f t="shared" si="3"/>
        <v>26.78</v>
      </c>
      <c r="U112" s="21"/>
      <c r="W112" s="135">
        <f t="array" ref="W112">SUM(($D112=W$25)*($G112="CM")*($H112:$P112))</f>
        <v>0</v>
      </c>
      <c r="X112" s="135">
        <f t="array" ref="X112">SUM(($D112=W$25)*($G112&lt;&gt;"CM")*($H112:$P112))</f>
        <v>0</v>
      </c>
      <c r="AA112" s="135">
        <f t="array" ref="AA112">SUM(($D112=AA$25)*($G112="CM")*(H112+I112+J112+K112+L112+N112))</f>
        <v>0</v>
      </c>
      <c r="AB112" s="135">
        <f t="array" ref="AB112">SUM(($D112=AA$25)*($G112&lt;&gt;"CM")*(H112+I112+J112+K112+L112+N112))</f>
        <v>332.21</v>
      </c>
    </row>
    <row r="113" spans="1:28" ht="15.75" thickBot="1" x14ac:dyDescent="0.3">
      <c r="A113" s="18" t="s">
        <v>22</v>
      </c>
      <c r="B113" s="18" t="s">
        <v>22</v>
      </c>
      <c r="C113" s="18" t="s">
        <v>39</v>
      </c>
      <c r="D113" s="27" t="s">
        <v>270</v>
      </c>
      <c r="E113" s="18" t="s">
        <v>40</v>
      </c>
      <c r="F113" s="19">
        <v>42805</v>
      </c>
      <c r="G113" s="27" t="s">
        <v>274</v>
      </c>
      <c r="H113" s="22">
        <v>266.66000000000003</v>
      </c>
      <c r="I113" s="20"/>
      <c r="J113" s="22">
        <v>-271.12</v>
      </c>
      <c r="K113" s="22">
        <v>-38.92</v>
      </c>
      <c r="L113" s="20"/>
      <c r="M113" s="22">
        <v>-122.01</v>
      </c>
      <c r="N113" s="22">
        <v>-8.14</v>
      </c>
      <c r="O113" s="22">
        <v>-1.05</v>
      </c>
      <c r="P113" s="22">
        <v>2.0499999999999998</v>
      </c>
      <c r="Q113" s="28">
        <f t="shared" si="2"/>
        <v>0.99999999999999978</v>
      </c>
      <c r="R113" s="22">
        <v>0</v>
      </c>
      <c r="S113" s="22">
        <v>-4.1399999999999997</v>
      </c>
      <c r="T113" s="28">
        <f t="shared" si="3"/>
        <v>-4.1399999999999997</v>
      </c>
      <c r="U113" s="20"/>
      <c r="W113" s="135">
        <f t="array" ref="W113">SUM(($D113=W$25)*($G113="CM")*($H113:$P113))</f>
        <v>0</v>
      </c>
      <c r="X113" s="135">
        <f t="array" ref="X113">SUM(($D113=W$25)*($G113&lt;&gt;"CM")*($H113:$P113))</f>
        <v>0</v>
      </c>
      <c r="AA113" s="135">
        <f t="array" ref="AA113">SUM(($D113=AA$25)*($G113="CM")*(H113+I113+J113+K113+L113+N113))</f>
        <v>0</v>
      </c>
      <c r="AB113" s="135">
        <f t="array" ref="AB113">SUM(($D113=AA$25)*($G113&lt;&gt;"CM")*(H113+I113+J113+K113+L113+N113))</f>
        <v>-51.519999999999982</v>
      </c>
    </row>
    <row r="114" spans="1:28" ht="15.75" thickBot="1" x14ac:dyDescent="0.3">
      <c r="A114" s="18" t="s">
        <v>22</v>
      </c>
      <c r="B114" s="18" t="s">
        <v>22</v>
      </c>
      <c r="C114" s="18" t="s">
        <v>39</v>
      </c>
      <c r="D114" s="27" t="s">
        <v>270</v>
      </c>
      <c r="E114" s="18" t="s">
        <v>40</v>
      </c>
      <c r="F114" s="19">
        <v>42806</v>
      </c>
      <c r="G114" s="27" t="s">
        <v>274</v>
      </c>
      <c r="H114" s="23">
        <v>750</v>
      </c>
      <c r="I114" s="21"/>
      <c r="J114" s="23">
        <v>180.48</v>
      </c>
      <c r="K114" s="23">
        <v>25.91</v>
      </c>
      <c r="L114" s="21"/>
      <c r="M114" s="23">
        <v>81.2</v>
      </c>
      <c r="N114" s="23">
        <v>5.41</v>
      </c>
      <c r="O114" s="23">
        <v>0.71</v>
      </c>
      <c r="P114" s="23">
        <v>-1.37</v>
      </c>
      <c r="Q114" s="28">
        <f t="shared" si="2"/>
        <v>-0.66000000000000014</v>
      </c>
      <c r="R114" s="23">
        <v>0</v>
      </c>
      <c r="S114" s="23">
        <v>77.540000000000006</v>
      </c>
      <c r="T114" s="28">
        <f t="shared" si="3"/>
        <v>77.540000000000006</v>
      </c>
      <c r="U114" s="21"/>
      <c r="W114" s="135">
        <f t="array" ref="W114">SUM(($D114=W$25)*($G114="CM")*($H114:$P114))</f>
        <v>0</v>
      </c>
      <c r="X114" s="135">
        <f t="array" ref="X114">SUM(($D114=W$25)*($G114&lt;&gt;"CM")*($H114:$P114))</f>
        <v>0</v>
      </c>
      <c r="AA114" s="135">
        <f t="array" ref="AA114">SUM(($D114=AA$25)*($G114="CM")*(H114+I114+J114+K114+L114+N114))</f>
        <v>0</v>
      </c>
      <c r="AB114" s="135">
        <f t="array" ref="AB114">SUM(($D114=AA$25)*($G114&lt;&gt;"CM")*(H114+I114+J114+K114+L114+N114))</f>
        <v>961.8</v>
      </c>
    </row>
    <row r="115" spans="1:28" ht="15.75" thickBot="1" x14ac:dyDescent="0.3">
      <c r="A115" s="18" t="s">
        <v>22</v>
      </c>
      <c r="B115" s="18" t="s">
        <v>22</v>
      </c>
      <c r="C115" s="18" t="s">
        <v>39</v>
      </c>
      <c r="D115" s="27" t="s">
        <v>270</v>
      </c>
      <c r="E115" s="18" t="s">
        <v>40</v>
      </c>
      <c r="F115" s="19">
        <v>42807</v>
      </c>
      <c r="G115" s="27" t="s">
        <v>274</v>
      </c>
      <c r="H115" s="22">
        <v>575</v>
      </c>
      <c r="I115" s="20"/>
      <c r="J115" s="22">
        <v>710.47</v>
      </c>
      <c r="K115" s="22">
        <v>101.93</v>
      </c>
      <c r="L115" s="20"/>
      <c r="M115" s="22">
        <v>319.67</v>
      </c>
      <c r="N115" s="22">
        <v>21.34</v>
      </c>
      <c r="O115" s="22">
        <v>2.71</v>
      </c>
      <c r="P115" s="22">
        <v>-5.4</v>
      </c>
      <c r="Q115" s="28">
        <f t="shared" si="2"/>
        <v>-2.6900000000000004</v>
      </c>
      <c r="R115" s="22">
        <v>0</v>
      </c>
      <c r="S115" s="22">
        <v>113.56</v>
      </c>
      <c r="T115" s="28">
        <f t="shared" si="3"/>
        <v>113.56</v>
      </c>
      <c r="U115" s="20"/>
      <c r="W115" s="135">
        <f t="array" ref="W115">SUM(($D115=W$25)*($G115="CM")*($H115:$P115))</f>
        <v>0</v>
      </c>
      <c r="X115" s="135">
        <f t="array" ref="X115">SUM(($D115=W$25)*($G115&lt;&gt;"CM")*($H115:$P115))</f>
        <v>0</v>
      </c>
      <c r="AA115" s="135">
        <f t="array" ref="AA115">SUM(($D115=AA$25)*($G115="CM")*(H115+I115+J115+K115+L115+N115))</f>
        <v>0</v>
      </c>
      <c r="AB115" s="135">
        <f t="array" ref="AB115">SUM(($D115=AA$25)*($G115&lt;&gt;"CM")*(H115+I115+J115+K115+L115+N115))</f>
        <v>1408.74</v>
      </c>
    </row>
    <row r="116" spans="1:28" ht="15.75" thickBot="1" x14ac:dyDescent="0.3">
      <c r="A116" s="18" t="s">
        <v>22</v>
      </c>
      <c r="B116" s="18" t="s">
        <v>22</v>
      </c>
      <c r="C116" s="18" t="s">
        <v>39</v>
      </c>
      <c r="D116" s="27" t="s">
        <v>270</v>
      </c>
      <c r="E116" s="18" t="s">
        <v>40</v>
      </c>
      <c r="F116" s="19">
        <v>42808</v>
      </c>
      <c r="G116" s="27" t="s">
        <v>274</v>
      </c>
      <c r="H116" s="23">
        <v>355</v>
      </c>
      <c r="I116" s="21"/>
      <c r="J116" s="23">
        <v>62.11</v>
      </c>
      <c r="K116" s="23">
        <v>8.92</v>
      </c>
      <c r="L116" s="21"/>
      <c r="M116" s="23">
        <v>27.99</v>
      </c>
      <c r="N116" s="23">
        <v>1.86</v>
      </c>
      <c r="O116" s="23">
        <v>0.27</v>
      </c>
      <c r="P116" s="23">
        <v>-0.49</v>
      </c>
      <c r="Q116" s="28">
        <f t="shared" si="2"/>
        <v>-0.21999999999999997</v>
      </c>
      <c r="R116" s="23">
        <v>0</v>
      </c>
      <c r="S116" s="23">
        <v>34.49</v>
      </c>
      <c r="T116" s="28">
        <f t="shared" si="3"/>
        <v>34.49</v>
      </c>
      <c r="U116" s="21"/>
      <c r="W116" s="135">
        <f t="array" ref="W116">SUM(($D116=W$25)*($G116="CM")*($H116:$P116))</f>
        <v>0</v>
      </c>
      <c r="X116" s="135">
        <f t="array" ref="X116">SUM(($D116=W$25)*($G116&lt;&gt;"CM")*($H116:$P116))</f>
        <v>0</v>
      </c>
      <c r="AA116" s="135">
        <f t="array" ref="AA116">SUM(($D116=AA$25)*($G116="CM")*(H116+I116+J116+K116+L116+N116))</f>
        <v>0</v>
      </c>
      <c r="AB116" s="135">
        <f t="array" ref="AB116">SUM(($D116=AA$25)*($G116&lt;&gt;"CM")*(H116+I116+J116+K116+L116+N116))</f>
        <v>427.89000000000004</v>
      </c>
    </row>
    <row r="117" spans="1:28" ht="15.75" thickBot="1" x14ac:dyDescent="0.3">
      <c r="A117" s="18" t="s">
        <v>22</v>
      </c>
      <c r="B117" s="18" t="s">
        <v>22</v>
      </c>
      <c r="C117" s="18" t="s">
        <v>39</v>
      </c>
      <c r="D117" s="27" t="s">
        <v>270</v>
      </c>
      <c r="E117" s="18" t="s">
        <v>40</v>
      </c>
      <c r="F117" s="19">
        <v>42809</v>
      </c>
      <c r="G117" s="27" t="s">
        <v>274</v>
      </c>
      <c r="H117" s="22">
        <v>276.66000000000003</v>
      </c>
      <c r="I117" s="20"/>
      <c r="J117" s="22">
        <v>-777.3</v>
      </c>
      <c r="K117" s="22">
        <v>-111.54</v>
      </c>
      <c r="L117" s="20"/>
      <c r="M117" s="22">
        <v>-349.74</v>
      </c>
      <c r="N117" s="22">
        <v>-23.36</v>
      </c>
      <c r="O117" s="22">
        <v>-2.95</v>
      </c>
      <c r="P117" s="22">
        <v>5.91</v>
      </c>
      <c r="Q117" s="28">
        <f t="shared" si="2"/>
        <v>2.96</v>
      </c>
      <c r="R117" s="22">
        <v>0</v>
      </c>
      <c r="S117" s="22">
        <v>-51.23</v>
      </c>
      <c r="T117" s="28">
        <f t="shared" si="3"/>
        <v>-51.23</v>
      </c>
      <c r="U117" s="20"/>
      <c r="W117" s="135">
        <f t="array" ref="W117">SUM(($D117=W$25)*($G117="CM")*($H117:$P117))</f>
        <v>0</v>
      </c>
      <c r="X117" s="135">
        <f t="array" ref="X117">SUM(($D117=W$25)*($G117&lt;&gt;"CM")*($H117:$P117))</f>
        <v>0</v>
      </c>
      <c r="AA117" s="135">
        <f t="array" ref="AA117">SUM(($D117=AA$25)*($G117="CM")*(H117+I117+J117+K117+L117+N117))</f>
        <v>0</v>
      </c>
      <c r="AB117" s="135">
        <f t="array" ref="AB117">SUM(($D117=AA$25)*($G117&lt;&gt;"CM")*(H117+I117+J117+K117+L117+N117))</f>
        <v>-635.54</v>
      </c>
    </row>
    <row r="118" spans="1:28" ht="15.75" thickBot="1" x14ac:dyDescent="0.3">
      <c r="A118" s="18" t="s">
        <v>22</v>
      </c>
      <c r="B118" s="18" t="s">
        <v>22</v>
      </c>
      <c r="C118" s="18" t="s">
        <v>39</v>
      </c>
      <c r="D118" s="27" t="s">
        <v>270</v>
      </c>
      <c r="E118" s="18" t="s">
        <v>40</v>
      </c>
      <c r="F118" s="19">
        <v>42810</v>
      </c>
      <c r="G118" s="27" t="s">
        <v>274</v>
      </c>
      <c r="H118" s="23">
        <v>301.67</v>
      </c>
      <c r="I118" s="21"/>
      <c r="J118" s="23">
        <v>258.29000000000002</v>
      </c>
      <c r="K118" s="23">
        <v>37.049999999999997</v>
      </c>
      <c r="L118" s="21"/>
      <c r="M118" s="23">
        <v>116.23</v>
      </c>
      <c r="N118" s="23">
        <v>7.77</v>
      </c>
      <c r="O118" s="23">
        <v>0.99</v>
      </c>
      <c r="P118" s="23">
        <v>-1.97</v>
      </c>
      <c r="Q118" s="28">
        <f t="shared" si="2"/>
        <v>-0.98</v>
      </c>
      <c r="R118" s="23">
        <v>0</v>
      </c>
      <c r="S118" s="23">
        <v>48.75</v>
      </c>
      <c r="T118" s="28">
        <f t="shared" si="3"/>
        <v>48.75</v>
      </c>
      <c r="U118" s="21"/>
      <c r="W118" s="135">
        <f t="array" ref="W118">SUM(($D118=W$25)*($G118="CM")*($H118:$P118))</f>
        <v>0</v>
      </c>
      <c r="X118" s="135">
        <f t="array" ref="X118">SUM(($D118=W$25)*($G118&lt;&gt;"CM")*($H118:$P118))</f>
        <v>0</v>
      </c>
      <c r="AA118" s="135">
        <f t="array" ref="AA118">SUM(($D118=AA$25)*($G118="CM")*(H118+I118+J118+K118+L118+N118))</f>
        <v>0</v>
      </c>
      <c r="AB118" s="135">
        <f t="array" ref="AB118">SUM(($D118=AA$25)*($G118&lt;&gt;"CM")*(H118+I118+J118+K118+L118+N118))</f>
        <v>604.78</v>
      </c>
    </row>
    <row r="119" spans="1:28" ht="15.75" thickBot="1" x14ac:dyDescent="0.3">
      <c r="A119" s="18" t="s">
        <v>22</v>
      </c>
      <c r="B119" s="18" t="s">
        <v>22</v>
      </c>
      <c r="C119" s="18" t="s">
        <v>39</v>
      </c>
      <c r="D119" s="27" t="s">
        <v>270</v>
      </c>
      <c r="E119" s="18" t="s">
        <v>40</v>
      </c>
      <c r="F119" s="19">
        <v>42811</v>
      </c>
      <c r="G119" s="27" t="s">
        <v>274</v>
      </c>
      <c r="H119" s="22">
        <v>1800</v>
      </c>
      <c r="I119" s="20"/>
      <c r="J119" s="22">
        <v>1571.14</v>
      </c>
      <c r="K119" s="22">
        <v>225.45</v>
      </c>
      <c r="L119" s="20"/>
      <c r="M119" s="22">
        <v>707.01</v>
      </c>
      <c r="N119" s="22">
        <v>47.18</v>
      </c>
      <c r="O119" s="22">
        <v>5.99</v>
      </c>
      <c r="P119" s="22">
        <v>-11.94</v>
      </c>
      <c r="Q119" s="28">
        <f t="shared" si="2"/>
        <v>-5.9499999999999993</v>
      </c>
      <c r="R119" s="22">
        <v>0</v>
      </c>
      <c r="S119" s="22">
        <v>293.73</v>
      </c>
      <c r="T119" s="28">
        <f t="shared" si="3"/>
        <v>293.73</v>
      </c>
      <c r="U119" s="20"/>
      <c r="W119" s="135">
        <f t="array" ref="W119">SUM(($D119=W$25)*($G119="CM")*($H119:$P119))</f>
        <v>0</v>
      </c>
      <c r="X119" s="135">
        <f t="array" ref="X119">SUM(($D119=W$25)*($G119&lt;&gt;"CM")*($H119:$P119))</f>
        <v>0</v>
      </c>
      <c r="AA119" s="135">
        <f t="array" ref="AA119">SUM(($D119=AA$25)*($G119="CM")*(H119+I119+J119+K119+L119+N119))</f>
        <v>0</v>
      </c>
      <c r="AB119" s="135">
        <f t="array" ref="AB119">SUM(($D119=AA$25)*($G119&lt;&gt;"CM")*(H119+I119+J119+K119+L119+N119))</f>
        <v>3643.77</v>
      </c>
    </row>
    <row r="120" spans="1:28" ht="15.75" thickBot="1" x14ac:dyDescent="0.3">
      <c r="A120" s="18" t="s">
        <v>22</v>
      </c>
      <c r="B120" s="18" t="s">
        <v>22</v>
      </c>
      <c r="C120" s="18" t="s">
        <v>39</v>
      </c>
      <c r="D120" s="27" t="s">
        <v>270</v>
      </c>
      <c r="E120" s="18" t="s">
        <v>40</v>
      </c>
      <c r="F120" s="19">
        <v>42812</v>
      </c>
      <c r="G120" s="27" t="s">
        <v>274</v>
      </c>
      <c r="H120" s="23">
        <v>1025</v>
      </c>
      <c r="I120" s="21"/>
      <c r="J120" s="23">
        <v>-4207.75</v>
      </c>
      <c r="K120" s="23">
        <v>-603.78</v>
      </c>
      <c r="L120" s="21"/>
      <c r="M120" s="23">
        <v>-1893.36</v>
      </c>
      <c r="N120" s="23">
        <v>-126.43</v>
      </c>
      <c r="O120" s="23">
        <v>-15.94</v>
      </c>
      <c r="P120" s="23">
        <v>31.96</v>
      </c>
      <c r="Q120" s="28">
        <f t="shared" si="2"/>
        <v>16.020000000000003</v>
      </c>
      <c r="R120" s="23">
        <v>0</v>
      </c>
      <c r="S120" s="23">
        <v>-315.33999999999997</v>
      </c>
      <c r="T120" s="28">
        <f t="shared" si="3"/>
        <v>-315.33999999999997</v>
      </c>
      <c r="U120" s="21"/>
      <c r="W120" s="135">
        <f t="array" ref="W120">SUM(($D120=W$25)*($G120="CM")*($H120:$P120))</f>
        <v>0</v>
      </c>
      <c r="X120" s="135">
        <f t="array" ref="X120">SUM(($D120=W$25)*($G120&lt;&gt;"CM")*($H120:$P120))</f>
        <v>0</v>
      </c>
      <c r="AA120" s="135">
        <f t="array" ref="AA120">SUM(($D120=AA$25)*($G120="CM")*(H120+I120+J120+K120+L120+N120))</f>
        <v>0</v>
      </c>
      <c r="AB120" s="135">
        <f t="array" ref="AB120">SUM(($D120=AA$25)*($G120&lt;&gt;"CM")*(H120+I120+J120+K120+L120+N120))</f>
        <v>-3912.9599999999996</v>
      </c>
    </row>
    <row r="121" spans="1:28" ht="15.75" thickBot="1" x14ac:dyDescent="0.3">
      <c r="A121" s="18" t="s">
        <v>22</v>
      </c>
      <c r="B121" s="18" t="s">
        <v>22</v>
      </c>
      <c r="C121" s="18" t="s">
        <v>39</v>
      </c>
      <c r="D121" s="27" t="s">
        <v>270</v>
      </c>
      <c r="E121" s="18" t="s">
        <v>40</v>
      </c>
      <c r="F121" s="19">
        <v>42813</v>
      </c>
      <c r="G121" s="27" t="s">
        <v>274</v>
      </c>
      <c r="H121" s="22">
        <v>1750</v>
      </c>
      <c r="I121" s="20"/>
      <c r="J121" s="22">
        <v>-3623.72</v>
      </c>
      <c r="K121" s="22">
        <v>-519.98</v>
      </c>
      <c r="L121" s="20"/>
      <c r="M121" s="22">
        <v>-1630.45</v>
      </c>
      <c r="N121" s="22">
        <v>-108.87</v>
      </c>
      <c r="O121" s="22">
        <v>-13.72</v>
      </c>
      <c r="P121" s="22">
        <v>27.53</v>
      </c>
      <c r="Q121" s="28">
        <f t="shared" si="2"/>
        <v>13.81</v>
      </c>
      <c r="R121" s="22">
        <v>0</v>
      </c>
      <c r="S121" s="22">
        <v>-201.64</v>
      </c>
      <c r="T121" s="28">
        <f t="shared" si="3"/>
        <v>-201.64</v>
      </c>
      <c r="U121" s="20"/>
      <c r="W121" s="135">
        <f t="array" ref="W121">SUM(($D121=W$25)*($G121="CM")*($H121:$P121))</f>
        <v>0</v>
      </c>
      <c r="X121" s="135">
        <f t="array" ref="X121">SUM(($D121=W$25)*($G121&lt;&gt;"CM")*($H121:$P121))</f>
        <v>0</v>
      </c>
      <c r="AA121" s="135">
        <f t="array" ref="AA121">SUM(($D121=AA$25)*($G121="CM")*(H121+I121+J121+K121+L121+N121))</f>
        <v>0</v>
      </c>
      <c r="AB121" s="135">
        <f t="array" ref="AB121">SUM(($D121=AA$25)*($G121&lt;&gt;"CM")*(H121+I121+J121+K121+L121+N121))</f>
        <v>-2502.5699999999997</v>
      </c>
    </row>
    <row r="122" spans="1:28" ht="15.75" thickBot="1" x14ac:dyDescent="0.3">
      <c r="A122" s="18" t="s">
        <v>22</v>
      </c>
      <c r="B122" s="18" t="s">
        <v>22</v>
      </c>
      <c r="C122" s="18" t="s">
        <v>39</v>
      </c>
      <c r="D122" s="27" t="s">
        <v>270</v>
      </c>
      <c r="E122" s="18" t="s">
        <v>40</v>
      </c>
      <c r="F122" s="19">
        <v>42814</v>
      </c>
      <c r="G122" s="27" t="s">
        <v>274</v>
      </c>
      <c r="H122" s="23">
        <v>1142.5</v>
      </c>
      <c r="I122" s="21"/>
      <c r="J122" s="23">
        <v>2091.88</v>
      </c>
      <c r="K122" s="23">
        <v>300.18</v>
      </c>
      <c r="L122" s="21"/>
      <c r="M122" s="23">
        <v>941.28</v>
      </c>
      <c r="N122" s="23">
        <v>62.87</v>
      </c>
      <c r="O122" s="23">
        <v>7.94</v>
      </c>
      <c r="P122" s="23">
        <v>-15.9</v>
      </c>
      <c r="Q122" s="28">
        <f t="shared" si="2"/>
        <v>-7.96</v>
      </c>
      <c r="R122" s="23">
        <v>0</v>
      </c>
      <c r="S122" s="23">
        <v>289.98</v>
      </c>
      <c r="T122" s="28">
        <f t="shared" si="3"/>
        <v>289.98</v>
      </c>
      <c r="U122" s="21"/>
      <c r="W122" s="135">
        <f t="array" ref="W122">SUM(($D122=W$25)*($G122="CM")*($H122:$P122))</f>
        <v>0</v>
      </c>
      <c r="X122" s="135">
        <f t="array" ref="X122">SUM(($D122=W$25)*($G122&lt;&gt;"CM")*($H122:$P122))</f>
        <v>0</v>
      </c>
      <c r="AA122" s="135">
        <f t="array" ref="AA122">SUM(($D122=AA$25)*($G122="CM")*(H122+I122+J122+K122+L122+N122))</f>
        <v>0</v>
      </c>
      <c r="AB122" s="135">
        <f t="array" ref="AB122">SUM(($D122=AA$25)*($G122&lt;&gt;"CM")*(H122+I122+J122+K122+L122+N122))</f>
        <v>3597.43</v>
      </c>
    </row>
    <row r="123" spans="1:28" ht="15.75" thickBot="1" x14ac:dyDescent="0.3">
      <c r="A123" s="18" t="s">
        <v>22</v>
      </c>
      <c r="B123" s="18" t="s">
        <v>22</v>
      </c>
      <c r="C123" s="18" t="s">
        <v>39</v>
      </c>
      <c r="D123" s="27" t="s">
        <v>270</v>
      </c>
      <c r="E123" s="18" t="s">
        <v>40</v>
      </c>
      <c r="F123" s="19">
        <v>42815</v>
      </c>
      <c r="G123" s="27" t="s">
        <v>274</v>
      </c>
      <c r="H123" s="22">
        <v>5.83</v>
      </c>
      <c r="I123" s="20"/>
      <c r="J123" s="22">
        <v>0.06</v>
      </c>
      <c r="K123" s="22">
        <v>0.01</v>
      </c>
      <c r="L123" s="20"/>
      <c r="M123" s="22">
        <v>0.03</v>
      </c>
      <c r="N123" s="22">
        <v>0</v>
      </c>
      <c r="O123" s="22">
        <v>0</v>
      </c>
      <c r="P123" s="22">
        <v>0</v>
      </c>
      <c r="Q123" s="28">
        <f t="shared" si="2"/>
        <v>0</v>
      </c>
      <c r="R123" s="22">
        <v>0</v>
      </c>
      <c r="S123" s="22">
        <v>0.47</v>
      </c>
      <c r="T123" s="28">
        <f t="shared" si="3"/>
        <v>0.47</v>
      </c>
      <c r="U123" s="20"/>
      <c r="W123" s="135">
        <f t="array" ref="W123">SUM(($D123=W$25)*($G123="CM")*($H123:$P123))</f>
        <v>0</v>
      </c>
      <c r="X123" s="135">
        <f t="array" ref="X123">SUM(($D123=W$25)*($G123&lt;&gt;"CM")*($H123:$P123))</f>
        <v>0</v>
      </c>
      <c r="AA123" s="135">
        <f t="array" ref="AA123">SUM(($D123=AA$25)*($G123="CM")*(H123+I123+J123+K123+L123+N123))</f>
        <v>0</v>
      </c>
      <c r="AB123" s="135">
        <f t="array" ref="AB123">SUM(($D123=AA$25)*($G123&lt;&gt;"CM")*(H123+I123+J123+K123+L123+N123))</f>
        <v>5.8999999999999995</v>
      </c>
    </row>
    <row r="124" spans="1:28" ht="15.75" thickBot="1" x14ac:dyDescent="0.3">
      <c r="A124" s="18" t="s">
        <v>22</v>
      </c>
      <c r="B124" s="18" t="s">
        <v>22</v>
      </c>
      <c r="C124" s="18" t="s">
        <v>39</v>
      </c>
      <c r="D124" s="27" t="s">
        <v>270</v>
      </c>
      <c r="E124" s="18" t="s">
        <v>40</v>
      </c>
      <c r="F124" s="19">
        <v>42816</v>
      </c>
      <c r="G124" s="27" t="s">
        <v>274</v>
      </c>
      <c r="H124" s="23">
        <v>20</v>
      </c>
      <c r="I124" s="21"/>
      <c r="J124" s="23">
        <v>17.75</v>
      </c>
      <c r="K124" s="23">
        <v>2.5499999999999998</v>
      </c>
      <c r="L124" s="21"/>
      <c r="M124" s="23">
        <v>7.98</v>
      </c>
      <c r="N124" s="23">
        <v>0.54</v>
      </c>
      <c r="O124" s="23">
        <v>0.06</v>
      </c>
      <c r="P124" s="23">
        <v>-0.13</v>
      </c>
      <c r="Q124" s="28">
        <f t="shared" si="2"/>
        <v>-7.0000000000000007E-2</v>
      </c>
      <c r="R124" s="23">
        <v>0</v>
      </c>
      <c r="S124" s="23">
        <v>3.29</v>
      </c>
      <c r="T124" s="28">
        <f t="shared" si="3"/>
        <v>3.29</v>
      </c>
      <c r="U124" s="21"/>
      <c r="W124" s="135">
        <f t="array" ref="W124">SUM(($D124=W$25)*($G124="CM")*($H124:$P124))</f>
        <v>0</v>
      </c>
      <c r="X124" s="135">
        <f t="array" ref="X124">SUM(($D124=W$25)*($G124&lt;&gt;"CM")*($H124:$P124))</f>
        <v>0</v>
      </c>
      <c r="AA124" s="135">
        <f t="array" ref="AA124">SUM(($D124=AA$25)*($G124="CM")*(H124+I124+J124+K124+L124+N124))</f>
        <v>0</v>
      </c>
      <c r="AB124" s="135">
        <f t="array" ref="AB124">SUM(($D124=AA$25)*($G124&lt;&gt;"CM")*(H124+I124+J124+K124+L124+N124))</f>
        <v>40.839999999999996</v>
      </c>
    </row>
    <row r="125" spans="1:28" ht="15.75" thickBot="1" x14ac:dyDescent="0.3">
      <c r="A125" s="18" t="s">
        <v>22</v>
      </c>
      <c r="B125" s="18" t="s">
        <v>22</v>
      </c>
      <c r="C125" s="18" t="s">
        <v>39</v>
      </c>
      <c r="D125" s="27" t="s">
        <v>270</v>
      </c>
      <c r="E125" s="18" t="s">
        <v>40</v>
      </c>
      <c r="F125" s="19">
        <v>42817</v>
      </c>
      <c r="G125" s="27" t="s">
        <v>274</v>
      </c>
      <c r="H125" s="22">
        <v>13.33</v>
      </c>
      <c r="I125" s="20"/>
      <c r="J125" s="22">
        <v>0</v>
      </c>
      <c r="K125" s="22">
        <v>0</v>
      </c>
      <c r="L125" s="20"/>
      <c r="M125" s="22">
        <v>0</v>
      </c>
      <c r="N125" s="22">
        <v>0</v>
      </c>
      <c r="O125" s="22">
        <v>0</v>
      </c>
      <c r="P125" s="22">
        <v>0</v>
      </c>
      <c r="Q125" s="28">
        <f t="shared" si="2"/>
        <v>0</v>
      </c>
      <c r="R125" s="22">
        <v>0</v>
      </c>
      <c r="S125" s="22">
        <v>1.07</v>
      </c>
      <c r="T125" s="28">
        <f t="shared" si="3"/>
        <v>1.07</v>
      </c>
      <c r="U125" s="20"/>
      <c r="W125" s="135">
        <f t="array" ref="W125">SUM(($D125=W$25)*($G125="CM")*($H125:$P125))</f>
        <v>0</v>
      </c>
      <c r="X125" s="135">
        <f t="array" ref="X125">SUM(($D125=W$25)*($G125&lt;&gt;"CM")*($H125:$P125))</f>
        <v>0</v>
      </c>
      <c r="AA125" s="135">
        <f t="array" ref="AA125">SUM(($D125=AA$25)*($G125="CM")*(H125+I125+J125+K125+L125+N125))</f>
        <v>0</v>
      </c>
      <c r="AB125" s="135">
        <f t="array" ref="AB125">SUM(($D125=AA$25)*($G125&lt;&gt;"CM")*(H125+I125+J125+K125+L125+N125))</f>
        <v>13.33</v>
      </c>
    </row>
    <row r="126" spans="1:28" ht="15.75" thickBot="1" x14ac:dyDescent="0.3">
      <c r="A126" s="18" t="s">
        <v>22</v>
      </c>
      <c r="B126" s="18" t="s">
        <v>22</v>
      </c>
      <c r="C126" s="18" t="s">
        <v>39</v>
      </c>
      <c r="D126" s="27" t="s">
        <v>270</v>
      </c>
      <c r="E126" s="18" t="s">
        <v>40</v>
      </c>
      <c r="F126" s="19">
        <v>42821</v>
      </c>
      <c r="G126" s="27" t="s">
        <v>274</v>
      </c>
      <c r="H126" s="23">
        <v>73.33</v>
      </c>
      <c r="I126" s="21"/>
      <c r="J126" s="23">
        <v>204.94</v>
      </c>
      <c r="K126" s="23">
        <v>29.41</v>
      </c>
      <c r="L126" s="21"/>
      <c r="M126" s="23">
        <v>92.21</v>
      </c>
      <c r="N126" s="23">
        <v>6.15</v>
      </c>
      <c r="O126" s="23">
        <v>0.76</v>
      </c>
      <c r="P126" s="23">
        <v>-1.55</v>
      </c>
      <c r="Q126" s="28">
        <f t="shared" si="2"/>
        <v>-0.79</v>
      </c>
      <c r="R126" s="23">
        <v>0</v>
      </c>
      <c r="S126" s="23">
        <v>25.3</v>
      </c>
      <c r="T126" s="28">
        <f t="shared" si="3"/>
        <v>25.3</v>
      </c>
      <c r="U126" s="21"/>
      <c r="W126" s="135">
        <f t="array" ref="W126">SUM(($D126=W$25)*($G126="CM")*($H126:$P126))</f>
        <v>0</v>
      </c>
      <c r="X126" s="135">
        <f t="array" ref="X126">SUM(($D126=W$25)*($G126&lt;&gt;"CM")*($H126:$P126))</f>
        <v>0</v>
      </c>
      <c r="AA126" s="135">
        <f t="array" ref="AA126">SUM(($D126=AA$25)*($G126="CM")*(H126+I126+J126+K126+L126+N126))</f>
        <v>0</v>
      </c>
      <c r="AB126" s="135">
        <f t="array" ref="AB126">SUM(($D126=AA$25)*($G126&lt;&gt;"CM")*(H126+I126+J126+K126+L126+N126))</f>
        <v>313.83</v>
      </c>
    </row>
    <row r="127" spans="1:28" ht="15.75" thickBot="1" x14ac:dyDescent="0.3">
      <c r="A127" s="18" t="s">
        <v>22</v>
      </c>
      <c r="B127" s="18" t="s">
        <v>22</v>
      </c>
      <c r="C127" s="18" t="s">
        <v>39</v>
      </c>
      <c r="D127" s="27" t="s">
        <v>270</v>
      </c>
      <c r="E127" s="18" t="s">
        <v>40</v>
      </c>
      <c r="F127" s="19">
        <v>42822</v>
      </c>
      <c r="G127" s="27" t="s">
        <v>274</v>
      </c>
      <c r="H127" s="22">
        <v>37.49</v>
      </c>
      <c r="I127" s="20"/>
      <c r="J127" s="22">
        <v>39.369999999999997</v>
      </c>
      <c r="K127" s="22">
        <v>5.65</v>
      </c>
      <c r="L127" s="20"/>
      <c r="M127" s="22">
        <v>17.71</v>
      </c>
      <c r="N127" s="22">
        <v>1.18</v>
      </c>
      <c r="O127" s="22">
        <v>0.15</v>
      </c>
      <c r="P127" s="22">
        <v>-0.3</v>
      </c>
      <c r="Q127" s="28">
        <f t="shared" si="2"/>
        <v>-0.15</v>
      </c>
      <c r="R127" s="22">
        <v>0</v>
      </c>
      <c r="S127" s="22">
        <v>6.74</v>
      </c>
      <c r="T127" s="28">
        <f t="shared" si="3"/>
        <v>6.74</v>
      </c>
      <c r="U127" s="20"/>
      <c r="W127" s="135">
        <f t="array" ref="W127">SUM(($D127=W$25)*($G127="CM")*($H127:$P127))</f>
        <v>0</v>
      </c>
      <c r="X127" s="135">
        <f t="array" ref="X127">SUM(($D127=W$25)*($G127&lt;&gt;"CM")*($H127:$P127))</f>
        <v>0</v>
      </c>
      <c r="AA127" s="135">
        <f t="array" ref="AA127">SUM(($D127=AA$25)*($G127="CM")*(H127+I127+J127+K127+L127+N127))</f>
        <v>0</v>
      </c>
      <c r="AB127" s="135">
        <f t="array" ref="AB127">SUM(($D127=AA$25)*($G127&lt;&gt;"CM")*(H127+I127+J127+K127+L127+N127))</f>
        <v>83.690000000000012</v>
      </c>
    </row>
    <row r="128" spans="1:28" ht="15.75" thickBot="1" x14ac:dyDescent="0.3">
      <c r="A128" s="18" t="s">
        <v>22</v>
      </c>
      <c r="B128" s="18" t="s">
        <v>22</v>
      </c>
      <c r="C128" s="18" t="s">
        <v>39</v>
      </c>
      <c r="D128" s="27" t="s">
        <v>270</v>
      </c>
      <c r="E128" s="18" t="s">
        <v>40</v>
      </c>
      <c r="F128" s="19">
        <v>42823</v>
      </c>
      <c r="G128" s="27" t="s">
        <v>274</v>
      </c>
      <c r="H128" s="23">
        <v>36.67</v>
      </c>
      <c r="I128" s="21"/>
      <c r="J128" s="23">
        <v>17.03</v>
      </c>
      <c r="K128" s="23">
        <v>2.44</v>
      </c>
      <c r="L128" s="21"/>
      <c r="M128" s="23">
        <v>7.65</v>
      </c>
      <c r="N128" s="23">
        <v>0.51</v>
      </c>
      <c r="O128" s="23">
        <v>7.0000000000000007E-2</v>
      </c>
      <c r="P128" s="23">
        <v>-0.13</v>
      </c>
      <c r="Q128" s="28">
        <f t="shared" si="2"/>
        <v>-0.06</v>
      </c>
      <c r="R128" s="23">
        <v>0</v>
      </c>
      <c r="S128" s="23">
        <v>4.57</v>
      </c>
      <c r="T128" s="28">
        <f t="shared" si="3"/>
        <v>4.57</v>
      </c>
      <c r="U128" s="21"/>
      <c r="W128" s="135">
        <f t="array" ref="W128">SUM(($D128=W$25)*($G128="CM")*($H128:$P128))</f>
        <v>0</v>
      </c>
      <c r="X128" s="135">
        <f t="array" ref="X128">SUM(($D128=W$25)*($G128&lt;&gt;"CM")*($H128:$P128))</f>
        <v>0</v>
      </c>
      <c r="AA128" s="135">
        <f t="array" ref="AA128">SUM(($D128=AA$25)*($G128="CM")*(H128+I128+J128+K128+L128+N128))</f>
        <v>0</v>
      </c>
      <c r="AB128" s="135">
        <f t="array" ref="AB128">SUM(($D128=AA$25)*($G128&lt;&gt;"CM")*(H128+I128+J128+K128+L128+N128))</f>
        <v>56.65</v>
      </c>
    </row>
    <row r="129" spans="1:28" ht="15.75" thickBot="1" x14ac:dyDescent="0.3">
      <c r="A129" s="18" t="s">
        <v>22</v>
      </c>
      <c r="B129" s="18" t="s">
        <v>22</v>
      </c>
      <c r="C129" s="18" t="s">
        <v>39</v>
      </c>
      <c r="D129" s="27" t="s">
        <v>270</v>
      </c>
      <c r="E129" s="18" t="s">
        <v>40</v>
      </c>
      <c r="F129" s="19">
        <v>42824</v>
      </c>
      <c r="G129" s="27" t="s">
        <v>274</v>
      </c>
      <c r="H129" s="22">
        <v>1613.33</v>
      </c>
      <c r="I129" s="20"/>
      <c r="J129" s="22">
        <v>2513.52</v>
      </c>
      <c r="K129" s="22">
        <v>360.66</v>
      </c>
      <c r="L129" s="20"/>
      <c r="M129" s="22">
        <v>1130.99</v>
      </c>
      <c r="N129" s="22">
        <v>75.58</v>
      </c>
      <c r="O129" s="22">
        <v>9.5500000000000007</v>
      </c>
      <c r="P129" s="22">
        <v>-19.07</v>
      </c>
      <c r="Q129" s="28">
        <f t="shared" si="2"/>
        <v>-9.52</v>
      </c>
      <c r="R129" s="22">
        <v>0</v>
      </c>
      <c r="S129" s="22">
        <v>367.82</v>
      </c>
      <c r="T129" s="28">
        <f t="shared" si="3"/>
        <v>367.82</v>
      </c>
      <c r="U129" s="20"/>
      <c r="W129" s="135">
        <f t="array" ref="W129">SUM(($D129=W$25)*($G129="CM")*($H129:$P129))</f>
        <v>0</v>
      </c>
      <c r="X129" s="135">
        <f t="array" ref="X129">SUM(($D129=W$25)*($G129&lt;&gt;"CM")*($H129:$P129))</f>
        <v>0</v>
      </c>
      <c r="AA129" s="135">
        <f t="array" ref="AA129">SUM(($D129=AA$25)*($G129="CM")*(H129+I129+J129+K129+L129+N129))</f>
        <v>0</v>
      </c>
      <c r="AB129" s="135">
        <f t="array" ref="AB129">SUM(($D129=AA$25)*($G129&lt;&gt;"CM")*(H129+I129+J129+K129+L129+N129))</f>
        <v>4563.09</v>
      </c>
    </row>
    <row r="130" spans="1:28" ht="15.75" thickBot="1" x14ac:dyDescent="0.3">
      <c r="A130" s="18" t="s">
        <v>22</v>
      </c>
      <c r="B130" s="18" t="s">
        <v>22</v>
      </c>
      <c r="C130" s="18" t="s">
        <v>39</v>
      </c>
      <c r="D130" s="27" t="s">
        <v>270</v>
      </c>
      <c r="E130" s="18" t="s">
        <v>40</v>
      </c>
      <c r="F130" s="19">
        <v>42825</v>
      </c>
      <c r="G130" s="27" t="s">
        <v>274</v>
      </c>
      <c r="H130" s="23">
        <v>1226.67</v>
      </c>
      <c r="I130" s="21"/>
      <c r="J130" s="23">
        <v>1280.07</v>
      </c>
      <c r="K130" s="23">
        <v>183.69</v>
      </c>
      <c r="L130" s="21"/>
      <c r="M130" s="23">
        <v>576.01</v>
      </c>
      <c r="N130" s="23">
        <v>38.54</v>
      </c>
      <c r="O130" s="23">
        <v>4.8899999999999997</v>
      </c>
      <c r="P130" s="23">
        <v>-9.73</v>
      </c>
      <c r="Q130" s="28">
        <f t="shared" si="2"/>
        <v>-4.8400000000000007</v>
      </c>
      <c r="R130" s="23">
        <v>0</v>
      </c>
      <c r="S130" s="23">
        <v>219.98</v>
      </c>
      <c r="T130" s="28">
        <f t="shared" si="3"/>
        <v>219.98</v>
      </c>
      <c r="U130" s="21"/>
      <c r="W130" s="135">
        <f t="array" ref="W130">SUM(($D130=W$25)*($G130="CM")*($H130:$P130))</f>
        <v>0</v>
      </c>
      <c r="X130" s="135">
        <f t="array" ref="X130">SUM(($D130=W$25)*($G130&lt;&gt;"CM")*($H130:$P130))</f>
        <v>0</v>
      </c>
      <c r="AA130" s="135">
        <f t="array" ref="AA130">SUM(($D130=AA$25)*($G130="CM")*(H130+I130+J130+K130+L130+N130))</f>
        <v>0</v>
      </c>
      <c r="AB130" s="135">
        <f t="array" ref="AB130">SUM(($D130=AA$25)*($G130&lt;&gt;"CM")*(H130+I130+J130+K130+L130+N130))</f>
        <v>2728.97</v>
      </c>
    </row>
    <row r="131" spans="1:28" ht="15.75" thickBot="1" x14ac:dyDescent="0.3">
      <c r="A131" s="18" t="s">
        <v>22</v>
      </c>
      <c r="B131" s="18" t="s">
        <v>22</v>
      </c>
      <c r="C131" s="18" t="s">
        <v>39</v>
      </c>
      <c r="D131" s="27" t="s">
        <v>270</v>
      </c>
      <c r="E131" s="18" t="s">
        <v>40</v>
      </c>
      <c r="F131" s="19">
        <v>42826</v>
      </c>
      <c r="G131" s="27" t="s">
        <v>273</v>
      </c>
      <c r="H131" s="22">
        <v>22.5</v>
      </c>
      <c r="I131" s="20"/>
      <c r="J131" s="22">
        <v>2.37</v>
      </c>
      <c r="K131" s="22">
        <v>0.34</v>
      </c>
      <c r="L131" s="20"/>
      <c r="M131" s="22">
        <v>1.06</v>
      </c>
      <c r="N131" s="22">
        <v>0.08</v>
      </c>
      <c r="O131" s="22">
        <v>-0.09</v>
      </c>
      <c r="P131" s="22">
        <v>0</v>
      </c>
      <c r="Q131" s="28">
        <f t="shared" si="2"/>
        <v>-0.09</v>
      </c>
      <c r="R131" s="22">
        <v>0</v>
      </c>
      <c r="S131" s="22">
        <v>2.48</v>
      </c>
      <c r="T131" s="28">
        <f t="shared" si="3"/>
        <v>2.48</v>
      </c>
      <c r="U131" s="20"/>
      <c r="W131" s="135">
        <f t="array" ref="W131">SUM(($D131=W$25)*($G131="CM")*($H131:$P131))</f>
        <v>0</v>
      </c>
      <c r="X131" s="135">
        <f t="array" ref="X131">SUM(($D131=W$25)*($G131&lt;&gt;"CM")*($H131:$P131))</f>
        <v>0</v>
      </c>
      <c r="AA131" s="135">
        <f t="array" ref="AA131">SUM(($D131=AA$25)*($G131="CM")*(H131+I131+J131+K131+L131+N131))</f>
        <v>25.29</v>
      </c>
      <c r="AB131" s="135">
        <f t="array" ref="AB131">SUM(($D131=AA$25)*($G131&lt;&gt;"CM")*(H131+I131+J131+K131+L131+N131))</f>
        <v>0</v>
      </c>
    </row>
    <row r="132" spans="1:28" ht="15.75" thickBot="1" x14ac:dyDescent="0.3">
      <c r="A132" s="18" t="s">
        <v>22</v>
      </c>
      <c r="B132" s="18" t="s">
        <v>22</v>
      </c>
      <c r="C132" s="18" t="s">
        <v>39</v>
      </c>
      <c r="D132" s="27" t="s">
        <v>270</v>
      </c>
      <c r="E132" s="18" t="s">
        <v>40</v>
      </c>
      <c r="F132" s="19">
        <v>42827</v>
      </c>
      <c r="G132" s="27" t="s">
        <v>273</v>
      </c>
      <c r="H132" s="23">
        <v>128.33000000000001</v>
      </c>
      <c r="I132" s="21"/>
      <c r="J132" s="23">
        <v>71.33</v>
      </c>
      <c r="K132" s="23">
        <v>10.24</v>
      </c>
      <c r="L132" s="21"/>
      <c r="M132" s="23">
        <v>32.1</v>
      </c>
      <c r="N132" s="23">
        <v>2.31</v>
      </c>
      <c r="O132" s="23">
        <v>-2.4700000000000002</v>
      </c>
      <c r="P132" s="23">
        <v>-0.17</v>
      </c>
      <c r="Q132" s="28">
        <f t="shared" ref="Q132:Q195" si="4">O132+P132</f>
        <v>-2.64</v>
      </c>
      <c r="R132" s="23">
        <v>0</v>
      </c>
      <c r="S132" s="23">
        <v>20.83</v>
      </c>
      <c r="T132" s="28">
        <f t="shared" ref="T132:T195" si="5">R132+S132</f>
        <v>20.83</v>
      </c>
      <c r="U132" s="21"/>
      <c r="W132" s="135">
        <f t="array" ref="W132">SUM(($D132=W$25)*($G132="CM")*($H132:$P132))</f>
        <v>0</v>
      </c>
      <c r="X132" s="135">
        <f t="array" ref="X132">SUM(($D132=W$25)*($G132&lt;&gt;"CM")*($H132:$P132))</f>
        <v>0</v>
      </c>
      <c r="AA132" s="135">
        <f t="array" ref="AA132">SUM(($D132=AA$25)*($G132="CM")*(H132+I132+J132+K132+L132+N132))</f>
        <v>212.21000000000004</v>
      </c>
      <c r="AB132" s="135">
        <f t="array" ref="AB132">SUM(($D132=AA$25)*($G132&lt;&gt;"CM")*(H132+I132+J132+K132+L132+N132))</f>
        <v>0</v>
      </c>
    </row>
    <row r="133" spans="1:28" ht="15.75" thickBot="1" x14ac:dyDescent="0.3">
      <c r="A133" s="18" t="s">
        <v>22</v>
      </c>
      <c r="B133" s="18" t="s">
        <v>22</v>
      </c>
      <c r="C133" s="18" t="s">
        <v>39</v>
      </c>
      <c r="D133" s="27" t="s">
        <v>270</v>
      </c>
      <c r="E133" s="18" t="s">
        <v>40</v>
      </c>
      <c r="F133" s="19">
        <v>42828</v>
      </c>
      <c r="G133" s="27" t="s">
        <v>273</v>
      </c>
      <c r="H133" s="22">
        <v>34152.300000000003</v>
      </c>
      <c r="I133" s="20"/>
      <c r="J133" s="22">
        <v>62334.68</v>
      </c>
      <c r="K133" s="22">
        <v>8944.67</v>
      </c>
      <c r="L133" s="20"/>
      <c r="M133" s="22">
        <v>28048.53</v>
      </c>
      <c r="N133" s="22">
        <v>1896.5</v>
      </c>
      <c r="O133" s="22">
        <v>-2130.73</v>
      </c>
      <c r="P133" s="22">
        <v>-164.57</v>
      </c>
      <c r="Q133" s="28">
        <f t="shared" si="4"/>
        <v>-2295.3000000000002</v>
      </c>
      <c r="R133" s="22">
        <v>0</v>
      </c>
      <c r="S133" s="22">
        <v>10528.42</v>
      </c>
      <c r="T133" s="28">
        <f t="shared" si="5"/>
        <v>10528.42</v>
      </c>
      <c r="U133" s="20"/>
      <c r="W133" s="135">
        <f t="array" ref="W133">SUM(($D133=W$25)*($G133="CM")*($H133:$P133))</f>
        <v>0</v>
      </c>
      <c r="X133" s="135">
        <f t="array" ref="X133">SUM(($D133=W$25)*($G133&lt;&gt;"CM")*($H133:$P133))</f>
        <v>0</v>
      </c>
      <c r="AA133" s="135">
        <f t="array" ref="AA133">SUM(($D133=AA$25)*($G133="CM")*(H133+I133+J133+K133+L133+N133))</f>
        <v>107328.15000000001</v>
      </c>
      <c r="AB133" s="135">
        <f t="array" ref="AB133">SUM(($D133=AA$25)*($G133&lt;&gt;"CM")*(H133+I133+J133+K133+L133+N133))</f>
        <v>0</v>
      </c>
    </row>
    <row r="134" spans="1:28" ht="15.75" thickBot="1" x14ac:dyDescent="0.3">
      <c r="A134" s="18" t="s">
        <v>22</v>
      </c>
      <c r="B134" s="18" t="s">
        <v>22</v>
      </c>
      <c r="C134" s="18" t="s">
        <v>39</v>
      </c>
      <c r="D134" s="27" t="s">
        <v>270</v>
      </c>
      <c r="E134" s="18" t="s">
        <v>40</v>
      </c>
      <c r="F134" s="19">
        <v>42829</v>
      </c>
      <c r="G134" s="27" t="s">
        <v>273</v>
      </c>
      <c r="H134" s="23">
        <v>20485.86</v>
      </c>
      <c r="I134" s="21"/>
      <c r="J134" s="23">
        <v>52722.29</v>
      </c>
      <c r="K134" s="23">
        <v>7565.23</v>
      </c>
      <c r="L134" s="21"/>
      <c r="M134" s="23">
        <v>23723.35</v>
      </c>
      <c r="N134" s="23">
        <v>1631.59</v>
      </c>
      <c r="O134" s="23">
        <v>-1802.15</v>
      </c>
      <c r="P134" s="23">
        <v>-139.11000000000001</v>
      </c>
      <c r="Q134" s="28">
        <f t="shared" si="4"/>
        <v>-1941.2600000000002</v>
      </c>
      <c r="R134" s="23">
        <v>0</v>
      </c>
      <c r="S134" s="23">
        <v>8083.76</v>
      </c>
      <c r="T134" s="28">
        <f t="shared" si="5"/>
        <v>8083.76</v>
      </c>
      <c r="U134" s="21"/>
      <c r="W134" s="135">
        <f t="array" ref="W134">SUM(($D134=W$25)*($G134="CM")*($H134:$P134))</f>
        <v>0</v>
      </c>
      <c r="X134" s="135">
        <f t="array" ref="X134">SUM(($D134=W$25)*($G134&lt;&gt;"CM")*($H134:$P134))</f>
        <v>0</v>
      </c>
      <c r="AA134" s="135">
        <f t="array" ref="AA134">SUM(($D134=AA$25)*($G134="CM")*(H134+I134+J134+K134+L134+N134))</f>
        <v>82404.969999999987</v>
      </c>
      <c r="AB134" s="135">
        <f t="array" ref="AB134">SUM(($D134=AA$25)*($G134&lt;&gt;"CM")*(H134+I134+J134+K134+L134+N134))</f>
        <v>0</v>
      </c>
    </row>
    <row r="135" spans="1:28" ht="15.75" thickBot="1" x14ac:dyDescent="0.3">
      <c r="A135" s="18" t="s">
        <v>22</v>
      </c>
      <c r="B135" s="18" t="s">
        <v>22</v>
      </c>
      <c r="C135" s="18" t="s">
        <v>39</v>
      </c>
      <c r="D135" s="27" t="s">
        <v>270</v>
      </c>
      <c r="E135" s="18" t="s">
        <v>40</v>
      </c>
      <c r="F135" s="19">
        <v>42830</v>
      </c>
      <c r="G135" s="27" t="s">
        <v>273</v>
      </c>
      <c r="H135" s="22">
        <v>25906.66</v>
      </c>
      <c r="I135" s="20"/>
      <c r="J135" s="22">
        <v>52161.57</v>
      </c>
      <c r="K135" s="22">
        <v>7484.79</v>
      </c>
      <c r="L135" s="20"/>
      <c r="M135" s="22">
        <v>23471</v>
      </c>
      <c r="N135" s="22">
        <v>1637.13</v>
      </c>
      <c r="O135" s="22">
        <v>-1782.91</v>
      </c>
      <c r="P135" s="22">
        <v>-137.72</v>
      </c>
      <c r="Q135" s="28">
        <f t="shared" si="4"/>
        <v>-1920.63</v>
      </c>
      <c r="R135" s="22">
        <v>0</v>
      </c>
      <c r="S135" s="22">
        <v>8552.9599999999991</v>
      </c>
      <c r="T135" s="28">
        <f t="shared" si="5"/>
        <v>8552.9599999999991</v>
      </c>
      <c r="U135" s="20"/>
      <c r="W135" s="135">
        <f t="array" ref="W135">SUM(($D135=W$25)*($G135="CM")*($H135:$P135))</f>
        <v>0</v>
      </c>
      <c r="X135" s="135">
        <f t="array" ref="X135">SUM(($D135=W$25)*($G135&lt;&gt;"CM")*($H135:$P135))</f>
        <v>0</v>
      </c>
      <c r="AA135" s="135">
        <f t="array" ref="AA135">SUM(($D135=AA$25)*($G135="CM")*(H135+I135+J135+K135+L135+N135))</f>
        <v>87190.15</v>
      </c>
      <c r="AB135" s="135">
        <f t="array" ref="AB135">SUM(($D135=AA$25)*($G135&lt;&gt;"CM")*(H135+I135+J135+K135+L135+N135))</f>
        <v>0</v>
      </c>
    </row>
    <row r="136" spans="1:28" ht="15.75" thickBot="1" x14ac:dyDescent="0.3">
      <c r="A136" s="18" t="s">
        <v>22</v>
      </c>
      <c r="B136" s="18" t="s">
        <v>22</v>
      </c>
      <c r="C136" s="18" t="s">
        <v>39</v>
      </c>
      <c r="D136" s="27" t="s">
        <v>270</v>
      </c>
      <c r="E136" s="18" t="s">
        <v>40</v>
      </c>
      <c r="F136" s="19">
        <v>42831</v>
      </c>
      <c r="G136" s="27" t="s">
        <v>273</v>
      </c>
      <c r="H136" s="23">
        <v>37074.18</v>
      </c>
      <c r="I136" s="21"/>
      <c r="J136" s="23">
        <v>79162.559999999998</v>
      </c>
      <c r="K136" s="23">
        <v>11360.84</v>
      </c>
      <c r="L136" s="21"/>
      <c r="M136" s="23">
        <v>35625.230000000003</v>
      </c>
      <c r="N136" s="23">
        <v>2496.9</v>
      </c>
      <c r="O136" s="23">
        <v>-2706.12</v>
      </c>
      <c r="P136" s="23">
        <v>-208.97</v>
      </c>
      <c r="Q136" s="28">
        <f t="shared" si="4"/>
        <v>-2915.0899999999997</v>
      </c>
      <c r="R136" s="23">
        <v>0</v>
      </c>
      <c r="S136" s="23">
        <v>12762.97</v>
      </c>
      <c r="T136" s="28">
        <f t="shared" si="5"/>
        <v>12762.97</v>
      </c>
      <c r="U136" s="21"/>
      <c r="W136" s="135">
        <f t="array" ref="W136">SUM(($D136=W$25)*($G136="CM")*($H136:$P136))</f>
        <v>0</v>
      </c>
      <c r="X136" s="135">
        <f t="array" ref="X136">SUM(($D136=W$25)*($G136&lt;&gt;"CM")*($H136:$P136))</f>
        <v>0</v>
      </c>
      <c r="AA136" s="135">
        <f t="array" ref="AA136">SUM(($D136=AA$25)*($G136="CM")*(H136+I136+J136+K136+L136+N136))</f>
        <v>130094.47999999998</v>
      </c>
      <c r="AB136" s="135">
        <f t="array" ref="AB136">SUM(($D136=AA$25)*($G136&lt;&gt;"CM")*(H136+I136+J136+K136+L136+N136))</f>
        <v>0</v>
      </c>
    </row>
    <row r="137" spans="1:28" ht="15.75" thickBot="1" x14ac:dyDescent="0.3">
      <c r="A137" s="18" t="s">
        <v>22</v>
      </c>
      <c r="B137" s="18" t="s">
        <v>22</v>
      </c>
      <c r="C137" s="18" t="s">
        <v>39</v>
      </c>
      <c r="D137" s="27" t="s">
        <v>270</v>
      </c>
      <c r="E137" s="18" t="s">
        <v>40</v>
      </c>
      <c r="F137" s="19">
        <v>42832</v>
      </c>
      <c r="G137" s="27" t="s">
        <v>273</v>
      </c>
      <c r="H137" s="22">
        <v>32639.83</v>
      </c>
      <c r="I137" s="20"/>
      <c r="J137" s="22">
        <v>74987.12</v>
      </c>
      <c r="K137" s="22">
        <v>10760.25</v>
      </c>
      <c r="L137" s="20"/>
      <c r="M137" s="22">
        <v>33742.01</v>
      </c>
      <c r="N137" s="22">
        <v>2380.4299999999998</v>
      </c>
      <c r="O137" s="22">
        <v>-2562.8200000000002</v>
      </c>
      <c r="P137" s="22">
        <v>-198.02</v>
      </c>
      <c r="Q137" s="28">
        <f t="shared" si="4"/>
        <v>-2760.84</v>
      </c>
      <c r="R137" s="22">
        <v>0</v>
      </c>
      <c r="S137" s="22">
        <v>11847.14</v>
      </c>
      <c r="T137" s="28">
        <f t="shared" si="5"/>
        <v>11847.14</v>
      </c>
      <c r="U137" s="20"/>
      <c r="W137" s="135">
        <f t="array" ref="W137">SUM(($D137=W$25)*($G137="CM")*($H137:$P137))</f>
        <v>0</v>
      </c>
      <c r="X137" s="135">
        <f t="array" ref="X137">SUM(($D137=W$25)*($G137&lt;&gt;"CM")*($H137:$P137))</f>
        <v>0</v>
      </c>
      <c r="AA137" s="135">
        <f t="array" ref="AA137">SUM(($D137=AA$25)*($G137="CM")*(H137+I137+J137+K137+L137+N137))</f>
        <v>120767.62999999999</v>
      </c>
      <c r="AB137" s="135">
        <f t="array" ref="AB137">SUM(($D137=AA$25)*($G137&lt;&gt;"CM")*(H137+I137+J137+K137+L137+N137))</f>
        <v>0</v>
      </c>
    </row>
    <row r="138" spans="1:28" ht="15.75" thickBot="1" x14ac:dyDescent="0.3">
      <c r="A138" s="18" t="s">
        <v>22</v>
      </c>
      <c r="B138" s="18" t="s">
        <v>22</v>
      </c>
      <c r="C138" s="18" t="s">
        <v>39</v>
      </c>
      <c r="D138" s="27" t="s">
        <v>270</v>
      </c>
      <c r="E138" s="18" t="s">
        <v>40</v>
      </c>
      <c r="F138" s="19">
        <v>42833</v>
      </c>
      <c r="G138" s="27" t="s">
        <v>273</v>
      </c>
      <c r="H138" s="23">
        <v>36486.67</v>
      </c>
      <c r="I138" s="21"/>
      <c r="J138" s="23">
        <v>97127.05</v>
      </c>
      <c r="K138" s="23">
        <v>13937.29</v>
      </c>
      <c r="L138" s="21"/>
      <c r="M138" s="23">
        <v>43703.97</v>
      </c>
      <c r="N138" s="23">
        <v>3105.48</v>
      </c>
      <c r="O138" s="23">
        <v>-3320.03</v>
      </c>
      <c r="P138" s="23">
        <v>-256.48</v>
      </c>
      <c r="Q138" s="28">
        <f t="shared" si="4"/>
        <v>-3576.51</v>
      </c>
      <c r="R138" s="23">
        <v>0</v>
      </c>
      <c r="S138" s="23">
        <v>14779.19</v>
      </c>
      <c r="T138" s="28">
        <f t="shared" si="5"/>
        <v>14779.19</v>
      </c>
      <c r="U138" s="21"/>
      <c r="W138" s="135">
        <f t="array" ref="W138">SUM(($D138=W$25)*($G138="CM")*($H138:$P138))</f>
        <v>0</v>
      </c>
      <c r="X138" s="135">
        <f t="array" ref="X138">SUM(($D138=W$25)*($G138&lt;&gt;"CM")*($H138:$P138))</f>
        <v>0</v>
      </c>
      <c r="AA138" s="135">
        <f t="array" ref="AA138">SUM(($D138=AA$25)*($G138="CM")*(H138+I138+J138+K138+L138+N138))</f>
        <v>150656.49000000002</v>
      </c>
      <c r="AB138" s="135">
        <f t="array" ref="AB138">SUM(($D138=AA$25)*($G138&lt;&gt;"CM")*(H138+I138+J138+K138+L138+N138))</f>
        <v>0</v>
      </c>
    </row>
    <row r="139" spans="1:28" ht="15.75" thickBot="1" x14ac:dyDescent="0.3">
      <c r="A139" s="18" t="s">
        <v>22</v>
      </c>
      <c r="B139" s="18" t="s">
        <v>22</v>
      </c>
      <c r="C139" s="18" t="s">
        <v>39</v>
      </c>
      <c r="D139" s="27" t="s">
        <v>270</v>
      </c>
      <c r="E139" s="18" t="s">
        <v>40</v>
      </c>
      <c r="F139" s="19">
        <v>42834</v>
      </c>
      <c r="G139" s="27" t="s">
        <v>273</v>
      </c>
      <c r="H139" s="22">
        <v>46136.68</v>
      </c>
      <c r="I139" s="20"/>
      <c r="J139" s="22">
        <v>147067.82999999999</v>
      </c>
      <c r="K139" s="22">
        <v>21103.33</v>
      </c>
      <c r="L139" s="20"/>
      <c r="M139" s="22">
        <v>66175.990000000005</v>
      </c>
      <c r="N139" s="22">
        <v>4756.99</v>
      </c>
      <c r="O139" s="22">
        <v>-5027.33</v>
      </c>
      <c r="P139" s="22">
        <v>-388.39</v>
      </c>
      <c r="Q139" s="28">
        <f t="shared" si="4"/>
        <v>-5415.72</v>
      </c>
      <c r="R139" s="22">
        <v>0</v>
      </c>
      <c r="S139" s="22">
        <v>21490.04</v>
      </c>
      <c r="T139" s="28">
        <f t="shared" si="5"/>
        <v>21490.04</v>
      </c>
      <c r="U139" s="20"/>
      <c r="W139" s="135">
        <f t="array" ref="W139">SUM(($D139=W$25)*($G139="CM")*($H139:$P139))</f>
        <v>0</v>
      </c>
      <c r="X139" s="135">
        <f t="array" ref="X139">SUM(($D139=W$25)*($G139&lt;&gt;"CM")*($H139:$P139))</f>
        <v>0</v>
      </c>
      <c r="AA139" s="135">
        <f t="array" ref="AA139">SUM(($D139=AA$25)*($G139="CM")*(H139+I139+J139+K139+L139+N139))</f>
        <v>219064.82999999996</v>
      </c>
      <c r="AB139" s="135">
        <f t="array" ref="AB139">SUM(($D139=AA$25)*($G139&lt;&gt;"CM")*(H139+I139+J139+K139+L139+N139))</f>
        <v>0</v>
      </c>
    </row>
    <row r="140" spans="1:28" ht="15.75" thickBot="1" x14ac:dyDescent="0.3">
      <c r="A140" s="18" t="s">
        <v>22</v>
      </c>
      <c r="B140" s="18" t="s">
        <v>22</v>
      </c>
      <c r="C140" s="18" t="s">
        <v>39</v>
      </c>
      <c r="D140" s="27" t="s">
        <v>270</v>
      </c>
      <c r="E140" s="18" t="s">
        <v>40</v>
      </c>
      <c r="F140" s="19">
        <v>42835</v>
      </c>
      <c r="G140" s="27" t="s">
        <v>273</v>
      </c>
      <c r="H140" s="23">
        <v>39498.94</v>
      </c>
      <c r="I140" s="21"/>
      <c r="J140" s="23">
        <v>95338.04</v>
      </c>
      <c r="K140" s="23">
        <v>13680.52</v>
      </c>
      <c r="L140" s="21"/>
      <c r="M140" s="23">
        <v>42899.199999999997</v>
      </c>
      <c r="N140" s="23">
        <v>3115.84</v>
      </c>
      <c r="O140" s="23">
        <v>-3258.69</v>
      </c>
      <c r="P140" s="23">
        <v>-251.78</v>
      </c>
      <c r="Q140" s="28">
        <f t="shared" si="4"/>
        <v>-3510.4700000000003</v>
      </c>
      <c r="R140" s="23">
        <v>0</v>
      </c>
      <c r="S140" s="23">
        <v>14874.87</v>
      </c>
      <c r="T140" s="28">
        <f t="shared" si="5"/>
        <v>14874.87</v>
      </c>
      <c r="U140" s="21"/>
      <c r="W140" s="135">
        <f t="array" ref="W140">SUM(($D140=W$25)*($G140="CM")*($H140:$P140))</f>
        <v>0</v>
      </c>
      <c r="X140" s="135">
        <f t="array" ref="X140">SUM(($D140=W$25)*($G140&lt;&gt;"CM")*($H140:$P140))</f>
        <v>0</v>
      </c>
      <c r="AA140" s="135">
        <f t="array" ref="AA140">SUM(($D140=AA$25)*($G140="CM")*(H140+I140+J140+K140+L140+N140))</f>
        <v>151633.33999999997</v>
      </c>
      <c r="AB140" s="135">
        <f t="array" ref="AB140">SUM(($D140=AA$25)*($G140&lt;&gt;"CM")*(H140+I140+J140+K140+L140+N140))</f>
        <v>0</v>
      </c>
    </row>
    <row r="141" spans="1:28" ht="15.75" thickBot="1" x14ac:dyDescent="0.3">
      <c r="A141" s="18" t="s">
        <v>22</v>
      </c>
      <c r="B141" s="18" t="s">
        <v>22</v>
      </c>
      <c r="C141" s="18" t="s">
        <v>39</v>
      </c>
      <c r="D141" s="27" t="s">
        <v>270</v>
      </c>
      <c r="E141" s="18" t="s">
        <v>40</v>
      </c>
      <c r="F141" s="19">
        <v>42836</v>
      </c>
      <c r="G141" s="27" t="s">
        <v>273</v>
      </c>
      <c r="H141" s="22">
        <v>32484.99</v>
      </c>
      <c r="I141" s="20"/>
      <c r="J141" s="22">
        <v>80552.91</v>
      </c>
      <c r="K141" s="22">
        <v>11559.12</v>
      </c>
      <c r="L141" s="20"/>
      <c r="M141" s="22">
        <v>36246.15</v>
      </c>
      <c r="N141" s="22">
        <v>2675.84</v>
      </c>
      <c r="O141" s="22">
        <v>-2753.79</v>
      </c>
      <c r="P141" s="22">
        <v>-212.43</v>
      </c>
      <c r="Q141" s="28">
        <f t="shared" si="4"/>
        <v>-2966.22</v>
      </c>
      <c r="R141" s="22">
        <v>0</v>
      </c>
      <c r="S141" s="22">
        <v>12485.16</v>
      </c>
      <c r="T141" s="28">
        <f t="shared" si="5"/>
        <v>12485.16</v>
      </c>
      <c r="U141" s="20"/>
      <c r="W141" s="135">
        <f t="array" ref="W141">SUM(($D141=W$25)*($G141="CM")*($H141:$P141))</f>
        <v>0</v>
      </c>
      <c r="X141" s="135">
        <f t="array" ref="X141">SUM(($D141=W$25)*($G141&lt;&gt;"CM")*($H141:$P141))</f>
        <v>0</v>
      </c>
      <c r="AA141" s="135">
        <f t="array" ref="AA141">SUM(($D141=AA$25)*($G141="CM")*(H141+I141+J141+K141+L141+N141))</f>
        <v>127272.86</v>
      </c>
      <c r="AB141" s="135">
        <f t="array" ref="AB141">SUM(($D141=AA$25)*($G141&lt;&gt;"CM")*(H141+I141+J141+K141+L141+N141))</f>
        <v>0</v>
      </c>
    </row>
    <row r="142" spans="1:28" ht="15.75" thickBot="1" x14ac:dyDescent="0.3">
      <c r="A142" s="18" t="s">
        <v>22</v>
      </c>
      <c r="B142" s="18" t="s">
        <v>22</v>
      </c>
      <c r="C142" s="18" t="s">
        <v>39</v>
      </c>
      <c r="D142" s="27" t="s">
        <v>270</v>
      </c>
      <c r="E142" s="18" t="s">
        <v>40</v>
      </c>
      <c r="F142" s="19">
        <v>42837</v>
      </c>
      <c r="G142" s="27" t="s">
        <v>273</v>
      </c>
      <c r="H142" s="23">
        <v>37584.94</v>
      </c>
      <c r="I142" s="21"/>
      <c r="J142" s="23">
        <v>81277.259999999995</v>
      </c>
      <c r="K142" s="23">
        <v>11662.49</v>
      </c>
      <c r="L142" s="21"/>
      <c r="M142" s="23">
        <v>36571.730000000003</v>
      </c>
      <c r="N142" s="23">
        <v>2716.9</v>
      </c>
      <c r="O142" s="23">
        <v>-2778.15</v>
      </c>
      <c r="P142" s="23">
        <v>-214.78</v>
      </c>
      <c r="Q142" s="28">
        <f t="shared" si="4"/>
        <v>-2992.9300000000003</v>
      </c>
      <c r="R142" s="23">
        <v>0</v>
      </c>
      <c r="S142" s="23">
        <v>13070.82</v>
      </c>
      <c r="T142" s="28">
        <f t="shared" si="5"/>
        <v>13070.82</v>
      </c>
      <c r="U142" s="21"/>
      <c r="W142" s="135">
        <f t="array" ref="W142">SUM(($D142=W$25)*($G142="CM")*($H142:$P142))</f>
        <v>0</v>
      </c>
      <c r="X142" s="135">
        <f t="array" ref="X142">SUM(($D142=W$25)*($G142&lt;&gt;"CM")*($H142:$P142))</f>
        <v>0</v>
      </c>
      <c r="AA142" s="135">
        <f t="array" ref="AA142">SUM(($D142=AA$25)*($G142="CM")*(H142+I142+J142+K142+L142+N142))</f>
        <v>133241.59</v>
      </c>
      <c r="AB142" s="135">
        <f t="array" ref="AB142">SUM(($D142=AA$25)*($G142&lt;&gt;"CM")*(H142+I142+J142+K142+L142+N142))</f>
        <v>0</v>
      </c>
    </row>
    <row r="143" spans="1:28" ht="15.75" thickBot="1" x14ac:dyDescent="0.3">
      <c r="A143" s="18" t="s">
        <v>22</v>
      </c>
      <c r="B143" s="18" t="s">
        <v>22</v>
      </c>
      <c r="C143" s="18" t="s">
        <v>39</v>
      </c>
      <c r="D143" s="27" t="s">
        <v>270</v>
      </c>
      <c r="E143" s="18" t="s">
        <v>40</v>
      </c>
      <c r="F143" s="19">
        <v>42838</v>
      </c>
      <c r="G143" s="27" t="s">
        <v>273</v>
      </c>
      <c r="H143" s="22">
        <v>43740.84</v>
      </c>
      <c r="I143" s="20"/>
      <c r="J143" s="22">
        <v>111450</v>
      </c>
      <c r="K143" s="22">
        <v>15992.34</v>
      </c>
      <c r="L143" s="20"/>
      <c r="M143" s="22">
        <v>50148.98</v>
      </c>
      <c r="N143" s="22">
        <v>3764.18</v>
      </c>
      <c r="O143" s="22">
        <v>-3809.72</v>
      </c>
      <c r="P143" s="22">
        <v>-294.24</v>
      </c>
      <c r="Q143" s="28">
        <f t="shared" si="4"/>
        <v>-4103.96</v>
      </c>
      <c r="R143" s="22">
        <v>0</v>
      </c>
      <c r="S143" s="22">
        <v>17162.349999999999</v>
      </c>
      <c r="T143" s="28">
        <f t="shared" si="5"/>
        <v>17162.349999999999</v>
      </c>
      <c r="U143" s="20"/>
      <c r="W143" s="135">
        <f t="array" ref="W143">SUM(($D143=W$25)*($G143="CM")*($H143:$P143))</f>
        <v>0</v>
      </c>
      <c r="X143" s="135">
        <f t="array" ref="X143">SUM(($D143=W$25)*($G143&lt;&gt;"CM")*($H143:$P143))</f>
        <v>0</v>
      </c>
      <c r="AA143" s="135">
        <f t="array" ref="AA143">SUM(($D143=AA$25)*($G143="CM")*(H143+I143+J143+K143+L143+N143))</f>
        <v>174947.36</v>
      </c>
      <c r="AB143" s="135">
        <f t="array" ref="AB143">SUM(($D143=AA$25)*($G143&lt;&gt;"CM")*(H143+I143+J143+K143+L143+N143))</f>
        <v>0</v>
      </c>
    </row>
    <row r="144" spans="1:28" ht="15.75" thickBot="1" x14ac:dyDescent="0.3">
      <c r="A144" s="18" t="s">
        <v>22</v>
      </c>
      <c r="B144" s="18" t="s">
        <v>22</v>
      </c>
      <c r="C144" s="18" t="s">
        <v>39</v>
      </c>
      <c r="D144" s="27" t="s">
        <v>270</v>
      </c>
      <c r="E144" s="18" t="s">
        <v>40</v>
      </c>
      <c r="F144" s="19">
        <v>42839</v>
      </c>
      <c r="G144" s="27" t="s">
        <v>273</v>
      </c>
      <c r="H144" s="23">
        <v>32536.67</v>
      </c>
      <c r="I144" s="21"/>
      <c r="J144" s="23">
        <v>65666.69</v>
      </c>
      <c r="K144" s="23">
        <v>9422.7800000000007</v>
      </c>
      <c r="L144" s="21"/>
      <c r="M144" s="23">
        <v>29548.02</v>
      </c>
      <c r="N144" s="23">
        <v>2249.9699999999998</v>
      </c>
      <c r="O144" s="23">
        <v>-2244.4</v>
      </c>
      <c r="P144" s="23">
        <v>-173.38</v>
      </c>
      <c r="Q144" s="28">
        <f t="shared" si="4"/>
        <v>-2417.7800000000002</v>
      </c>
      <c r="R144" s="23">
        <v>0</v>
      </c>
      <c r="S144" s="23">
        <v>10778.43</v>
      </c>
      <c r="T144" s="28">
        <f t="shared" si="5"/>
        <v>10778.43</v>
      </c>
      <c r="U144" s="21"/>
      <c r="W144" s="135">
        <f t="array" ref="W144">SUM(($D144=W$25)*($G144="CM")*($H144:$P144))</f>
        <v>0</v>
      </c>
      <c r="X144" s="135">
        <f t="array" ref="X144">SUM(($D144=W$25)*($G144&lt;&gt;"CM")*($H144:$P144))</f>
        <v>0</v>
      </c>
      <c r="AA144" s="135">
        <f t="array" ref="AA144">SUM(($D144=AA$25)*($G144="CM")*(H144+I144+J144+K144+L144+N144))</f>
        <v>109876.11</v>
      </c>
      <c r="AB144" s="135">
        <f t="array" ref="AB144">SUM(($D144=AA$25)*($G144&lt;&gt;"CM")*(H144+I144+J144+K144+L144+N144))</f>
        <v>0</v>
      </c>
    </row>
    <row r="145" spans="1:28" ht="15.75" thickBot="1" x14ac:dyDescent="0.3">
      <c r="A145" s="18" t="s">
        <v>22</v>
      </c>
      <c r="B145" s="18" t="s">
        <v>22</v>
      </c>
      <c r="C145" s="18" t="s">
        <v>39</v>
      </c>
      <c r="D145" s="27" t="s">
        <v>270</v>
      </c>
      <c r="E145" s="18" t="s">
        <v>40</v>
      </c>
      <c r="F145" s="19">
        <v>42840</v>
      </c>
      <c r="G145" s="27" t="s">
        <v>273</v>
      </c>
      <c r="H145" s="22">
        <v>32020.799999999999</v>
      </c>
      <c r="I145" s="20"/>
      <c r="J145" s="22">
        <v>68823.92</v>
      </c>
      <c r="K145" s="22">
        <v>9875.99</v>
      </c>
      <c r="L145" s="20"/>
      <c r="M145" s="22">
        <v>30968.61</v>
      </c>
      <c r="N145" s="22">
        <v>2379.4299999999998</v>
      </c>
      <c r="O145" s="22">
        <v>-2352.69</v>
      </c>
      <c r="P145" s="22">
        <v>-181.63</v>
      </c>
      <c r="Q145" s="28">
        <f t="shared" si="4"/>
        <v>-2534.3200000000002</v>
      </c>
      <c r="R145" s="22">
        <v>0</v>
      </c>
      <c r="S145" s="22">
        <v>11094.76</v>
      </c>
      <c r="T145" s="28">
        <f t="shared" si="5"/>
        <v>11094.76</v>
      </c>
      <c r="U145" s="20"/>
      <c r="W145" s="135">
        <f t="array" ref="W145">SUM(($D145=W$25)*($G145="CM")*($H145:$P145))</f>
        <v>0</v>
      </c>
      <c r="X145" s="135">
        <f t="array" ref="X145">SUM(($D145=W$25)*($G145&lt;&gt;"CM")*($H145:$P145))</f>
        <v>0</v>
      </c>
      <c r="AA145" s="135">
        <f t="array" ref="AA145">SUM(($D145=AA$25)*($G145="CM")*(H145+I145+J145+K145+L145+N145))</f>
        <v>113100.14</v>
      </c>
      <c r="AB145" s="135">
        <f t="array" ref="AB145">SUM(($D145=AA$25)*($G145&lt;&gt;"CM")*(H145+I145+J145+K145+L145+N145))</f>
        <v>0</v>
      </c>
    </row>
    <row r="146" spans="1:28" ht="15.75" thickBot="1" x14ac:dyDescent="0.3">
      <c r="A146" s="18" t="s">
        <v>22</v>
      </c>
      <c r="B146" s="18" t="s">
        <v>22</v>
      </c>
      <c r="C146" s="18" t="s">
        <v>39</v>
      </c>
      <c r="D146" s="27" t="s">
        <v>270</v>
      </c>
      <c r="E146" s="18" t="s">
        <v>40</v>
      </c>
      <c r="F146" s="19">
        <v>42841</v>
      </c>
      <c r="G146" s="27" t="s">
        <v>273</v>
      </c>
      <c r="H146" s="23">
        <v>34390.82</v>
      </c>
      <c r="I146" s="21"/>
      <c r="J146" s="23">
        <v>62815.26</v>
      </c>
      <c r="K146" s="23">
        <v>9013.6200000000008</v>
      </c>
      <c r="L146" s="21"/>
      <c r="M146" s="23">
        <v>28265.200000000001</v>
      </c>
      <c r="N146" s="23">
        <v>2207.17</v>
      </c>
      <c r="O146" s="23">
        <v>-2146.94</v>
      </c>
      <c r="P146" s="23">
        <v>-166.07</v>
      </c>
      <c r="Q146" s="28">
        <f t="shared" si="4"/>
        <v>-2313.0100000000002</v>
      </c>
      <c r="R146" s="23">
        <v>0</v>
      </c>
      <c r="S146" s="23">
        <v>10636.36</v>
      </c>
      <c r="T146" s="28">
        <f t="shared" si="5"/>
        <v>10636.36</v>
      </c>
      <c r="U146" s="21"/>
      <c r="W146" s="135">
        <f t="array" ref="W146">SUM(($D146=W$25)*($G146="CM")*($H146:$P146))</f>
        <v>0</v>
      </c>
      <c r="X146" s="135">
        <f t="array" ref="X146">SUM(($D146=W$25)*($G146&lt;&gt;"CM")*($H146:$P146))</f>
        <v>0</v>
      </c>
      <c r="AA146" s="135">
        <f t="array" ref="AA146">SUM(($D146=AA$25)*($G146="CM")*(H146+I146+J146+K146+L146+N146))</f>
        <v>108426.87</v>
      </c>
      <c r="AB146" s="135">
        <f t="array" ref="AB146">SUM(($D146=AA$25)*($G146&lt;&gt;"CM")*(H146+I146+J146+K146+L146+N146))</f>
        <v>0</v>
      </c>
    </row>
    <row r="147" spans="1:28" ht="15.75" thickBot="1" x14ac:dyDescent="0.3">
      <c r="A147" s="18" t="s">
        <v>22</v>
      </c>
      <c r="B147" s="18" t="s">
        <v>22</v>
      </c>
      <c r="C147" s="18" t="s">
        <v>39</v>
      </c>
      <c r="D147" s="27" t="s">
        <v>270</v>
      </c>
      <c r="E147" s="18" t="s">
        <v>40</v>
      </c>
      <c r="F147" s="19">
        <v>42842</v>
      </c>
      <c r="G147" s="27" t="s">
        <v>273</v>
      </c>
      <c r="H147" s="22">
        <v>30597.5</v>
      </c>
      <c r="I147" s="20"/>
      <c r="J147" s="22">
        <v>70859.960000000006</v>
      </c>
      <c r="K147" s="22">
        <v>10168.02</v>
      </c>
      <c r="L147" s="20"/>
      <c r="M147" s="22">
        <v>31884.77</v>
      </c>
      <c r="N147" s="22">
        <v>2510.27</v>
      </c>
      <c r="O147" s="22">
        <v>-2422.02</v>
      </c>
      <c r="P147" s="22">
        <v>-187.12</v>
      </c>
      <c r="Q147" s="28">
        <f t="shared" si="4"/>
        <v>-2609.14</v>
      </c>
      <c r="R147" s="22">
        <v>0</v>
      </c>
      <c r="S147" s="22">
        <v>11196.36</v>
      </c>
      <c r="T147" s="28">
        <f t="shared" si="5"/>
        <v>11196.36</v>
      </c>
      <c r="U147" s="20"/>
      <c r="W147" s="135">
        <f t="array" ref="W147">SUM(($D147=W$25)*($G147="CM")*($H147:$P147))</f>
        <v>0</v>
      </c>
      <c r="X147" s="135">
        <f t="array" ref="X147">SUM(($D147=W$25)*($G147&lt;&gt;"CM")*($H147:$P147))</f>
        <v>0</v>
      </c>
      <c r="AA147" s="135">
        <f t="array" ref="AA147">SUM(($D147=AA$25)*($G147="CM")*(H147+I147+J147+K147+L147+N147))</f>
        <v>114135.75000000001</v>
      </c>
      <c r="AB147" s="135">
        <f t="array" ref="AB147">SUM(($D147=AA$25)*($G147&lt;&gt;"CM")*(H147+I147+J147+K147+L147+N147))</f>
        <v>0</v>
      </c>
    </row>
    <row r="148" spans="1:28" ht="15.75" thickBot="1" x14ac:dyDescent="0.3">
      <c r="A148" s="18" t="s">
        <v>22</v>
      </c>
      <c r="B148" s="18" t="s">
        <v>22</v>
      </c>
      <c r="C148" s="18" t="s">
        <v>39</v>
      </c>
      <c r="D148" s="27" t="s">
        <v>270</v>
      </c>
      <c r="E148" s="18" t="s">
        <v>40</v>
      </c>
      <c r="F148" s="19">
        <v>42843</v>
      </c>
      <c r="G148" s="27" t="s">
        <v>273</v>
      </c>
      <c r="H148" s="23">
        <v>29412.49</v>
      </c>
      <c r="I148" s="21"/>
      <c r="J148" s="23">
        <v>75781.600000000006</v>
      </c>
      <c r="K148" s="23">
        <v>10874.32</v>
      </c>
      <c r="L148" s="21"/>
      <c r="M148" s="23">
        <v>34099.42</v>
      </c>
      <c r="N148" s="23">
        <v>2709.55</v>
      </c>
      <c r="O148" s="23">
        <v>-2590.31</v>
      </c>
      <c r="P148" s="23">
        <v>-200.14</v>
      </c>
      <c r="Q148" s="28">
        <f t="shared" si="4"/>
        <v>-2790.45</v>
      </c>
      <c r="R148" s="23">
        <v>0</v>
      </c>
      <c r="S148" s="23">
        <v>11651.9</v>
      </c>
      <c r="T148" s="28">
        <f t="shared" si="5"/>
        <v>11651.9</v>
      </c>
      <c r="U148" s="21"/>
      <c r="W148" s="135">
        <f t="array" ref="W148">SUM(($D148=W$25)*($G148="CM")*($H148:$P148))</f>
        <v>0</v>
      </c>
      <c r="X148" s="135">
        <f t="array" ref="X148">SUM(($D148=W$25)*($G148&lt;&gt;"CM")*($H148:$P148))</f>
        <v>0</v>
      </c>
      <c r="AA148" s="135">
        <f t="array" ref="AA148">SUM(($D148=AA$25)*($G148="CM")*(H148+I148+J148+K148+L148+N148))</f>
        <v>118777.96</v>
      </c>
      <c r="AB148" s="135">
        <f t="array" ref="AB148">SUM(($D148=AA$25)*($G148&lt;&gt;"CM")*(H148+I148+J148+K148+L148+N148))</f>
        <v>0</v>
      </c>
    </row>
    <row r="149" spans="1:28" ht="15.75" thickBot="1" x14ac:dyDescent="0.3">
      <c r="A149" s="18" t="s">
        <v>22</v>
      </c>
      <c r="B149" s="18" t="s">
        <v>22</v>
      </c>
      <c r="C149" s="18" t="s">
        <v>39</v>
      </c>
      <c r="D149" s="27" t="s">
        <v>270</v>
      </c>
      <c r="E149" s="18" t="s">
        <v>40</v>
      </c>
      <c r="F149" s="19">
        <v>42844</v>
      </c>
      <c r="G149" s="27" t="s">
        <v>273</v>
      </c>
      <c r="H149" s="22">
        <v>42239.98</v>
      </c>
      <c r="I149" s="20"/>
      <c r="J149" s="22">
        <v>123322.39</v>
      </c>
      <c r="K149" s="22">
        <v>17695.740000000002</v>
      </c>
      <c r="L149" s="20"/>
      <c r="M149" s="22">
        <v>55491.26</v>
      </c>
      <c r="N149" s="22">
        <v>4443.8999999999996</v>
      </c>
      <c r="O149" s="22">
        <v>-4215.43</v>
      </c>
      <c r="P149" s="22">
        <v>-325.54000000000002</v>
      </c>
      <c r="Q149" s="28">
        <f t="shared" si="4"/>
        <v>-4540.97</v>
      </c>
      <c r="R149" s="22">
        <v>0</v>
      </c>
      <c r="S149" s="22">
        <v>18413.259999999998</v>
      </c>
      <c r="T149" s="28">
        <f t="shared" si="5"/>
        <v>18413.259999999998</v>
      </c>
      <c r="U149" s="20"/>
      <c r="W149" s="135">
        <f t="array" ref="W149">SUM(($D149=W$25)*($G149="CM")*($H149:$P149))</f>
        <v>0</v>
      </c>
      <c r="X149" s="135">
        <f t="array" ref="X149">SUM(($D149=W$25)*($G149&lt;&gt;"CM")*($H149:$P149))</f>
        <v>0</v>
      </c>
      <c r="AA149" s="135">
        <f t="array" ref="AA149">SUM(($D149=AA$25)*($G149="CM")*(H149+I149+J149+K149+L149+N149))</f>
        <v>187702.00999999998</v>
      </c>
      <c r="AB149" s="135">
        <f t="array" ref="AB149">SUM(($D149=AA$25)*($G149&lt;&gt;"CM")*(H149+I149+J149+K149+L149+N149))</f>
        <v>0</v>
      </c>
    </row>
    <row r="150" spans="1:28" ht="15.75" thickBot="1" x14ac:dyDescent="0.3">
      <c r="A150" s="18" t="s">
        <v>22</v>
      </c>
      <c r="B150" s="18" t="s">
        <v>22</v>
      </c>
      <c r="C150" s="18" t="s">
        <v>39</v>
      </c>
      <c r="D150" s="27" t="s">
        <v>270</v>
      </c>
      <c r="E150" s="18" t="s">
        <v>40</v>
      </c>
      <c r="F150" s="19">
        <v>42845</v>
      </c>
      <c r="G150" s="27" t="s">
        <v>273</v>
      </c>
      <c r="H150" s="23">
        <v>39595</v>
      </c>
      <c r="I150" s="21"/>
      <c r="J150" s="23">
        <v>94906.22</v>
      </c>
      <c r="K150" s="23">
        <v>13618.46</v>
      </c>
      <c r="L150" s="21"/>
      <c r="M150" s="23">
        <v>42704.88</v>
      </c>
      <c r="N150" s="23">
        <v>3453.41</v>
      </c>
      <c r="O150" s="23">
        <v>-3244.07</v>
      </c>
      <c r="P150" s="23">
        <v>-250.67</v>
      </c>
      <c r="Q150" s="28">
        <f t="shared" si="4"/>
        <v>-3494.7400000000002</v>
      </c>
      <c r="R150" s="23">
        <v>0</v>
      </c>
      <c r="S150" s="23">
        <v>14869.09</v>
      </c>
      <c r="T150" s="28">
        <f t="shared" si="5"/>
        <v>14869.09</v>
      </c>
      <c r="U150" s="21"/>
      <c r="W150" s="135">
        <f t="array" ref="W150">SUM(($D150=W$25)*($G150="CM")*($H150:$P150))</f>
        <v>0</v>
      </c>
      <c r="X150" s="135">
        <f t="array" ref="X150">SUM(($D150=W$25)*($G150&lt;&gt;"CM")*($H150:$P150))</f>
        <v>0</v>
      </c>
      <c r="AA150" s="135">
        <f t="array" ref="AA150">SUM(($D150=AA$25)*($G150="CM")*(H150+I150+J150+K150+L150+N150))</f>
        <v>151573.09</v>
      </c>
      <c r="AB150" s="135">
        <f t="array" ref="AB150">SUM(($D150=AA$25)*($G150&lt;&gt;"CM")*(H150+I150+J150+K150+L150+N150))</f>
        <v>0</v>
      </c>
    </row>
    <row r="151" spans="1:28" ht="15.75" thickBot="1" x14ac:dyDescent="0.3">
      <c r="A151" s="18" t="s">
        <v>22</v>
      </c>
      <c r="B151" s="18" t="s">
        <v>22</v>
      </c>
      <c r="C151" s="18" t="s">
        <v>39</v>
      </c>
      <c r="D151" s="27" t="s">
        <v>270</v>
      </c>
      <c r="E151" s="18" t="s">
        <v>40</v>
      </c>
      <c r="F151" s="19">
        <v>42846</v>
      </c>
      <c r="G151" s="27" t="s">
        <v>273</v>
      </c>
      <c r="H151" s="22">
        <v>15.83</v>
      </c>
      <c r="I151" s="20"/>
      <c r="J151" s="22">
        <v>1.21</v>
      </c>
      <c r="K151" s="22">
        <v>0.17</v>
      </c>
      <c r="L151" s="20"/>
      <c r="M151" s="22">
        <v>0.55000000000000004</v>
      </c>
      <c r="N151" s="22">
        <v>0.04</v>
      </c>
      <c r="O151" s="22">
        <v>-0.04</v>
      </c>
      <c r="P151" s="22">
        <v>0</v>
      </c>
      <c r="Q151" s="28">
        <f t="shared" si="4"/>
        <v>-0.04</v>
      </c>
      <c r="R151" s="22">
        <v>0</v>
      </c>
      <c r="S151" s="22">
        <v>1.7</v>
      </c>
      <c r="T151" s="28">
        <f t="shared" si="5"/>
        <v>1.7</v>
      </c>
      <c r="U151" s="20"/>
      <c r="W151" s="135">
        <f t="array" ref="W151">SUM(($D151=W$25)*($G151="CM")*($H151:$P151))</f>
        <v>0</v>
      </c>
      <c r="X151" s="135">
        <f t="array" ref="X151">SUM(($D151=W$25)*($G151&lt;&gt;"CM")*($H151:$P151))</f>
        <v>0</v>
      </c>
      <c r="AA151" s="135">
        <f t="array" ref="AA151">SUM(($D151=AA$25)*($G151="CM")*(H151+I151+J151+K151+L151+N151))</f>
        <v>17.25</v>
      </c>
      <c r="AB151" s="135">
        <f t="array" ref="AB151">SUM(($D151=AA$25)*($G151&lt;&gt;"CM")*(H151+I151+J151+K151+L151+N151))</f>
        <v>0</v>
      </c>
    </row>
    <row r="152" spans="1:28" ht="15.75" thickBot="1" x14ac:dyDescent="0.3">
      <c r="A152" s="18" t="s">
        <v>22</v>
      </c>
      <c r="B152" s="18" t="s">
        <v>22</v>
      </c>
      <c r="C152" s="18" t="s">
        <v>39</v>
      </c>
      <c r="D152" s="27" t="s">
        <v>270</v>
      </c>
      <c r="E152" s="18" t="s">
        <v>40</v>
      </c>
      <c r="F152" s="19">
        <v>42848</v>
      </c>
      <c r="G152" s="27" t="s">
        <v>273</v>
      </c>
      <c r="H152" s="23">
        <v>35.840000000000003</v>
      </c>
      <c r="I152" s="21"/>
      <c r="J152" s="23">
        <v>63.35</v>
      </c>
      <c r="K152" s="23">
        <v>9.09</v>
      </c>
      <c r="L152" s="21"/>
      <c r="M152" s="23">
        <v>28.5</v>
      </c>
      <c r="N152" s="23">
        <v>2.35</v>
      </c>
      <c r="O152" s="23">
        <v>-2.16</v>
      </c>
      <c r="P152" s="23">
        <v>-0.17</v>
      </c>
      <c r="Q152" s="28">
        <f t="shared" si="4"/>
        <v>-2.33</v>
      </c>
      <c r="R152" s="23">
        <v>0</v>
      </c>
      <c r="S152" s="23">
        <v>10.86</v>
      </c>
      <c r="T152" s="28">
        <f t="shared" si="5"/>
        <v>10.86</v>
      </c>
      <c r="U152" s="21"/>
      <c r="W152" s="135">
        <f t="array" ref="W152">SUM(($D152=W$25)*($G152="CM")*($H152:$P152))</f>
        <v>0</v>
      </c>
      <c r="X152" s="135">
        <f t="array" ref="X152">SUM(($D152=W$25)*($G152&lt;&gt;"CM")*($H152:$P152))</f>
        <v>0</v>
      </c>
      <c r="AA152" s="135">
        <f t="array" ref="AA152">SUM(($D152=AA$25)*($G152="CM")*(H152+I152+J152+K152+L152+N152))</f>
        <v>110.63</v>
      </c>
      <c r="AB152" s="135">
        <f t="array" ref="AB152">SUM(($D152=AA$25)*($G152&lt;&gt;"CM")*(H152+I152+J152+K152+L152+N152))</f>
        <v>0</v>
      </c>
    </row>
    <row r="153" spans="1:28" ht="15.75" thickBot="1" x14ac:dyDescent="0.3">
      <c r="A153" s="18" t="s">
        <v>22</v>
      </c>
      <c r="B153" s="18" t="s">
        <v>22</v>
      </c>
      <c r="C153" s="18" t="s">
        <v>39</v>
      </c>
      <c r="D153" s="27" t="s">
        <v>270</v>
      </c>
      <c r="E153" s="18" t="s">
        <v>40</v>
      </c>
      <c r="F153" s="19">
        <v>42849</v>
      </c>
      <c r="G153" s="27" t="s">
        <v>273</v>
      </c>
      <c r="H153" s="22">
        <v>164.64</v>
      </c>
      <c r="I153" s="20"/>
      <c r="J153" s="22">
        <v>333.46</v>
      </c>
      <c r="K153" s="22">
        <v>47.84</v>
      </c>
      <c r="L153" s="20"/>
      <c r="M153" s="22">
        <v>150.04</v>
      </c>
      <c r="N153" s="22">
        <v>12.4</v>
      </c>
      <c r="O153" s="22">
        <v>-11.43</v>
      </c>
      <c r="P153" s="22">
        <v>-0.87</v>
      </c>
      <c r="Q153" s="28">
        <f t="shared" si="4"/>
        <v>-12.299999999999999</v>
      </c>
      <c r="R153" s="22">
        <v>0</v>
      </c>
      <c r="S153" s="22">
        <v>54.76</v>
      </c>
      <c r="T153" s="28">
        <f t="shared" si="5"/>
        <v>54.76</v>
      </c>
      <c r="U153" s="20"/>
      <c r="W153" s="135">
        <f t="array" ref="W153">SUM(($D153=W$25)*($G153="CM")*($H153:$P153))</f>
        <v>0</v>
      </c>
      <c r="X153" s="135">
        <f t="array" ref="X153">SUM(($D153=W$25)*($G153&lt;&gt;"CM")*($H153:$P153))</f>
        <v>0</v>
      </c>
      <c r="AA153" s="135">
        <f t="array" ref="AA153">SUM(($D153=AA$25)*($G153="CM")*(H153+I153+J153+K153+L153+N153))</f>
        <v>558.33999999999992</v>
      </c>
      <c r="AB153" s="135">
        <f t="array" ref="AB153">SUM(($D153=AA$25)*($G153&lt;&gt;"CM")*(H153+I153+J153+K153+L153+N153))</f>
        <v>0</v>
      </c>
    </row>
    <row r="154" spans="1:28" ht="15.75" thickBot="1" x14ac:dyDescent="0.3">
      <c r="A154" s="18" t="s">
        <v>22</v>
      </c>
      <c r="B154" s="18" t="s">
        <v>22</v>
      </c>
      <c r="C154" s="18" t="s">
        <v>39</v>
      </c>
      <c r="D154" s="27" t="s">
        <v>270</v>
      </c>
      <c r="E154" s="18" t="s">
        <v>40</v>
      </c>
      <c r="F154" s="19">
        <v>42850</v>
      </c>
      <c r="G154" s="27" t="s">
        <v>273</v>
      </c>
      <c r="H154" s="23">
        <v>342.42</v>
      </c>
      <c r="I154" s="21"/>
      <c r="J154" s="23">
        <v>500.47</v>
      </c>
      <c r="K154" s="23">
        <v>71.83</v>
      </c>
      <c r="L154" s="21"/>
      <c r="M154" s="23">
        <v>225.18</v>
      </c>
      <c r="N154" s="23">
        <v>18.55</v>
      </c>
      <c r="O154" s="23">
        <v>-17.09</v>
      </c>
      <c r="P154" s="23">
        <v>-1.31</v>
      </c>
      <c r="Q154" s="28">
        <f t="shared" si="4"/>
        <v>-18.399999999999999</v>
      </c>
      <c r="R154" s="23">
        <v>0</v>
      </c>
      <c r="S154" s="23">
        <v>91.58</v>
      </c>
      <c r="T154" s="28">
        <f t="shared" si="5"/>
        <v>91.58</v>
      </c>
      <c r="U154" s="21"/>
      <c r="W154" s="135">
        <f t="array" ref="W154">SUM(($D154=W$25)*($G154="CM")*($H154:$P154))</f>
        <v>0</v>
      </c>
      <c r="X154" s="135">
        <f t="array" ref="X154">SUM(($D154=W$25)*($G154&lt;&gt;"CM")*($H154:$P154))</f>
        <v>0</v>
      </c>
      <c r="AA154" s="135">
        <f t="array" ref="AA154">SUM(($D154=AA$25)*($G154="CM")*(H154+I154+J154+K154+L154+N154))</f>
        <v>933.2700000000001</v>
      </c>
      <c r="AB154" s="135">
        <f t="array" ref="AB154">SUM(($D154=AA$25)*($G154&lt;&gt;"CM")*(H154+I154+J154+K154+L154+N154))</f>
        <v>0</v>
      </c>
    </row>
    <row r="155" spans="1:28" ht="15.75" thickBot="1" x14ac:dyDescent="0.3">
      <c r="A155" s="18" t="s">
        <v>22</v>
      </c>
      <c r="B155" s="18" t="s">
        <v>22</v>
      </c>
      <c r="C155" s="18" t="s">
        <v>39</v>
      </c>
      <c r="D155" s="27" t="s">
        <v>270</v>
      </c>
      <c r="E155" s="18" t="s">
        <v>40</v>
      </c>
      <c r="F155" s="19">
        <v>42851</v>
      </c>
      <c r="G155" s="27" t="s">
        <v>273</v>
      </c>
      <c r="H155" s="22">
        <v>97.5</v>
      </c>
      <c r="I155" s="20"/>
      <c r="J155" s="22">
        <v>28.72</v>
      </c>
      <c r="K155" s="22">
        <v>4.1100000000000003</v>
      </c>
      <c r="L155" s="20"/>
      <c r="M155" s="22">
        <v>12.92</v>
      </c>
      <c r="N155" s="22">
        <v>1.06</v>
      </c>
      <c r="O155" s="22">
        <v>-0.98</v>
      </c>
      <c r="P155" s="22">
        <v>-7.0000000000000007E-2</v>
      </c>
      <c r="Q155" s="28">
        <f t="shared" si="4"/>
        <v>-1.05</v>
      </c>
      <c r="R155" s="22">
        <v>0</v>
      </c>
      <c r="S155" s="22">
        <v>12.89</v>
      </c>
      <c r="T155" s="28">
        <f t="shared" si="5"/>
        <v>12.89</v>
      </c>
      <c r="U155" s="20"/>
      <c r="W155" s="135">
        <f t="array" ref="W155">SUM(($D155=W$25)*($G155="CM")*($H155:$P155))</f>
        <v>0</v>
      </c>
      <c r="X155" s="135">
        <f t="array" ref="X155">SUM(($D155=W$25)*($G155&lt;&gt;"CM")*($H155:$P155))</f>
        <v>0</v>
      </c>
      <c r="AA155" s="135">
        <f t="array" ref="AA155">SUM(($D155=AA$25)*($G155="CM")*(H155+I155+J155+K155+L155+N155))</f>
        <v>131.39000000000001</v>
      </c>
      <c r="AB155" s="135">
        <f t="array" ref="AB155">SUM(($D155=AA$25)*($G155&lt;&gt;"CM")*(H155+I155+J155+K155+L155+N155))</f>
        <v>0</v>
      </c>
    </row>
    <row r="156" spans="1:28" ht="15.75" thickBot="1" x14ac:dyDescent="0.3">
      <c r="A156" s="18" t="s">
        <v>22</v>
      </c>
      <c r="B156" s="18" t="s">
        <v>22</v>
      </c>
      <c r="C156" s="18" t="s">
        <v>39</v>
      </c>
      <c r="D156" s="27" t="s">
        <v>270</v>
      </c>
      <c r="E156" s="18" t="s">
        <v>40</v>
      </c>
      <c r="F156" s="19">
        <v>42852</v>
      </c>
      <c r="G156" s="27" t="s">
        <v>273</v>
      </c>
      <c r="H156" s="23">
        <v>140.84</v>
      </c>
      <c r="I156" s="21"/>
      <c r="J156" s="23">
        <v>197.37</v>
      </c>
      <c r="K156" s="23">
        <v>28.32</v>
      </c>
      <c r="L156" s="21"/>
      <c r="M156" s="23">
        <v>88.81</v>
      </c>
      <c r="N156" s="23">
        <v>7.34</v>
      </c>
      <c r="O156" s="23">
        <v>-6.75</v>
      </c>
      <c r="P156" s="23">
        <v>-0.52</v>
      </c>
      <c r="Q156" s="28">
        <f t="shared" si="4"/>
        <v>-7.27</v>
      </c>
      <c r="R156" s="23">
        <v>0</v>
      </c>
      <c r="S156" s="23">
        <v>36.67</v>
      </c>
      <c r="T156" s="28">
        <f t="shared" si="5"/>
        <v>36.67</v>
      </c>
      <c r="U156" s="21"/>
      <c r="W156" s="135">
        <f t="array" ref="W156">SUM(($D156=W$25)*($G156="CM")*($H156:$P156))</f>
        <v>0</v>
      </c>
      <c r="X156" s="135">
        <f t="array" ref="X156">SUM(($D156=W$25)*($G156&lt;&gt;"CM")*($H156:$P156))</f>
        <v>0</v>
      </c>
      <c r="AA156" s="135">
        <f t="array" ref="AA156">SUM(($D156=AA$25)*($G156="CM")*(H156+I156+J156+K156+L156+N156))</f>
        <v>373.87</v>
      </c>
      <c r="AB156" s="135">
        <f t="array" ref="AB156">SUM(($D156=AA$25)*($G156&lt;&gt;"CM")*(H156+I156+J156+K156+L156+N156))</f>
        <v>0</v>
      </c>
    </row>
    <row r="157" spans="1:28" ht="15.75" thickBot="1" x14ac:dyDescent="0.3">
      <c r="A157" s="18" t="s">
        <v>22</v>
      </c>
      <c r="B157" s="18" t="s">
        <v>22</v>
      </c>
      <c r="C157" s="18" t="s">
        <v>39</v>
      </c>
      <c r="D157" s="27" t="s">
        <v>270</v>
      </c>
      <c r="E157" s="18" t="s">
        <v>40</v>
      </c>
      <c r="F157" s="19">
        <v>42853</v>
      </c>
      <c r="G157" s="27" t="s">
        <v>273</v>
      </c>
      <c r="H157" s="22">
        <v>252.45</v>
      </c>
      <c r="I157" s="20"/>
      <c r="J157" s="22">
        <v>24.72</v>
      </c>
      <c r="K157" s="22">
        <v>3.55</v>
      </c>
      <c r="L157" s="20"/>
      <c r="M157" s="22">
        <v>11.11</v>
      </c>
      <c r="N157" s="22">
        <v>0.92</v>
      </c>
      <c r="O157" s="22">
        <v>-0.86</v>
      </c>
      <c r="P157" s="22">
        <v>-0.05</v>
      </c>
      <c r="Q157" s="28">
        <f t="shared" si="4"/>
        <v>-0.91</v>
      </c>
      <c r="R157" s="22">
        <v>0</v>
      </c>
      <c r="S157" s="22">
        <v>27.64</v>
      </c>
      <c r="T157" s="28">
        <f t="shared" si="5"/>
        <v>27.64</v>
      </c>
      <c r="U157" s="20"/>
      <c r="W157" s="135">
        <f t="array" ref="W157">SUM(($D157=W$25)*($G157="CM")*($H157:$P157))</f>
        <v>0</v>
      </c>
      <c r="X157" s="135">
        <f t="array" ref="X157">SUM(($D157=W$25)*($G157&lt;&gt;"CM")*($H157:$P157))</f>
        <v>0</v>
      </c>
      <c r="AA157" s="135">
        <f t="array" ref="AA157">SUM(($D157=AA$25)*($G157="CM")*(H157+I157+J157+K157+L157+N157))</f>
        <v>281.64</v>
      </c>
      <c r="AB157" s="135">
        <f t="array" ref="AB157">SUM(($D157=AA$25)*($G157&lt;&gt;"CM")*(H157+I157+J157+K157+L157+N157))</f>
        <v>0</v>
      </c>
    </row>
    <row r="158" spans="1:28" ht="15.75" thickBot="1" x14ac:dyDescent="0.3">
      <c r="A158" s="18" t="s">
        <v>22</v>
      </c>
      <c r="B158" s="18" t="s">
        <v>22</v>
      </c>
      <c r="C158" s="18" t="s">
        <v>39</v>
      </c>
      <c r="D158" s="27" t="s">
        <v>270</v>
      </c>
      <c r="E158" s="18" t="s">
        <v>40</v>
      </c>
      <c r="F158" s="19">
        <v>42854</v>
      </c>
      <c r="G158" s="27" t="s">
        <v>273</v>
      </c>
      <c r="H158" s="23">
        <v>41718.339999999997</v>
      </c>
      <c r="I158" s="21"/>
      <c r="J158" s="23">
        <v>94629.17</v>
      </c>
      <c r="K158" s="23">
        <v>13578.88</v>
      </c>
      <c r="L158" s="21"/>
      <c r="M158" s="23">
        <v>42580.44</v>
      </c>
      <c r="N158" s="23">
        <v>3498.5</v>
      </c>
      <c r="O158" s="23">
        <v>-3234.63</v>
      </c>
      <c r="P158" s="23">
        <v>-249.81</v>
      </c>
      <c r="Q158" s="28">
        <f t="shared" si="4"/>
        <v>-3484.44</v>
      </c>
      <c r="R158" s="23">
        <v>0</v>
      </c>
      <c r="S158" s="23">
        <v>15051.02</v>
      </c>
      <c r="T158" s="28">
        <f t="shared" si="5"/>
        <v>15051.02</v>
      </c>
      <c r="U158" s="21"/>
      <c r="W158" s="135">
        <f t="array" ref="W158">SUM(($D158=W$25)*($G158="CM")*($H158:$P158))</f>
        <v>0</v>
      </c>
      <c r="X158" s="135">
        <f t="array" ref="X158">SUM(($D158=W$25)*($G158&lt;&gt;"CM")*($H158:$P158))</f>
        <v>0</v>
      </c>
      <c r="AA158" s="135">
        <f t="array" ref="AA158">SUM(($D158=AA$25)*($G158="CM")*(H158+I158+J158+K158+L158+N158))</f>
        <v>153424.89000000001</v>
      </c>
      <c r="AB158" s="135">
        <f t="array" ref="AB158">SUM(($D158=AA$25)*($G158&lt;&gt;"CM")*(H158+I158+J158+K158+L158+N158))</f>
        <v>0</v>
      </c>
    </row>
    <row r="159" spans="1:28" ht="15.75" thickBot="1" x14ac:dyDescent="0.3">
      <c r="A159" s="18" t="s">
        <v>22</v>
      </c>
      <c r="B159" s="18" t="s">
        <v>22</v>
      </c>
      <c r="C159" s="18" t="s">
        <v>39</v>
      </c>
      <c r="D159" s="27" t="s">
        <v>270</v>
      </c>
      <c r="E159" s="18" t="s">
        <v>40</v>
      </c>
      <c r="F159" s="19">
        <v>42855</v>
      </c>
      <c r="G159" s="27" t="s">
        <v>273</v>
      </c>
      <c r="H159" s="22">
        <v>28251.67</v>
      </c>
      <c r="I159" s="20"/>
      <c r="J159" s="22">
        <v>55843.77</v>
      </c>
      <c r="K159" s="22">
        <v>8013.16</v>
      </c>
      <c r="L159" s="20"/>
      <c r="M159" s="22">
        <v>25127.82</v>
      </c>
      <c r="N159" s="22">
        <v>2074.7600000000002</v>
      </c>
      <c r="O159" s="22">
        <v>-1908.99</v>
      </c>
      <c r="P159" s="22">
        <v>-147.31</v>
      </c>
      <c r="Q159" s="28">
        <f t="shared" si="4"/>
        <v>-2056.3000000000002</v>
      </c>
      <c r="R159" s="22">
        <v>0</v>
      </c>
      <c r="S159" s="22">
        <v>9239.35</v>
      </c>
      <c r="T159" s="28">
        <f t="shared" si="5"/>
        <v>9239.35</v>
      </c>
      <c r="U159" s="20"/>
      <c r="W159" s="135">
        <f t="array" ref="W159">SUM(($D159=W$25)*($G159="CM")*($H159:$P159))</f>
        <v>0</v>
      </c>
      <c r="X159" s="135">
        <f t="array" ref="X159">SUM(($D159=W$25)*($G159&lt;&gt;"CM")*($H159:$P159))</f>
        <v>0</v>
      </c>
      <c r="AA159" s="135">
        <f t="array" ref="AA159">SUM(($D159=AA$25)*($G159="CM")*(H159+I159+J159+K159+L159+N159))</f>
        <v>94183.360000000001</v>
      </c>
      <c r="AB159" s="135">
        <f t="array" ref="AB159">SUM(($D159=AA$25)*($G159&lt;&gt;"CM")*(H159+I159+J159+K159+L159+N159))</f>
        <v>0</v>
      </c>
    </row>
    <row r="160" spans="1:28" ht="15.75" thickBot="1" x14ac:dyDescent="0.3">
      <c r="A160" s="18" t="s">
        <v>22</v>
      </c>
      <c r="B160" s="18" t="s">
        <v>22</v>
      </c>
      <c r="C160" s="18" t="s">
        <v>41</v>
      </c>
      <c r="D160" s="27" t="s">
        <v>270</v>
      </c>
      <c r="E160" s="18" t="s">
        <v>42</v>
      </c>
      <c r="F160" s="19">
        <v>42825</v>
      </c>
      <c r="G160" s="27" t="s">
        <v>274</v>
      </c>
      <c r="H160" s="23">
        <v>2500</v>
      </c>
      <c r="I160" s="21"/>
      <c r="J160" s="23">
        <v>0</v>
      </c>
      <c r="K160" s="23">
        <v>0</v>
      </c>
      <c r="L160" s="21"/>
      <c r="M160" s="23">
        <v>0</v>
      </c>
      <c r="N160" s="23">
        <v>0</v>
      </c>
      <c r="O160" s="23">
        <v>0</v>
      </c>
      <c r="P160" s="23">
        <v>0</v>
      </c>
      <c r="Q160" s="28">
        <f t="shared" si="4"/>
        <v>0</v>
      </c>
      <c r="R160" s="23">
        <v>0</v>
      </c>
      <c r="S160" s="23">
        <v>201.5</v>
      </c>
      <c r="T160" s="28">
        <f t="shared" si="5"/>
        <v>201.5</v>
      </c>
      <c r="U160" s="21"/>
      <c r="W160" s="135">
        <f t="array" ref="W160">SUM(($D160=W$25)*($G160="CM")*($H160:$P160))</f>
        <v>0</v>
      </c>
      <c r="X160" s="135">
        <f t="array" ref="X160">SUM(($D160=W$25)*($G160&lt;&gt;"CM")*($H160:$P160))</f>
        <v>0</v>
      </c>
      <c r="AA160" s="135">
        <f t="array" ref="AA160">SUM(($D160=AA$25)*($G160="CM")*(H160+I160+J160+K160+L160+N160))</f>
        <v>0</v>
      </c>
      <c r="AB160" s="135">
        <f t="array" ref="AB160">SUM(($D160=AA$25)*($G160&lt;&gt;"CM")*(H160+I160+J160+K160+L160+N160))</f>
        <v>2500</v>
      </c>
    </row>
    <row r="161" spans="1:28" ht="15.75" thickBot="1" x14ac:dyDescent="0.3">
      <c r="A161" s="18" t="s">
        <v>22</v>
      </c>
      <c r="B161" s="18" t="s">
        <v>22</v>
      </c>
      <c r="C161" s="18" t="s">
        <v>43</v>
      </c>
      <c r="D161" s="27" t="s">
        <v>270</v>
      </c>
      <c r="E161" s="18" t="s">
        <v>44</v>
      </c>
      <c r="F161" s="19">
        <v>42800</v>
      </c>
      <c r="G161" s="27" t="s">
        <v>274</v>
      </c>
      <c r="H161" s="20"/>
      <c r="I161" s="20"/>
      <c r="J161" s="22">
        <v>-98.89</v>
      </c>
      <c r="K161" s="22">
        <v>-14.2</v>
      </c>
      <c r="L161" s="20"/>
      <c r="M161" s="22">
        <v>-44.5</v>
      </c>
      <c r="N161" s="22">
        <v>-2.98</v>
      </c>
      <c r="O161" s="22">
        <v>-0.38</v>
      </c>
      <c r="P161" s="22">
        <v>0.75</v>
      </c>
      <c r="Q161" s="28">
        <f t="shared" si="4"/>
        <v>0.37</v>
      </c>
      <c r="R161" s="22">
        <v>0</v>
      </c>
      <c r="S161" s="22">
        <v>-9.35</v>
      </c>
      <c r="T161" s="28">
        <f t="shared" si="5"/>
        <v>-9.35</v>
      </c>
      <c r="U161" s="20"/>
      <c r="W161" s="135">
        <f t="array" ref="W161">SUM(($D161=W$25)*($G161="CM")*($H161:$P161))</f>
        <v>0</v>
      </c>
      <c r="X161" s="135">
        <f t="array" ref="X161">SUM(($D161=W$25)*($G161&lt;&gt;"CM")*($H161:$P161))</f>
        <v>0</v>
      </c>
      <c r="AA161" s="135">
        <f t="array" ref="AA161">SUM(($D161=AA$25)*($G161="CM")*(H161+I161+J161+K161+L161+N161))</f>
        <v>0</v>
      </c>
      <c r="AB161" s="135">
        <f t="array" ref="AB161">SUM(($D161=AA$25)*($G161&lt;&gt;"CM")*(H161+I161+J161+K161+L161+N161))</f>
        <v>-116.07000000000001</v>
      </c>
    </row>
    <row r="162" spans="1:28" ht="15.75" thickBot="1" x14ac:dyDescent="0.3">
      <c r="A162" s="18" t="s">
        <v>22</v>
      </c>
      <c r="B162" s="18" t="s">
        <v>22</v>
      </c>
      <c r="C162" s="18" t="s">
        <v>43</v>
      </c>
      <c r="D162" s="27" t="s">
        <v>270</v>
      </c>
      <c r="E162" s="18" t="s">
        <v>44</v>
      </c>
      <c r="F162" s="19">
        <v>42803</v>
      </c>
      <c r="G162" s="27" t="s">
        <v>274</v>
      </c>
      <c r="H162" s="21"/>
      <c r="I162" s="21"/>
      <c r="J162" s="23">
        <v>-26.65</v>
      </c>
      <c r="K162" s="23">
        <v>-3.82</v>
      </c>
      <c r="L162" s="21"/>
      <c r="M162" s="23">
        <v>-11.99</v>
      </c>
      <c r="N162" s="23">
        <v>-0.8</v>
      </c>
      <c r="O162" s="23">
        <v>-0.09</v>
      </c>
      <c r="P162" s="23">
        <v>0.2</v>
      </c>
      <c r="Q162" s="28">
        <f t="shared" si="4"/>
        <v>0.11000000000000001</v>
      </c>
      <c r="R162" s="23">
        <v>0</v>
      </c>
      <c r="S162" s="23">
        <v>-2.52</v>
      </c>
      <c r="T162" s="28">
        <f t="shared" si="5"/>
        <v>-2.52</v>
      </c>
      <c r="U162" s="21"/>
      <c r="W162" s="135">
        <f t="array" ref="W162">SUM(($D162=W$25)*($G162="CM")*($H162:$P162))</f>
        <v>0</v>
      </c>
      <c r="X162" s="135">
        <f t="array" ref="X162">SUM(($D162=W$25)*($G162&lt;&gt;"CM")*($H162:$P162))</f>
        <v>0</v>
      </c>
      <c r="AA162" s="135">
        <f t="array" ref="AA162">SUM(($D162=AA$25)*($G162="CM")*(H162+I162+J162+K162+L162+N162))</f>
        <v>0</v>
      </c>
      <c r="AB162" s="135">
        <f t="array" ref="AB162">SUM(($D162=AA$25)*($G162&lt;&gt;"CM")*(H162+I162+J162+K162+L162+N162))</f>
        <v>-31.27</v>
      </c>
    </row>
    <row r="163" spans="1:28" ht="15.75" thickBot="1" x14ac:dyDescent="0.3">
      <c r="A163" s="18" t="s">
        <v>22</v>
      </c>
      <c r="B163" s="18" t="s">
        <v>22</v>
      </c>
      <c r="C163" s="18" t="s">
        <v>43</v>
      </c>
      <c r="D163" s="27" t="s">
        <v>270</v>
      </c>
      <c r="E163" s="18" t="s">
        <v>44</v>
      </c>
      <c r="F163" s="19">
        <v>42823</v>
      </c>
      <c r="G163" s="27" t="s">
        <v>274</v>
      </c>
      <c r="H163" s="20"/>
      <c r="I163" s="20"/>
      <c r="J163" s="22">
        <v>0</v>
      </c>
      <c r="K163" s="22">
        <v>0</v>
      </c>
      <c r="L163" s="20"/>
      <c r="M163" s="22">
        <v>0</v>
      </c>
      <c r="N163" s="22">
        <v>0</v>
      </c>
      <c r="O163" s="22">
        <v>0</v>
      </c>
      <c r="P163" s="22">
        <v>0</v>
      </c>
      <c r="Q163" s="28">
        <f t="shared" si="4"/>
        <v>0</v>
      </c>
      <c r="R163" s="22">
        <v>0</v>
      </c>
      <c r="S163" s="22">
        <v>0</v>
      </c>
      <c r="T163" s="28">
        <f t="shared" si="5"/>
        <v>0</v>
      </c>
      <c r="U163" s="20"/>
      <c r="W163" s="135">
        <f t="array" ref="W163">SUM(($D163=W$25)*($G163="CM")*($H163:$P163))</f>
        <v>0</v>
      </c>
      <c r="X163" s="135">
        <f t="array" ref="X163">SUM(($D163=W$25)*($G163&lt;&gt;"CM")*($H163:$P163))</f>
        <v>0</v>
      </c>
      <c r="AA163" s="135">
        <f t="array" ref="AA163">SUM(($D163=AA$25)*($G163="CM")*(H163+I163+J163+K163+L163+N163))</f>
        <v>0</v>
      </c>
      <c r="AB163" s="135">
        <f t="array" ref="AB163">SUM(($D163=AA$25)*($G163&lt;&gt;"CM")*(H163+I163+J163+K163+L163+N163))</f>
        <v>0</v>
      </c>
    </row>
    <row r="164" spans="1:28" ht="15.75" thickBot="1" x14ac:dyDescent="0.3">
      <c r="A164" s="18" t="s">
        <v>22</v>
      </c>
      <c r="B164" s="18" t="s">
        <v>22</v>
      </c>
      <c r="C164" s="18" t="s">
        <v>43</v>
      </c>
      <c r="D164" s="27" t="s">
        <v>270</v>
      </c>
      <c r="E164" s="18" t="s">
        <v>44</v>
      </c>
      <c r="F164" s="19">
        <v>42828</v>
      </c>
      <c r="G164" s="27" t="s">
        <v>273</v>
      </c>
      <c r="H164" s="21"/>
      <c r="I164" s="21"/>
      <c r="J164" s="23">
        <v>92.59</v>
      </c>
      <c r="K164" s="23">
        <v>13.29</v>
      </c>
      <c r="L164" s="21"/>
      <c r="M164" s="23">
        <v>41.67</v>
      </c>
      <c r="N164" s="23">
        <v>2.8</v>
      </c>
      <c r="O164" s="23">
        <v>-3.17</v>
      </c>
      <c r="P164" s="23">
        <v>-0.24</v>
      </c>
      <c r="Q164" s="28">
        <f t="shared" si="4"/>
        <v>-3.41</v>
      </c>
      <c r="R164" s="23">
        <v>0</v>
      </c>
      <c r="S164" s="23">
        <v>10.66</v>
      </c>
      <c r="T164" s="28">
        <f t="shared" si="5"/>
        <v>10.66</v>
      </c>
      <c r="U164" s="21"/>
      <c r="W164" s="135">
        <f t="array" ref="W164">SUM(($D164=W$25)*($G164="CM")*($H164:$P164))</f>
        <v>0</v>
      </c>
      <c r="X164" s="135">
        <f t="array" ref="X164">SUM(($D164=W$25)*($G164&lt;&gt;"CM")*($H164:$P164))</f>
        <v>0</v>
      </c>
      <c r="AA164" s="135">
        <f t="array" ref="AA164">SUM(($D164=AA$25)*($G164="CM")*(H164+I164+J164+K164+L164+N164))</f>
        <v>108.67999999999999</v>
      </c>
      <c r="AB164" s="135">
        <f t="array" ref="AB164">SUM(($D164=AA$25)*($G164&lt;&gt;"CM")*(H164+I164+J164+K164+L164+N164))</f>
        <v>0</v>
      </c>
    </row>
    <row r="165" spans="1:28" ht="15.75" thickBot="1" x14ac:dyDescent="0.3">
      <c r="A165" s="18" t="s">
        <v>22</v>
      </c>
      <c r="B165" s="18" t="s">
        <v>22</v>
      </c>
      <c r="C165" s="18" t="s">
        <v>43</v>
      </c>
      <c r="D165" s="27" t="s">
        <v>270</v>
      </c>
      <c r="E165" s="18" t="s">
        <v>44</v>
      </c>
      <c r="F165" s="19">
        <v>42829</v>
      </c>
      <c r="G165" s="27" t="s">
        <v>273</v>
      </c>
      <c r="H165" s="20"/>
      <c r="I165" s="20"/>
      <c r="J165" s="22">
        <v>243.57</v>
      </c>
      <c r="K165" s="22">
        <v>34.96</v>
      </c>
      <c r="L165" s="20"/>
      <c r="M165" s="22">
        <v>109.59</v>
      </c>
      <c r="N165" s="22">
        <v>7.54</v>
      </c>
      <c r="O165" s="22">
        <v>-8.33</v>
      </c>
      <c r="P165" s="22">
        <v>-0.64</v>
      </c>
      <c r="Q165" s="28">
        <f t="shared" si="4"/>
        <v>-8.9700000000000006</v>
      </c>
      <c r="R165" s="22">
        <v>0</v>
      </c>
      <c r="S165" s="22">
        <v>28.06</v>
      </c>
      <c r="T165" s="28">
        <f t="shared" si="5"/>
        <v>28.06</v>
      </c>
      <c r="U165" s="20"/>
      <c r="W165" s="135">
        <f t="array" ref="W165">SUM(($D165=W$25)*($G165="CM")*($H165:$P165))</f>
        <v>0</v>
      </c>
      <c r="X165" s="135">
        <f t="array" ref="X165">SUM(($D165=W$25)*($G165&lt;&gt;"CM")*($H165:$P165))</f>
        <v>0</v>
      </c>
      <c r="AA165" s="135">
        <f t="array" ref="AA165">SUM(($D165=AA$25)*($G165="CM")*(H165+I165+J165+K165+L165+N165))</f>
        <v>286.07</v>
      </c>
      <c r="AB165" s="135">
        <f t="array" ref="AB165">SUM(($D165=AA$25)*($G165&lt;&gt;"CM")*(H165+I165+J165+K165+L165+N165))</f>
        <v>0</v>
      </c>
    </row>
    <row r="166" spans="1:28" ht="15.75" thickBot="1" x14ac:dyDescent="0.3">
      <c r="A166" s="18" t="s">
        <v>22</v>
      </c>
      <c r="B166" s="18" t="s">
        <v>22</v>
      </c>
      <c r="C166" s="18" t="s">
        <v>43</v>
      </c>
      <c r="D166" s="27" t="s">
        <v>270</v>
      </c>
      <c r="E166" s="18" t="s">
        <v>44</v>
      </c>
      <c r="F166" s="19">
        <v>42830</v>
      </c>
      <c r="G166" s="27" t="s">
        <v>273</v>
      </c>
      <c r="H166" s="21"/>
      <c r="I166" s="21"/>
      <c r="J166" s="23">
        <v>164.48</v>
      </c>
      <c r="K166" s="23">
        <v>23.6</v>
      </c>
      <c r="L166" s="21"/>
      <c r="M166" s="23">
        <v>74.010000000000005</v>
      </c>
      <c r="N166" s="23">
        <v>5.16</v>
      </c>
      <c r="O166" s="23">
        <v>-5.62</v>
      </c>
      <c r="P166" s="23">
        <v>-0.43</v>
      </c>
      <c r="Q166" s="28">
        <f t="shared" si="4"/>
        <v>-6.05</v>
      </c>
      <c r="R166" s="23">
        <v>0</v>
      </c>
      <c r="S166" s="23">
        <v>18.96</v>
      </c>
      <c r="T166" s="28">
        <f t="shared" si="5"/>
        <v>18.96</v>
      </c>
      <c r="U166" s="21"/>
      <c r="W166" s="135">
        <f t="array" ref="W166">SUM(($D166=W$25)*($G166="CM")*($H166:$P166))</f>
        <v>0</v>
      </c>
      <c r="X166" s="135">
        <f t="array" ref="X166">SUM(($D166=W$25)*($G166&lt;&gt;"CM")*($H166:$P166))</f>
        <v>0</v>
      </c>
      <c r="AA166" s="135">
        <f t="array" ref="AA166">SUM(($D166=AA$25)*($G166="CM")*(H166+I166+J166+K166+L166+N166))</f>
        <v>193.23999999999998</v>
      </c>
      <c r="AB166" s="135">
        <f t="array" ref="AB166">SUM(($D166=AA$25)*($G166&lt;&gt;"CM")*(H166+I166+J166+K166+L166+N166))</f>
        <v>0</v>
      </c>
    </row>
    <row r="167" spans="1:28" ht="15.75" thickBot="1" x14ac:dyDescent="0.3">
      <c r="A167" s="18" t="s">
        <v>22</v>
      </c>
      <c r="B167" s="18" t="s">
        <v>22</v>
      </c>
      <c r="C167" s="18" t="s">
        <v>43</v>
      </c>
      <c r="D167" s="27" t="s">
        <v>270</v>
      </c>
      <c r="E167" s="18" t="s">
        <v>44</v>
      </c>
      <c r="F167" s="19">
        <v>42831</v>
      </c>
      <c r="G167" s="27" t="s">
        <v>273</v>
      </c>
      <c r="H167" s="20"/>
      <c r="I167" s="20"/>
      <c r="J167" s="22">
        <v>659.94</v>
      </c>
      <c r="K167" s="22">
        <v>94.69</v>
      </c>
      <c r="L167" s="20"/>
      <c r="M167" s="22">
        <v>296.94</v>
      </c>
      <c r="N167" s="22">
        <v>20.81</v>
      </c>
      <c r="O167" s="22">
        <v>-22.56</v>
      </c>
      <c r="P167" s="22">
        <v>-1.74</v>
      </c>
      <c r="Q167" s="28">
        <f t="shared" si="4"/>
        <v>-24.299999999999997</v>
      </c>
      <c r="R167" s="22">
        <v>0</v>
      </c>
      <c r="S167" s="22">
        <v>76.069999999999993</v>
      </c>
      <c r="T167" s="28">
        <f t="shared" si="5"/>
        <v>76.069999999999993</v>
      </c>
      <c r="U167" s="20"/>
      <c r="W167" s="135">
        <f t="array" ref="W167">SUM(($D167=W$25)*($G167="CM")*($H167:$P167))</f>
        <v>0</v>
      </c>
      <c r="X167" s="135">
        <f t="array" ref="X167">SUM(($D167=W$25)*($G167&lt;&gt;"CM")*($H167:$P167))</f>
        <v>0</v>
      </c>
      <c r="AA167" s="135">
        <f t="array" ref="AA167">SUM(($D167=AA$25)*($G167="CM")*(H167+I167+J167+K167+L167+N167))</f>
        <v>775.44</v>
      </c>
      <c r="AB167" s="135">
        <f t="array" ref="AB167">SUM(($D167=AA$25)*($G167&lt;&gt;"CM")*(H167+I167+J167+K167+L167+N167))</f>
        <v>0</v>
      </c>
    </row>
    <row r="168" spans="1:28" ht="15.75" thickBot="1" x14ac:dyDescent="0.3">
      <c r="A168" s="18" t="s">
        <v>22</v>
      </c>
      <c r="B168" s="18" t="s">
        <v>22</v>
      </c>
      <c r="C168" s="18" t="s">
        <v>43</v>
      </c>
      <c r="D168" s="27" t="s">
        <v>270</v>
      </c>
      <c r="E168" s="18" t="s">
        <v>44</v>
      </c>
      <c r="F168" s="19">
        <v>42832</v>
      </c>
      <c r="G168" s="27" t="s">
        <v>273</v>
      </c>
      <c r="H168" s="21"/>
      <c r="I168" s="21"/>
      <c r="J168" s="23">
        <v>149.94</v>
      </c>
      <c r="K168" s="23">
        <v>21.52</v>
      </c>
      <c r="L168" s="21"/>
      <c r="M168" s="23">
        <v>67.47</v>
      </c>
      <c r="N168" s="23">
        <v>4.8</v>
      </c>
      <c r="O168" s="23">
        <v>-5.12</v>
      </c>
      <c r="P168" s="23">
        <v>-0.4</v>
      </c>
      <c r="Q168" s="28">
        <f t="shared" si="4"/>
        <v>-5.5200000000000005</v>
      </c>
      <c r="R168" s="23">
        <v>0</v>
      </c>
      <c r="S168" s="23">
        <v>17.3</v>
      </c>
      <c r="T168" s="28">
        <f t="shared" si="5"/>
        <v>17.3</v>
      </c>
      <c r="U168" s="21"/>
      <c r="W168" s="135">
        <f t="array" ref="W168">SUM(($D168=W$25)*($G168="CM")*($H168:$P168))</f>
        <v>0</v>
      </c>
      <c r="X168" s="135">
        <f t="array" ref="X168">SUM(($D168=W$25)*($G168&lt;&gt;"CM")*($H168:$P168))</f>
        <v>0</v>
      </c>
      <c r="AA168" s="135">
        <f t="array" ref="AA168">SUM(($D168=AA$25)*($G168="CM")*(H168+I168+J168+K168+L168+N168))</f>
        <v>176.26000000000002</v>
      </c>
      <c r="AB168" s="135">
        <f t="array" ref="AB168">SUM(($D168=AA$25)*($G168&lt;&gt;"CM")*(H168+I168+J168+K168+L168+N168))</f>
        <v>0</v>
      </c>
    </row>
    <row r="169" spans="1:28" ht="15.75" thickBot="1" x14ac:dyDescent="0.3">
      <c r="A169" s="18" t="s">
        <v>22</v>
      </c>
      <c r="B169" s="18" t="s">
        <v>22</v>
      </c>
      <c r="C169" s="18" t="s">
        <v>43</v>
      </c>
      <c r="D169" s="27" t="s">
        <v>270</v>
      </c>
      <c r="E169" s="18" t="s">
        <v>44</v>
      </c>
      <c r="F169" s="19">
        <v>42833</v>
      </c>
      <c r="G169" s="27" t="s">
        <v>273</v>
      </c>
      <c r="H169" s="20"/>
      <c r="I169" s="20"/>
      <c r="J169" s="22">
        <v>97.44</v>
      </c>
      <c r="K169" s="22">
        <v>13.98</v>
      </c>
      <c r="L169" s="20"/>
      <c r="M169" s="22">
        <v>43.85</v>
      </c>
      <c r="N169" s="22">
        <v>3.12</v>
      </c>
      <c r="O169" s="22">
        <v>-3.32</v>
      </c>
      <c r="P169" s="22">
        <v>-0.26</v>
      </c>
      <c r="Q169" s="28">
        <f t="shared" si="4"/>
        <v>-3.58</v>
      </c>
      <c r="R169" s="22">
        <v>0</v>
      </c>
      <c r="S169" s="22">
        <v>11.24</v>
      </c>
      <c r="T169" s="28">
        <f t="shared" si="5"/>
        <v>11.24</v>
      </c>
      <c r="U169" s="20"/>
      <c r="W169" s="135">
        <f t="array" ref="W169">SUM(($D169=W$25)*($G169="CM")*($H169:$P169))</f>
        <v>0</v>
      </c>
      <c r="X169" s="135">
        <f t="array" ref="X169">SUM(($D169=W$25)*($G169&lt;&gt;"CM")*($H169:$P169))</f>
        <v>0</v>
      </c>
      <c r="AA169" s="135">
        <f t="array" ref="AA169">SUM(($D169=AA$25)*($G169="CM")*(H169+I169+J169+K169+L169+N169))</f>
        <v>114.54</v>
      </c>
      <c r="AB169" s="135">
        <f t="array" ref="AB169">SUM(($D169=AA$25)*($G169&lt;&gt;"CM")*(H169+I169+J169+K169+L169+N169))</f>
        <v>0</v>
      </c>
    </row>
    <row r="170" spans="1:28" ht="15.75" thickBot="1" x14ac:dyDescent="0.3">
      <c r="A170" s="18" t="s">
        <v>22</v>
      </c>
      <c r="B170" s="18" t="s">
        <v>22</v>
      </c>
      <c r="C170" s="18" t="s">
        <v>43</v>
      </c>
      <c r="D170" s="27" t="s">
        <v>270</v>
      </c>
      <c r="E170" s="18" t="s">
        <v>44</v>
      </c>
      <c r="F170" s="19">
        <v>42834</v>
      </c>
      <c r="G170" s="27" t="s">
        <v>273</v>
      </c>
      <c r="H170" s="21"/>
      <c r="I170" s="21"/>
      <c r="J170" s="23">
        <v>202.88</v>
      </c>
      <c r="K170" s="23">
        <v>29.11</v>
      </c>
      <c r="L170" s="21"/>
      <c r="M170" s="23">
        <v>91.29</v>
      </c>
      <c r="N170" s="23">
        <v>6.58</v>
      </c>
      <c r="O170" s="23">
        <v>-6.94</v>
      </c>
      <c r="P170" s="23">
        <v>-0.53</v>
      </c>
      <c r="Q170" s="28">
        <f t="shared" si="4"/>
        <v>-7.4700000000000006</v>
      </c>
      <c r="R170" s="23">
        <v>0</v>
      </c>
      <c r="S170" s="23">
        <v>23.4</v>
      </c>
      <c r="T170" s="28">
        <f t="shared" si="5"/>
        <v>23.4</v>
      </c>
      <c r="U170" s="21"/>
      <c r="W170" s="135">
        <f t="array" ref="W170">SUM(($D170=W$25)*($G170="CM")*($H170:$P170))</f>
        <v>0</v>
      </c>
      <c r="X170" s="135">
        <f t="array" ref="X170">SUM(($D170=W$25)*($G170&lt;&gt;"CM")*($H170:$P170))</f>
        <v>0</v>
      </c>
      <c r="AA170" s="135">
        <f t="array" ref="AA170">SUM(($D170=AA$25)*($G170="CM")*(H170+I170+J170+K170+L170+N170))</f>
        <v>238.57000000000002</v>
      </c>
      <c r="AB170" s="135">
        <f t="array" ref="AB170">SUM(($D170=AA$25)*($G170&lt;&gt;"CM")*(H170+I170+J170+K170+L170+N170))</f>
        <v>0</v>
      </c>
    </row>
    <row r="171" spans="1:28" ht="15.75" thickBot="1" x14ac:dyDescent="0.3">
      <c r="A171" s="18" t="s">
        <v>22</v>
      </c>
      <c r="B171" s="18" t="s">
        <v>22</v>
      </c>
      <c r="C171" s="18" t="s">
        <v>43</v>
      </c>
      <c r="D171" s="27" t="s">
        <v>270</v>
      </c>
      <c r="E171" s="18" t="s">
        <v>44</v>
      </c>
      <c r="F171" s="19">
        <v>42835</v>
      </c>
      <c r="G171" s="27" t="s">
        <v>273</v>
      </c>
      <c r="H171" s="20"/>
      <c r="I171" s="20"/>
      <c r="J171" s="22">
        <v>504.23</v>
      </c>
      <c r="K171" s="22">
        <v>72.349999999999994</v>
      </c>
      <c r="L171" s="20"/>
      <c r="M171" s="22">
        <v>226.89</v>
      </c>
      <c r="N171" s="22">
        <v>16.48</v>
      </c>
      <c r="O171" s="22">
        <v>-17.23</v>
      </c>
      <c r="P171" s="22">
        <v>-1.34</v>
      </c>
      <c r="Q171" s="28">
        <f t="shared" si="4"/>
        <v>-18.57</v>
      </c>
      <c r="R171" s="22">
        <v>0</v>
      </c>
      <c r="S171" s="22">
        <v>58.19</v>
      </c>
      <c r="T171" s="28">
        <f t="shared" si="5"/>
        <v>58.19</v>
      </c>
      <c r="U171" s="20"/>
      <c r="W171" s="135">
        <f t="array" ref="W171">SUM(($D171=W$25)*($G171="CM")*($H171:$P171))</f>
        <v>0</v>
      </c>
      <c r="X171" s="135">
        <f t="array" ref="X171">SUM(($D171=W$25)*($G171&lt;&gt;"CM")*($H171:$P171))</f>
        <v>0</v>
      </c>
      <c r="AA171" s="135">
        <f t="array" ref="AA171">SUM(($D171=AA$25)*($G171="CM")*(H171+I171+J171+K171+L171+N171))</f>
        <v>593.06000000000006</v>
      </c>
      <c r="AB171" s="135">
        <f t="array" ref="AB171">SUM(($D171=AA$25)*($G171&lt;&gt;"CM")*(H171+I171+J171+K171+L171+N171))</f>
        <v>0</v>
      </c>
    </row>
    <row r="172" spans="1:28" ht="15.75" thickBot="1" x14ac:dyDescent="0.3">
      <c r="A172" s="18" t="s">
        <v>22</v>
      </c>
      <c r="B172" s="18" t="s">
        <v>22</v>
      </c>
      <c r="C172" s="18" t="s">
        <v>43</v>
      </c>
      <c r="D172" s="27" t="s">
        <v>270</v>
      </c>
      <c r="E172" s="18" t="s">
        <v>44</v>
      </c>
      <c r="F172" s="19">
        <v>42836</v>
      </c>
      <c r="G172" s="27" t="s">
        <v>273</v>
      </c>
      <c r="H172" s="21"/>
      <c r="I172" s="21"/>
      <c r="J172" s="23">
        <v>98.53</v>
      </c>
      <c r="K172" s="23">
        <v>14.14</v>
      </c>
      <c r="L172" s="21"/>
      <c r="M172" s="23">
        <v>44.34</v>
      </c>
      <c r="N172" s="23">
        <v>3.29</v>
      </c>
      <c r="O172" s="23">
        <v>-3.37</v>
      </c>
      <c r="P172" s="23">
        <v>-0.26</v>
      </c>
      <c r="Q172" s="28">
        <f t="shared" si="4"/>
        <v>-3.63</v>
      </c>
      <c r="R172" s="23">
        <v>0</v>
      </c>
      <c r="S172" s="23">
        <v>11.37</v>
      </c>
      <c r="T172" s="28">
        <f t="shared" si="5"/>
        <v>11.37</v>
      </c>
      <c r="U172" s="21"/>
      <c r="W172" s="135">
        <f t="array" ref="W172">SUM(($D172=W$25)*($G172="CM")*($H172:$P172))</f>
        <v>0</v>
      </c>
      <c r="X172" s="135">
        <f t="array" ref="X172">SUM(($D172=W$25)*($G172&lt;&gt;"CM")*($H172:$P172))</f>
        <v>0</v>
      </c>
      <c r="AA172" s="135">
        <f t="array" ref="AA172">SUM(($D172=AA$25)*($G172="CM")*(H172+I172+J172+K172+L172+N172))</f>
        <v>115.96000000000001</v>
      </c>
      <c r="AB172" s="135">
        <f t="array" ref="AB172">SUM(($D172=AA$25)*($G172&lt;&gt;"CM")*(H172+I172+J172+K172+L172+N172))</f>
        <v>0</v>
      </c>
    </row>
    <row r="173" spans="1:28" ht="15.75" thickBot="1" x14ac:dyDescent="0.3">
      <c r="A173" s="18" t="s">
        <v>22</v>
      </c>
      <c r="B173" s="18" t="s">
        <v>22</v>
      </c>
      <c r="C173" s="18" t="s">
        <v>43</v>
      </c>
      <c r="D173" s="27" t="s">
        <v>270</v>
      </c>
      <c r="E173" s="18" t="s">
        <v>44</v>
      </c>
      <c r="F173" s="19">
        <v>42837</v>
      </c>
      <c r="G173" s="27" t="s">
        <v>273</v>
      </c>
      <c r="H173" s="20"/>
      <c r="I173" s="20"/>
      <c r="J173" s="22">
        <v>85.33</v>
      </c>
      <c r="K173" s="22">
        <v>12.24</v>
      </c>
      <c r="L173" s="20"/>
      <c r="M173" s="22">
        <v>38.4</v>
      </c>
      <c r="N173" s="22">
        <v>2.86</v>
      </c>
      <c r="O173" s="22">
        <v>-2.92</v>
      </c>
      <c r="P173" s="22">
        <v>-0.23</v>
      </c>
      <c r="Q173" s="28">
        <f t="shared" si="4"/>
        <v>-3.15</v>
      </c>
      <c r="R173" s="22">
        <v>0</v>
      </c>
      <c r="S173" s="22">
        <v>9.85</v>
      </c>
      <c r="T173" s="28">
        <f t="shared" si="5"/>
        <v>9.85</v>
      </c>
      <c r="U173" s="20"/>
      <c r="W173" s="135">
        <f t="array" ref="W173">SUM(($D173=W$25)*($G173="CM")*($H173:$P173))</f>
        <v>0</v>
      </c>
      <c r="X173" s="135">
        <f t="array" ref="X173">SUM(($D173=W$25)*($G173&lt;&gt;"CM")*($H173:$P173))</f>
        <v>0</v>
      </c>
      <c r="AA173" s="135">
        <f t="array" ref="AA173">SUM(($D173=AA$25)*($G173="CM")*(H173+I173+J173+K173+L173+N173))</f>
        <v>100.42999999999999</v>
      </c>
      <c r="AB173" s="135">
        <f t="array" ref="AB173">SUM(($D173=AA$25)*($G173&lt;&gt;"CM")*(H173+I173+J173+K173+L173+N173))</f>
        <v>0</v>
      </c>
    </row>
    <row r="174" spans="1:28" ht="15.75" thickBot="1" x14ac:dyDescent="0.3">
      <c r="A174" s="18" t="s">
        <v>22</v>
      </c>
      <c r="B174" s="18" t="s">
        <v>22</v>
      </c>
      <c r="C174" s="18" t="s">
        <v>43</v>
      </c>
      <c r="D174" s="27" t="s">
        <v>270</v>
      </c>
      <c r="E174" s="18" t="s">
        <v>44</v>
      </c>
      <c r="F174" s="19">
        <v>42838</v>
      </c>
      <c r="G174" s="27" t="s">
        <v>273</v>
      </c>
      <c r="H174" s="21"/>
      <c r="I174" s="21"/>
      <c r="J174" s="23">
        <v>508.28</v>
      </c>
      <c r="K174" s="23">
        <v>72.930000000000007</v>
      </c>
      <c r="L174" s="21"/>
      <c r="M174" s="23">
        <v>228.71</v>
      </c>
      <c r="N174" s="23">
        <v>17.3</v>
      </c>
      <c r="O174" s="23">
        <v>-17.37</v>
      </c>
      <c r="P174" s="23">
        <v>-1.34</v>
      </c>
      <c r="Q174" s="28">
        <f t="shared" si="4"/>
        <v>-18.71</v>
      </c>
      <c r="R174" s="23">
        <v>0</v>
      </c>
      <c r="S174" s="23">
        <v>58.71</v>
      </c>
      <c r="T174" s="28">
        <f t="shared" si="5"/>
        <v>58.71</v>
      </c>
      <c r="U174" s="21"/>
      <c r="W174" s="135">
        <f t="array" ref="W174">SUM(($D174=W$25)*($G174="CM")*($H174:$P174))</f>
        <v>0</v>
      </c>
      <c r="X174" s="135">
        <f t="array" ref="X174">SUM(($D174=W$25)*($G174&lt;&gt;"CM")*($H174:$P174))</f>
        <v>0</v>
      </c>
      <c r="AA174" s="135">
        <f t="array" ref="AA174">SUM(($D174=AA$25)*($G174="CM")*(H174+I174+J174+K174+L174+N174))</f>
        <v>598.51</v>
      </c>
      <c r="AB174" s="135">
        <f t="array" ref="AB174">SUM(($D174=AA$25)*($G174&lt;&gt;"CM")*(H174+I174+J174+K174+L174+N174))</f>
        <v>0</v>
      </c>
    </row>
    <row r="175" spans="1:28" ht="15.75" thickBot="1" x14ac:dyDescent="0.3">
      <c r="A175" s="18" t="s">
        <v>22</v>
      </c>
      <c r="B175" s="18" t="s">
        <v>22</v>
      </c>
      <c r="C175" s="18" t="s">
        <v>43</v>
      </c>
      <c r="D175" s="27" t="s">
        <v>270</v>
      </c>
      <c r="E175" s="18" t="s">
        <v>44</v>
      </c>
      <c r="F175" s="19">
        <v>42839</v>
      </c>
      <c r="G175" s="27" t="s">
        <v>273</v>
      </c>
      <c r="H175" s="20"/>
      <c r="I175" s="20"/>
      <c r="J175" s="22">
        <v>1093.99</v>
      </c>
      <c r="K175" s="22">
        <v>157</v>
      </c>
      <c r="L175" s="20"/>
      <c r="M175" s="22">
        <v>492.28</v>
      </c>
      <c r="N175" s="22">
        <v>37.450000000000003</v>
      </c>
      <c r="O175" s="22">
        <v>-37.409999999999997</v>
      </c>
      <c r="P175" s="22">
        <v>-2.88</v>
      </c>
      <c r="Q175" s="28">
        <f t="shared" si="4"/>
        <v>-40.29</v>
      </c>
      <c r="R175" s="22">
        <v>0</v>
      </c>
      <c r="S175" s="22">
        <v>126.41</v>
      </c>
      <c r="T175" s="28">
        <f t="shared" si="5"/>
        <v>126.41</v>
      </c>
      <c r="U175" s="20"/>
      <c r="W175" s="135">
        <f t="array" ref="W175">SUM(($D175=W$25)*($G175="CM")*($H175:$P175))</f>
        <v>0</v>
      </c>
      <c r="X175" s="135">
        <f t="array" ref="X175">SUM(($D175=W$25)*($G175&lt;&gt;"CM")*($H175:$P175))</f>
        <v>0</v>
      </c>
      <c r="AA175" s="135">
        <f t="array" ref="AA175">SUM(($D175=AA$25)*($G175="CM")*(H175+I175+J175+K175+L175+N175))</f>
        <v>1288.44</v>
      </c>
      <c r="AB175" s="135">
        <f t="array" ref="AB175">SUM(($D175=AA$25)*($G175&lt;&gt;"CM")*(H175+I175+J175+K175+L175+N175))</f>
        <v>0</v>
      </c>
    </row>
    <row r="176" spans="1:28" ht="15.75" thickBot="1" x14ac:dyDescent="0.3">
      <c r="A176" s="18" t="s">
        <v>22</v>
      </c>
      <c r="B176" s="18" t="s">
        <v>22</v>
      </c>
      <c r="C176" s="18" t="s">
        <v>43</v>
      </c>
      <c r="D176" s="27" t="s">
        <v>270</v>
      </c>
      <c r="E176" s="18" t="s">
        <v>44</v>
      </c>
      <c r="F176" s="19">
        <v>42840</v>
      </c>
      <c r="G176" s="27" t="s">
        <v>273</v>
      </c>
      <c r="H176" s="21"/>
      <c r="I176" s="21"/>
      <c r="J176" s="23">
        <v>122.46</v>
      </c>
      <c r="K176" s="23">
        <v>17.57</v>
      </c>
      <c r="L176" s="21"/>
      <c r="M176" s="23">
        <v>55.1</v>
      </c>
      <c r="N176" s="23">
        <v>4.2699999999999996</v>
      </c>
      <c r="O176" s="23">
        <v>-4.18</v>
      </c>
      <c r="P176" s="23">
        <v>-0.33</v>
      </c>
      <c r="Q176" s="28">
        <f t="shared" si="4"/>
        <v>-4.51</v>
      </c>
      <c r="R176" s="23">
        <v>0</v>
      </c>
      <c r="S176" s="23">
        <v>14.16</v>
      </c>
      <c r="T176" s="28">
        <f t="shared" si="5"/>
        <v>14.16</v>
      </c>
      <c r="U176" s="21"/>
      <c r="W176" s="135">
        <f t="array" ref="W176">SUM(($D176=W$25)*($G176="CM")*($H176:$P176))</f>
        <v>0</v>
      </c>
      <c r="X176" s="135">
        <f t="array" ref="X176">SUM(($D176=W$25)*($G176&lt;&gt;"CM")*($H176:$P176))</f>
        <v>0</v>
      </c>
      <c r="AA176" s="135">
        <f t="array" ref="AA176">SUM(($D176=AA$25)*($G176="CM")*(H176+I176+J176+K176+L176+N176))</f>
        <v>144.30000000000001</v>
      </c>
      <c r="AB176" s="135">
        <f t="array" ref="AB176">SUM(($D176=AA$25)*($G176&lt;&gt;"CM")*(H176+I176+J176+K176+L176+N176))</f>
        <v>0</v>
      </c>
    </row>
    <row r="177" spans="1:28" ht="15.75" thickBot="1" x14ac:dyDescent="0.3">
      <c r="A177" s="18" t="s">
        <v>22</v>
      </c>
      <c r="B177" s="18" t="s">
        <v>22</v>
      </c>
      <c r="C177" s="18" t="s">
        <v>43</v>
      </c>
      <c r="D177" s="27" t="s">
        <v>270</v>
      </c>
      <c r="E177" s="18" t="s">
        <v>44</v>
      </c>
      <c r="F177" s="19">
        <v>42841</v>
      </c>
      <c r="G177" s="27" t="s">
        <v>273</v>
      </c>
      <c r="H177" s="20"/>
      <c r="I177" s="20"/>
      <c r="J177" s="22">
        <v>93.86</v>
      </c>
      <c r="K177" s="22">
        <v>13.47</v>
      </c>
      <c r="L177" s="20"/>
      <c r="M177" s="22">
        <v>42.24</v>
      </c>
      <c r="N177" s="22">
        <v>3.29</v>
      </c>
      <c r="O177" s="22">
        <v>-3.21</v>
      </c>
      <c r="P177" s="22">
        <v>-0.25</v>
      </c>
      <c r="Q177" s="28">
        <f t="shared" si="4"/>
        <v>-3.46</v>
      </c>
      <c r="R177" s="22">
        <v>0</v>
      </c>
      <c r="S177" s="22">
        <v>10.84</v>
      </c>
      <c r="T177" s="28">
        <f t="shared" si="5"/>
        <v>10.84</v>
      </c>
      <c r="U177" s="20"/>
      <c r="W177" s="135">
        <f t="array" ref="W177">SUM(($D177=W$25)*($G177="CM")*($H177:$P177))</f>
        <v>0</v>
      </c>
      <c r="X177" s="135">
        <f t="array" ref="X177">SUM(($D177=W$25)*($G177&lt;&gt;"CM")*($H177:$P177))</f>
        <v>0</v>
      </c>
      <c r="AA177" s="135">
        <f t="array" ref="AA177">SUM(($D177=AA$25)*($G177="CM")*(H177+I177+J177+K177+L177+N177))</f>
        <v>110.62</v>
      </c>
      <c r="AB177" s="135">
        <f t="array" ref="AB177">SUM(($D177=AA$25)*($G177&lt;&gt;"CM")*(H177+I177+J177+K177+L177+N177))</f>
        <v>0</v>
      </c>
    </row>
    <row r="178" spans="1:28" ht="15.75" thickBot="1" x14ac:dyDescent="0.3">
      <c r="A178" s="18" t="s">
        <v>22</v>
      </c>
      <c r="B178" s="18" t="s">
        <v>22</v>
      </c>
      <c r="C178" s="18" t="s">
        <v>43</v>
      </c>
      <c r="D178" s="27" t="s">
        <v>270</v>
      </c>
      <c r="E178" s="18" t="s">
        <v>44</v>
      </c>
      <c r="F178" s="19">
        <v>42842</v>
      </c>
      <c r="G178" s="27" t="s">
        <v>273</v>
      </c>
      <c r="H178" s="21"/>
      <c r="I178" s="21"/>
      <c r="J178" s="23">
        <v>160.29</v>
      </c>
      <c r="K178" s="23">
        <v>23</v>
      </c>
      <c r="L178" s="21"/>
      <c r="M178" s="23">
        <v>72.14</v>
      </c>
      <c r="N178" s="23">
        <v>5.72</v>
      </c>
      <c r="O178" s="23">
        <v>-5.48</v>
      </c>
      <c r="P178" s="23">
        <v>-0.42</v>
      </c>
      <c r="Q178" s="28">
        <f t="shared" si="4"/>
        <v>-5.9</v>
      </c>
      <c r="R178" s="23">
        <v>0</v>
      </c>
      <c r="S178" s="23">
        <v>18.53</v>
      </c>
      <c r="T178" s="28">
        <f t="shared" si="5"/>
        <v>18.53</v>
      </c>
      <c r="U178" s="21"/>
      <c r="W178" s="135">
        <f t="array" ref="W178">SUM(($D178=W$25)*($G178="CM")*($H178:$P178))</f>
        <v>0</v>
      </c>
      <c r="X178" s="135">
        <f t="array" ref="X178">SUM(($D178=W$25)*($G178&lt;&gt;"CM")*($H178:$P178))</f>
        <v>0</v>
      </c>
      <c r="AA178" s="135">
        <f t="array" ref="AA178">SUM(($D178=AA$25)*($G178="CM")*(H178+I178+J178+K178+L178+N178))</f>
        <v>189.01</v>
      </c>
      <c r="AB178" s="135">
        <f t="array" ref="AB178">SUM(($D178=AA$25)*($G178&lt;&gt;"CM")*(H178+I178+J178+K178+L178+N178))</f>
        <v>0</v>
      </c>
    </row>
    <row r="179" spans="1:28" ht="15.75" thickBot="1" x14ac:dyDescent="0.3">
      <c r="A179" s="18" t="s">
        <v>22</v>
      </c>
      <c r="B179" s="18" t="s">
        <v>22</v>
      </c>
      <c r="C179" s="18" t="s">
        <v>43</v>
      </c>
      <c r="D179" s="27" t="s">
        <v>270</v>
      </c>
      <c r="E179" s="18" t="s">
        <v>44</v>
      </c>
      <c r="F179" s="19">
        <v>42843</v>
      </c>
      <c r="G179" s="27" t="s">
        <v>273</v>
      </c>
      <c r="H179" s="20"/>
      <c r="I179" s="20"/>
      <c r="J179" s="22">
        <v>80.37</v>
      </c>
      <c r="K179" s="22">
        <v>11.53</v>
      </c>
      <c r="L179" s="20"/>
      <c r="M179" s="22">
        <v>36.159999999999997</v>
      </c>
      <c r="N179" s="22">
        <v>2.87</v>
      </c>
      <c r="O179" s="22">
        <v>-2.75</v>
      </c>
      <c r="P179" s="22">
        <v>-0.21</v>
      </c>
      <c r="Q179" s="28">
        <f t="shared" si="4"/>
        <v>-2.96</v>
      </c>
      <c r="R179" s="22">
        <v>0</v>
      </c>
      <c r="S179" s="22">
        <v>9.3000000000000007</v>
      </c>
      <c r="T179" s="28">
        <f t="shared" si="5"/>
        <v>9.3000000000000007</v>
      </c>
      <c r="U179" s="20"/>
      <c r="W179" s="135">
        <f t="array" ref="W179">SUM(($D179=W$25)*($G179="CM")*($H179:$P179))</f>
        <v>0</v>
      </c>
      <c r="X179" s="135">
        <f t="array" ref="X179">SUM(($D179=W$25)*($G179&lt;&gt;"CM")*($H179:$P179))</f>
        <v>0</v>
      </c>
      <c r="AA179" s="135">
        <f t="array" ref="AA179">SUM(($D179=AA$25)*($G179="CM")*(H179+I179+J179+K179+L179+N179))</f>
        <v>94.77000000000001</v>
      </c>
      <c r="AB179" s="135">
        <f t="array" ref="AB179">SUM(($D179=AA$25)*($G179&lt;&gt;"CM")*(H179+I179+J179+K179+L179+N179))</f>
        <v>0</v>
      </c>
    </row>
    <row r="180" spans="1:28" ht="15.75" thickBot="1" x14ac:dyDescent="0.3">
      <c r="A180" s="18" t="s">
        <v>22</v>
      </c>
      <c r="B180" s="18" t="s">
        <v>22</v>
      </c>
      <c r="C180" s="18" t="s">
        <v>43</v>
      </c>
      <c r="D180" s="27" t="s">
        <v>270</v>
      </c>
      <c r="E180" s="18" t="s">
        <v>44</v>
      </c>
      <c r="F180" s="19">
        <v>42844</v>
      </c>
      <c r="G180" s="27" t="s">
        <v>273</v>
      </c>
      <c r="H180" s="21"/>
      <c r="I180" s="21"/>
      <c r="J180" s="23">
        <v>72.67</v>
      </c>
      <c r="K180" s="23">
        <v>10.43</v>
      </c>
      <c r="L180" s="21"/>
      <c r="M180" s="23">
        <v>32.700000000000003</v>
      </c>
      <c r="N180" s="23">
        <v>2.63</v>
      </c>
      <c r="O180" s="23">
        <v>-2.48</v>
      </c>
      <c r="P180" s="23">
        <v>-0.19</v>
      </c>
      <c r="Q180" s="28">
        <f t="shared" si="4"/>
        <v>-2.67</v>
      </c>
      <c r="R180" s="23">
        <v>0</v>
      </c>
      <c r="S180" s="23">
        <v>8.41</v>
      </c>
      <c r="T180" s="28">
        <f t="shared" si="5"/>
        <v>8.41</v>
      </c>
      <c r="U180" s="21"/>
      <c r="W180" s="135">
        <f t="array" ref="W180">SUM(($D180=W$25)*($G180="CM")*($H180:$P180))</f>
        <v>0</v>
      </c>
      <c r="X180" s="135">
        <f t="array" ref="X180">SUM(($D180=W$25)*($G180&lt;&gt;"CM")*($H180:$P180))</f>
        <v>0</v>
      </c>
      <c r="AA180" s="135">
        <f t="array" ref="AA180">SUM(($D180=AA$25)*($G180="CM")*(H180+I180+J180+K180+L180+N180))</f>
        <v>85.72999999999999</v>
      </c>
      <c r="AB180" s="135">
        <f t="array" ref="AB180">SUM(($D180=AA$25)*($G180&lt;&gt;"CM")*(H180+I180+J180+K180+L180+N180))</f>
        <v>0</v>
      </c>
    </row>
    <row r="181" spans="1:28" ht="15.75" thickBot="1" x14ac:dyDescent="0.3">
      <c r="A181" s="18" t="s">
        <v>22</v>
      </c>
      <c r="B181" s="18" t="s">
        <v>22</v>
      </c>
      <c r="C181" s="18" t="s">
        <v>43</v>
      </c>
      <c r="D181" s="27" t="s">
        <v>270</v>
      </c>
      <c r="E181" s="18" t="s">
        <v>44</v>
      </c>
      <c r="F181" s="19">
        <v>42845</v>
      </c>
      <c r="G181" s="27" t="s">
        <v>273</v>
      </c>
      <c r="H181" s="20"/>
      <c r="I181" s="20"/>
      <c r="J181" s="22">
        <v>509.17</v>
      </c>
      <c r="K181" s="22">
        <v>73.08</v>
      </c>
      <c r="L181" s="20"/>
      <c r="M181" s="22">
        <v>229.12</v>
      </c>
      <c r="N181" s="22">
        <v>18.670000000000002</v>
      </c>
      <c r="O181" s="22">
        <v>-17.41</v>
      </c>
      <c r="P181" s="22">
        <v>-1.34</v>
      </c>
      <c r="Q181" s="28">
        <f t="shared" si="4"/>
        <v>-18.75</v>
      </c>
      <c r="R181" s="22">
        <v>0</v>
      </c>
      <c r="S181" s="22">
        <v>58.95</v>
      </c>
      <c r="T181" s="28">
        <f t="shared" si="5"/>
        <v>58.95</v>
      </c>
      <c r="U181" s="20"/>
      <c r="W181" s="135">
        <f t="array" ref="W181">SUM(($D181=W$25)*($G181="CM")*($H181:$P181))</f>
        <v>0</v>
      </c>
      <c r="X181" s="135">
        <f t="array" ref="X181">SUM(($D181=W$25)*($G181&lt;&gt;"CM")*($H181:$P181))</f>
        <v>0</v>
      </c>
      <c r="AA181" s="135">
        <f t="array" ref="AA181">SUM(($D181=AA$25)*($G181="CM")*(H181+I181+J181+K181+L181+N181))</f>
        <v>600.91999999999996</v>
      </c>
      <c r="AB181" s="135">
        <f t="array" ref="AB181">SUM(($D181=AA$25)*($G181&lt;&gt;"CM")*(H181+I181+J181+K181+L181+N181))</f>
        <v>0</v>
      </c>
    </row>
    <row r="182" spans="1:28" ht="15.75" thickBot="1" x14ac:dyDescent="0.3">
      <c r="A182" s="18" t="s">
        <v>22</v>
      </c>
      <c r="B182" s="18" t="s">
        <v>22</v>
      </c>
      <c r="C182" s="18" t="s">
        <v>43</v>
      </c>
      <c r="D182" s="27" t="s">
        <v>270</v>
      </c>
      <c r="E182" s="18" t="s">
        <v>44</v>
      </c>
      <c r="F182" s="19">
        <v>42854</v>
      </c>
      <c r="G182" s="27" t="s">
        <v>273</v>
      </c>
      <c r="H182" s="21"/>
      <c r="I182" s="21"/>
      <c r="J182" s="23">
        <v>809.42</v>
      </c>
      <c r="K182" s="23">
        <v>116.15</v>
      </c>
      <c r="L182" s="21"/>
      <c r="M182" s="23">
        <v>364.23</v>
      </c>
      <c r="N182" s="23">
        <v>29.97</v>
      </c>
      <c r="O182" s="23">
        <v>-27.67</v>
      </c>
      <c r="P182" s="23">
        <v>-2.14</v>
      </c>
      <c r="Q182" s="28">
        <f t="shared" si="4"/>
        <v>-29.810000000000002</v>
      </c>
      <c r="R182" s="23">
        <v>0</v>
      </c>
      <c r="S182" s="23">
        <v>93.74</v>
      </c>
      <c r="T182" s="28">
        <f t="shared" si="5"/>
        <v>93.74</v>
      </c>
      <c r="U182" s="21"/>
      <c r="W182" s="135">
        <f t="array" ref="W182">SUM(($D182=W$25)*($G182="CM")*($H182:$P182))</f>
        <v>0</v>
      </c>
      <c r="X182" s="135">
        <f t="array" ref="X182">SUM(($D182=W$25)*($G182&lt;&gt;"CM")*($H182:$P182))</f>
        <v>0</v>
      </c>
      <c r="AA182" s="135">
        <f t="array" ref="AA182">SUM(($D182=AA$25)*($G182="CM")*(H182+I182+J182+K182+L182+N182))</f>
        <v>955.54</v>
      </c>
      <c r="AB182" s="135">
        <f t="array" ref="AB182">SUM(($D182=AA$25)*($G182&lt;&gt;"CM")*(H182+I182+J182+K182+L182+N182))</f>
        <v>0</v>
      </c>
    </row>
    <row r="183" spans="1:28" ht="15.75" thickBot="1" x14ac:dyDescent="0.3">
      <c r="A183" s="18" t="s">
        <v>22</v>
      </c>
      <c r="B183" s="18" t="s">
        <v>22</v>
      </c>
      <c r="C183" s="18" t="s">
        <v>43</v>
      </c>
      <c r="D183" s="27" t="s">
        <v>270</v>
      </c>
      <c r="E183" s="18" t="s">
        <v>44</v>
      </c>
      <c r="F183" s="19">
        <v>42855</v>
      </c>
      <c r="G183" s="27" t="s">
        <v>273</v>
      </c>
      <c r="H183" s="20"/>
      <c r="I183" s="20"/>
      <c r="J183" s="22">
        <v>52.16</v>
      </c>
      <c r="K183" s="22">
        <v>7.47</v>
      </c>
      <c r="L183" s="20"/>
      <c r="M183" s="22">
        <v>23.46</v>
      </c>
      <c r="N183" s="22">
        <v>1.94</v>
      </c>
      <c r="O183" s="22">
        <v>-1.8</v>
      </c>
      <c r="P183" s="22">
        <v>-0.13</v>
      </c>
      <c r="Q183" s="28">
        <f t="shared" si="4"/>
        <v>-1.9300000000000002</v>
      </c>
      <c r="R183" s="22">
        <v>0</v>
      </c>
      <c r="S183" s="22">
        <v>6.04</v>
      </c>
      <c r="T183" s="28">
        <f t="shared" si="5"/>
        <v>6.04</v>
      </c>
      <c r="U183" s="20"/>
      <c r="W183" s="135">
        <f t="array" ref="W183">SUM(($D183=W$25)*($G183="CM")*($H183:$P183))</f>
        <v>0</v>
      </c>
      <c r="X183" s="135">
        <f t="array" ref="X183">SUM(($D183=W$25)*($G183&lt;&gt;"CM")*($H183:$P183))</f>
        <v>0</v>
      </c>
      <c r="AA183" s="135">
        <f t="array" ref="AA183">SUM(($D183=AA$25)*($G183="CM")*(H183+I183+J183+K183+L183+N183))</f>
        <v>61.569999999999993</v>
      </c>
      <c r="AB183" s="135">
        <f t="array" ref="AB183">SUM(($D183=AA$25)*($G183&lt;&gt;"CM")*(H183+I183+J183+K183+L183+N183))</f>
        <v>0</v>
      </c>
    </row>
    <row r="184" spans="1:28" ht="15.75" thickBot="1" x14ac:dyDescent="0.3">
      <c r="A184" s="18" t="s">
        <v>22</v>
      </c>
      <c r="B184" s="18" t="s">
        <v>22</v>
      </c>
      <c r="C184" s="18" t="s">
        <v>45</v>
      </c>
      <c r="D184" s="27" t="s">
        <v>270</v>
      </c>
      <c r="E184" s="18" t="s">
        <v>46</v>
      </c>
      <c r="F184" s="19">
        <v>42831</v>
      </c>
      <c r="G184" s="27" t="s">
        <v>273</v>
      </c>
      <c r="H184" s="23">
        <v>25</v>
      </c>
      <c r="I184" s="21"/>
      <c r="J184" s="23">
        <v>27.92</v>
      </c>
      <c r="K184" s="23">
        <v>4.01</v>
      </c>
      <c r="L184" s="21"/>
      <c r="M184" s="23">
        <v>12.56</v>
      </c>
      <c r="N184" s="23">
        <v>0.88</v>
      </c>
      <c r="O184" s="23">
        <v>-0.96</v>
      </c>
      <c r="P184" s="23">
        <v>-7.0000000000000007E-2</v>
      </c>
      <c r="Q184" s="28">
        <f t="shared" si="4"/>
        <v>-1.03</v>
      </c>
      <c r="R184" s="23">
        <v>0</v>
      </c>
      <c r="S184" s="23">
        <v>5.67</v>
      </c>
      <c r="T184" s="28">
        <f t="shared" si="5"/>
        <v>5.67</v>
      </c>
      <c r="U184" s="21"/>
      <c r="W184" s="135">
        <f t="array" ref="W184">SUM(($D184=W$25)*($G184="CM")*($H184:$P184))</f>
        <v>0</v>
      </c>
      <c r="X184" s="135">
        <f t="array" ref="X184">SUM(($D184=W$25)*($G184&lt;&gt;"CM")*($H184:$P184))</f>
        <v>0</v>
      </c>
      <c r="AA184" s="135">
        <f t="array" ref="AA184">SUM(($D184=AA$25)*($G184="CM")*(H184+I184+J184+K184+L184+N184))</f>
        <v>57.81</v>
      </c>
      <c r="AB184" s="135">
        <f t="array" ref="AB184">SUM(($D184=AA$25)*($G184&lt;&gt;"CM")*(H184+I184+J184+K184+L184+N184))</f>
        <v>0</v>
      </c>
    </row>
    <row r="185" spans="1:28" ht="15.75" thickBot="1" x14ac:dyDescent="0.3">
      <c r="A185" s="18" t="s">
        <v>22</v>
      </c>
      <c r="B185" s="18" t="s">
        <v>22</v>
      </c>
      <c r="C185" s="18" t="s">
        <v>45</v>
      </c>
      <c r="D185" s="27" t="s">
        <v>270</v>
      </c>
      <c r="E185" s="18" t="s">
        <v>46</v>
      </c>
      <c r="F185" s="19">
        <v>42833</v>
      </c>
      <c r="G185" s="27" t="s">
        <v>273</v>
      </c>
      <c r="H185" s="22">
        <v>50</v>
      </c>
      <c r="I185" s="20"/>
      <c r="J185" s="22">
        <v>71.34</v>
      </c>
      <c r="K185" s="22">
        <v>10.24</v>
      </c>
      <c r="L185" s="20"/>
      <c r="M185" s="22">
        <v>32.1</v>
      </c>
      <c r="N185" s="22">
        <v>2.29</v>
      </c>
      <c r="O185" s="22">
        <v>-2.4300000000000002</v>
      </c>
      <c r="P185" s="22">
        <v>-0.19</v>
      </c>
      <c r="Q185" s="28">
        <f t="shared" si="4"/>
        <v>-2.62</v>
      </c>
      <c r="R185" s="22">
        <v>0</v>
      </c>
      <c r="S185" s="22">
        <v>13.13</v>
      </c>
      <c r="T185" s="28">
        <f t="shared" si="5"/>
        <v>13.13</v>
      </c>
      <c r="U185" s="20"/>
      <c r="W185" s="135">
        <f t="array" ref="W185">SUM(($D185=W$25)*($G185="CM")*($H185:$P185))</f>
        <v>0</v>
      </c>
      <c r="X185" s="135">
        <f t="array" ref="X185">SUM(($D185=W$25)*($G185&lt;&gt;"CM")*($H185:$P185))</f>
        <v>0</v>
      </c>
      <c r="AA185" s="135">
        <f t="array" ref="AA185">SUM(($D185=AA$25)*($G185="CM")*(H185+I185+J185+K185+L185+N185))</f>
        <v>133.87</v>
      </c>
      <c r="AB185" s="135">
        <f t="array" ref="AB185">SUM(($D185=AA$25)*($G185&lt;&gt;"CM")*(H185+I185+J185+K185+L185+N185))</f>
        <v>0</v>
      </c>
    </row>
    <row r="186" spans="1:28" ht="15.75" thickBot="1" x14ac:dyDescent="0.3">
      <c r="A186" s="18" t="s">
        <v>22</v>
      </c>
      <c r="B186" s="18" t="s">
        <v>22</v>
      </c>
      <c r="C186" s="18" t="s">
        <v>45</v>
      </c>
      <c r="D186" s="27" t="s">
        <v>270</v>
      </c>
      <c r="E186" s="18" t="s">
        <v>46</v>
      </c>
      <c r="F186" s="19">
        <v>42834</v>
      </c>
      <c r="G186" s="27" t="s">
        <v>273</v>
      </c>
      <c r="H186" s="23">
        <v>50</v>
      </c>
      <c r="I186" s="21"/>
      <c r="J186" s="23">
        <v>69.16</v>
      </c>
      <c r="K186" s="23">
        <v>9.92</v>
      </c>
      <c r="L186" s="21"/>
      <c r="M186" s="23">
        <v>31.12</v>
      </c>
      <c r="N186" s="23">
        <v>2.25</v>
      </c>
      <c r="O186" s="23">
        <v>-2.37</v>
      </c>
      <c r="P186" s="23">
        <v>-0.18</v>
      </c>
      <c r="Q186" s="28">
        <f t="shared" si="4"/>
        <v>-2.5500000000000003</v>
      </c>
      <c r="R186" s="23">
        <v>0</v>
      </c>
      <c r="S186" s="23">
        <v>12.89</v>
      </c>
      <c r="T186" s="28">
        <f t="shared" si="5"/>
        <v>12.89</v>
      </c>
      <c r="U186" s="21"/>
      <c r="W186" s="135">
        <f t="array" ref="W186">SUM(($D186=W$25)*($G186="CM")*($H186:$P186))</f>
        <v>0</v>
      </c>
      <c r="X186" s="135">
        <f t="array" ref="X186">SUM(($D186=W$25)*($G186&lt;&gt;"CM")*($H186:$P186))</f>
        <v>0</v>
      </c>
      <c r="AA186" s="135">
        <f t="array" ref="AA186">SUM(($D186=AA$25)*($G186="CM")*(H186+I186+J186+K186+L186+N186))</f>
        <v>131.32999999999998</v>
      </c>
      <c r="AB186" s="135">
        <f t="array" ref="AB186">SUM(($D186=AA$25)*($G186&lt;&gt;"CM")*(H186+I186+J186+K186+L186+N186))</f>
        <v>0</v>
      </c>
    </row>
    <row r="187" spans="1:28" ht="15.75" thickBot="1" x14ac:dyDescent="0.3">
      <c r="A187" s="18" t="s">
        <v>22</v>
      </c>
      <c r="B187" s="18" t="s">
        <v>22</v>
      </c>
      <c r="C187" s="18" t="s">
        <v>45</v>
      </c>
      <c r="D187" s="27" t="s">
        <v>270</v>
      </c>
      <c r="E187" s="18" t="s">
        <v>46</v>
      </c>
      <c r="F187" s="19">
        <v>42836</v>
      </c>
      <c r="G187" s="27" t="s">
        <v>273</v>
      </c>
      <c r="H187" s="22">
        <v>75</v>
      </c>
      <c r="I187" s="20"/>
      <c r="J187" s="22">
        <v>170.9</v>
      </c>
      <c r="K187" s="22">
        <v>24.52</v>
      </c>
      <c r="L187" s="20"/>
      <c r="M187" s="22">
        <v>76.900000000000006</v>
      </c>
      <c r="N187" s="22">
        <v>5.67</v>
      </c>
      <c r="O187" s="22">
        <v>-5.84</v>
      </c>
      <c r="P187" s="22">
        <v>-0.45</v>
      </c>
      <c r="Q187" s="28">
        <f t="shared" si="4"/>
        <v>-6.29</v>
      </c>
      <c r="R187" s="22">
        <v>0</v>
      </c>
      <c r="S187" s="22">
        <v>27.09</v>
      </c>
      <c r="T187" s="28">
        <f t="shared" si="5"/>
        <v>27.09</v>
      </c>
      <c r="U187" s="20"/>
      <c r="W187" s="135">
        <f t="array" ref="W187">SUM(($D187=W$25)*($G187="CM")*($H187:$P187))</f>
        <v>0</v>
      </c>
      <c r="X187" s="135">
        <f t="array" ref="X187">SUM(($D187=W$25)*($G187&lt;&gt;"CM")*($H187:$P187))</f>
        <v>0</v>
      </c>
      <c r="AA187" s="135">
        <f t="array" ref="AA187">SUM(($D187=AA$25)*($G187="CM")*(H187+I187+J187+K187+L187+N187))</f>
        <v>276.09000000000003</v>
      </c>
      <c r="AB187" s="135">
        <f t="array" ref="AB187">SUM(($D187=AA$25)*($G187&lt;&gt;"CM")*(H187+I187+J187+K187+L187+N187))</f>
        <v>0</v>
      </c>
    </row>
    <row r="188" spans="1:28" ht="15.75" thickBot="1" x14ac:dyDescent="0.3">
      <c r="A188" s="18" t="s">
        <v>22</v>
      </c>
      <c r="B188" s="18" t="s">
        <v>22</v>
      </c>
      <c r="C188" s="18" t="s">
        <v>45</v>
      </c>
      <c r="D188" s="27" t="s">
        <v>270</v>
      </c>
      <c r="E188" s="18" t="s">
        <v>46</v>
      </c>
      <c r="F188" s="19">
        <v>42837</v>
      </c>
      <c r="G188" s="27" t="s">
        <v>273</v>
      </c>
      <c r="H188" s="23">
        <v>75</v>
      </c>
      <c r="I188" s="21"/>
      <c r="J188" s="23">
        <v>0</v>
      </c>
      <c r="K188" s="23">
        <v>0</v>
      </c>
      <c r="L188" s="21"/>
      <c r="M188" s="23">
        <v>0</v>
      </c>
      <c r="N188" s="23">
        <v>0</v>
      </c>
      <c r="O188" s="23">
        <v>0</v>
      </c>
      <c r="P188" s="23">
        <v>0</v>
      </c>
      <c r="Q188" s="28">
        <f t="shared" si="4"/>
        <v>0</v>
      </c>
      <c r="R188" s="23">
        <v>0</v>
      </c>
      <c r="S188" s="23">
        <v>7.35</v>
      </c>
      <c r="T188" s="28">
        <f t="shared" si="5"/>
        <v>7.35</v>
      </c>
      <c r="U188" s="21"/>
      <c r="W188" s="135">
        <f t="array" ref="W188">SUM(($D188=W$25)*($G188="CM")*($H188:$P188))</f>
        <v>0</v>
      </c>
      <c r="X188" s="135">
        <f t="array" ref="X188">SUM(($D188=W$25)*($G188&lt;&gt;"CM")*($H188:$P188))</f>
        <v>0</v>
      </c>
      <c r="AA188" s="135">
        <f t="array" ref="AA188">SUM(($D188=AA$25)*($G188="CM")*(H188+I188+J188+K188+L188+N188))</f>
        <v>75</v>
      </c>
      <c r="AB188" s="135">
        <f t="array" ref="AB188">SUM(($D188=AA$25)*($G188&lt;&gt;"CM")*(H188+I188+J188+K188+L188+N188))</f>
        <v>0</v>
      </c>
    </row>
    <row r="189" spans="1:28" ht="15.75" thickBot="1" x14ac:dyDescent="0.3">
      <c r="A189" s="18" t="s">
        <v>22</v>
      </c>
      <c r="B189" s="18" t="s">
        <v>22</v>
      </c>
      <c r="C189" s="18" t="s">
        <v>45</v>
      </c>
      <c r="D189" s="27" t="s">
        <v>270</v>
      </c>
      <c r="E189" s="18" t="s">
        <v>46</v>
      </c>
      <c r="F189" s="19">
        <v>42838</v>
      </c>
      <c r="G189" s="27" t="s">
        <v>273</v>
      </c>
      <c r="H189" s="22">
        <v>75</v>
      </c>
      <c r="I189" s="20"/>
      <c r="J189" s="22">
        <v>1.82</v>
      </c>
      <c r="K189" s="22">
        <v>0.26</v>
      </c>
      <c r="L189" s="20"/>
      <c r="M189" s="22">
        <v>0.82</v>
      </c>
      <c r="N189" s="22">
        <v>0.06</v>
      </c>
      <c r="O189" s="22">
        <v>-7.0000000000000007E-2</v>
      </c>
      <c r="P189" s="22">
        <v>0</v>
      </c>
      <c r="Q189" s="28">
        <f t="shared" si="4"/>
        <v>-7.0000000000000007E-2</v>
      </c>
      <c r="R189" s="22">
        <v>0</v>
      </c>
      <c r="S189" s="22">
        <v>7.56</v>
      </c>
      <c r="T189" s="28">
        <f t="shared" si="5"/>
        <v>7.56</v>
      </c>
      <c r="U189" s="20"/>
      <c r="W189" s="135">
        <f t="array" ref="W189">SUM(($D189=W$25)*($G189="CM")*($H189:$P189))</f>
        <v>0</v>
      </c>
      <c r="X189" s="135">
        <f t="array" ref="X189">SUM(($D189=W$25)*($G189&lt;&gt;"CM")*($H189:$P189))</f>
        <v>0</v>
      </c>
      <c r="AA189" s="135">
        <f t="array" ref="AA189">SUM(($D189=AA$25)*($G189="CM")*(H189+I189+J189+K189+L189+N189))</f>
        <v>77.14</v>
      </c>
      <c r="AB189" s="135">
        <f t="array" ref="AB189">SUM(($D189=AA$25)*($G189&lt;&gt;"CM")*(H189+I189+J189+K189+L189+N189))</f>
        <v>0</v>
      </c>
    </row>
    <row r="190" spans="1:28" ht="15.75" thickBot="1" x14ac:dyDescent="0.3">
      <c r="A190" s="18" t="s">
        <v>22</v>
      </c>
      <c r="B190" s="18" t="s">
        <v>22</v>
      </c>
      <c r="C190" s="18" t="s">
        <v>45</v>
      </c>
      <c r="D190" s="27" t="s">
        <v>270</v>
      </c>
      <c r="E190" s="18" t="s">
        <v>46</v>
      </c>
      <c r="F190" s="19">
        <v>42839</v>
      </c>
      <c r="G190" s="27" t="s">
        <v>273</v>
      </c>
      <c r="H190" s="23">
        <v>50</v>
      </c>
      <c r="I190" s="21"/>
      <c r="J190" s="23">
        <v>92.84</v>
      </c>
      <c r="K190" s="23">
        <v>13.32</v>
      </c>
      <c r="L190" s="21"/>
      <c r="M190" s="23">
        <v>41.78</v>
      </c>
      <c r="N190" s="23">
        <v>3.18</v>
      </c>
      <c r="O190" s="23">
        <v>-3.18</v>
      </c>
      <c r="P190" s="23">
        <v>-0.24</v>
      </c>
      <c r="Q190" s="28">
        <f t="shared" si="4"/>
        <v>-3.42</v>
      </c>
      <c r="R190" s="23">
        <v>0</v>
      </c>
      <c r="S190" s="23">
        <v>15.64</v>
      </c>
      <c r="T190" s="28">
        <f t="shared" si="5"/>
        <v>15.64</v>
      </c>
      <c r="U190" s="21"/>
      <c r="W190" s="135">
        <f t="array" ref="W190">SUM(($D190=W$25)*($G190="CM")*($H190:$P190))</f>
        <v>0</v>
      </c>
      <c r="X190" s="135">
        <f t="array" ref="X190">SUM(($D190=W$25)*($G190&lt;&gt;"CM")*($H190:$P190))</f>
        <v>0</v>
      </c>
      <c r="AA190" s="135">
        <f t="array" ref="AA190">SUM(($D190=AA$25)*($G190="CM")*(H190+I190+J190+K190+L190+N190))</f>
        <v>159.34</v>
      </c>
      <c r="AB190" s="135">
        <f t="array" ref="AB190">SUM(($D190=AA$25)*($G190&lt;&gt;"CM")*(H190+I190+J190+K190+L190+N190))</f>
        <v>0</v>
      </c>
    </row>
    <row r="191" spans="1:28" ht="15.75" thickBot="1" x14ac:dyDescent="0.3">
      <c r="A191" s="18" t="s">
        <v>22</v>
      </c>
      <c r="B191" s="18" t="s">
        <v>22</v>
      </c>
      <c r="C191" s="18" t="s">
        <v>45</v>
      </c>
      <c r="D191" s="27" t="s">
        <v>270</v>
      </c>
      <c r="E191" s="18" t="s">
        <v>46</v>
      </c>
      <c r="F191" s="19">
        <v>42842</v>
      </c>
      <c r="G191" s="27" t="s">
        <v>273</v>
      </c>
      <c r="H191" s="22">
        <v>25</v>
      </c>
      <c r="I191" s="20"/>
      <c r="J191" s="22">
        <v>0</v>
      </c>
      <c r="K191" s="22">
        <v>0</v>
      </c>
      <c r="L191" s="20"/>
      <c r="M191" s="22">
        <v>0</v>
      </c>
      <c r="N191" s="22">
        <v>0</v>
      </c>
      <c r="O191" s="22">
        <v>0</v>
      </c>
      <c r="P191" s="22">
        <v>0</v>
      </c>
      <c r="Q191" s="28">
        <f t="shared" si="4"/>
        <v>0</v>
      </c>
      <c r="R191" s="22">
        <v>0</v>
      </c>
      <c r="S191" s="22">
        <v>2.4500000000000002</v>
      </c>
      <c r="T191" s="28">
        <f t="shared" si="5"/>
        <v>2.4500000000000002</v>
      </c>
      <c r="U191" s="20"/>
      <c r="W191" s="135">
        <f t="array" ref="W191">SUM(($D191=W$25)*($G191="CM")*($H191:$P191))</f>
        <v>0</v>
      </c>
      <c r="X191" s="135">
        <f t="array" ref="X191">SUM(($D191=W$25)*($G191&lt;&gt;"CM")*($H191:$P191))</f>
        <v>0</v>
      </c>
      <c r="AA191" s="135">
        <f t="array" ref="AA191">SUM(($D191=AA$25)*($G191="CM")*(H191+I191+J191+K191+L191+N191))</f>
        <v>25</v>
      </c>
      <c r="AB191" s="135">
        <f t="array" ref="AB191">SUM(($D191=AA$25)*($G191&lt;&gt;"CM")*(H191+I191+J191+K191+L191+N191))</f>
        <v>0</v>
      </c>
    </row>
    <row r="192" spans="1:28" ht="15.75" thickBot="1" x14ac:dyDescent="0.3">
      <c r="A192" s="18" t="s">
        <v>22</v>
      </c>
      <c r="B192" s="18" t="s">
        <v>22</v>
      </c>
      <c r="C192" s="18" t="s">
        <v>45</v>
      </c>
      <c r="D192" s="27" t="s">
        <v>270</v>
      </c>
      <c r="E192" s="18" t="s">
        <v>46</v>
      </c>
      <c r="F192" s="19">
        <v>42844</v>
      </c>
      <c r="G192" s="27" t="s">
        <v>273</v>
      </c>
      <c r="H192" s="23">
        <v>25</v>
      </c>
      <c r="I192" s="21"/>
      <c r="J192" s="23">
        <v>0</v>
      </c>
      <c r="K192" s="23">
        <v>0</v>
      </c>
      <c r="L192" s="21"/>
      <c r="M192" s="23">
        <v>0</v>
      </c>
      <c r="N192" s="23">
        <v>0</v>
      </c>
      <c r="O192" s="23">
        <v>0</v>
      </c>
      <c r="P192" s="23">
        <v>0</v>
      </c>
      <c r="Q192" s="28">
        <f t="shared" si="4"/>
        <v>0</v>
      </c>
      <c r="R192" s="23">
        <v>0</v>
      </c>
      <c r="S192" s="23">
        <v>2.4500000000000002</v>
      </c>
      <c r="T192" s="28">
        <f t="shared" si="5"/>
        <v>2.4500000000000002</v>
      </c>
      <c r="U192" s="21"/>
      <c r="W192" s="135">
        <f t="array" ref="W192">SUM(($D192=W$25)*($G192="CM")*($H192:$P192))</f>
        <v>0</v>
      </c>
      <c r="X192" s="135">
        <f t="array" ref="X192">SUM(($D192=W$25)*($G192&lt;&gt;"CM")*($H192:$P192))</f>
        <v>0</v>
      </c>
      <c r="AA192" s="135">
        <f t="array" ref="AA192">SUM(($D192=AA$25)*($G192="CM")*(H192+I192+J192+K192+L192+N192))</f>
        <v>25</v>
      </c>
      <c r="AB192" s="135">
        <f t="array" ref="AB192">SUM(($D192=AA$25)*($G192&lt;&gt;"CM")*(H192+I192+J192+K192+L192+N192))</f>
        <v>0</v>
      </c>
    </row>
    <row r="193" spans="1:28" ht="15.75" thickBot="1" x14ac:dyDescent="0.3">
      <c r="A193" s="18" t="s">
        <v>22</v>
      </c>
      <c r="B193" s="18" t="s">
        <v>22</v>
      </c>
      <c r="C193" s="18" t="s">
        <v>45</v>
      </c>
      <c r="D193" s="27" t="s">
        <v>270</v>
      </c>
      <c r="E193" s="18" t="s">
        <v>46</v>
      </c>
      <c r="F193" s="19">
        <v>42845</v>
      </c>
      <c r="G193" s="27" t="s">
        <v>273</v>
      </c>
      <c r="H193" s="22">
        <v>25</v>
      </c>
      <c r="I193" s="20"/>
      <c r="J193" s="22">
        <v>21.62</v>
      </c>
      <c r="K193" s="22">
        <v>3.1</v>
      </c>
      <c r="L193" s="20"/>
      <c r="M193" s="22">
        <v>9.73</v>
      </c>
      <c r="N193" s="22">
        <v>0.79</v>
      </c>
      <c r="O193" s="22">
        <v>-0.74</v>
      </c>
      <c r="P193" s="22">
        <v>-0.06</v>
      </c>
      <c r="Q193" s="28">
        <f t="shared" si="4"/>
        <v>-0.8</v>
      </c>
      <c r="R193" s="22">
        <v>0</v>
      </c>
      <c r="S193" s="22">
        <v>4.96</v>
      </c>
      <c r="T193" s="28">
        <f t="shared" si="5"/>
        <v>4.96</v>
      </c>
      <c r="U193" s="20"/>
      <c r="W193" s="135">
        <f t="array" ref="W193">SUM(($D193=W$25)*($G193="CM")*($H193:$P193))</f>
        <v>0</v>
      </c>
      <c r="X193" s="135">
        <f t="array" ref="X193">SUM(($D193=W$25)*($G193&lt;&gt;"CM")*($H193:$P193))</f>
        <v>0</v>
      </c>
      <c r="AA193" s="135">
        <f t="array" ref="AA193">SUM(($D193=AA$25)*($G193="CM")*(H193+I193+J193+K193+L193+N193))</f>
        <v>50.510000000000005</v>
      </c>
      <c r="AB193" s="135">
        <f t="array" ref="AB193">SUM(($D193=AA$25)*($G193&lt;&gt;"CM")*(H193+I193+J193+K193+L193+N193))</f>
        <v>0</v>
      </c>
    </row>
    <row r="194" spans="1:28" ht="15.75" thickBot="1" x14ac:dyDescent="0.3">
      <c r="A194" s="18" t="s">
        <v>22</v>
      </c>
      <c r="B194" s="18" t="s">
        <v>22</v>
      </c>
      <c r="C194" s="18" t="s">
        <v>47</v>
      </c>
      <c r="D194" s="27" t="s">
        <v>270</v>
      </c>
      <c r="E194" s="18" t="s">
        <v>48</v>
      </c>
      <c r="F194" s="19">
        <v>42718</v>
      </c>
      <c r="G194" s="27" t="s">
        <v>274</v>
      </c>
      <c r="H194" s="23">
        <v>0</v>
      </c>
      <c r="I194" s="23">
        <v>-194.4</v>
      </c>
      <c r="J194" s="23">
        <v>0</v>
      </c>
      <c r="K194" s="21"/>
      <c r="L194" s="23">
        <v>-35.86</v>
      </c>
      <c r="M194" s="23">
        <v>0</v>
      </c>
      <c r="N194" s="23">
        <v>0</v>
      </c>
      <c r="O194" s="23">
        <v>0</v>
      </c>
      <c r="P194" s="23">
        <v>0</v>
      </c>
      <c r="Q194" s="28">
        <f t="shared" si="4"/>
        <v>0</v>
      </c>
      <c r="R194" s="23">
        <v>0</v>
      </c>
      <c r="S194" s="23">
        <v>-23.49</v>
      </c>
      <c r="T194" s="28">
        <f t="shared" si="5"/>
        <v>-23.49</v>
      </c>
      <c r="U194" s="21"/>
      <c r="W194" s="135">
        <f t="array" ref="W194">SUM(($D194=W$25)*($G194="CM")*($H194:$P194))</f>
        <v>0</v>
      </c>
      <c r="X194" s="135">
        <f t="array" ref="X194">SUM(($D194=W$25)*($G194&lt;&gt;"CM")*($H194:$P194))</f>
        <v>0</v>
      </c>
      <c r="AA194" s="135">
        <f t="array" ref="AA194">SUM(($D194=AA$25)*($G194="CM")*(H194+I194+J194+K194+L194+N194))</f>
        <v>0</v>
      </c>
      <c r="AB194" s="135">
        <f t="array" ref="AB194">SUM(($D194=AA$25)*($G194&lt;&gt;"CM")*(H194+I194+J194+K194+L194+N194))</f>
        <v>-230.26</v>
      </c>
    </row>
    <row r="195" spans="1:28" ht="15.75" thickBot="1" x14ac:dyDescent="0.3">
      <c r="A195" s="18" t="s">
        <v>22</v>
      </c>
      <c r="B195" s="18" t="s">
        <v>22</v>
      </c>
      <c r="C195" s="18" t="s">
        <v>47</v>
      </c>
      <c r="D195" s="27" t="s">
        <v>270</v>
      </c>
      <c r="E195" s="18" t="s">
        <v>48</v>
      </c>
      <c r="F195" s="19">
        <v>42722</v>
      </c>
      <c r="G195" s="27" t="s">
        <v>274</v>
      </c>
      <c r="H195" s="22">
        <v>0</v>
      </c>
      <c r="I195" s="22">
        <v>-16.2</v>
      </c>
      <c r="J195" s="22">
        <v>0</v>
      </c>
      <c r="K195" s="20"/>
      <c r="L195" s="22">
        <v>-2.98</v>
      </c>
      <c r="M195" s="22">
        <v>0</v>
      </c>
      <c r="N195" s="22">
        <v>0</v>
      </c>
      <c r="O195" s="22">
        <v>0</v>
      </c>
      <c r="P195" s="22">
        <v>0</v>
      </c>
      <c r="Q195" s="28">
        <f t="shared" si="4"/>
        <v>0</v>
      </c>
      <c r="R195" s="22">
        <v>0</v>
      </c>
      <c r="S195" s="22">
        <v>-1.96</v>
      </c>
      <c r="T195" s="28">
        <f t="shared" si="5"/>
        <v>-1.96</v>
      </c>
      <c r="U195" s="20"/>
      <c r="W195" s="135">
        <f t="array" ref="W195">SUM(($D195=W$25)*($G195="CM")*($H195:$P195))</f>
        <v>0</v>
      </c>
      <c r="X195" s="135">
        <f t="array" ref="X195">SUM(($D195=W$25)*($G195&lt;&gt;"CM")*($H195:$P195))</f>
        <v>0</v>
      </c>
      <c r="AA195" s="135">
        <f t="array" ref="AA195">SUM(($D195=AA$25)*($G195="CM")*(H195+I195+J195+K195+L195+N195))</f>
        <v>0</v>
      </c>
      <c r="AB195" s="135">
        <f t="array" ref="AB195">SUM(($D195=AA$25)*($G195&lt;&gt;"CM")*(H195+I195+J195+K195+L195+N195))</f>
        <v>-19.18</v>
      </c>
    </row>
    <row r="196" spans="1:28" ht="15.75" thickBot="1" x14ac:dyDescent="0.3">
      <c r="A196" s="18" t="s">
        <v>22</v>
      </c>
      <c r="B196" s="18" t="s">
        <v>22</v>
      </c>
      <c r="C196" s="18" t="s">
        <v>47</v>
      </c>
      <c r="D196" s="27" t="s">
        <v>270</v>
      </c>
      <c r="E196" s="18" t="s">
        <v>48</v>
      </c>
      <c r="F196" s="19">
        <v>42744</v>
      </c>
      <c r="G196" s="27" t="s">
        <v>274</v>
      </c>
      <c r="H196" s="23">
        <v>0</v>
      </c>
      <c r="I196" s="23">
        <v>0</v>
      </c>
      <c r="J196" s="23">
        <v>0</v>
      </c>
      <c r="K196" s="21"/>
      <c r="L196" s="23">
        <v>0</v>
      </c>
      <c r="M196" s="23">
        <v>0</v>
      </c>
      <c r="N196" s="23">
        <v>-0.06</v>
      </c>
      <c r="O196" s="23">
        <v>0</v>
      </c>
      <c r="P196" s="23">
        <v>0</v>
      </c>
      <c r="Q196" s="28">
        <f t="shared" ref="Q196:Q259" si="6">O196+P196</f>
        <v>0</v>
      </c>
      <c r="R196" s="23">
        <v>0</v>
      </c>
      <c r="S196" s="23">
        <v>0</v>
      </c>
      <c r="T196" s="28">
        <f t="shared" ref="T196:T259" si="7">R196+S196</f>
        <v>0</v>
      </c>
      <c r="U196" s="21"/>
      <c r="W196" s="135">
        <f t="array" ref="W196">SUM(($D196=W$25)*($G196="CM")*($H196:$P196))</f>
        <v>0</v>
      </c>
      <c r="X196" s="135">
        <f t="array" ref="X196">SUM(($D196=W$25)*($G196&lt;&gt;"CM")*($H196:$P196))</f>
        <v>0</v>
      </c>
      <c r="AA196" s="135">
        <f t="array" ref="AA196">SUM(($D196=AA$25)*($G196="CM")*(H196+I196+J196+K196+L196+N196))</f>
        <v>0</v>
      </c>
      <c r="AB196" s="135">
        <f t="array" ref="AB196">SUM(($D196=AA$25)*($G196&lt;&gt;"CM")*(H196+I196+J196+K196+L196+N196))</f>
        <v>-0.06</v>
      </c>
    </row>
    <row r="197" spans="1:28" ht="15.75" thickBot="1" x14ac:dyDescent="0.3">
      <c r="A197" s="18" t="s">
        <v>22</v>
      </c>
      <c r="B197" s="18" t="s">
        <v>22</v>
      </c>
      <c r="C197" s="18" t="s">
        <v>47</v>
      </c>
      <c r="D197" s="27" t="s">
        <v>270</v>
      </c>
      <c r="E197" s="18" t="s">
        <v>48</v>
      </c>
      <c r="F197" s="19">
        <v>42749</v>
      </c>
      <c r="G197" s="27" t="s">
        <v>274</v>
      </c>
      <c r="H197" s="22">
        <v>0</v>
      </c>
      <c r="I197" s="22">
        <v>-259.2</v>
      </c>
      <c r="J197" s="22">
        <v>-43.08</v>
      </c>
      <c r="K197" s="20"/>
      <c r="L197" s="22">
        <v>-47.81</v>
      </c>
      <c r="M197" s="22">
        <v>-87.2</v>
      </c>
      <c r="N197" s="22">
        <v>-3.66</v>
      </c>
      <c r="O197" s="22">
        <v>10.37</v>
      </c>
      <c r="P197" s="22">
        <v>0.28999999999999998</v>
      </c>
      <c r="Q197" s="28">
        <f t="shared" si="6"/>
        <v>10.659999999999998</v>
      </c>
      <c r="R197" s="22">
        <v>0</v>
      </c>
      <c r="S197" s="22">
        <v>-37.99</v>
      </c>
      <c r="T197" s="28">
        <f t="shared" si="7"/>
        <v>-37.99</v>
      </c>
      <c r="U197" s="20"/>
      <c r="W197" s="135">
        <f t="array" ref="W197">SUM(($D197=W$25)*($G197="CM")*($H197:$P197))</f>
        <v>0</v>
      </c>
      <c r="X197" s="135">
        <f t="array" ref="X197">SUM(($D197=W$25)*($G197&lt;&gt;"CM")*($H197:$P197))</f>
        <v>0</v>
      </c>
      <c r="AA197" s="135">
        <f t="array" ref="AA197">SUM(($D197=AA$25)*($G197="CM")*(H197+I197+J197+K197+L197+N197))</f>
        <v>0</v>
      </c>
      <c r="AB197" s="135">
        <f t="array" ref="AB197">SUM(($D197=AA$25)*($G197&lt;&gt;"CM")*(H197+I197+J197+K197+L197+N197))</f>
        <v>-353.75</v>
      </c>
    </row>
    <row r="198" spans="1:28" ht="15.75" thickBot="1" x14ac:dyDescent="0.3">
      <c r="A198" s="18" t="s">
        <v>22</v>
      </c>
      <c r="B198" s="18" t="s">
        <v>22</v>
      </c>
      <c r="C198" s="18" t="s">
        <v>47</v>
      </c>
      <c r="D198" s="27" t="s">
        <v>270</v>
      </c>
      <c r="E198" s="18" t="s">
        <v>48</v>
      </c>
      <c r="F198" s="19">
        <v>42753</v>
      </c>
      <c r="G198" s="27" t="s">
        <v>274</v>
      </c>
      <c r="H198" s="23">
        <v>0</v>
      </c>
      <c r="I198" s="23">
        <v>-72.900000000000006</v>
      </c>
      <c r="J198" s="23">
        <v>0</v>
      </c>
      <c r="K198" s="21"/>
      <c r="L198" s="23">
        <v>-13.44</v>
      </c>
      <c r="M198" s="23">
        <v>0</v>
      </c>
      <c r="N198" s="23">
        <v>-0.03</v>
      </c>
      <c r="O198" s="23">
        <v>0</v>
      </c>
      <c r="P198" s="23">
        <v>0</v>
      </c>
      <c r="Q198" s="28">
        <f t="shared" si="6"/>
        <v>0</v>
      </c>
      <c r="R198" s="23">
        <v>0</v>
      </c>
      <c r="S198" s="23">
        <v>-9.27</v>
      </c>
      <c r="T198" s="28">
        <f t="shared" si="7"/>
        <v>-9.27</v>
      </c>
      <c r="U198" s="21"/>
      <c r="W198" s="135">
        <f t="array" ref="W198">SUM(($D198=W$25)*($G198="CM")*($H198:$P198))</f>
        <v>0</v>
      </c>
      <c r="X198" s="135">
        <f t="array" ref="X198">SUM(($D198=W$25)*($G198&lt;&gt;"CM")*($H198:$P198))</f>
        <v>0</v>
      </c>
      <c r="AA198" s="135">
        <f t="array" ref="AA198">SUM(($D198=AA$25)*($G198="CM")*(H198+I198+J198+K198+L198+N198))</f>
        <v>0</v>
      </c>
      <c r="AB198" s="135">
        <f t="array" ref="AB198">SUM(($D198=AA$25)*($G198&lt;&gt;"CM")*(H198+I198+J198+K198+L198+N198))</f>
        <v>-86.37</v>
      </c>
    </row>
    <row r="199" spans="1:28" ht="15.75" thickBot="1" x14ac:dyDescent="0.3">
      <c r="A199" s="18" t="s">
        <v>22</v>
      </c>
      <c r="B199" s="18" t="s">
        <v>22</v>
      </c>
      <c r="C199" s="18" t="s">
        <v>47</v>
      </c>
      <c r="D199" s="27" t="s">
        <v>270</v>
      </c>
      <c r="E199" s="18" t="s">
        <v>48</v>
      </c>
      <c r="F199" s="19">
        <v>42775</v>
      </c>
      <c r="G199" s="27" t="s">
        <v>274</v>
      </c>
      <c r="H199" s="22">
        <v>0</v>
      </c>
      <c r="I199" s="22">
        <v>0</v>
      </c>
      <c r="J199" s="22">
        <v>0</v>
      </c>
      <c r="K199" s="20"/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8">
        <f t="shared" si="6"/>
        <v>0</v>
      </c>
      <c r="R199" s="22">
        <v>0</v>
      </c>
      <c r="S199" s="22">
        <v>0</v>
      </c>
      <c r="T199" s="28">
        <f t="shared" si="7"/>
        <v>0</v>
      </c>
      <c r="U199" s="20"/>
      <c r="W199" s="135">
        <f t="array" ref="W199">SUM(($D199=W$25)*($G199="CM")*($H199:$P199))</f>
        <v>0</v>
      </c>
      <c r="X199" s="135">
        <f t="array" ref="X199">SUM(($D199=W$25)*($G199&lt;&gt;"CM")*($H199:$P199))</f>
        <v>0</v>
      </c>
      <c r="AA199" s="135">
        <f t="array" ref="AA199">SUM(($D199=AA$25)*($G199="CM")*(H199+I199+J199+K199+L199+N199))</f>
        <v>0</v>
      </c>
      <c r="AB199" s="135">
        <f t="array" ref="AB199">SUM(($D199=AA$25)*($G199&lt;&gt;"CM")*(H199+I199+J199+K199+L199+N199))</f>
        <v>0</v>
      </c>
    </row>
    <row r="200" spans="1:28" ht="15.75" thickBot="1" x14ac:dyDescent="0.3">
      <c r="A200" s="18" t="s">
        <v>22</v>
      </c>
      <c r="B200" s="18" t="s">
        <v>22</v>
      </c>
      <c r="C200" s="18" t="s">
        <v>47</v>
      </c>
      <c r="D200" s="27" t="s">
        <v>270</v>
      </c>
      <c r="E200" s="18" t="s">
        <v>48</v>
      </c>
      <c r="F200" s="19">
        <v>42778</v>
      </c>
      <c r="G200" s="27" t="s">
        <v>274</v>
      </c>
      <c r="H200" s="23">
        <v>0</v>
      </c>
      <c r="I200" s="23">
        <v>0</v>
      </c>
      <c r="J200" s="23">
        <v>0</v>
      </c>
      <c r="K200" s="21"/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8">
        <f t="shared" si="6"/>
        <v>0</v>
      </c>
      <c r="R200" s="23">
        <v>0</v>
      </c>
      <c r="S200" s="23">
        <v>0</v>
      </c>
      <c r="T200" s="28">
        <f t="shared" si="7"/>
        <v>0</v>
      </c>
      <c r="U200" s="21"/>
      <c r="W200" s="135">
        <f t="array" ref="W200">SUM(($D200=W$25)*($G200="CM")*($H200:$P200))</f>
        <v>0</v>
      </c>
      <c r="X200" s="135">
        <f t="array" ref="X200">SUM(($D200=W$25)*($G200&lt;&gt;"CM")*($H200:$P200))</f>
        <v>0</v>
      </c>
      <c r="AA200" s="135">
        <f t="array" ref="AA200">SUM(($D200=AA$25)*($G200="CM")*(H200+I200+J200+K200+L200+N200))</f>
        <v>0</v>
      </c>
      <c r="AB200" s="135">
        <f t="array" ref="AB200">SUM(($D200=AA$25)*($G200&lt;&gt;"CM")*(H200+I200+J200+K200+L200+N200))</f>
        <v>0</v>
      </c>
    </row>
    <row r="201" spans="1:28" ht="15.75" thickBot="1" x14ac:dyDescent="0.3">
      <c r="A201" s="18" t="s">
        <v>22</v>
      </c>
      <c r="B201" s="18" t="s">
        <v>22</v>
      </c>
      <c r="C201" s="18" t="s">
        <v>47</v>
      </c>
      <c r="D201" s="27" t="s">
        <v>270</v>
      </c>
      <c r="E201" s="18" t="s">
        <v>48</v>
      </c>
      <c r="F201" s="19">
        <v>42780</v>
      </c>
      <c r="G201" s="27" t="s">
        <v>274</v>
      </c>
      <c r="H201" s="22">
        <v>0</v>
      </c>
      <c r="I201" s="22">
        <v>-324</v>
      </c>
      <c r="J201" s="22">
        <v>-64.61</v>
      </c>
      <c r="K201" s="20"/>
      <c r="L201" s="22">
        <v>-59.76</v>
      </c>
      <c r="M201" s="22">
        <v>-130.80000000000001</v>
      </c>
      <c r="N201" s="22">
        <v>-5.28</v>
      </c>
      <c r="O201" s="22">
        <v>6.19</v>
      </c>
      <c r="P201" s="22">
        <v>3.41</v>
      </c>
      <c r="Q201" s="28">
        <f t="shared" si="6"/>
        <v>9.6000000000000014</v>
      </c>
      <c r="R201" s="22">
        <v>0</v>
      </c>
      <c r="S201" s="22">
        <v>-40.869999999999997</v>
      </c>
      <c r="T201" s="28">
        <f t="shared" si="7"/>
        <v>-40.869999999999997</v>
      </c>
      <c r="U201" s="20"/>
      <c r="W201" s="135">
        <f t="array" ref="W201">SUM(($D201=W$25)*($G201="CM")*($H201:$P201))</f>
        <v>0</v>
      </c>
      <c r="X201" s="135">
        <f t="array" ref="X201">SUM(($D201=W$25)*($G201&lt;&gt;"CM")*($H201:$P201))</f>
        <v>0</v>
      </c>
      <c r="AA201" s="135">
        <f t="array" ref="AA201">SUM(($D201=AA$25)*($G201="CM")*(H201+I201+J201+K201+L201+N201))</f>
        <v>0</v>
      </c>
      <c r="AB201" s="135">
        <f t="array" ref="AB201">SUM(($D201=AA$25)*($G201&lt;&gt;"CM")*(H201+I201+J201+K201+L201+N201))</f>
        <v>-453.65</v>
      </c>
    </row>
    <row r="202" spans="1:28" ht="15.75" thickBot="1" x14ac:dyDescent="0.3">
      <c r="A202" s="18" t="s">
        <v>22</v>
      </c>
      <c r="B202" s="18" t="s">
        <v>22</v>
      </c>
      <c r="C202" s="18" t="s">
        <v>47</v>
      </c>
      <c r="D202" s="27" t="s">
        <v>270</v>
      </c>
      <c r="E202" s="18" t="s">
        <v>48</v>
      </c>
      <c r="F202" s="19">
        <v>42784</v>
      </c>
      <c r="G202" s="27" t="s">
        <v>274</v>
      </c>
      <c r="H202" s="23">
        <v>0</v>
      </c>
      <c r="I202" s="23">
        <v>-98.55</v>
      </c>
      <c r="J202" s="23">
        <v>0</v>
      </c>
      <c r="K202" s="21"/>
      <c r="L202" s="23">
        <v>-18.170000000000002</v>
      </c>
      <c r="M202" s="23">
        <v>0</v>
      </c>
      <c r="N202" s="23">
        <v>0</v>
      </c>
      <c r="O202" s="23">
        <v>0</v>
      </c>
      <c r="P202" s="23">
        <v>0</v>
      </c>
      <c r="Q202" s="28">
        <f t="shared" si="6"/>
        <v>0</v>
      </c>
      <c r="R202" s="23">
        <v>0</v>
      </c>
      <c r="S202" s="23">
        <v>-10.52</v>
      </c>
      <c r="T202" s="28">
        <f t="shared" si="7"/>
        <v>-10.52</v>
      </c>
      <c r="U202" s="21"/>
      <c r="W202" s="135">
        <f t="array" ref="W202">SUM(($D202=W$25)*($G202="CM")*($H202:$P202))</f>
        <v>0</v>
      </c>
      <c r="X202" s="135">
        <f t="array" ref="X202">SUM(($D202=W$25)*($G202&lt;&gt;"CM")*($H202:$P202))</f>
        <v>0</v>
      </c>
      <c r="AA202" s="135">
        <f t="array" ref="AA202">SUM(($D202=AA$25)*($G202="CM")*(H202+I202+J202+K202+L202+N202))</f>
        <v>0</v>
      </c>
      <c r="AB202" s="135">
        <f t="array" ref="AB202">SUM(($D202=AA$25)*($G202&lt;&gt;"CM")*(H202+I202+J202+K202+L202+N202))</f>
        <v>-116.72</v>
      </c>
    </row>
    <row r="203" spans="1:28" ht="15.75" thickBot="1" x14ac:dyDescent="0.3">
      <c r="A203" s="18" t="s">
        <v>22</v>
      </c>
      <c r="B203" s="18" t="s">
        <v>22</v>
      </c>
      <c r="C203" s="18" t="s">
        <v>47</v>
      </c>
      <c r="D203" s="27" t="s">
        <v>270</v>
      </c>
      <c r="E203" s="18" t="s">
        <v>48</v>
      </c>
      <c r="F203" s="19">
        <v>42801</v>
      </c>
      <c r="G203" s="27" t="s">
        <v>274</v>
      </c>
      <c r="H203" s="22">
        <v>0</v>
      </c>
      <c r="I203" s="22">
        <v>0</v>
      </c>
      <c r="J203" s="22">
        <v>9.74</v>
      </c>
      <c r="K203" s="20"/>
      <c r="L203" s="22">
        <v>0</v>
      </c>
      <c r="M203" s="22">
        <v>19.73</v>
      </c>
      <c r="N203" s="22">
        <v>0.8</v>
      </c>
      <c r="O203" s="22">
        <v>0.17</v>
      </c>
      <c r="P203" s="22">
        <v>-0.33</v>
      </c>
      <c r="Q203" s="28">
        <f t="shared" si="6"/>
        <v>-0.16</v>
      </c>
      <c r="R203" s="22">
        <v>0</v>
      </c>
      <c r="S203" s="22">
        <v>0.85</v>
      </c>
      <c r="T203" s="28">
        <f t="shared" si="7"/>
        <v>0.85</v>
      </c>
      <c r="U203" s="20"/>
      <c r="W203" s="135">
        <f t="array" ref="W203">SUM(($D203=W$25)*($G203="CM")*($H203:$P203))</f>
        <v>0</v>
      </c>
      <c r="X203" s="135">
        <f t="array" ref="X203">SUM(($D203=W$25)*($G203&lt;&gt;"CM")*($H203:$P203))</f>
        <v>0</v>
      </c>
      <c r="AA203" s="135">
        <f t="array" ref="AA203">SUM(($D203=AA$25)*($G203="CM")*(H203+I203+J203+K203+L203+N203))</f>
        <v>0</v>
      </c>
      <c r="AB203" s="135">
        <f t="array" ref="AB203">SUM(($D203=AA$25)*($G203&lt;&gt;"CM")*(H203+I203+J203+K203+L203+N203))</f>
        <v>10.540000000000001</v>
      </c>
    </row>
    <row r="204" spans="1:28" ht="15.75" thickBot="1" x14ac:dyDescent="0.3">
      <c r="A204" s="18" t="s">
        <v>22</v>
      </c>
      <c r="B204" s="18" t="s">
        <v>22</v>
      </c>
      <c r="C204" s="18" t="s">
        <v>47</v>
      </c>
      <c r="D204" s="27" t="s">
        <v>270</v>
      </c>
      <c r="E204" s="18" t="s">
        <v>48</v>
      </c>
      <c r="F204" s="19">
        <v>42802</v>
      </c>
      <c r="G204" s="27" t="s">
        <v>274</v>
      </c>
      <c r="H204" s="23">
        <v>0</v>
      </c>
      <c r="I204" s="23">
        <v>-606.15</v>
      </c>
      <c r="J204" s="23">
        <v>-79.69</v>
      </c>
      <c r="K204" s="21"/>
      <c r="L204" s="23">
        <v>-111.8</v>
      </c>
      <c r="M204" s="23">
        <v>-161.32</v>
      </c>
      <c r="N204" s="23">
        <v>-6.51</v>
      </c>
      <c r="O204" s="23">
        <v>-1.37</v>
      </c>
      <c r="P204" s="23">
        <v>2.73</v>
      </c>
      <c r="Q204" s="28">
        <f t="shared" si="6"/>
        <v>1.3599999999999999</v>
      </c>
      <c r="R204" s="23">
        <v>0</v>
      </c>
      <c r="S204" s="23">
        <v>-64.819999999999993</v>
      </c>
      <c r="T204" s="28">
        <f t="shared" si="7"/>
        <v>-64.819999999999993</v>
      </c>
      <c r="U204" s="21"/>
      <c r="W204" s="135">
        <f t="array" ref="W204">SUM(($D204=W$25)*($G204="CM")*($H204:$P204))</f>
        <v>0</v>
      </c>
      <c r="X204" s="135">
        <f t="array" ref="X204">SUM(($D204=W$25)*($G204&lt;&gt;"CM")*($H204:$P204))</f>
        <v>0</v>
      </c>
      <c r="AA204" s="135">
        <f t="array" ref="AA204">SUM(($D204=AA$25)*($G204="CM")*(H204+I204+J204+K204+L204+N204))</f>
        <v>0</v>
      </c>
      <c r="AB204" s="135">
        <f t="array" ref="AB204">SUM(($D204=AA$25)*($G204&lt;&gt;"CM")*(H204+I204+J204+K204+L204+N204))</f>
        <v>-804.14999999999986</v>
      </c>
    </row>
    <row r="205" spans="1:28" ht="15.75" thickBot="1" x14ac:dyDescent="0.3">
      <c r="A205" s="18" t="s">
        <v>22</v>
      </c>
      <c r="B205" s="18" t="s">
        <v>22</v>
      </c>
      <c r="C205" s="18" t="s">
        <v>47</v>
      </c>
      <c r="D205" s="27" t="s">
        <v>270</v>
      </c>
      <c r="E205" s="18" t="s">
        <v>48</v>
      </c>
      <c r="F205" s="19">
        <v>42803</v>
      </c>
      <c r="G205" s="27" t="s">
        <v>274</v>
      </c>
      <c r="H205" s="22">
        <v>0</v>
      </c>
      <c r="I205" s="22">
        <v>0</v>
      </c>
      <c r="J205" s="22">
        <v>-32.299999999999997</v>
      </c>
      <c r="K205" s="20"/>
      <c r="L205" s="22">
        <v>0</v>
      </c>
      <c r="M205" s="22">
        <v>-65.400000000000006</v>
      </c>
      <c r="N205" s="22">
        <v>-2.64</v>
      </c>
      <c r="O205" s="22">
        <v>-0.54</v>
      </c>
      <c r="P205" s="22">
        <v>1.1000000000000001</v>
      </c>
      <c r="Q205" s="28">
        <f t="shared" si="6"/>
        <v>0.56000000000000005</v>
      </c>
      <c r="R205" s="22">
        <v>0</v>
      </c>
      <c r="S205" s="22">
        <v>-2.82</v>
      </c>
      <c r="T205" s="28">
        <f t="shared" si="7"/>
        <v>-2.82</v>
      </c>
      <c r="U205" s="20"/>
      <c r="W205" s="135">
        <f t="array" ref="W205">SUM(($D205=W$25)*($G205="CM")*($H205:$P205))</f>
        <v>0</v>
      </c>
      <c r="X205" s="135">
        <f t="array" ref="X205">SUM(($D205=W$25)*($G205&lt;&gt;"CM")*($H205:$P205))</f>
        <v>0</v>
      </c>
      <c r="AA205" s="135">
        <f t="array" ref="AA205">SUM(($D205=AA$25)*($G205="CM")*(H205+I205+J205+K205+L205+N205))</f>
        <v>0</v>
      </c>
      <c r="AB205" s="135">
        <f t="array" ref="AB205">SUM(($D205=AA$25)*($G205&lt;&gt;"CM")*(H205+I205+J205+K205+L205+N205))</f>
        <v>-34.94</v>
      </c>
    </row>
    <row r="206" spans="1:28" ht="15.75" thickBot="1" x14ac:dyDescent="0.3">
      <c r="A206" s="18" t="s">
        <v>22</v>
      </c>
      <c r="B206" s="18" t="s">
        <v>22</v>
      </c>
      <c r="C206" s="18" t="s">
        <v>47</v>
      </c>
      <c r="D206" s="27" t="s">
        <v>270</v>
      </c>
      <c r="E206" s="18" t="s">
        <v>48</v>
      </c>
      <c r="F206" s="19">
        <v>42804</v>
      </c>
      <c r="G206" s="27" t="s">
        <v>274</v>
      </c>
      <c r="H206" s="23">
        <v>0</v>
      </c>
      <c r="I206" s="23">
        <v>0</v>
      </c>
      <c r="J206" s="23">
        <v>0</v>
      </c>
      <c r="K206" s="21"/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8">
        <f t="shared" si="6"/>
        <v>0</v>
      </c>
      <c r="R206" s="23">
        <v>0</v>
      </c>
      <c r="S206" s="23">
        <v>0</v>
      </c>
      <c r="T206" s="28">
        <f t="shared" si="7"/>
        <v>0</v>
      </c>
      <c r="U206" s="21"/>
      <c r="W206" s="135">
        <f t="array" ref="W206">SUM(($D206=W$25)*($G206="CM")*($H206:$P206))</f>
        <v>0</v>
      </c>
      <c r="X206" s="135">
        <f t="array" ref="X206">SUM(($D206=W$25)*($G206&lt;&gt;"CM")*($H206:$P206))</f>
        <v>0</v>
      </c>
      <c r="AA206" s="135">
        <f t="array" ref="AA206">SUM(($D206=AA$25)*($G206="CM")*(H206+I206+J206+K206+L206+N206))</f>
        <v>0</v>
      </c>
      <c r="AB206" s="135">
        <f t="array" ref="AB206">SUM(($D206=AA$25)*($G206&lt;&gt;"CM")*(H206+I206+J206+K206+L206+N206))</f>
        <v>0</v>
      </c>
    </row>
    <row r="207" spans="1:28" ht="15.75" thickBot="1" x14ac:dyDescent="0.3">
      <c r="A207" s="18" t="s">
        <v>22</v>
      </c>
      <c r="B207" s="18" t="s">
        <v>22</v>
      </c>
      <c r="C207" s="18" t="s">
        <v>47</v>
      </c>
      <c r="D207" s="27" t="s">
        <v>270</v>
      </c>
      <c r="E207" s="18" t="s">
        <v>48</v>
      </c>
      <c r="F207" s="19">
        <v>42805</v>
      </c>
      <c r="G207" s="27" t="s">
        <v>274</v>
      </c>
      <c r="H207" s="22">
        <v>132</v>
      </c>
      <c r="I207" s="22">
        <v>3702.15</v>
      </c>
      <c r="J207" s="22">
        <v>1248.81</v>
      </c>
      <c r="K207" s="20"/>
      <c r="L207" s="22">
        <v>682.84</v>
      </c>
      <c r="M207" s="22">
        <v>2528.2600000000002</v>
      </c>
      <c r="N207" s="22">
        <v>102.06</v>
      </c>
      <c r="O207" s="22">
        <v>21.33</v>
      </c>
      <c r="P207" s="22">
        <v>-42.67</v>
      </c>
      <c r="Q207" s="28">
        <f t="shared" si="6"/>
        <v>-21.340000000000003</v>
      </c>
      <c r="R207" s="22">
        <v>0</v>
      </c>
      <c r="S207" s="22">
        <v>472.95</v>
      </c>
      <c r="T207" s="28">
        <f t="shared" si="7"/>
        <v>472.95</v>
      </c>
      <c r="U207" s="20"/>
      <c r="W207" s="135">
        <f t="array" ref="W207">SUM(($D207=W$25)*($G207="CM")*($H207:$P207))</f>
        <v>0</v>
      </c>
      <c r="X207" s="135">
        <f t="array" ref="X207">SUM(($D207=W$25)*($G207&lt;&gt;"CM")*($H207:$P207))</f>
        <v>0</v>
      </c>
      <c r="AA207" s="135">
        <f t="array" ref="AA207">SUM(($D207=AA$25)*($G207="CM")*(H207+I207+J207+K207+L207+N207))</f>
        <v>0</v>
      </c>
      <c r="AB207" s="135">
        <f t="array" ref="AB207">SUM(($D207=AA$25)*($G207&lt;&gt;"CM")*(H207+I207+J207+K207+L207+N207))</f>
        <v>5867.8600000000006</v>
      </c>
    </row>
    <row r="208" spans="1:28" ht="15.75" thickBot="1" x14ac:dyDescent="0.3">
      <c r="A208" s="18" t="s">
        <v>22</v>
      </c>
      <c r="B208" s="18" t="s">
        <v>22</v>
      </c>
      <c r="C208" s="18" t="s">
        <v>47</v>
      </c>
      <c r="D208" s="27" t="s">
        <v>270</v>
      </c>
      <c r="E208" s="18" t="s">
        <v>48</v>
      </c>
      <c r="F208" s="19">
        <v>42806</v>
      </c>
      <c r="G208" s="27" t="s">
        <v>274</v>
      </c>
      <c r="H208" s="23">
        <v>630</v>
      </c>
      <c r="I208" s="23">
        <v>8295.75</v>
      </c>
      <c r="J208" s="23">
        <v>3868.34</v>
      </c>
      <c r="K208" s="21"/>
      <c r="L208" s="23">
        <v>1530.11</v>
      </c>
      <c r="M208" s="23">
        <v>7831.52</v>
      </c>
      <c r="N208" s="23">
        <v>316.14</v>
      </c>
      <c r="O208" s="23">
        <v>66.11</v>
      </c>
      <c r="P208" s="23">
        <v>-132.21</v>
      </c>
      <c r="Q208" s="28">
        <f t="shared" si="6"/>
        <v>-66.100000000000009</v>
      </c>
      <c r="R208" s="23">
        <v>0</v>
      </c>
      <c r="S208" s="23">
        <v>1180</v>
      </c>
      <c r="T208" s="28">
        <f t="shared" si="7"/>
        <v>1180</v>
      </c>
      <c r="U208" s="21"/>
      <c r="W208" s="135">
        <f t="array" ref="W208">SUM(($D208=W$25)*($G208="CM")*($H208:$P208))</f>
        <v>0</v>
      </c>
      <c r="X208" s="135">
        <f t="array" ref="X208">SUM(($D208=W$25)*($G208&lt;&gt;"CM")*($H208:$P208))</f>
        <v>0</v>
      </c>
      <c r="AA208" s="135">
        <f t="array" ref="AA208">SUM(($D208=AA$25)*($G208="CM")*(H208+I208+J208+K208+L208+N208))</f>
        <v>0</v>
      </c>
      <c r="AB208" s="135">
        <f t="array" ref="AB208">SUM(($D208=AA$25)*($G208&lt;&gt;"CM")*(H208+I208+J208+K208+L208+N208))</f>
        <v>14640.34</v>
      </c>
    </row>
    <row r="209" spans="1:28" ht="15.75" thickBot="1" x14ac:dyDescent="0.3">
      <c r="A209" s="18" t="s">
        <v>22</v>
      </c>
      <c r="B209" s="18" t="s">
        <v>22</v>
      </c>
      <c r="C209" s="18" t="s">
        <v>47</v>
      </c>
      <c r="D209" s="27" t="s">
        <v>270</v>
      </c>
      <c r="E209" s="18" t="s">
        <v>48</v>
      </c>
      <c r="F209" s="19">
        <v>42807</v>
      </c>
      <c r="G209" s="27" t="s">
        <v>274</v>
      </c>
      <c r="H209" s="22">
        <v>180</v>
      </c>
      <c r="I209" s="22">
        <v>12339</v>
      </c>
      <c r="J209" s="22">
        <v>3241.32</v>
      </c>
      <c r="K209" s="20"/>
      <c r="L209" s="22">
        <v>2275.86</v>
      </c>
      <c r="M209" s="22">
        <v>6562.13</v>
      </c>
      <c r="N209" s="22">
        <v>264.89</v>
      </c>
      <c r="O209" s="22">
        <v>55.38</v>
      </c>
      <c r="P209" s="22">
        <v>-110.77</v>
      </c>
      <c r="Q209" s="28">
        <f t="shared" si="6"/>
        <v>-55.389999999999993</v>
      </c>
      <c r="R209" s="22">
        <v>0</v>
      </c>
      <c r="S209" s="22">
        <v>1475.06</v>
      </c>
      <c r="T209" s="28">
        <f t="shared" si="7"/>
        <v>1475.06</v>
      </c>
      <c r="U209" s="20"/>
      <c r="W209" s="135">
        <f t="array" ref="W209">SUM(($D209=W$25)*($G209="CM")*($H209:$P209))</f>
        <v>0</v>
      </c>
      <c r="X209" s="135">
        <f t="array" ref="X209">SUM(($D209=W$25)*($G209&lt;&gt;"CM")*($H209:$P209))</f>
        <v>0</v>
      </c>
      <c r="AA209" s="135">
        <f t="array" ref="AA209">SUM(($D209=AA$25)*($G209="CM")*(H209+I209+J209+K209+L209+N209))</f>
        <v>0</v>
      </c>
      <c r="AB209" s="135">
        <f t="array" ref="AB209">SUM(($D209=AA$25)*($G209&lt;&gt;"CM")*(H209+I209+J209+K209+L209+N209))</f>
        <v>18301.07</v>
      </c>
    </row>
    <row r="210" spans="1:28" ht="15.75" thickBot="1" x14ac:dyDescent="0.3">
      <c r="A210" s="18" t="s">
        <v>22</v>
      </c>
      <c r="B210" s="18" t="s">
        <v>22</v>
      </c>
      <c r="C210" s="18" t="s">
        <v>47</v>
      </c>
      <c r="D210" s="27" t="s">
        <v>270</v>
      </c>
      <c r="E210" s="18" t="s">
        <v>48</v>
      </c>
      <c r="F210" s="19">
        <v>42808</v>
      </c>
      <c r="G210" s="27" t="s">
        <v>274</v>
      </c>
      <c r="H210" s="23">
        <v>180</v>
      </c>
      <c r="I210" s="23">
        <v>2941.65</v>
      </c>
      <c r="J210" s="23">
        <v>455.48</v>
      </c>
      <c r="K210" s="21"/>
      <c r="L210" s="23">
        <v>542.55999999999995</v>
      </c>
      <c r="M210" s="23">
        <v>922.14</v>
      </c>
      <c r="N210" s="23">
        <v>37.22</v>
      </c>
      <c r="O210" s="23">
        <v>7.79</v>
      </c>
      <c r="P210" s="23">
        <v>-15.57</v>
      </c>
      <c r="Q210" s="28">
        <f t="shared" si="6"/>
        <v>-7.78</v>
      </c>
      <c r="R210" s="23">
        <v>0</v>
      </c>
      <c r="S210" s="23">
        <v>335.05</v>
      </c>
      <c r="T210" s="28">
        <f t="shared" si="7"/>
        <v>335.05</v>
      </c>
      <c r="U210" s="21"/>
      <c r="W210" s="135">
        <f t="array" ref="W210">SUM(($D210=W$25)*($G210="CM")*($H210:$P210))</f>
        <v>0</v>
      </c>
      <c r="X210" s="135">
        <f t="array" ref="X210">SUM(($D210=W$25)*($G210&lt;&gt;"CM")*($H210:$P210))</f>
        <v>0</v>
      </c>
      <c r="AA210" s="135">
        <f t="array" ref="AA210">SUM(($D210=AA$25)*($G210="CM")*(H210+I210+J210+K210+L210+N210))</f>
        <v>0</v>
      </c>
      <c r="AB210" s="135">
        <f t="array" ref="AB210">SUM(($D210=AA$25)*($G210&lt;&gt;"CM")*(H210+I210+J210+K210+L210+N210))</f>
        <v>4156.9100000000008</v>
      </c>
    </row>
    <row r="211" spans="1:28" ht="15.75" thickBot="1" x14ac:dyDescent="0.3">
      <c r="A211" s="18" t="s">
        <v>22</v>
      </c>
      <c r="B211" s="18" t="s">
        <v>22</v>
      </c>
      <c r="C211" s="18" t="s">
        <v>47</v>
      </c>
      <c r="D211" s="27" t="s">
        <v>270</v>
      </c>
      <c r="E211" s="18" t="s">
        <v>48</v>
      </c>
      <c r="F211" s="19">
        <v>42810</v>
      </c>
      <c r="G211" s="27" t="s">
        <v>274</v>
      </c>
      <c r="H211" s="22">
        <v>270</v>
      </c>
      <c r="I211" s="22">
        <v>3065.85</v>
      </c>
      <c r="J211" s="22">
        <v>772.07</v>
      </c>
      <c r="K211" s="20"/>
      <c r="L211" s="22">
        <v>565.48</v>
      </c>
      <c r="M211" s="22">
        <v>1563.06</v>
      </c>
      <c r="N211" s="22">
        <v>63.1</v>
      </c>
      <c r="O211" s="22">
        <v>13.2</v>
      </c>
      <c r="P211" s="22">
        <v>-26.39</v>
      </c>
      <c r="Q211" s="28">
        <f t="shared" si="6"/>
        <v>-13.190000000000001</v>
      </c>
      <c r="R211" s="22">
        <v>0</v>
      </c>
      <c r="S211" s="22">
        <v>381.76</v>
      </c>
      <c r="T211" s="28">
        <f t="shared" si="7"/>
        <v>381.76</v>
      </c>
      <c r="U211" s="20"/>
      <c r="W211" s="135">
        <f t="array" ref="W211">SUM(($D211=W$25)*($G211="CM")*($H211:$P211))</f>
        <v>0</v>
      </c>
      <c r="X211" s="135">
        <f t="array" ref="X211">SUM(($D211=W$25)*($G211&lt;&gt;"CM")*($H211:$P211))</f>
        <v>0</v>
      </c>
      <c r="AA211" s="135">
        <f t="array" ref="AA211">SUM(($D211=AA$25)*($G211="CM")*(H211+I211+J211+K211+L211+N211))</f>
        <v>0</v>
      </c>
      <c r="AB211" s="135">
        <f t="array" ref="AB211">SUM(($D211=AA$25)*($G211&lt;&gt;"CM")*(H211+I211+J211+K211+L211+N211))</f>
        <v>4736.5</v>
      </c>
    </row>
    <row r="212" spans="1:28" ht="15.75" thickBot="1" x14ac:dyDescent="0.3">
      <c r="A212" s="18" t="s">
        <v>22</v>
      </c>
      <c r="B212" s="18" t="s">
        <v>22</v>
      </c>
      <c r="C212" s="18" t="s">
        <v>47</v>
      </c>
      <c r="D212" s="27" t="s">
        <v>270</v>
      </c>
      <c r="E212" s="18" t="s">
        <v>48</v>
      </c>
      <c r="F212" s="19">
        <v>42811</v>
      </c>
      <c r="G212" s="27" t="s">
        <v>274</v>
      </c>
      <c r="H212" s="23">
        <v>585</v>
      </c>
      <c r="I212" s="23">
        <v>9622.7999999999993</v>
      </c>
      <c r="J212" s="23">
        <v>2492.6999999999998</v>
      </c>
      <c r="K212" s="21"/>
      <c r="L212" s="23">
        <v>1774.88</v>
      </c>
      <c r="M212" s="23">
        <v>5046.51</v>
      </c>
      <c r="N212" s="23">
        <v>203.71</v>
      </c>
      <c r="O212" s="23">
        <v>42.6</v>
      </c>
      <c r="P212" s="23">
        <v>-85.19</v>
      </c>
      <c r="Q212" s="28">
        <f t="shared" si="6"/>
        <v>-42.589999999999996</v>
      </c>
      <c r="R212" s="23">
        <v>0</v>
      </c>
      <c r="S212" s="23">
        <v>1183.1400000000001</v>
      </c>
      <c r="T212" s="28">
        <f t="shared" si="7"/>
        <v>1183.1400000000001</v>
      </c>
      <c r="U212" s="21"/>
      <c r="W212" s="135">
        <f t="array" ref="W212">SUM(($D212=W$25)*($G212="CM")*($H212:$P212))</f>
        <v>0</v>
      </c>
      <c r="X212" s="135">
        <f t="array" ref="X212">SUM(($D212=W$25)*($G212&lt;&gt;"CM")*($H212:$P212))</f>
        <v>0</v>
      </c>
      <c r="AA212" s="135">
        <f t="array" ref="AA212">SUM(($D212=AA$25)*($G212="CM")*(H212+I212+J212+K212+L212+N212))</f>
        <v>0</v>
      </c>
      <c r="AB212" s="135">
        <f t="array" ref="AB212">SUM(($D212=AA$25)*($G212&lt;&gt;"CM")*(H212+I212+J212+K212+L212+N212))</f>
        <v>14679.09</v>
      </c>
    </row>
    <row r="213" spans="1:28" ht="15.75" thickBot="1" x14ac:dyDescent="0.3">
      <c r="A213" s="18" t="s">
        <v>22</v>
      </c>
      <c r="B213" s="18" t="s">
        <v>22</v>
      </c>
      <c r="C213" s="18" t="s">
        <v>47</v>
      </c>
      <c r="D213" s="27" t="s">
        <v>270</v>
      </c>
      <c r="E213" s="18" t="s">
        <v>48</v>
      </c>
      <c r="F213" s="19">
        <v>42812</v>
      </c>
      <c r="G213" s="27" t="s">
        <v>274</v>
      </c>
      <c r="H213" s="22">
        <v>90</v>
      </c>
      <c r="I213" s="22">
        <v>2951.1</v>
      </c>
      <c r="J213" s="22">
        <v>952.97</v>
      </c>
      <c r="K213" s="20"/>
      <c r="L213" s="22">
        <v>544.30999999999995</v>
      </c>
      <c r="M213" s="22">
        <v>1929.3</v>
      </c>
      <c r="N213" s="22">
        <v>77.88</v>
      </c>
      <c r="O213" s="22">
        <v>16.29</v>
      </c>
      <c r="P213" s="22">
        <v>-32.57</v>
      </c>
      <c r="Q213" s="28">
        <f t="shared" si="6"/>
        <v>-16.28</v>
      </c>
      <c r="R213" s="22">
        <v>0</v>
      </c>
      <c r="S213" s="22">
        <v>372.07</v>
      </c>
      <c r="T213" s="28">
        <f t="shared" si="7"/>
        <v>372.07</v>
      </c>
      <c r="U213" s="20"/>
      <c r="W213" s="135">
        <f t="array" ref="W213">SUM(($D213=W$25)*($G213="CM")*($H213:$P213))</f>
        <v>0</v>
      </c>
      <c r="X213" s="135">
        <f t="array" ref="X213">SUM(($D213=W$25)*($G213&lt;&gt;"CM")*($H213:$P213))</f>
        <v>0</v>
      </c>
      <c r="AA213" s="135">
        <f t="array" ref="AA213">SUM(($D213=AA$25)*($G213="CM")*(H213+I213+J213+K213+L213+N213))</f>
        <v>0</v>
      </c>
      <c r="AB213" s="135">
        <f t="array" ref="AB213">SUM(($D213=AA$25)*($G213&lt;&gt;"CM")*(H213+I213+J213+K213+L213+N213))</f>
        <v>4616.2599999999993</v>
      </c>
    </row>
    <row r="214" spans="1:28" ht="15.75" thickBot="1" x14ac:dyDescent="0.3">
      <c r="A214" s="18" t="s">
        <v>22</v>
      </c>
      <c r="B214" s="18" t="s">
        <v>22</v>
      </c>
      <c r="C214" s="18" t="s">
        <v>47</v>
      </c>
      <c r="D214" s="27" t="s">
        <v>270</v>
      </c>
      <c r="E214" s="18" t="s">
        <v>48</v>
      </c>
      <c r="F214" s="19">
        <v>42813</v>
      </c>
      <c r="G214" s="27" t="s">
        <v>274</v>
      </c>
      <c r="H214" s="23">
        <v>720</v>
      </c>
      <c r="I214" s="23">
        <v>8953.2000000000007</v>
      </c>
      <c r="J214" s="23">
        <v>3083.22</v>
      </c>
      <c r="K214" s="21"/>
      <c r="L214" s="23">
        <v>1651.37</v>
      </c>
      <c r="M214" s="23">
        <v>6242.08</v>
      </c>
      <c r="N214" s="23">
        <v>251.98</v>
      </c>
      <c r="O214" s="23">
        <v>52.66</v>
      </c>
      <c r="P214" s="23">
        <v>-105.36</v>
      </c>
      <c r="Q214" s="28">
        <f t="shared" si="6"/>
        <v>-52.7</v>
      </c>
      <c r="R214" s="23">
        <v>0</v>
      </c>
      <c r="S214" s="23">
        <v>1181.57</v>
      </c>
      <c r="T214" s="28">
        <f t="shared" si="7"/>
        <v>1181.57</v>
      </c>
      <c r="U214" s="21"/>
      <c r="W214" s="135">
        <f t="array" ref="W214">SUM(($D214=W$25)*($G214="CM")*($H214:$P214))</f>
        <v>0</v>
      </c>
      <c r="X214" s="135">
        <f t="array" ref="X214">SUM(($D214=W$25)*($G214&lt;&gt;"CM")*($H214:$P214))</f>
        <v>0</v>
      </c>
      <c r="AA214" s="135">
        <f t="array" ref="AA214">SUM(($D214=AA$25)*($G214="CM")*(H214+I214+J214+K214+L214+N214))</f>
        <v>0</v>
      </c>
      <c r="AB214" s="135">
        <f t="array" ref="AB214">SUM(($D214=AA$25)*($G214&lt;&gt;"CM")*(H214+I214+J214+K214+L214+N214))</f>
        <v>14659.77</v>
      </c>
    </row>
    <row r="215" spans="1:28" ht="15.75" thickBot="1" x14ac:dyDescent="0.3">
      <c r="A215" s="18" t="s">
        <v>22</v>
      </c>
      <c r="B215" s="18" t="s">
        <v>22</v>
      </c>
      <c r="C215" s="18" t="s">
        <v>47</v>
      </c>
      <c r="D215" s="27" t="s">
        <v>270</v>
      </c>
      <c r="E215" s="18" t="s">
        <v>48</v>
      </c>
      <c r="F215" s="19">
        <v>42814</v>
      </c>
      <c r="G215" s="27" t="s">
        <v>274</v>
      </c>
      <c r="H215" s="22">
        <v>540</v>
      </c>
      <c r="I215" s="22">
        <v>9946.7999999999993</v>
      </c>
      <c r="J215" s="22">
        <v>2529.41</v>
      </c>
      <c r="K215" s="20"/>
      <c r="L215" s="22">
        <v>1834.65</v>
      </c>
      <c r="M215" s="22">
        <v>5120.82</v>
      </c>
      <c r="N215" s="22">
        <v>206.72</v>
      </c>
      <c r="O215" s="22">
        <v>43.23</v>
      </c>
      <c r="P215" s="22">
        <v>-86.45</v>
      </c>
      <c r="Q215" s="28">
        <f t="shared" si="6"/>
        <v>-43.220000000000006</v>
      </c>
      <c r="R215" s="22">
        <v>0</v>
      </c>
      <c r="S215" s="22">
        <v>1213.6400000000001</v>
      </c>
      <c r="T215" s="28">
        <f t="shared" si="7"/>
        <v>1213.6400000000001</v>
      </c>
      <c r="U215" s="20"/>
      <c r="W215" s="135">
        <f t="array" ref="W215">SUM(($D215=W$25)*($G215="CM")*($H215:$P215))</f>
        <v>0</v>
      </c>
      <c r="X215" s="135">
        <f t="array" ref="X215">SUM(($D215=W$25)*($G215&lt;&gt;"CM")*($H215:$P215))</f>
        <v>0</v>
      </c>
      <c r="AA215" s="135">
        <f t="array" ref="AA215">SUM(($D215=AA$25)*($G215="CM")*(H215+I215+J215+K215+L215+N215))</f>
        <v>0</v>
      </c>
      <c r="AB215" s="135">
        <f t="array" ref="AB215">SUM(($D215=AA$25)*($G215&lt;&gt;"CM")*(H215+I215+J215+K215+L215+N215))</f>
        <v>15057.579999999998</v>
      </c>
    </row>
    <row r="216" spans="1:28" ht="15.75" thickBot="1" x14ac:dyDescent="0.3">
      <c r="A216" s="18" t="s">
        <v>22</v>
      </c>
      <c r="B216" s="18" t="s">
        <v>22</v>
      </c>
      <c r="C216" s="18" t="s">
        <v>47</v>
      </c>
      <c r="D216" s="27" t="s">
        <v>270</v>
      </c>
      <c r="E216" s="18" t="s">
        <v>48</v>
      </c>
      <c r="F216" s="19">
        <v>42824</v>
      </c>
      <c r="G216" s="27" t="s">
        <v>274</v>
      </c>
      <c r="H216" s="23">
        <v>648</v>
      </c>
      <c r="I216" s="23">
        <v>15183.68</v>
      </c>
      <c r="J216" s="23">
        <v>5122.5200000000004</v>
      </c>
      <c r="K216" s="21"/>
      <c r="L216" s="23">
        <v>2800.53</v>
      </c>
      <c r="M216" s="23">
        <v>10370.64</v>
      </c>
      <c r="N216" s="23">
        <v>418.93</v>
      </c>
      <c r="O216" s="23">
        <v>87.53</v>
      </c>
      <c r="P216" s="23">
        <v>-175.06</v>
      </c>
      <c r="Q216" s="28">
        <f t="shared" si="6"/>
        <v>-87.53</v>
      </c>
      <c r="R216" s="23">
        <v>0</v>
      </c>
      <c r="S216" s="23">
        <v>1948.41</v>
      </c>
      <c r="T216" s="28">
        <f t="shared" si="7"/>
        <v>1948.41</v>
      </c>
      <c r="U216" s="21"/>
      <c r="W216" s="135">
        <f t="array" ref="W216">SUM(($D216=W$25)*($G216="CM")*($H216:$P216))</f>
        <v>0</v>
      </c>
      <c r="X216" s="135">
        <f t="array" ref="X216">SUM(($D216=W$25)*($G216&lt;&gt;"CM")*($H216:$P216))</f>
        <v>0</v>
      </c>
      <c r="AA216" s="135">
        <f t="array" ref="AA216">SUM(($D216=AA$25)*($G216="CM")*(H216+I216+J216+K216+L216+N216))</f>
        <v>0</v>
      </c>
      <c r="AB216" s="135">
        <f t="array" ref="AB216">SUM(($D216=AA$25)*($G216&lt;&gt;"CM")*(H216+I216+J216+K216+L216+N216))</f>
        <v>24173.66</v>
      </c>
    </row>
    <row r="217" spans="1:28" ht="15.75" thickBot="1" x14ac:dyDescent="0.3">
      <c r="A217" s="18" t="s">
        <v>22</v>
      </c>
      <c r="B217" s="18" t="s">
        <v>22</v>
      </c>
      <c r="C217" s="18" t="s">
        <v>47</v>
      </c>
      <c r="D217" s="27" t="s">
        <v>270</v>
      </c>
      <c r="E217" s="18" t="s">
        <v>48</v>
      </c>
      <c r="F217" s="19">
        <v>42825</v>
      </c>
      <c r="G217" s="27" t="s">
        <v>274</v>
      </c>
      <c r="H217" s="22">
        <v>180</v>
      </c>
      <c r="I217" s="22">
        <v>3066.52</v>
      </c>
      <c r="J217" s="22">
        <v>867.37</v>
      </c>
      <c r="K217" s="20"/>
      <c r="L217" s="22">
        <v>565.61</v>
      </c>
      <c r="M217" s="22">
        <v>1756.02</v>
      </c>
      <c r="N217" s="22">
        <v>70.89</v>
      </c>
      <c r="O217" s="22">
        <v>14.81</v>
      </c>
      <c r="P217" s="22">
        <v>-29.64</v>
      </c>
      <c r="Q217" s="28">
        <f t="shared" si="6"/>
        <v>-14.83</v>
      </c>
      <c r="R217" s="22">
        <v>0</v>
      </c>
      <c r="S217" s="22">
        <v>382.88</v>
      </c>
      <c r="T217" s="28">
        <f t="shared" si="7"/>
        <v>382.88</v>
      </c>
      <c r="U217" s="20"/>
      <c r="W217" s="135">
        <f t="array" ref="W217">SUM(($D217=W$25)*($G217="CM")*($H217:$P217))</f>
        <v>0</v>
      </c>
      <c r="X217" s="135">
        <f t="array" ref="X217">SUM(($D217=W$25)*($G217&lt;&gt;"CM")*($H217:$P217))</f>
        <v>0</v>
      </c>
      <c r="AA217" s="135">
        <f t="array" ref="AA217">SUM(($D217=AA$25)*($G217="CM")*(H217+I217+J217+K217+L217+N217))</f>
        <v>0</v>
      </c>
      <c r="AB217" s="135">
        <f t="array" ref="AB217">SUM(($D217=AA$25)*($G217&lt;&gt;"CM")*(H217+I217+J217+K217+L217+N217))</f>
        <v>4750.3900000000003</v>
      </c>
    </row>
    <row r="218" spans="1:28" ht="15.75" thickBot="1" x14ac:dyDescent="0.3">
      <c r="A218" s="18" t="s">
        <v>22</v>
      </c>
      <c r="B218" s="18" t="s">
        <v>22</v>
      </c>
      <c r="C218" s="18" t="s">
        <v>47</v>
      </c>
      <c r="D218" s="27" t="s">
        <v>270</v>
      </c>
      <c r="E218" s="18" t="s">
        <v>48</v>
      </c>
      <c r="F218" s="19">
        <v>42828</v>
      </c>
      <c r="G218" s="27" t="s">
        <v>273</v>
      </c>
      <c r="H218" s="23">
        <v>11340</v>
      </c>
      <c r="I218" s="23">
        <v>226969.42</v>
      </c>
      <c r="J218" s="23">
        <v>78490.7</v>
      </c>
      <c r="K218" s="21"/>
      <c r="L218" s="23">
        <v>41863.32</v>
      </c>
      <c r="M218" s="23">
        <v>158906.04</v>
      </c>
      <c r="N218" s="23">
        <v>6449.16</v>
      </c>
      <c r="O218" s="23">
        <v>-12071.05</v>
      </c>
      <c r="P218" s="23">
        <v>-933.01</v>
      </c>
      <c r="Q218" s="28">
        <f t="shared" si="6"/>
        <v>-13004.06</v>
      </c>
      <c r="R218" s="23">
        <v>0</v>
      </c>
      <c r="S218" s="23">
        <v>35817.56</v>
      </c>
      <c r="T218" s="28">
        <f t="shared" si="7"/>
        <v>35817.56</v>
      </c>
      <c r="U218" s="21"/>
      <c r="W218" s="135">
        <f t="array" ref="W218">SUM(($D218=W$25)*($G218="CM")*($H218:$P218))</f>
        <v>0</v>
      </c>
      <c r="X218" s="135">
        <f t="array" ref="X218">SUM(($D218=W$25)*($G218&lt;&gt;"CM")*($H218:$P218))</f>
        <v>0</v>
      </c>
      <c r="AA218" s="135">
        <f t="array" ref="AA218">SUM(($D218=AA$25)*($G218="CM")*(H218+I218+J218+K218+L218+N218))</f>
        <v>365112.6</v>
      </c>
      <c r="AB218" s="135">
        <f t="array" ref="AB218">SUM(($D218=AA$25)*($G218&lt;&gt;"CM")*(H218+I218+J218+K218+L218+N218))</f>
        <v>0</v>
      </c>
    </row>
    <row r="219" spans="1:28" ht="15.75" thickBot="1" x14ac:dyDescent="0.3">
      <c r="A219" s="18" t="s">
        <v>22</v>
      </c>
      <c r="B219" s="18" t="s">
        <v>22</v>
      </c>
      <c r="C219" s="18" t="s">
        <v>47</v>
      </c>
      <c r="D219" s="27" t="s">
        <v>270</v>
      </c>
      <c r="E219" s="18" t="s">
        <v>48</v>
      </c>
      <c r="F219" s="19">
        <v>42829</v>
      </c>
      <c r="G219" s="27" t="s">
        <v>273</v>
      </c>
      <c r="H219" s="22">
        <v>5622</v>
      </c>
      <c r="I219" s="22">
        <v>182577.87</v>
      </c>
      <c r="J219" s="22">
        <v>70849.89</v>
      </c>
      <c r="K219" s="20"/>
      <c r="L219" s="22">
        <v>33675.49</v>
      </c>
      <c r="M219" s="22">
        <v>143436.82</v>
      </c>
      <c r="N219" s="22">
        <v>5849.36</v>
      </c>
      <c r="O219" s="22">
        <v>-10895.92</v>
      </c>
      <c r="P219" s="22">
        <v>-842.19</v>
      </c>
      <c r="Q219" s="28">
        <f t="shared" si="6"/>
        <v>-11738.11</v>
      </c>
      <c r="R219" s="22">
        <v>0</v>
      </c>
      <c r="S219" s="22">
        <v>29290.16</v>
      </c>
      <c r="T219" s="28">
        <f t="shared" si="7"/>
        <v>29290.16</v>
      </c>
      <c r="U219" s="20"/>
      <c r="W219" s="135">
        <f t="array" ref="W219">SUM(($D219=W$25)*($G219="CM")*($H219:$P219))</f>
        <v>0</v>
      </c>
      <c r="X219" s="135">
        <f t="array" ref="X219">SUM(($D219=W$25)*($G219&lt;&gt;"CM")*($H219:$P219))</f>
        <v>0</v>
      </c>
      <c r="AA219" s="135">
        <f t="array" ref="AA219">SUM(($D219=AA$25)*($G219="CM")*(H219+I219+J219+K219+L219+N219))</f>
        <v>298574.61</v>
      </c>
      <c r="AB219" s="135">
        <f t="array" ref="AB219">SUM(($D219=AA$25)*($G219&lt;&gt;"CM")*(H219+I219+J219+K219+L219+N219))</f>
        <v>0</v>
      </c>
    </row>
    <row r="220" spans="1:28" ht="15.75" thickBot="1" x14ac:dyDescent="0.3">
      <c r="A220" s="18" t="s">
        <v>22</v>
      </c>
      <c r="B220" s="18" t="s">
        <v>22</v>
      </c>
      <c r="C220" s="18" t="s">
        <v>47</v>
      </c>
      <c r="D220" s="27" t="s">
        <v>270</v>
      </c>
      <c r="E220" s="18" t="s">
        <v>48</v>
      </c>
      <c r="F220" s="19">
        <v>42830</v>
      </c>
      <c r="G220" s="27" t="s">
        <v>273</v>
      </c>
      <c r="H220" s="23">
        <v>9690</v>
      </c>
      <c r="I220" s="23">
        <v>180136.85</v>
      </c>
      <c r="J220" s="23">
        <v>64060.67</v>
      </c>
      <c r="K220" s="21"/>
      <c r="L220" s="23">
        <v>33225.25</v>
      </c>
      <c r="M220" s="23">
        <v>129692.18</v>
      </c>
      <c r="N220" s="23">
        <v>5354.47</v>
      </c>
      <c r="O220" s="23">
        <v>-9851.86</v>
      </c>
      <c r="P220" s="23">
        <v>-761.51</v>
      </c>
      <c r="Q220" s="28">
        <f t="shared" si="6"/>
        <v>-10613.37</v>
      </c>
      <c r="R220" s="23">
        <v>0</v>
      </c>
      <c r="S220" s="23">
        <v>28691.02</v>
      </c>
      <c r="T220" s="28">
        <f t="shared" si="7"/>
        <v>28691.02</v>
      </c>
      <c r="U220" s="21"/>
      <c r="W220" s="135">
        <f t="array" ref="W220">SUM(($D220=W$25)*($G220="CM")*($H220:$P220))</f>
        <v>0</v>
      </c>
      <c r="X220" s="135">
        <f t="array" ref="X220">SUM(($D220=W$25)*($G220&lt;&gt;"CM")*($H220:$P220))</f>
        <v>0</v>
      </c>
      <c r="AA220" s="135">
        <f t="array" ref="AA220">SUM(($D220=AA$25)*($G220="CM")*(H220+I220+J220+K220+L220+N220))</f>
        <v>292467.24</v>
      </c>
      <c r="AB220" s="135">
        <f t="array" ref="AB220">SUM(($D220=AA$25)*($G220&lt;&gt;"CM")*(H220+I220+J220+K220+L220+N220))</f>
        <v>0</v>
      </c>
    </row>
    <row r="221" spans="1:28" ht="15.75" thickBot="1" x14ac:dyDescent="0.3">
      <c r="A221" s="18" t="s">
        <v>22</v>
      </c>
      <c r="B221" s="18" t="s">
        <v>22</v>
      </c>
      <c r="C221" s="18" t="s">
        <v>47</v>
      </c>
      <c r="D221" s="27" t="s">
        <v>270</v>
      </c>
      <c r="E221" s="18" t="s">
        <v>48</v>
      </c>
      <c r="F221" s="19">
        <v>42831</v>
      </c>
      <c r="G221" s="27" t="s">
        <v>273</v>
      </c>
      <c r="H221" s="22">
        <v>8421</v>
      </c>
      <c r="I221" s="22">
        <v>140301</v>
      </c>
      <c r="J221" s="22">
        <v>47085</v>
      </c>
      <c r="K221" s="20"/>
      <c r="L221" s="22">
        <v>25877.78</v>
      </c>
      <c r="M221" s="22">
        <v>95324.65</v>
      </c>
      <c r="N221" s="22">
        <v>3951.8</v>
      </c>
      <c r="O221" s="22">
        <v>-7241.21</v>
      </c>
      <c r="P221" s="22">
        <v>-559.65</v>
      </c>
      <c r="Q221" s="28">
        <f t="shared" si="6"/>
        <v>-7800.86</v>
      </c>
      <c r="R221" s="22">
        <v>0</v>
      </c>
      <c r="S221" s="22">
        <v>22134.93</v>
      </c>
      <c r="T221" s="28">
        <f t="shared" si="7"/>
        <v>22134.93</v>
      </c>
      <c r="U221" s="20"/>
      <c r="W221" s="135">
        <f t="array" ref="W221">SUM(($D221=W$25)*($G221="CM")*($H221:$P221))</f>
        <v>0</v>
      </c>
      <c r="X221" s="135">
        <f t="array" ref="X221">SUM(($D221=W$25)*($G221&lt;&gt;"CM")*($H221:$P221))</f>
        <v>0</v>
      </c>
      <c r="AA221" s="135">
        <f t="array" ref="AA221">SUM(($D221=AA$25)*($G221="CM")*(H221+I221+J221+K221+L221+N221))</f>
        <v>225636.58</v>
      </c>
      <c r="AB221" s="135">
        <f t="array" ref="AB221">SUM(($D221=AA$25)*($G221&lt;&gt;"CM")*(H221+I221+J221+K221+L221+N221))</f>
        <v>0</v>
      </c>
    </row>
    <row r="222" spans="1:28" ht="15.75" thickBot="1" x14ac:dyDescent="0.3">
      <c r="A222" s="18" t="s">
        <v>22</v>
      </c>
      <c r="B222" s="18" t="s">
        <v>22</v>
      </c>
      <c r="C222" s="18" t="s">
        <v>47</v>
      </c>
      <c r="D222" s="27" t="s">
        <v>270</v>
      </c>
      <c r="E222" s="18" t="s">
        <v>48</v>
      </c>
      <c r="F222" s="19">
        <v>42832</v>
      </c>
      <c r="G222" s="27" t="s">
        <v>273</v>
      </c>
      <c r="H222" s="23">
        <v>7650</v>
      </c>
      <c r="I222" s="23">
        <v>156662.76999999999</v>
      </c>
      <c r="J222" s="23">
        <v>54237.94</v>
      </c>
      <c r="K222" s="21"/>
      <c r="L222" s="23">
        <v>28895.64</v>
      </c>
      <c r="M222" s="23">
        <v>109805.63</v>
      </c>
      <c r="N222" s="23">
        <v>4566.53</v>
      </c>
      <c r="O222" s="23">
        <v>-8341.17</v>
      </c>
      <c r="P222" s="23">
        <v>-644.74</v>
      </c>
      <c r="Q222" s="28">
        <f t="shared" si="6"/>
        <v>-8985.91</v>
      </c>
      <c r="R222" s="23">
        <v>0</v>
      </c>
      <c r="S222" s="23">
        <v>24722.49</v>
      </c>
      <c r="T222" s="28">
        <f t="shared" si="7"/>
        <v>24722.49</v>
      </c>
      <c r="U222" s="21"/>
      <c r="W222" s="135">
        <f t="array" ref="W222">SUM(($D222=W$25)*($G222="CM")*($H222:$P222))</f>
        <v>0</v>
      </c>
      <c r="X222" s="135">
        <f t="array" ref="X222">SUM(($D222=W$25)*($G222&lt;&gt;"CM")*($H222:$P222))</f>
        <v>0</v>
      </c>
      <c r="AA222" s="135">
        <f t="array" ref="AA222">SUM(($D222=AA$25)*($G222="CM")*(H222+I222+J222+K222+L222+N222))</f>
        <v>252012.87999999998</v>
      </c>
      <c r="AB222" s="135">
        <f t="array" ref="AB222">SUM(($D222=AA$25)*($G222&lt;&gt;"CM")*(H222+I222+J222+K222+L222+N222))</f>
        <v>0</v>
      </c>
    </row>
    <row r="223" spans="1:28" ht="15.75" thickBot="1" x14ac:dyDescent="0.3">
      <c r="A223" s="18" t="s">
        <v>22</v>
      </c>
      <c r="B223" s="18" t="s">
        <v>22</v>
      </c>
      <c r="C223" s="18" t="s">
        <v>47</v>
      </c>
      <c r="D223" s="27" t="s">
        <v>270</v>
      </c>
      <c r="E223" s="18" t="s">
        <v>48</v>
      </c>
      <c r="F223" s="19">
        <v>42833</v>
      </c>
      <c r="G223" s="27" t="s">
        <v>273</v>
      </c>
      <c r="H223" s="22">
        <v>7020</v>
      </c>
      <c r="I223" s="22">
        <v>126453.41</v>
      </c>
      <c r="J223" s="22">
        <v>47600.46</v>
      </c>
      <c r="K223" s="20"/>
      <c r="L223" s="22">
        <v>23298.35</v>
      </c>
      <c r="M223" s="22">
        <v>96368.02</v>
      </c>
      <c r="N223" s="22">
        <v>4023.32</v>
      </c>
      <c r="O223" s="22">
        <v>-7320.45</v>
      </c>
      <c r="P223" s="22">
        <v>-565.80999999999995</v>
      </c>
      <c r="Q223" s="28">
        <f t="shared" si="6"/>
        <v>-7886.26</v>
      </c>
      <c r="R223" s="22">
        <v>0</v>
      </c>
      <c r="S223" s="22">
        <v>20430.16</v>
      </c>
      <c r="T223" s="28">
        <f t="shared" si="7"/>
        <v>20430.16</v>
      </c>
      <c r="U223" s="20"/>
      <c r="W223" s="135">
        <f t="array" ref="W223">SUM(($D223=W$25)*($G223="CM")*($H223:$P223))</f>
        <v>0</v>
      </c>
      <c r="X223" s="135">
        <f t="array" ref="X223">SUM(($D223=W$25)*($G223&lt;&gt;"CM")*($H223:$P223))</f>
        <v>0</v>
      </c>
      <c r="AA223" s="135">
        <f t="array" ref="AA223">SUM(($D223=AA$25)*($G223="CM")*(H223+I223+J223+K223+L223+N223))</f>
        <v>208395.54</v>
      </c>
      <c r="AB223" s="135">
        <f t="array" ref="AB223">SUM(($D223=AA$25)*($G223&lt;&gt;"CM")*(H223+I223+J223+K223+L223+N223))</f>
        <v>0</v>
      </c>
    </row>
    <row r="224" spans="1:28" ht="15.75" thickBot="1" x14ac:dyDescent="0.3">
      <c r="A224" s="18" t="s">
        <v>22</v>
      </c>
      <c r="B224" s="18" t="s">
        <v>22</v>
      </c>
      <c r="C224" s="18" t="s">
        <v>47</v>
      </c>
      <c r="D224" s="27" t="s">
        <v>270</v>
      </c>
      <c r="E224" s="18" t="s">
        <v>48</v>
      </c>
      <c r="F224" s="19">
        <v>42834</v>
      </c>
      <c r="G224" s="27" t="s">
        <v>273</v>
      </c>
      <c r="H224" s="23">
        <v>17730</v>
      </c>
      <c r="I224" s="23">
        <v>277493.18</v>
      </c>
      <c r="J224" s="23">
        <v>96969.83</v>
      </c>
      <c r="K224" s="21"/>
      <c r="L224" s="23">
        <v>51182.06</v>
      </c>
      <c r="M224" s="23">
        <v>196317.32</v>
      </c>
      <c r="N224" s="23">
        <v>8256.9</v>
      </c>
      <c r="O224" s="23">
        <v>-14913.02</v>
      </c>
      <c r="P224" s="23">
        <v>-1152.6600000000001</v>
      </c>
      <c r="Q224" s="28">
        <f t="shared" si="6"/>
        <v>-16065.68</v>
      </c>
      <c r="R224" s="23">
        <v>0</v>
      </c>
      <c r="S224" s="23">
        <v>44305.09</v>
      </c>
      <c r="T224" s="28">
        <f t="shared" si="7"/>
        <v>44305.09</v>
      </c>
      <c r="U224" s="21"/>
      <c r="W224" s="135">
        <f t="array" ref="W224">SUM(($D224=W$25)*($G224="CM")*($H224:$P224))</f>
        <v>0</v>
      </c>
      <c r="X224" s="135">
        <f t="array" ref="X224">SUM(($D224=W$25)*($G224&lt;&gt;"CM")*($H224:$P224))</f>
        <v>0</v>
      </c>
      <c r="AA224" s="135">
        <f t="array" ref="AA224">SUM(($D224=AA$25)*($G224="CM")*(H224+I224+J224+K224+L224+N224))</f>
        <v>451631.97000000003</v>
      </c>
      <c r="AB224" s="135">
        <f t="array" ref="AB224">SUM(($D224=AA$25)*($G224&lt;&gt;"CM")*(H224+I224+J224+K224+L224+N224))</f>
        <v>0</v>
      </c>
    </row>
    <row r="225" spans="1:28" ht="15.75" thickBot="1" x14ac:dyDescent="0.3">
      <c r="A225" s="18" t="s">
        <v>22</v>
      </c>
      <c r="B225" s="18" t="s">
        <v>22</v>
      </c>
      <c r="C225" s="18" t="s">
        <v>47</v>
      </c>
      <c r="D225" s="27" t="s">
        <v>270</v>
      </c>
      <c r="E225" s="18" t="s">
        <v>48</v>
      </c>
      <c r="F225" s="19">
        <v>42835</v>
      </c>
      <c r="G225" s="27" t="s">
        <v>273</v>
      </c>
      <c r="H225" s="22">
        <v>9990</v>
      </c>
      <c r="I225" s="22">
        <v>192107.02</v>
      </c>
      <c r="J225" s="22">
        <v>68054.720000000001</v>
      </c>
      <c r="K225" s="20"/>
      <c r="L225" s="22">
        <v>35433.1</v>
      </c>
      <c r="M225" s="22">
        <v>137778.10999999999</v>
      </c>
      <c r="N225" s="22">
        <v>5825.09</v>
      </c>
      <c r="O225" s="22">
        <v>-10466.07</v>
      </c>
      <c r="P225" s="22">
        <v>-808.97</v>
      </c>
      <c r="Q225" s="28">
        <f t="shared" si="6"/>
        <v>-11275.039999999999</v>
      </c>
      <c r="R225" s="22">
        <v>0</v>
      </c>
      <c r="S225" s="22">
        <v>30549.32</v>
      </c>
      <c r="T225" s="28">
        <f t="shared" si="7"/>
        <v>30549.32</v>
      </c>
      <c r="U225" s="20"/>
      <c r="W225" s="135">
        <f t="array" ref="W225">SUM(($D225=W$25)*($G225="CM")*($H225:$P225))</f>
        <v>0</v>
      </c>
      <c r="X225" s="135">
        <f t="array" ref="X225">SUM(($D225=W$25)*($G225&lt;&gt;"CM")*($H225:$P225))</f>
        <v>0</v>
      </c>
      <c r="AA225" s="135">
        <f t="array" ref="AA225">SUM(($D225=AA$25)*($G225="CM")*(H225+I225+J225+K225+L225+N225))</f>
        <v>311409.93</v>
      </c>
      <c r="AB225" s="135">
        <f t="array" ref="AB225">SUM(($D225=AA$25)*($G225&lt;&gt;"CM")*(H225+I225+J225+K225+L225+N225))</f>
        <v>0</v>
      </c>
    </row>
    <row r="226" spans="1:28" ht="15.75" thickBot="1" x14ac:dyDescent="0.3">
      <c r="A226" s="18" t="s">
        <v>22</v>
      </c>
      <c r="B226" s="18" t="s">
        <v>22</v>
      </c>
      <c r="C226" s="18" t="s">
        <v>47</v>
      </c>
      <c r="D226" s="27" t="s">
        <v>270</v>
      </c>
      <c r="E226" s="18" t="s">
        <v>48</v>
      </c>
      <c r="F226" s="19">
        <v>42836</v>
      </c>
      <c r="G226" s="27" t="s">
        <v>273</v>
      </c>
      <c r="H226" s="23">
        <v>10620</v>
      </c>
      <c r="I226" s="23">
        <v>237639.15</v>
      </c>
      <c r="J226" s="23">
        <v>83435.87</v>
      </c>
      <c r="K226" s="21"/>
      <c r="L226" s="23">
        <v>43831.24</v>
      </c>
      <c r="M226" s="23">
        <v>168917.58</v>
      </c>
      <c r="N226" s="23">
        <v>7206.08</v>
      </c>
      <c r="O226" s="23">
        <v>-12831.58</v>
      </c>
      <c r="P226" s="23">
        <v>-991.78</v>
      </c>
      <c r="Q226" s="28">
        <f t="shared" si="6"/>
        <v>-13823.36</v>
      </c>
      <c r="R226" s="23">
        <v>0</v>
      </c>
      <c r="S226" s="23">
        <v>37546.01</v>
      </c>
      <c r="T226" s="28">
        <f t="shared" si="7"/>
        <v>37546.01</v>
      </c>
      <c r="U226" s="21"/>
      <c r="W226" s="135">
        <f t="array" ref="W226">SUM(($D226=W$25)*($G226="CM")*($H226:$P226))</f>
        <v>0</v>
      </c>
      <c r="X226" s="135">
        <f t="array" ref="X226">SUM(($D226=W$25)*($G226&lt;&gt;"CM")*($H226:$P226))</f>
        <v>0</v>
      </c>
      <c r="AA226" s="135">
        <f t="array" ref="AA226">SUM(($D226=AA$25)*($G226="CM")*(H226+I226+J226+K226+L226+N226))</f>
        <v>382732.34</v>
      </c>
      <c r="AB226" s="135">
        <f t="array" ref="AB226">SUM(($D226=AA$25)*($G226&lt;&gt;"CM")*(H226+I226+J226+K226+L226+N226))</f>
        <v>0</v>
      </c>
    </row>
    <row r="227" spans="1:28" ht="15.75" thickBot="1" x14ac:dyDescent="0.3">
      <c r="A227" s="18" t="s">
        <v>22</v>
      </c>
      <c r="B227" s="18" t="s">
        <v>22</v>
      </c>
      <c r="C227" s="18" t="s">
        <v>47</v>
      </c>
      <c r="D227" s="27" t="s">
        <v>270</v>
      </c>
      <c r="E227" s="18" t="s">
        <v>48</v>
      </c>
      <c r="F227" s="19">
        <v>42837</v>
      </c>
      <c r="G227" s="27" t="s">
        <v>273</v>
      </c>
      <c r="H227" s="22">
        <v>11700</v>
      </c>
      <c r="I227" s="22">
        <v>267246.68</v>
      </c>
      <c r="J227" s="22">
        <v>97594.240000000005</v>
      </c>
      <c r="K227" s="20"/>
      <c r="L227" s="22">
        <v>49292.21</v>
      </c>
      <c r="M227" s="22">
        <v>197581.5</v>
      </c>
      <c r="N227" s="22">
        <v>8451.36</v>
      </c>
      <c r="O227" s="22">
        <v>-15008.87</v>
      </c>
      <c r="P227" s="22">
        <v>-1160.1600000000001</v>
      </c>
      <c r="Q227" s="28">
        <f t="shared" si="6"/>
        <v>-16169.03</v>
      </c>
      <c r="R227" s="22">
        <v>0</v>
      </c>
      <c r="S227" s="22">
        <v>42603.27</v>
      </c>
      <c r="T227" s="28">
        <f t="shared" si="7"/>
        <v>42603.27</v>
      </c>
      <c r="U227" s="20"/>
      <c r="W227" s="135">
        <f t="array" ref="W227">SUM(($D227=W$25)*($G227="CM")*($H227:$P227))</f>
        <v>0</v>
      </c>
      <c r="X227" s="135">
        <f t="array" ref="X227">SUM(($D227=W$25)*($G227&lt;&gt;"CM")*($H227:$P227))</f>
        <v>0</v>
      </c>
      <c r="AA227" s="135">
        <f t="array" ref="AA227">SUM(($D227=AA$25)*($G227="CM")*(H227+I227+J227+K227+L227+N227))</f>
        <v>434284.49</v>
      </c>
      <c r="AB227" s="135">
        <f t="array" ref="AB227">SUM(($D227=AA$25)*($G227&lt;&gt;"CM")*(H227+I227+J227+K227+L227+N227))</f>
        <v>0</v>
      </c>
    </row>
    <row r="228" spans="1:28" ht="15.75" thickBot="1" x14ac:dyDescent="0.3">
      <c r="A228" s="18" t="s">
        <v>22</v>
      </c>
      <c r="B228" s="18" t="s">
        <v>22</v>
      </c>
      <c r="C228" s="18" t="s">
        <v>47</v>
      </c>
      <c r="D228" s="27" t="s">
        <v>270</v>
      </c>
      <c r="E228" s="18" t="s">
        <v>48</v>
      </c>
      <c r="F228" s="19">
        <v>42838</v>
      </c>
      <c r="G228" s="27" t="s">
        <v>273</v>
      </c>
      <c r="H228" s="23">
        <v>13914</v>
      </c>
      <c r="I228" s="23">
        <v>267705.68</v>
      </c>
      <c r="J228" s="23">
        <v>88829.14</v>
      </c>
      <c r="K228" s="21"/>
      <c r="L228" s="23">
        <v>49376.84</v>
      </c>
      <c r="M228" s="23">
        <v>179836.38</v>
      </c>
      <c r="N228" s="23">
        <v>7740.68</v>
      </c>
      <c r="O228" s="23">
        <v>-13660.95</v>
      </c>
      <c r="P228" s="23">
        <v>-1055.93</v>
      </c>
      <c r="Q228" s="28">
        <f t="shared" si="6"/>
        <v>-14716.880000000001</v>
      </c>
      <c r="R228" s="23">
        <v>0</v>
      </c>
      <c r="S228" s="23">
        <v>41944.26</v>
      </c>
      <c r="T228" s="28">
        <f t="shared" si="7"/>
        <v>41944.26</v>
      </c>
      <c r="U228" s="21"/>
      <c r="W228" s="135">
        <f t="array" ref="W228">SUM(($D228=W$25)*($G228="CM")*($H228:$P228))</f>
        <v>0</v>
      </c>
      <c r="X228" s="135">
        <f t="array" ref="X228">SUM(($D228=W$25)*($G228&lt;&gt;"CM")*($H228:$P228))</f>
        <v>0</v>
      </c>
      <c r="AA228" s="135">
        <f t="array" ref="AA228">SUM(($D228=AA$25)*($G228="CM")*(H228+I228+J228+K228+L228+N228))</f>
        <v>427566.34</v>
      </c>
      <c r="AB228" s="135">
        <f t="array" ref="AB228">SUM(($D228=AA$25)*($G228&lt;&gt;"CM")*(H228+I228+J228+K228+L228+N228))</f>
        <v>0</v>
      </c>
    </row>
    <row r="229" spans="1:28" ht="15.75" thickBot="1" x14ac:dyDescent="0.3">
      <c r="A229" s="18" t="s">
        <v>22</v>
      </c>
      <c r="B229" s="18" t="s">
        <v>22</v>
      </c>
      <c r="C229" s="18" t="s">
        <v>47</v>
      </c>
      <c r="D229" s="27" t="s">
        <v>270</v>
      </c>
      <c r="E229" s="18" t="s">
        <v>48</v>
      </c>
      <c r="F229" s="19">
        <v>42839</v>
      </c>
      <c r="G229" s="27" t="s">
        <v>273</v>
      </c>
      <c r="H229" s="22">
        <v>10485</v>
      </c>
      <c r="I229" s="22">
        <v>213915.6</v>
      </c>
      <c r="J229" s="22">
        <v>79042.600000000006</v>
      </c>
      <c r="K229" s="20"/>
      <c r="L229" s="22">
        <v>39455.58</v>
      </c>
      <c r="M229" s="22">
        <v>160023.35999999999</v>
      </c>
      <c r="N229" s="22">
        <v>6949.1</v>
      </c>
      <c r="O229" s="22">
        <v>-12155.92</v>
      </c>
      <c r="P229" s="22">
        <v>-939.59</v>
      </c>
      <c r="Q229" s="28">
        <f t="shared" si="6"/>
        <v>-13095.51</v>
      </c>
      <c r="R229" s="22">
        <v>0</v>
      </c>
      <c r="S229" s="22">
        <v>34320.06</v>
      </c>
      <c r="T229" s="28">
        <f t="shared" si="7"/>
        <v>34320.06</v>
      </c>
      <c r="U229" s="20"/>
      <c r="W229" s="135">
        <f t="array" ref="W229">SUM(($D229=W$25)*($G229="CM")*($H229:$P229))</f>
        <v>0</v>
      </c>
      <c r="X229" s="135">
        <f t="array" ref="X229">SUM(($D229=W$25)*($G229&lt;&gt;"CM")*($H229:$P229))</f>
        <v>0</v>
      </c>
      <c r="AA229" s="135">
        <f t="array" ref="AA229">SUM(($D229=AA$25)*($G229="CM")*(H229+I229+J229+K229+L229+N229))</f>
        <v>349847.88</v>
      </c>
      <c r="AB229" s="135">
        <f t="array" ref="AB229">SUM(($D229=AA$25)*($G229&lt;&gt;"CM")*(H229+I229+J229+K229+L229+N229))</f>
        <v>0</v>
      </c>
    </row>
    <row r="230" spans="1:28" ht="15.75" thickBot="1" x14ac:dyDescent="0.3">
      <c r="A230" s="18" t="s">
        <v>22</v>
      </c>
      <c r="B230" s="18" t="s">
        <v>22</v>
      </c>
      <c r="C230" s="18" t="s">
        <v>47</v>
      </c>
      <c r="D230" s="27" t="s">
        <v>270</v>
      </c>
      <c r="E230" s="18" t="s">
        <v>48</v>
      </c>
      <c r="F230" s="19">
        <v>42840</v>
      </c>
      <c r="G230" s="27" t="s">
        <v>273</v>
      </c>
      <c r="H230" s="23">
        <v>4770</v>
      </c>
      <c r="I230" s="23">
        <v>102042.45</v>
      </c>
      <c r="J230" s="23">
        <v>32957.81</v>
      </c>
      <c r="K230" s="21"/>
      <c r="L230" s="23">
        <v>18821.18</v>
      </c>
      <c r="M230" s="23">
        <v>66723.789999999994</v>
      </c>
      <c r="N230" s="23">
        <v>2914.07</v>
      </c>
      <c r="O230" s="23">
        <v>-5068.6000000000004</v>
      </c>
      <c r="P230" s="23">
        <v>-391.77</v>
      </c>
      <c r="Q230" s="28">
        <f t="shared" si="6"/>
        <v>-5460.3700000000008</v>
      </c>
      <c r="R230" s="23">
        <v>0</v>
      </c>
      <c r="S230" s="23">
        <v>15843.69</v>
      </c>
      <c r="T230" s="28">
        <f t="shared" si="7"/>
        <v>15843.69</v>
      </c>
      <c r="U230" s="21"/>
      <c r="W230" s="135">
        <f t="array" ref="W230">SUM(($D230=W$25)*($G230="CM")*($H230:$P230))</f>
        <v>0</v>
      </c>
      <c r="X230" s="135">
        <f t="array" ref="X230">SUM(($D230=W$25)*($G230&lt;&gt;"CM")*($H230:$P230))</f>
        <v>0</v>
      </c>
      <c r="AA230" s="135">
        <f t="array" ref="AA230">SUM(($D230=AA$25)*($G230="CM")*(H230+I230+J230+K230+L230+N230))</f>
        <v>161505.51</v>
      </c>
      <c r="AB230" s="135">
        <f t="array" ref="AB230">SUM(($D230=AA$25)*($G230&lt;&gt;"CM")*(H230+I230+J230+K230+L230+N230))</f>
        <v>0</v>
      </c>
    </row>
    <row r="231" spans="1:28" ht="15.75" thickBot="1" x14ac:dyDescent="0.3">
      <c r="A231" s="18" t="s">
        <v>22</v>
      </c>
      <c r="B231" s="18" t="s">
        <v>22</v>
      </c>
      <c r="C231" s="18" t="s">
        <v>47</v>
      </c>
      <c r="D231" s="27" t="s">
        <v>270</v>
      </c>
      <c r="E231" s="18" t="s">
        <v>48</v>
      </c>
      <c r="F231" s="19">
        <v>42841</v>
      </c>
      <c r="G231" s="27" t="s">
        <v>273</v>
      </c>
      <c r="H231" s="22">
        <v>8910</v>
      </c>
      <c r="I231" s="22">
        <v>172079.77</v>
      </c>
      <c r="J231" s="22">
        <v>62039.34</v>
      </c>
      <c r="K231" s="20"/>
      <c r="L231" s="22">
        <v>31739.17</v>
      </c>
      <c r="M231" s="22">
        <v>125599.91</v>
      </c>
      <c r="N231" s="22">
        <v>5530.36</v>
      </c>
      <c r="O231" s="22">
        <v>-9541.02</v>
      </c>
      <c r="P231" s="22">
        <v>-737.51</v>
      </c>
      <c r="Q231" s="28">
        <f t="shared" si="6"/>
        <v>-10278.530000000001</v>
      </c>
      <c r="R231" s="22">
        <v>0</v>
      </c>
      <c r="S231" s="22">
        <v>27497.279999999999</v>
      </c>
      <c r="T231" s="28">
        <f t="shared" si="7"/>
        <v>27497.279999999999</v>
      </c>
      <c r="U231" s="20"/>
      <c r="W231" s="135">
        <f t="array" ref="W231">SUM(($D231=W$25)*($G231="CM")*($H231:$P231))</f>
        <v>0</v>
      </c>
      <c r="X231" s="135">
        <f t="array" ref="X231">SUM(($D231=W$25)*($G231&lt;&gt;"CM")*($H231:$P231))</f>
        <v>0</v>
      </c>
      <c r="AA231" s="135">
        <f t="array" ref="AA231">SUM(($D231=AA$25)*($G231="CM")*(H231+I231+J231+K231+L231+N231))</f>
        <v>280298.63999999996</v>
      </c>
      <c r="AB231" s="135">
        <f t="array" ref="AB231">SUM(($D231=AA$25)*($G231&lt;&gt;"CM")*(H231+I231+J231+K231+L231+N231))</f>
        <v>0</v>
      </c>
    </row>
    <row r="232" spans="1:28" ht="15.75" thickBot="1" x14ac:dyDescent="0.3">
      <c r="A232" s="18" t="s">
        <v>22</v>
      </c>
      <c r="B232" s="18" t="s">
        <v>22</v>
      </c>
      <c r="C232" s="18" t="s">
        <v>47</v>
      </c>
      <c r="D232" s="27" t="s">
        <v>270</v>
      </c>
      <c r="E232" s="18" t="s">
        <v>48</v>
      </c>
      <c r="F232" s="19">
        <v>42842</v>
      </c>
      <c r="G232" s="27" t="s">
        <v>273</v>
      </c>
      <c r="H232" s="23">
        <v>11070</v>
      </c>
      <c r="I232" s="23">
        <v>195096.6</v>
      </c>
      <c r="J232" s="23">
        <v>66215.27</v>
      </c>
      <c r="K232" s="21"/>
      <c r="L232" s="23">
        <v>35984.449999999997</v>
      </c>
      <c r="M232" s="23">
        <v>134054.22</v>
      </c>
      <c r="N232" s="23">
        <v>5931.42</v>
      </c>
      <c r="O232" s="23">
        <v>-10183.19</v>
      </c>
      <c r="P232" s="23">
        <v>-787.14</v>
      </c>
      <c r="Q232" s="28">
        <f t="shared" si="6"/>
        <v>-10970.33</v>
      </c>
      <c r="R232" s="23">
        <v>0</v>
      </c>
      <c r="S232" s="23">
        <v>30832.58</v>
      </c>
      <c r="T232" s="28">
        <f t="shared" si="7"/>
        <v>30832.58</v>
      </c>
      <c r="U232" s="21"/>
      <c r="W232" s="135">
        <f t="array" ref="W232">SUM(($D232=W$25)*($G232="CM")*($H232:$P232))</f>
        <v>0</v>
      </c>
      <c r="X232" s="135">
        <f t="array" ref="X232">SUM(($D232=W$25)*($G232&lt;&gt;"CM")*($H232:$P232))</f>
        <v>0</v>
      </c>
      <c r="AA232" s="135">
        <f t="array" ref="AA232">SUM(($D232=AA$25)*($G232="CM")*(H232+I232+J232+K232+L232+N232))</f>
        <v>314297.74</v>
      </c>
      <c r="AB232" s="135">
        <f t="array" ref="AB232">SUM(($D232=AA$25)*($G232&lt;&gt;"CM")*(H232+I232+J232+K232+L232+N232))</f>
        <v>0</v>
      </c>
    </row>
    <row r="233" spans="1:28" ht="15.75" thickBot="1" x14ac:dyDescent="0.3">
      <c r="A233" s="18" t="s">
        <v>22</v>
      </c>
      <c r="B233" s="18" t="s">
        <v>22</v>
      </c>
      <c r="C233" s="18" t="s">
        <v>47</v>
      </c>
      <c r="D233" s="27" t="s">
        <v>270</v>
      </c>
      <c r="E233" s="18" t="s">
        <v>48</v>
      </c>
      <c r="F233" s="19">
        <v>42843</v>
      </c>
      <c r="G233" s="27" t="s">
        <v>273</v>
      </c>
      <c r="H233" s="22">
        <v>6480</v>
      </c>
      <c r="I233" s="22">
        <v>125375.85</v>
      </c>
      <c r="J233" s="22">
        <v>42590.46</v>
      </c>
      <c r="K233" s="20"/>
      <c r="L233" s="22">
        <v>23124.91</v>
      </c>
      <c r="M233" s="22">
        <v>86225.35</v>
      </c>
      <c r="N233" s="22">
        <v>3833.33</v>
      </c>
      <c r="O233" s="22">
        <v>-6550.01</v>
      </c>
      <c r="P233" s="22">
        <v>-506.29</v>
      </c>
      <c r="Q233" s="28">
        <f t="shared" si="6"/>
        <v>-7056.3</v>
      </c>
      <c r="R233" s="22">
        <v>0</v>
      </c>
      <c r="S233" s="22">
        <v>19757.810000000001</v>
      </c>
      <c r="T233" s="28">
        <f t="shared" si="7"/>
        <v>19757.810000000001</v>
      </c>
      <c r="U233" s="20"/>
      <c r="W233" s="135">
        <f t="array" ref="W233">SUM(($D233=W$25)*($G233="CM")*($H233:$P233))</f>
        <v>0</v>
      </c>
      <c r="X233" s="135">
        <f t="array" ref="X233">SUM(($D233=W$25)*($G233&lt;&gt;"CM")*($H233:$P233))</f>
        <v>0</v>
      </c>
      <c r="AA233" s="135">
        <f t="array" ref="AA233">SUM(($D233=AA$25)*($G233="CM")*(H233+I233+J233+K233+L233+N233))</f>
        <v>201404.55</v>
      </c>
      <c r="AB233" s="135">
        <f t="array" ref="AB233">SUM(($D233=AA$25)*($G233&lt;&gt;"CM")*(H233+I233+J233+K233+L233+N233))</f>
        <v>0</v>
      </c>
    </row>
    <row r="234" spans="1:28" ht="15.75" thickBot="1" x14ac:dyDescent="0.3">
      <c r="A234" s="18" t="s">
        <v>22</v>
      </c>
      <c r="B234" s="18" t="s">
        <v>22</v>
      </c>
      <c r="C234" s="18" t="s">
        <v>47</v>
      </c>
      <c r="D234" s="27" t="s">
        <v>270</v>
      </c>
      <c r="E234" s="18" t="s">
        <v>48</v>
      </c>
      <c r="F234" s="19">
        <v>42844</v>
      </c>
      <c r="G234" s="27" t="s">
        <v>273</v>
      </c>
      <c r="H234" s="23">
        <v>12690</v>
      </c>
      <c r="I234" s="23">
        <v>211898.71</v>
      </c>
      <c r="J234" s="23">
        <v>78567.98</v>
      </c>
      <c r="K234" s="21"/>
      <c r="L234" s="23">
        <v>39083.550000000003</v>
      </c>
      <c r="M234" s="23">
        <v>159062.37</v>
      </c>
      <c r="N234" s="23">
        <v>7105.79</v>
      </c>
      <c r="O234" s="23">
        <v>-12082.91</v>
      </c>
      <c r="P234" s="23">
        <v>-933.95</v>
      </c>
      <c r="Q234" s="28">
        <f t="shared" si="6"/>
        <v>-13016.86</v>
      </c>
      <c r="R234" s="23">
        <v>0</v>
      </c>
      <c r="S234" s="23">
        <v>34270.85</v>
      </c>
      <c r="T234" s="28">
        <f t="shared" si="7"/>
        <v>34270.85</v>
      </c>
      <c r="U234" s="21"/>
      <c r="W234" s="135">
        <f t="array" ref="W234">SUM(($D234=W$25)*($G234="CM")*($H234:$P234))</f>
        <v>0</v>
      </c>
      <c r="X234" s="135">
        <f t="array" ref="X234">SUM(($D234=W$25)*($G234&lt;&gt;"CM")*($H234:$P234))</f>
        <v>0</v>
      </c>
      <c r="AA234" s="135">
        <f t="array" ref="AA234">SUM(($D234=AA$25)*($G234="CM")*(H234+I234+J234+K234+L234+N234))</f>
        <v>349346.02999999997</v>
      </c>
      <c r="AB234" s="135">
        <f t="array" ref="AB234">SUM(($D234=AA$25)*($G234&lt;&gt;"CM")*(H234+I234+J234+K234+L234+N234))</f>
        <v>0</v>
      </c>
    </row>
    <row r="235" spans="1:28" ht="15.75" thickBot="1" x14ac:dyDescent="0.3">
      <c r="A235" s="18" t="s">
        <v>22</v>
      </c>
      <c r="B235" s="18" t="s">
        <v>22</v>
      </c>
      <c r="C235" s="18" t="s">
        <v>47</v>
      </c>
      <c r="D235" s="27" t="s">
        <v>270</v>
      </c>
      <c r="E235" s="18" t="s">
        <v>48</v>
      </c>
      <c r="F235" s="19">
        <v>42845</v>
      </c>
      <c r="G235" s="27" t="s">
        <v>273</v>
      </c>
      <c r="H235" s="22">
        <v>18540</v>
      </c>
      <c r="I235" s="22">
        <v>375328.34</v>
      </c>
      <c r="J235" s="22">
        <v>138662.04999999999</v>
      </c>
      <c r="K235" s="20"/>
      <c r="L235" s="22">
        <v>69227.31</v>
      </c>
      <c r="M235" s="22">
        <v>280724.15999999997</v>
      </c>
      <c r="N235" s="22">
        <v>12608.03</v>
      </c>
      <c r="O235" s="22">
        <v>-21324.79</v>
      </c>
      <c r="P235" s="22">
        <v>-1648.33</v>
      </c>
      <c r="Q235" s="28">
        <f t="shared" si="6"/>
        <v>-22973.120000000003</v>
      </c>
      <c r="R235" s="22">
        <v>0</v>
      </c>
      <c r="S235" s="22">
        <v>60269.23</v>
      </c>
      <c r="T235" s="28">
        <f t="shared" si="7"/>
        <v>60269.23</v>
      </c>
      <c r="U235" s="20"/>
      <c r="W235" s="135">
        <f t="array" ref="W235">SUM(($D235=W$25)*($G235="CM")*($H235:$P235))</f>
        <v>0</v>
      </c>
      <c r="X235" s="135">
        <f t="array" ref="X235">SUM(($D235=W$25)*($G235&lt;&gt;"CM")*($H235:$P235))</f>
        <v>0</v>
      </c>
      <c r="AA235" s="135">
        <f t="array" ref="AA235">SUM(($D235=AA$25)*($G235="CM")*(H235+I235+J235+K235+L235+N235))</f>
        <v>614365.73</v>
      </c>
      <c r="AB235" s="135">
        <f t="array" ref="AB235">SUM(($D235=AA$25)*($G235&lt;&gt;"CM")*(H235+I235+J235+K235+L235+N235))</f>
        <v>0</v>
      </c>
    </row>
    <row r="236" spans="1:28" ht="15.75" thickBot="1" x14ac:dyDescent="0.3">
      <c r="A236" s="18" t="s">
        <v>22</v>
      </c>
      <c r="B236" s="18" t="s">
        <v>22</v>
      </c>
      <c r="C236" s="18" t="s">
        <v>47</v>
      </c>
      <c r="D236" s="27" t="s">
        <v>270</v>
      </c>
      <c r="E236" s="18" t="s">
        <v>48</v>
      </c>
      <c r="F236" s="19">
        <v>42848</v>
      </c>
      <c r="G236" s="27" t="s">
        <v>273</v>
      </c>
      <c r="H236" s="23">
        <v>198</v>
      </c>
      <c r="I236" s="23">
        <v>2390.85</v>
      </c>
      <c r="J236" s="23">
        <v>302.85000000000002</v>
      </c>
      <c r="K236" s="21"/>
      <c r="L236" s="23">
        <v>440.98</v>
      </c>
      <c r="M236" s="23">
        <v>613.13</v>
      </c>
      <c r="N236" s="23">
        <v>27.6</v>
      </c>
      <c r="O236" s="23">
        <v>-46.58</v>
      </c>
      <c r="P236" s="23">
        <v>-3.6</v>
      </c>
      <c r="Q236" s="28">
        <f t="shared" si="6"/>
        <v>-50.18</v>
      </c>
      <c r="R236" s="23">
        <v>0</v>
      </c>
      <c r="S236" s="23">
        <v>329.65</v>
      </c>
      <c r="T236" s="28">
        <f t="shared" si="7"/>
        <v>329.65</v>
      </c>
      <c r="U236" s="21"/>
      <c r="W236" s="135">
        <f t="array" ref="W236">SUM(($D236=W$25)*($G236="CM")*($H236:$P236))</f>
        <v>0</v>
      </c>
      <c r="X236" s="135">
        <f t="array" ref="X236">SUM(($D236=W$25)*($G236&lt;&gt;"CM")*($H236:$P236))</f>
        <v>0</v>
      </c>
      <c r="AA236" s="135">
        <f t="array" ref="AA236">SUM(($D236=AA$25)*($G236="CM")*(H236+I236+J236+K236+L236+N236))</f>
        <v>3360.2799999999997</v>
      </c>
      <c r="AB236" s="135">
        <f t="array" ref="AB236">SUM(($D236=AA$25)*($G236&lt;&gt;"CM")*(H236+I236+J236+K236+L236+N236))</f>
        <v>0</v>
      </c>
    </row>
    <row r="237" spans="1:28" ht="15.75" thickBot="1" x14ac:dyDescent="0.3">
      <c r="A237" s="18" t="s">
        <v>22</v>
      </c>
      <c r="B237" s="18" t="s">
        <v>22</v>
      </c>
      <c r="C237" s="18" t="s">
        <v>47</v>
      </c>
      <c r="D237" s="27" t="s">
        <v>270</v>
      </c>
      <c r="E237" s="18" t="s">
        <v>48</v>
      </c>
      <c r="F237" s="19">
        <v>42849</v>
      </c>
      <c r="G237" s="27" t="s">
        <v>273</v>
      </c>
      <c r="H237" s="22">
        <v>36</v>
      </c>
      <c r="I237" s="22">
        <v>270</v>
      </c>
      <c r="J237" s="22">
        <v>42</v>
      </c>
      <c r="K237" s="20"/>
      <c r="L237" s="22">
        <v>49.8</v>
      </c>
      <c r="M237" s="22">
        <v>85.02</v>
      </c>
      <c r="N237" s="22">
        <v>3.87</v>
      </c>
      <c r="O237" s="22">
        <v>-6.46</v>
      </c>
      <c r="P237" s="22">
        <v>-0.5</v>
      </c>
      <c r="Q237" s="28">
        <f t="shared" si="6"/>
        <v>-6.96</v>
      </c>
      <c r="R237" s="22">
        <v>0</v>
      </c>
      <c r="S237" s="22">
        <v>39.4</v>
      </c>
      <c r="T237" s="28">
        <f t="shared" si="7"/>
        <v>39.4</v>
      </c>
      <c r="U237" s="20"/>
      <c r="W237" s="135">
        <f t="array" ref="W237">SUM(($D237=W$25)*($G237="CM")*($H237:$P237))</f>
        <v>0</v>
      </c>
      <c r="X237" s="135">
        <f t="array" ref="X237">SUM(($D237=W$25)*($G237&lt;&gt;"CM")*($H237:$P237))</f>
        <v>0</v>
      </c>
      <c r="AA237" s="135">
        <f t="array" ref="AA237">SUM(($D237=AA$25)*($G237="CM")*(H237+I237+J237+K237+L237+N237))</f>
        <v>401.67</v>
      </c>
      <c r="AB237" s="135">
        <f t="array" ref="AB237">SUM(($D237=AA$25)*($G237&lt;&gt;"CM")*(H237+I237+J237+K237+L237+N237))</f>
        <v>0</v>
      </c>
    </row>
    <row r="238" spans="1:28" ht="15.75" thickBot="1" x14ac:dyDescent="0.3">
      <c r="A238" s="18" t="s">
        <v>22</v>
      </c>
      <c r="B238" s="18" t="s">
        <v>22</v>
      </c>
      <c r="C238" s="18" t="s">
        <v>47</v>
      </c>
      <c r="D238" s="27" t="s">
        <v>270</v>
      </c>
      <c r="E238" s="18" t="s">
        <v>48</v>
      </c>
      <c r="F238" s="19">
        <v>42850</v>
      </c>
      <c r="G238" s="27" t="s">
        <v>273</v>
      </c>
      <c r="H238" s="23">
        <v>39</v>
      </c>
      <c r="I238" s="23">
        <v>292.5</v>
      </c>
      <c r="J238" s="23">
        <v>56.53</v>
      </c>
      <c r="K238" s="21"/>
      <c r="L238" s="23">
        <v>53.95</v>
      </c>
      <c r="M238" s="23">
        <v>114.45</v>
      </c>
      <c r="N238" s="23">
        <v>5.21</v>
      </c>
      <c r="O238" s="23">
        <v>-8.6999999999999993</v>
      </c>
      <c r="P238" s="23">
        <v>-0.67</v>
      </c>
      <c r="Q238" s="28">
        <f t="shared" si="6"/>
        <v>-9.3699999999999992</v>
      </c>
      <c r="R238" s="23">
        <v>0</v>
      </c>
      <c r="S238" s="23">
        <v>43.87</v>
      </c>
      <c r="T238" s="28">
        <f t="shared" si="7"/>
        <v>43.87</v>
      </c>
      <c r="U238" s="21"/>
      <c r="W238" s="135">
        <f t="array" ref="W238">SUM(($D238=W$25)*($G238="CM")*($H238:$P238))</f>
        <v>0</v>
      </c>
      <c r="X238" s="135">
        <f t="array" ref="X238">SUM(($D238=W$25)*($G238&lt;&gt;"CM")*($H238:$P238))</f>
        <v>0</v>
      </c>
      <c r="AA238" s="135">
        <f t="array" ref="AA238">SUM(($D238=AA$25)*($G238="CM")*(H238+I238+J238+K238+L238+N238))</f>
        <v>447.18999999999994</v>
      </c>
      <c r="AB238" s="135">
        <f t="array" ref="AB238">SUM(($D238=AA$25)*($G238&lt;&gt;"CM")*(H238+I238+J238+K238+L238+N238))</f>
        <v>0</v>
      </c>
    </row>
    <row r="239" spans="1:28" ht="15.75" thickBot="1" x14ac:dyDescent="0.3">
      <c r="A239" s="18" t="s">
        <v>22</v>
      </c>
      <c r="B239" s="18" t="s">
        <v>22</v>
      </c>
      <c r="C239" s="18" t="s">
        <v>47</v>
      </c>
      <c r="D239" s="27" t="s">
        <v>270</v>
      </c>
      <c r="E239" s="18" t="s">
        <v>48</v>
      </c>
      <c r="F239" s="19">
        <v>42854</v>
      </c>
      <c r="G239" s="27" t="s">
        <v>273</v>
      </c>
      <c r="H239" s="22">
        <v>8820</v>
      </c>
      <c r="I239" s="22">
        <v>139172.18</v>
      </c>
      <c r="J239" s="22">
        <v>43240.68</v>
      </c>
      <c r="K239" s="20"/>
      <c r="L239" s="22">
        <v>25669.55</v>
      </c>
      <c r="M239" s="22">
        <v>87541.58</v>
      </c>
      <c r="N239" s="22">
        <v>3972.21</v>
      </c>
      <c r="O239" s="22">
        <v>-6649.98</v>
      </c>
      <c r="P239" s="22">
        <v>-513.98</v>
      </c>
      <c r="Q239" s="28">
        <f t="shared" si="6"/>
        <v>-7163.9599999999991</v>
      </c>
      <c r="R239" s="22">
        <v>0</v>
      </c>
      <c r="S239" s="22">
        <v>21667.83</v>
      </c>
      <c r="T239" s="28">
        <f t="shared" si="7"/>
        <v>21667.83</v>
      </c>
      <c r="U239" s="20"/>
      <c r="W239" s="135">
        <f t="array" ref="W239">SUM(($D239=W$25)*($G239="CM")*($H239:$P239))</f>
        <v>0</v>
      </c>
      <c r="X239" s="135">
        <f t="array" ref="X239">SUM(($D239=W$25)*($G239&lt;&gt;"CM")*($H239:$P239))</f>
        <v>0</v>
      </c>
      <c r="AA239" s="135">
        <f t="array" ref="AA239">SUM(($D239=AA$25)*($G239="CM")*(H239+I239+J239+K239+L239+N239))</f>
        <v>220874.61999999997</v>
      </c>
      <c r="AB239" s="135">
        <f t="array" ref="AB239">SUM(($D239=AA$25)*($G239&lt;&gt;"CM")*(H239+I239+J239+K239+L239+N239))</f>
        <v>0</v>
      </c>
    </row>
    <row r="240" spans="1:28" ht="15.75" thickBot="1" x14ac:dyDescent="0.3">
      <c r="A240" s="18" t="s">
        <v>22</v>
      </c>
      <c r="B240" s="18" t="s">
        <v>22</v>
      </c>
      <c r="C240" s="18" t="s">
        <v>47</v>
      </c>
      <c r="D240" s="27" t="s">
        <v>270</v>
      </c>
      <c r="E240" s="18" t="s">
        <v>48</v>
      </c>
      <c r="F240" s="19">
        <v>42855</v>
      </c>
      <c r="G240" s="27" t="s">
        <v>273</v>
      </c>
      <c r="H240" s="23">
        <v>5580</v>
      </c>
      <c r="I240" s="23">
        <v>112665.60000000001</v>
      </c>
      <c r="J240" s="23">
        <v>36084.93</v>
      </c>
      <c r="K240" s="21"/>
      <c r="L240" s="23">
        <v>20780.560000000001</v>
      </c>
      <c r="M240" s="23">
        <v>73054.759999999995</v>
      </c>
      <c r="N240" s="23">
        <v>3324.34</v>
      </c>
      <c r="O240" s="23">
        <v>-5549.5</v>
      </c>
      <c r="P240" s="23">
        <v>-428.94</v>
      </c>
      <c r="Q240" s="28">
        <f t="shared" si="6"/>
        <v>-5978.44</v>
      </c>
      <c r="R240" s="23">
        <v>0</v>
      </c>
      <c r="S240" s="23">
        <v>17504.54</v>
      </c>
      <c r="T240" s="28">
        <f t="shared" si="7"/>
        <v>17504.54</v>
      </c>
      <c r="U240" s="21"/>
      <c r="W240" s="135">
        <f t="array" ref="W240">SUM(($D240=W$25)*($G240="CM")*($H240:$P240))</f>
        <v>0</v>
      </c>
      <c r="X240" s="135">
        <f t="array" ref="X240">SUM(($D240=W$25)*($G240&lt;&gt;"CM")*($H240:$P240))</f>
        <v>0</v>
      </c>
      <c r="AA240" s="135">
        <f t="array" ref="AA240">SUM(($D240=AA$25)*($G240="CM")*(H240+I240+J240+K240+L240+N240))</f>
        <v>178435.43</v>
      </c>
      <c r="AB240" s="135">
        <f t="array" ref="AB240">SUM(($D240=AA$25)*($G240&lt;&gt;"CM")*(H240+I240+J240+K240+L240+N240))</f>
        <v>0</v>
      </c>
    </row>
    <row r="241" spans="1:28" ht="15.75" thickBot="1" x14ac:dyDescent="0.3">
      <c r="A241" s="18" t="s">
        <v>22</v>
      </c>
      <c r="B241" s="18" t="s">
        <v>22</v>
      </c>
      <c r="C241" s="18" t="s">
        <v>49</v>
      </c>
      <c r="D241" s="27" t="s">
        <v>270</v>
      </c>
      <c r="E241" s="18" t="s">
        <v>50</v>
      </c>
      <c r="F241" s="19">
        <v>42785</v>
      </c>
      <c r="G241" s="27" t="s">
        <v>274</v>
      </c>
      <c r="H241" s="22">
        <v>0</v>
      </c>
      <c r="I241" s="22">
        <v>0</v>
      </c>
      <c r="J241" s="22">
        <v>0</v>
      </c>
      <c r="K241" s="20"/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8">
        <f t="shared" si="6"/>
        <v>0</v>
      </c>
      <c r="R241" s="22">
        <v>0</v>
      </c>
      <c r="S241" s="22">
        <v>0</v>
      </c>
      <c r="T241" s="28">
        <f t="shared" si="7"/>
        <v>0</v>
      </c>
      <c r="U241" s="20"/>
      <c r="W241" s="135">
        <f t="array" ref="W241">SUM(($D241=W$25)*($G241="CM")*($H241:$P241))</f>
        <v>0</v>
      </c>
      <c r="X241" s="135">
        <f t="array" ref="X241">SUM(($D241=W$25)*($G241&lt;&gt;"CM")*($H241:$P241))</f>
        <v>0</v>
      </c>
      <c r="AA241" s="135">
        <f t="array" ref="AA241">SUM(($D241=AA$25)*($G241="CM")*(H241+I241+J241+K241+L241+N241))</f>
        <v>0</v>
      </c>
      <c r="AB241" s="135">
        <f t="array" ref="AB241">SUM(($D241=AA$25)*($G241&lt;&gt;"CM")*(H241+I241+J241+K241+L241+N241))</f>
        <v>0</v>
      </c>
    </row>
    <row r="242" spans="1:28" ht="15.75" thickBot="1" x14ac:dyDescent="0.3">
      <c r="A242" s="18" t="s">
        <v>22</v>
      </c>
      <c r="B242" s="18" t="s">
        <v>22</v>
      </c>
      <c r="C242" s="18" t="s">
        <v>49</v>
      </c>
      <c r="D242" s="27" t="s">
        <v>270</v>
      </c>
      <c r="E242" s="18" t="s">
        <v>50</v>
      </c>
      <c r="F242" s="19">
        <v>42799</v>
      </c>
      <c r="G242" s="27" t="s">
        <v>274</v>
      </c>
      <c r="H242" s="23">
        <v>0</v>
      </c>
      <c r="I242" s="23">
        <v>1503.9</v>
      </c>
      <c r="J242" s="23">
        <v>349.96</v>
      </c>
      <c r="K242" s="21"/>
      <c r="L242" s="23">
        <v>277.38</v>
      </c>
      <c r="M242" s="23">
        <v>708.5</v>
      </c>
      <c r="N242" s="23">
        <v>28.6</v>
      </c>
      <c r="O242" s="23">
        <v>5.98</v>
      </c>
      <c r="P242" s="23">
        <v>-11.96</v>
      </c>
      <c r="Q242" s="28">
        <f t="shared" si="6"/>
        <v>-5.98</v>
      </c>
      <c r="R242" s="23">
        <v>0</v>
      </c>
      <c r="S242" s="23">
        <v>174.08</v>
      </c>
      <c r="T242" s="28">
        <f t="shared" si="7"/>
        <v>174.08</v>
      </c>
      <c r="U242" s="21"/>
      <c r="W242" s="135">
        <f t="array" ref="W242">SUM(($D242=W$25)*($G242="CM")*($H242:$P242))</f>
        <v>0</v>
      </c>
      <c r="X242" s="135">
        <f t="array" ref="X242">SUM(($D242=W$25)*($G242&lt;&gt;"CM")*($H242:$P242))</f>
        <v>0</v>
      </c>
      <c r="AA242" s="135">
        <f t="array" ref="AA242">SUM(($D242=AA$25)*($G242="CM")*(H242+I242+J242+K242+L242+N242))</f>
        <v>0</v>
      </c>
      <c r="AB242" s="135">
        <f t="array" ref="AB242">SUM(($D242=AA$25)*($G242&lt;&gt;"CM")*(H242+I242+J242+K242+L242+N242))</f>
        <v>2159.84</v>
      </c>
    </row>
    <row r="243" spans="1:28" ht="15.75" thickBot="1" x14ac:dyDescent="0.3">
      <c r="A243" s="18" t="s">
        <v>22</v>
      </c>
      <c r="B243" s="18" t="s">
        <v>22</v>
      </c>
      <c r="C243" s="18" t="s">
        <v>49</v>
      </c>
      <c r="D243" s="27" t="s">
        <v>270</v>
      </c>
      <c r="E243" s="18" t="s">
        <v>50</v>
      </c>
      <c r="F243" s="19">
        <v>42801</v>
      </c>
      <c r="G243" s="27" t="s">
        <v>274</v>
      </c>
      <c r="H243" s="22">
        <v>0</v>
      </c>
      <c r="I243" s="22">
        <v>0</v>
      </c>
      <c r="J243" s="22">
        <v>-110.37</v>
      </c>
      <c r="K243" s="20"/>
      <c r="L243" s="22">
        <v>0</v>
      </c>
      <c r="M243" s="22">
        <v>-223.45</v>
      </c>
      <c r="N243" s="22">
        <v>-9.02</v>
      </c>
      <c r="O243" s="22">
        <v>-1.89</v>
      </c>
      <c r="P243" s="22">
        <v>3.77</v>
      </c>
      <c r="Q243" s="28">
        <f t="shared" si="6"/>
        <v>1.8800000000000001</v>
      </c>
      <c r="R243" s="22">
        <v>0</v>
      </c>
      <c r="S243" s="22">
        <v>-9.6199999999999992</v>
      </c>
      <c r="T243" s="28">
        <f t="shared" si="7"/>
        <v>-9.6199999999999992</v>
      </c>
      <c r="U243" s="20"/>
      <c r="W243" s="135">
        <f t="array" ref="W243">SUM(($D243=W$25)*($G243="CM")*($H243:$P243))</f>
        <v>0</v>
      </c>
      <c r="X243" s="135">
        <f t="array" ref="X243">SUM(($D243=W$25)*($G243&lt;&gt;"CM")*($H243:$P243))</f>
        <v>0</v>
      </c>
      <c r="AA243" s="135">
        <f t="array" ref="AA243">SUM(($D243=AA$25)*($G243="CM")*(H243+I243+J243+K243+L243+N243))</f>
        <v>0</v>
      </c>
      <c r="AB243" s="135">
        <f t="array" ref="AB243">SUM(($D243=AA$25)*($G243&lt;&gt;"CM")*(H243+I243+J243+K243+L243+N243))</f>
        <v>-119.39</v>
      </c>
    </row>
    <row r="244" spans="1:28" ht="15.75" thickBot="1" x14ac:dyDescent="0.3">
      <c r="A244" s="18" t="s">
        <v>22</v>
      </c>
      <c r="B244" s="18" t="s">
        <v>22</v>
      </c>
      <c r="C244" s="18" t="s">
        <v>49</v>
      </c>
      <c r="D244" s="27" t="s">
        <v>270</v>
      </c>
      <c r="E244" s="18" t="s">
        <v>50</v>
      </c>
      <c r="F244" s="19">
        <v>42806</v>
      </c>
      <c r="G244" s="27" t="s">
        <v>274</v>
      </c>
      <c r="H244" s="23">
        <v>90</v>
      </c>
      <c r="I244" s="23">
        <v>2883.6</v>
      </c>
      <c r="J244" s="23">
        <v>1185.56</v>
      </c>
      <c r="K244" s="21"/>
      <c r="L244" s="23">
        <v>531.86</v>
      </c>
      <c r="M244" s="23">
        <v>2400.1799999999998</v>
      </c>
      <c r="N244" s="23">
        <v>96.89</v>
      </c>
      <c r="O244" s="23">
        <v>20.260000000000002</v>
      </c>
      <c r="P244" s="23">
        <v>-40.520000000000003</v>
      </c>
      <c r="Q244" s="28">
        <f t="shared" si="6"/>
        <v>-20.260000000000002</v>
      </c>
      <c r="R244" s="23">
        <v>0</v>
      </c>
      <c r="S244" s="23">
        <v>385.91</v>
      </c>
      <c r="T244" s="28">
        <f t="shared" si="7"/>
        <v>385.91</v>
      </c>
      <c r="U244" s="21"/>
      <c r="W244" s="135">
        <f t="array" ref="W244">SUM(($D244=W$25)*($G244="CM")*($H244:$P244))</f>
        <v>0</v>
      </c>
      <c r="X244" s="135">
        <f t="array" ref="X244">SUM(($D244=W$25)*($G244&lt;&gt;"CM")*($H244:$P244))</f>
        <v>0</v>
      </c>
      <c r="AA244" s="135">
        <f t="array" ref="AA244">SUM(($D244=AA$25)*($G244="CM")*(H244+I244+J244+K244+L244+N244))</f>
        <v>0</v>
      </c>
      <c r="AB244" s="135">
        <f t="array" ref="AB244">SUM(($D244=AA$25)*($G244&lt;&gt;"CM")*(H244+I244+J244+K244+L244+N244))</f>
        <v>4787.91</v>
      </c>
    </row>
    <row r="245" spans="1:28" ht="15.75" thickBot="1" x14ac:dyDescent="0.3">
      <c r="A245" s="18" t="s">
        <v>22</v>
      </c>
      <c r="B245" s="18" t="s">
        <v>22</v>
      </c>
      <c r="C245" s="18" t="s">
        <v>49</v>
      </c>
      <c r="D245" s="27" t="s">
        <v>270</v>
      </c>
      <c r="E245" s="18" t="s">
        <v>50</v>
      </c>
      <c r="F245" s="19">
        <v>42808</v>
      </c>
      <c r="G245" s="27" t="s">
        <v>274</v>
      </c>
      <c r="H245" s="22">
        <v>0</v>
      </c>
      <c r="I245" s="22">
        <v>10.8</v>
      </c>
      <c r="J245" s="22">
        <v>-139.99</v>
      </c>
      <c r="K245" s="20"/>
      <c r="L245" s="22">
        <v>2</v>
      </c>
      <c r="M245" s="22">
        <v>-283.39999999999998</v>
      </c>
      <c r="N245" s="22">
        <v>-11.44</v>
      </c>
      <c r="O245" s="22">
        <v>-2.4</v>
      </c>
      <c r="P245" s="22">
        <v>4.79</v>
      </c>
      <c r="Q245" s="28">
        <f t="shared" si="6"/>
        <v>2.39</v>
      </c>
      <c r="R245" s="22">
        <v>0</v>
      </c>
      <c r="S245" s="22">
        <v>-11.17</v>
      </c>
      <c r="T245" s="28">
        <f t="shared" si="7"/>
        <v>-11.17</v>
      </c>
      <c r="U245" s="20"/>
      <c r="W245" s="135">
        <f t="array" ref="W245">SUM(($D245=W$25)*($G245="CM")*($H245:$P245))</f>
        <v>0</v>
      </c>
      <c r="X245" s="135">
        <f t="array" ref="X245">SUM(($D245=W$25)*($G245&lt;&gt;"CM")*($H245:$P245))</f>
        <v>0</v>
      </c>
      <c r="AA245" s="135">
        <f t="array" ref="AA245">SUM(($D245=AA$25)*($G245="CM")*(H245+I245+J245+K245+L245+N245))</f>
        <v>0</v>
      </c>
      <c r="AB245" s="135">
        <f t="array" ref="AB245">SUM(($D245=AA$25)*($G245&lt;&gt;"CM")*(H245+I245+J245+K245+L245+N245))</f>
        <v>-138.63</v>
      </c>
    </row>
    <row r="246" spans="1:28" ht="15.75" thickBot="1" x14ac:dyDescent="0.3">
      <c r="A246" s="18" t="s">
        <v>22</v>
      </c>
      <c r="B246" s="18" t="s">
        <v>22</v>
      </c>
      <c r="C246" s="18" t="s">
        <v>49</v>
      </c>
      <c r="D246" s="27" t="s">
        <v>270</v>
      </c>
      <c r="E246" s="18" t="s">
        <v>50</v>
      </c>
      <c r="F246" s="19">
        <v>42811</v>
      </c>
      <c r="G246" s="27" t="s">
        <v>274</v>
      </c>
      <c r="H246" s="23">
        <v>180</v>
      </c>
      <c r="I246" s="23">
        <v>8746.65</v>
      </c>
      <c r="J246" s="23">
        <v>2938.05</v>
      </c>
      <c r="K246" s="21"/>
      <c r="L246" s="23">
        <v>1613.27</v>
      </c>
      <c r="M246" s="23">
        <v>5948.13</v>
      </c>
      <c r="N246" s="23">
        <v>240.11</v>
      </c>
      <c r="O246" s="23">
        <v>50.21</v>
      </c>
      <c r="P246" s="23">
        <v>-100.41</v>
      </c>
      <c r="Q246" s="28">
        <f t="shared" si="6"/>
        <v>-50.199999999999996</v>
      </c>
      <c r="R246" s="23">
        <v>0</v>
      </c>
      <c r="S246" s="23">
        <v>1105.68</v>
      </c>
      <c r="T246" s="28">
        <f t="shared" si="7"/>
        <v>1105.68</v>
      </c>
      <c r="U246" s="21"/>
      <c r="W246" s="135">
        <f t="array" ref="W246">SUM(($D246=W$25)*($G246="CM")*($H246:$P246))</f>
        <v>0</v>
      </c>
      <c r="X246" s="135">
        <f t="array" ref="X246">SUM(($D246=W$25)*($G246&lt;&gt;"CM")*($H246:$P246))</f>
        <v>0</v>
      </c>
      <c r="AA246" s="135">
        <f t="array" ref="AA246">SUM(($D246=AA$25)*($G246="CM")*(H246+I246+J246+K246+L246+N246))</f>
        <v>0</v>
      </c>
      <c r="AB246" s="135">
        <f t="array" ref="AB246">SUM(($D246=AA$25)*($G246&lt;&gt;"CM")*(H246+I246+J246+K246+L246+N246))</f>
        <v>13718.080000000002</v>
      </c>
    </row>
    <row r="247" spans="1:28" ht="15.75" thickBot="1" x14ac:dyDescent="0.3">
      <c r="A247" s="18" t="s">
        <v>22</v>
      </c>
      <c r="B247" s="18" t="s">
        <v>22</v>
      </c>
      <c r="C247" s="18" t="s">
        <v>49</v>
      </c>
      <c r="D247" s="27" t="s">
        <v>270</v>
      </c>
      <c r="E247" s="18" t="s">
        <v>50</v>
      </c>
      <c r="F247" s="19">
        <v>42813</v>
      </c>
      <c r="G247" s="27" t="s">
        <v>274</v>
      </c>
      <c r="H247" s="22">
        <v>270</v>
      </c>
      <c r="I247" s="22">
        <v>7738.2</v>
      </c>
      <c r="J247" s="22">
        <v>3506.06</v>
      </c>
      <c r="K247" s="20"/>
      <c r="L247" s="22">
        <v>1427.27</v>
      </c>
      <c r="M247" s="22">
        <v>7098.08</v>
      </c>
      <c r="N247" s="22">
        <v>286.52999999999997</v>
      </c>
      <c r="O247" s="22">
        <v>59.91</v>
      </c>
      <c r="P247" s="22">
        <v>-119.82</v>
      </c>
      <c r="Q247" s="28">
        <f t="shared" si="6"/>
        <v>-59.91</v>
      </c>
      <c r="R247" s="22">
        <v>0</v>
      </c>
      <c r="S247" s="22">
        <v>1066.18</v>
      </c>
      <c r="T247" s="28">
        <f t="shared" si="7"/>
        <v>1066.18</v>
      </c>
      <c r="U247" s="20"/>
      <c r="W247" s="135">
        <f t="array" ref="W247">SUM(($D247=W$25)*($G247="CM")*($H247:$P247))</f>
        <v>0</v>
      </c>
      <c r="X247" s="135">
        <f t="array" ref="X247">SUM(($D247=W$25)*($G247&lt;&gt;"CM")*($H247:$P247))</f>
        <v>0</v>
      </c>
      <c r="AA247" s="135">
        <f t="array" ref="AA247">SUM(($D247=AA$25)*($G247="CM")*(H247+I247+J247+K247+L247+N247))</f>
        <v>0</v>
      </c>
      <c r="AB247" s="135">
        <f t="array" ref="AB247">SUM(($D247=AA$25)*($G247&lt;&gt;"CM")*(H247+I247+J247+K247+L247+N247))</f>
        <v>13228.060000000001</v>
      </c>
    </row>
    <row r="248" spans="1:28" ht="15.75" thickBot="1" x14ac:dyDescent="0.3">
      <c r="A248" s="18" t="s">
        <v>22</v>
      </c>
      <c r="B248" s="18" t="s">
        <v>22</v>
      </c>
      <c r="C248" s="18" t="s">
        <v>49</v>
      </c>
      <c r="D248" s="27" t="s">
        <v>270</v>
      </c>
      <c r="E248" s="18" t="s">
        <v>50</v>
      </c>
      <c r="F248" s="19">
        <v>42814</v>
      </c>
      <c r="G248" s="27" t="s">
        <v>274</v>
      </c>
      <c r="H248" s="23">
        <v>0</v>
      </c>
      <c r="I248" s="23">
        <v>324</v>
      </c>
      <c r="J248" s="23">
        <v>-61.91</v>
      </c>
      <c r="K248" s="21"/>
      <c r="L248" s="23">
        <v>59.76</v>
      </c>
      <c r="M248" s="23">
        <v>-125.35</v>
      </c>
      <c r="N248" s="23">
        <v>-5.0599999999999996</v>
      </c>
      <c r="O248" s="23">
        <v>-1.05</v>
      </c>
      <c r="P248" s="23">
        <v>2.11</v>
      </c>
      <c r="Q248" s="28">
        <f t="shared" si="6"/>
        <v>1.0599999999999998</v>
      </c>
      <c r="R248" s="23">
        <v>0</v>
      </c>
      <c r="S248" s="23">
        <v>25.54</v>
      </c>
      <c r="T248" s="28">
        <f t="shared" si="7"/>
        <v>25.54</v>
      </c>
      <c r="U248" s="21"/>
      <c r="W248" s="135">
        <f t="array" ref="W248">SUM(($D248=W$25)*($G248="CM")*($H248:$P248))</f>
        <v>0</v>
      </c>
      <c r="X248" s="135">
        <f t="array" ref="X248">SUM(($D248=W$25)*($G248&lt;&gt;"CM")*($H248:$P248))</f>
        <v>0</v>
      </c>
      <c r="AA248" s="135">
        <f t="array" ref="AA248">SUM(($D248=AA$25)*($G248="CM")*(H248+I248+J248+K248+L248+N248))</f>
        <v>0</v>
      </c>
      <c r="AB248" s="135">
        <f t="array" ref="AB248">SUM(($D248=AA$25)*($G248&lt;&gt;"CM")*(H248+I248+J248+K248+L248+N248))</f>
        <v>316.79000000000002</v>
      </c>
    </row>
    <row r="249" spans="1:28" ht="15.75" thickBot="1" x14ac:dyDescent="0.3">
      <c r="A249" s="18" t="s">
        <v>22</v>
      </c>
      <c r="B249" s="18" t="s">
        <v>22</v>
      </c>
      <c r="C249" s="18" t="s">
        <v>49</v>
      </c>
      <c r="D249" s="27" t="s">
        <v>270</v>
      </c>
      <c r="E249" s="18" t="s">
        <v>50</v>
      </c>
      <c r="F249" s="19">
        <v>42823</v>
      </c>
      <c r="G249" s="27" t="s">
        <v>274</v>
      </c>
      <c r="H249" s="22">
        <v>27</v>
      </c>
      <c r="I249" s="22">
        <v>405</v>
      </c>
      <c r="J249" s="22">
        <v>110.37</v>
      </c>
      <c r="K249" s="20"/>
      <c r="L249" s="22">
        <v>74.7</v>
      </c>
      <c r="M249" s="22">
        <v>223.45</v>
      </c>
      <c r="N249" s="22">
        <v>9.02</v>
      </c>
      <c r="O249" s="22">
        <v>1.88</v>
      </c>
      <c r="P249" s="22">
        <v>-3.77</v>
      </c>
      <c r="Q249" s="28">
        <f t="shared" si="6"/>
        <v>-1.8900000000000001</v>
      </c>
      <c r="R249" s="22">
        <v>0</v>
      </c>
      <c r="S249" s="22">
        <v>50.46</v>
      </c>
      <c r="T249" s="28">
        <f t="shared" si="7"/>
        <v>50.46</v>
      </c>
      <c r="U249" s="20"/>
      <c r="W249" s="135">
        <f t="array" ref="W249">SUM(($D249=W$25)*($G249="CM")*($H249:$P249))</f>
        <v>0</v>
      </c>
      <c r="X249" s="135">
        <f t="array" ref="X249">SUM(($D249=W$25)*($G249&lt;&gt;"CM")*($H249:$P249))</f>
        <v>0</v>
      </c>
      <c r="AA249" s="135">
        <f t="array" ref="AA249">SUM(($D249=AA$25)*($G249="CM")*(H249+I249+J249+K249+L249+N249))</f>
        <v>0</v>
      </c>
      <c r="AB249" s="135">
        <f t="array" ref="AB249">SUM(($D249=AA$25)*($G249&lt;&gt;"CM")*(H249+I249+J249+K249+L249+N249))</f>
        <v>626.09</v>
      </c>
    </row>
    <row r="250" spans="1:28" ht="15.75" thickBot="1" x14ac:dyDescent="0.3">
      <c r="A250" s="18" t="s">
        <v>22</v>
      </c>
      <c r="B250" s="18" t="s">
        <v>22</v>
      </c>
      <c r="C250" s="18" t="s">
        <v>49</v>
      </c>
      <c r="D250" s="27" t="s">
        <v>270</v>
      </c>
      <c r="E250" s="18" t="s">
        <v>50</v>
      </c>
      <c r="F250" s="19">
        <v>42824</v>
      </c>
      <c r="G250" s="27" t="s">
        <v>274</v>
      </c>
      <c r="H250" s="23">
        <v>90</v>
      </c>
      <c r="I250" s="23">
        <v>3046.95</v>
      </c>
      <c r="J250" s="23">
        <v>491.02</v>
      </c>
      <c r="K250" s="21"/>
      <c r="L250" s="23">
        <v>561.99</v>
      </c>
      <c r="M250" s="23">
        <v>994.08</v>
      </c>
      <c r="N250" s="23">
        <v>40.130000000000003</v>
      </c>
      <c r="O250" s="23">
        <v>8.39</v>
      </c>
      <c r="P250" s="23">
        <v>-16.78</v>
      </c>
      <c r="Q250" s="28">
        <f t="shared" si="6"/>
        <v>-8.39</v>
      </c>
      <c r="R250" s="23">
        <v>0</v>
      </c>
      <c r="S250" s="23">
        <v>340.95</v>
      </c>
      <c r="T250" s="28">
        <f t="shared" si="7"/>
        <v>340.95</v>
      </c>
      <c r="U250" s="21"/>
      <c r="W250" s="135">
        <f t="array" ref="W250">SUM(($D250=W$25)*($G250="CM")*($H250:$P250))</f>
        <v>0</v>
      </c>
      <c r="X250" s="135">
        <f t="array" ref="X250">SUM(($D250=W$25)*($G250&lt;&gt;"CM")*($H250:$P250))</f>
        <v>0</v>
      </c>
      <c r="AA250" s="135">
        <f t="array" ref="AA250">SUM(($D250=AA$25)*($G250="CM")*(H250+I250+J250+K250+L250+N250))</f>
        <v>0</v>
      </c>
      <c r="AB250" s="135">
        <f t="array" ref="AB250">SUM(($D250=AA$25)*($G250&lt;&gt;"CM")*(H250+I250+J250+K250+L250+N250))</f>
        <v>4230.09</v>
      </c>
    </row>
    <row r="251" spans="1:28" ht="15.75" thickBot="1" x14ac:dyDescent="0.3">
      <c r="A251" s="18" t="s">
        <v>22</v>
      </c>
      <c r="B251" s="18" t="s">
        <v>22</v>
      </c>
      <c r="C251" s="18" t="s">
        <v>49</v>
      </c>
      <c r="D251" s="27" t="s">
        <v>270</v>
      </c>
      <c r="E251" s="18" t="s">
        <v>50</v>
      </c>
      <c r="F251" s="19">
        <v>42825</v>
      </c>
      <c r="G251" s="27" t="s">
        <v>274</v>
      </c>
      <c r="H251" s="22">
        <v>270</v>
      </c>
      <c r="I251" s="22">
        <v>5887.35</v>
      </c>
      <c r="J251" s="22">
        <v>2416.6</v>
      </c>
      <c r="K251" s="20"/>
      <c r="L251" s="22">
        <v>1085.8900000000001</v>
      </c>
      <c r="M251" s="22">
        <v>4892.47</v>
      </c>
      <c r="N251" s="22">
        <v>197.49</v>
      </c>
      <c r="O251" s="22">
        <v>41.29</v>
      </c>
      <c r="P251" s="22">
        <v>-82.59</v>
      </c>
      <c r="Q251" s="28">
        <f t="shared" si="6"/>
        <v>-41.300000000000004</v>
      </c>
      <c r="R251" s="22">
        <v>0</v>
      </c>
      <c r="S251" s="22">
        <v>794.5</v>
      </c>
      <c r="T251" s="28">
        <f t="shared" si="7"/>
        <v>794.5</v>
      </c>
      <c r="U251" s="20"/>
      <c r="W251" s="135">
        <f t="array" ref="W251">SUM(($D251=W$25)*($G251="CM")*($H251:$P251))</f>
        <v>0</v>
      </c>
      <c r="X251" s="135">
        <f t="array" ref="X251">SUM(($D251=W$25)*($G251&lt;&gt;"CM")*($H251:$P251))</f>
        <v>0</v>
      </c>
      <c r="AA251" s="135">
        <f t="array" ref="AA251">SUM(($D251=AA$25)*($G251="CM")*(H251+I251+J251+K251+L251+N251))</f>
        <v>0</v>
      </c>
      <c r="AB251" s="135">
        <f t="array" ref="AB251">SUM(($D251=AA$25)*($G251&lt;&gt;"CM")*(H251+I251+J251+K251+L251+N251))</f>
        <v>9857.33</v>
      </c>
    </row>
    <row r="252" spans="1:28" ht="15.75" thickBot="1" x14ac:dyDescent="0.3">
      <c r="A252" s="18" t="s">
        <v>22</v>
      </c>
      <c r="B252" s="18" t="s">
        <v>22</v>
      </c>
      <c r="C252" s="18" t="s">
        <v>49</v>
      </c>
      <c r="D252" s="27" t="s">
        <v>270</v>
      </c>
      <c r="E252" s="18" t="s">
        <v>50</v>
      </c>
      <c r="F252" s="19">
        <v>42828</v>
      </c>
      <c r="G252" s="27" t="s">
        <v>273</v>
      </c>
      <c r="H252" s="23">
        <v>1710</v>
      </c>
      <c r="I252" s="23">
        <v>34657.199999999997</v>
      </c>
      <c r="J252" s="23">
        <v>8284.61</v>
      </c>
      <c r="K252" s="21"/>
      <c r="L252" s="23">
        <v>6392.33</v>
      </c>
      <c r="M252" s="23">
        <v>16772.400000000001</v>
      </c>
      <c r="N252" s="23">
        <v>681.14</v>
      </c>
      <c r="O252" s="23">
        <v>-1274.0999999999999</v>
      </c>
      <c r="P252" s="23">
        <v>-98.47</v>
      </c>
      <c r="Q252" s="28">
        <f t="shared" si="6"/>
        <v>-1372.57</v>
      </c>
      <c r="R252" s="23">
        <v>0</v>
      </c>
      <c r="S252" s="23">
        <v>5074.2299999999996</v>
      </c>
      <c r="T252" s="28">
        <f t="shared" si="7"/>
        <v>5074.2299999999996</v>
      </c>
      <c r="U252" s="21"/>
      <c r="W252" s="135">
        <f t="array" ref="W252">SUM(($D252=W$25)*($G252="CM")*($H252:$P252))</f>
        <v>0</v>
      </c>
      <c r="X252" s="135">
        <f t="array" ref="X252">SUM(($D252=W$25)*($G252&lt;&gt;"CM")*($H252:$P252))</f>
        <v>0</v>
      </c>
      <c r="AA252" s="135">
        <f t="array" ref="AA252">SUM(($D252=AA$25)*($G252="CM")*(H252+I252+J252+K252+L252+N252))</f>
        <v>51725.279999999999</v>
      </c>
      <c r="AB252" s="135">
        <f t="array" ref="AB252">SUM(($D252=AA$25)*($G252&lt;&gt;"CM")*(H252+I252+J252+K252+L252+N252))</f>
        <v>0</v>
      </c>
    </row>
    <row r="253" spans="1:28" ht="15.75" thickBot="1" x14ac:dyDescent="0.3">
      <c r="A253" s="18" t="s">
        <v>22</v>
      </c>
      <c r="B253" s="18" t="s">
        <v>22</v>
      </c>
      <c r="C253" s="18" t="s">
        <v>49</v>
      </c>
      <c r="D253" s="27" t="s">
        <v>270</v>
      </c>
      <c r="E253" s="18" t="s">
        <v>50</v>
      </c>
      <c r="F253" s="19">
        <v>42829</v>
      </c>
      <c r="G253" s="27" t="s">
        <v>273</v>
      </c>
      <c r="H253" s="22">
        <v>540</v>
      </c>
      <c r="I253" s="22">
        <v>8152.65</v>
      </c>
      <c r="J253" s="22">
        <v>2990.81</v>
      </c>
      <c r="K253" s="20"/>
      <c r="L253" s="22">
        <v>1503.72</v>
      </c>
      <c r="M253" s="22">
        <v>6054.95</v>
      </c>
      <c r="N253" s="22">
        <v>247.16</v>
      </c>
      <c r="O253" s="22">
        <v>-459.95</v>
      </c>
      <c r="P253" s="22">
        <v>-35.56</v>
      </c>
      <c r="Q253" s="28">
        <f t="shared" si="6"/>
        <v>-495.51</v>
      </c>
      <c r="R253" s="22">
        <v>0</v>
      </c>
      <c r="S253" s="22">
        <v>1317.91</v>
      </c>
      <c r="T253" s="28">
        <f t="shared" si="7"/>
        <v>1317.91</v>
      </c>
      <c r="U253" s="20"/>
      <c r="W253" s="135">
        <f t="array" ref="W253">SUM(($D253=W$25)*($G253="CM")*($H253:$P253))</f>
        <v>0</v>
      </c>
      <c r="X253" s="135">
        <f t="array" ref="X253">SUM(($D253=W$25)*($G253&lt;&gt;"CM")*($H253:$P253))</f>
        <v>0</v>
      </c>
      <c r="AA253" s="135">
        <f t="array" ref="AA253">SUM(($D253=AA$25)*($G253="CM")*(H253+I253+J253+K253+L253+N253))</f>
        <v>13434.339999999998</v>
      </c>
      <c r="AB253" s="135">
        <f t="array" ref="AB253">SUM(($D253=AA$25)*($G253&lt;&gt;"CM")*(H253+I253+J253+K253+L253+N253))</f>
        <v>0</v>
      </c>
    </row>
    <row r="254" spans="1:28" ht="15.75" thickBot="1" x14ac:dyDescent="0.3">
      <c r="A254" s="18" t="s">
        <v>22</v>
      </c>
      <c r="B254" s="18" t="s">
        <v>22</v>
      </c>
      <c r="C254" s="18" t="s">
        <v>49</v>
      </c>
      <c r="D254" s="27" t="s">
        <v>270</v>
      </c>
      <c r="E254" s="18" t="s">
        <v>50</v>
      </c>
      <c r="F254" s="19">
        <v>42830</v>
      </c>
      <c r="G254" s="27" t="s">
        <v>273</v>
      </c>
      <c r="H254" s="23">
        <v>1395</v>
      </c>
      <c r="I254" s="23">
        <v>32447.25</v>
      </c>
      <c r="J254" s="23">
        <v>9610.44</v>
      </c>
      <c r="K254" s="21"/>
      <c r="L254" s="23">
        <v>5984.73</v>
      </c>
      <c r="M254" s="23">
        <v>19456.52</v>
      </c>
      <c r="N254" s="23">
        <v>803.8</v>
      </c>
      <c r="O254" s="23">
        <v>-1477.97</v>
      </c>
      <c r="P254" s="23">
        <v>-114.25</v>
      </c>
      <c r="Q254" s="28">
        <f t="shared" si="6"/>
        <v>-1592.22</v>
      </c>
      <c r="R254" s="23">
        <v>0</v>
      </c>
      <c r="S254" s="23">
        <v>4928.6400000000003</v>
      </c>
      <c r="T254" s="28">
        <f t="shared" si="7"/>
        <v>4928.6400000000003</v>
      </c>
      <c r="U254" s="21"/>
      <c r="W254" s="135">
        <f t="array" ref="W254">SUM(($D254=W$25)*($G254="CM")*($H254:$P254))</f>
        <v>0</v>
      </c>
      <c r="X254" s="135">
        <f t="array" ref="X254">SUM(($D254=W$25)*($G254&lt;&gt;"CM")*($H254:$P254))</f>
        <v>0</v>
      </c>
      <c r="AA254" s="135">
        <f t="array" ref="AA254">SUM(($D254=AA$25)*($G254="CM")*(H254+I254+J254+K254+L254+N254))</f>
        <v>50241.22</v>
      </c>
      <c r="AB254" s="135">
        <f t="array" ref="AB254">SUM(($D254=AA$25)*($G254&lt;&gt;"CM")*(H254+I254+J254+K254+L254+N254))</f>
        <v>0</v>
      </c>
    </row>
    <row r="255" spans="1:28" ht="15.75" thickBot="1" x14ac:dyDescent="0.3">
      <c r="A255" s="18" t="s">
        <v>22</v>
      </c>
      <c r="B255" s="18" t="s">
        <v>22</v>
      </c>
      <c r="C255" s="18" t="s">
        <v>49</v>
      </c>
      <c r="D255" s="27" t="s">
        <v>270</v>
      </c>
      <c r="E255" s="18" t="s">
        <v>50</v>
      </c>
      <c r="F255" s="19">
        <v>42831</v>
      </c>
      <c r="G255" s="27" t="s">
        <v>273</v>
      </c>
      <c r="H255" s="22">
        <v>1620</v>
      </c>
      <c r="I255" s="22">
        <v>37498.959999999999</v>
      </c>
      <c r="J255" s="22">
        <v>10901.67</v>
      </c>
      <c r="K255" s="20"/>
      <c r="L255" s="22">
        <v>6916.48</v>
      </c>
      <c r="M255" s="22">
        <v>22070.7</v>
      </c>
      <c r="N255" s="22">
        <v>914.04</v>
      </c>
      <c r="O255" s="22">
        <v>-1676.57</v>
      </c>
      <c r="P255" s="22">
        <v>-129.59</v>
      </c>
      <c r="Q255" s="28">
        <f t="shared" si="6"/>
        <v>-1806.1599999999999</v>
      </c>
      <c r="R255" s="22">
        <v>0</v>
      </c>
      <c r="S255" s="22">
        <v>5675.21</v>
      </c>
      <c r="T255" s="28">
        <f t="shared" si="7"/>
        <v>5675.21</v>
      </c>
      <c r="U255" s="20"/>
      <c r="W255" s="135">
        <f t="array" ref="W255">SUM(($D255=W$25)*($G255="CM")*($H255:$P255))</f>
        <v>0</v>
      </c>
      <c r="X255" s="135">
        <f t="array" ref="X255">SUM(($D255=W$25)*($G255&lt;&gt;"CM")*($H255:$P255))</f>
        <v>0</v>
      </c>
      <c r="AA255" s="135">
        <f t="array" ref="AA255">SUM(($D255=AA$25)*($G255="CM")*(H255+I255+J255+K255+L255+N255))</f>
        <v>57851.15</v>
      </c>
      <c r="AB255" s="135">
        <f t="array" ref="AB255">SUM(($D255=AA$25)*($G255&lt;&gt;"CM")*(H255+I255+J255+K255+L255+N255))</f>
        <v>0</v>
      </c>
    </row>
    <row r="256" spans="1:28" ht="15.75" thickBot="1" x14ac:dyDescent="0.3">
      <c r="A256" s="18" t="s">
        <v>22</v>
      </c>
      <c r="B256" s="18" t="s">
        <v>22</v>
      </c>
      <c r="C256" s="18" t="s">
        <v>49</v>
      </c>
      <c r="D256" s="27" t="s">
        <v>270</v>
      </c>
      <c r="E256" s="18" t="s">
        <v>50</v>
      </c>
      <c r="F256" s="19">
        <v>42832</v>
      </c>
      <c r="G256" s="27" t="s">
        <v>273</v>
      </c>
      <c r="H256" s="23">
        <v>630</v>
      </c>
      <c r="I256" s="23">
        <v>9978.52</v>
      </c>
      <c r="J256" s="23">
        <v>2708.68</v>
      </c>
      <c r="K256" s="21"/>
      <c r="L256" s="23">
        <v>1840.49</v>
      </c>
      <c r="M256" s="23">
        <v>5483.8</v>
      </c>
      <c r="N256" s="23">
        <v>227.86</v>
      </c>
      <c r="O256" s="23">
        <v>-416.56</v>
      </c>
      <c r="P256" s="23">
        <v>-32.200000000000003</v>
      </c>
      <c r="Q256" s="28">
        <f t="shared" si="6"/>
        <v>-448.76</v>
      </c>
      <c r="R256" s="23">
        <v>0</v>
      </c>
      <c r="S256" s="23">
        <v>1509.32</v>
      </c>
      <c r="T256" s="28">
        <f t="shared" si="7"/>
        <v>1509.32</v>
      </c>
      <c r="U256" s="21"/>
      <c r="W256" s="135">
        <f t="array" ref="W256">SUM(($D256=W$25)*($G256="CM")*($H256:$P256))</f>
        <v>0</v>
      </c>
      <c r="X256" s="135">
        <f t="array" ref="X256">SUM(($D256=W$25)*($G256&lt;&gt;"CM")*($H256:$P256))</f>
        <v>0</v>
      </c>
      <c r="AA256" s="135">
        <f t="array" ref="AA256">SUM(($D256=AA$25)*($G256="CM")*(H256+I256+J256+K256+L256+N256))</f>
        <v>15385.550000000001</v>
      </c>
      <c r="AB256" s="135">
        <f t="array" ref="AB256">SUM(($D256=AA$25)*($G256&lt;&gt;"CM")*(H256+I256+J256+K256+L256+N256))</f>
        <v>0</v>
      </c>
    </row>
    <row r="257" spans="1:28" ht="15.75" thickBot="1" x14ac:dyDescent="0.3">
      <c r="A257" s="18" t="s">
        <v>22</v>
      </c>
      <c r="B257" s="18" t="s">
        <v>22</v>
      </c>
      <c r="C257" s="18" t="s">
        <v>49</v>
      </c>
      <c r="D257" s="27" t="s">
        <v>270</v>
      </c>
      <c r="E257" s="18" t="s">
        <v>50</v>
      </c>
      <c r="F257" s="19">
        <v>42833</v>
      </c>
      <c r="G257" s="27" t="s">
        <v>273</v>
      </c>
      <c r="H257" s="22">
        <v>810</v>
      </c>
      <c r="I257" s="22">
        <v>15399.45</v>
      </c>
      <c r="J257" s="22">
        <v>5134.9799999999996</v>
      </c>
      <c r="K257" s="20"/>
      <c r="L257" s="22">
        <v>2840.36</v>
      </c>
      <c r="M257" s="22">
        <v>10395.89</v>
      </c>
      <c r="N257" s="22">
        <v>433.29</v>
      </c>
      <c r="O257" s="22">
        <v>-789.71</v>
      </c>
      <c r="P257" s="22">
        <v>-61.04</v>
      </c>
      <c r="Q257" s="28">
        <f t="shared" si="6"/>
        <v>-850.75</v>
      </c>
      <c r="R257" s="22">
        <v>0</v>
      </c>
      <c r="S257" s="22">
        <v>2415.04</v>
      </c>
      <c r="T257" s="28">
        <f t="shared" si="7"/>
        <v>2415.04</v>
      </c>
      <c r="U257" s="20"/>
      <c r="W257" s="135">
        <f t="array" ref="W257">SUM(($D257=W$25)*($G257="CM")*($H257:$P257))</f>
        <v>0</v>
      </c>
      <c r="X257" s="135">
        <f t="array" ref="X257">SUM(($D257=W$25)*($G257&lt;&gt;"CM")*($H257:$P257))</f>
        <v>0</v>
      </c>
      <c r="AA257" s="135">
        <f t="array" ref="AA257">SUM(($D257=AA$25)*($G257="CM")*(H257+I257+J257+K257+L257+N257))</f>
        <v>24618.080000000002</v>
      </c>
      <c r="AB257" s="135">
        <f t="array" ref="AB257">SUM(($D257=AA$25)*($G257&lt;&gt;"CM")*(H257+I257+J257+K257+L257+N257))</f>
        <v>0</v>
      </c>
    </row>
    <row r="258" spans="1:28" ht="15.75" thickBot="1" x14ac:dyDescent="0.3">
      <c r="A258" s="18" t="s">
        <v>22</v>
      </c>
      <c r="B258" s="18" t="s">
        <v>22</v>
      </c>
      <c r="C258" s="18" t="s">
        <v>49</v>
      </c>
      <c r="D258" s="27" t="s">
        <v>270</v>
      </c>
      <c r="E258" s="18" t="s">
        <v>50</v>
      </c>
      <c r="F258" s="19">
        <v>42834</v>
      </c>
      <c r="G258" s="27" t="s">
        <v>273</v>
      </c>
      <c r="H258" s="23">
        <v>1710</v>
      </c>
      <c r="I258" s="23">
        <v>31816.12</v>
      </c>
      <c r="J258" s="23">
        <v>10822.88</v>
      </c>
      <c r="K258" s="21"/>
      <c r="L258" s="23">
        <v>5868.29</v>
      </c>
      <c r="M258" s="23">
        <v>21911.200000000001</v>
      </c>
      <c r="N258" s="23">
        <v>920.2</v>
      </c>
      <c r="O258" s="23">
        <v>-1664.47</v>
      </c>
      <c r="P258" s="23">
        <v>-128.63999999999999</v>
      </c>
      <c r="Q258" s="28">
        <f t="shared" si="6"/>
        <v>-1793.1100000000001</v>
      </c>
      <c r="R258" s="23">
        <v>0</v>
      </c>
      <c r="S258" s="23">
        <v>5016.59</v>
      </c>
      <c r="T258" s="28">
        <f t="shared" si="7"/>
        <v>5016.59</v>
      </c>
      <c r="U258" s="21"/>
      <c r="W258" s="135">
        <f t="array" ref="W258">SUM(($D258=W$25)*($G258="CM")*($H258:$P258))</f>
        <v>0</v>
      </c>
      <c r="X258" s="135">
        <f t="array" ref="X258">SUM(($D258=W$25)*($G258&lt;&gt;"CM")*($H258:$P258))</f>
        <v>0</v>
      </c>
      <c r="AA258" s="135">
        <f t="array" ref="AA258">SUM(($D258=AA$25)*($G258="CM")*(H258+I258+J258+K258+L258+N258))</f>
        <v>51137.489999999991</v>
      </c>
      <c r="AB258" s="135">
        <f t="array" ref="AB258">SUM(($D258=AA$25)*($G258&lt;&gt;"CM")*(H258+I258+J258+K258+L258+N258))</f>
        <v>0</v>
      </c>
    </row>
    <row r="259" spans="1:28" ht="15.75" thickBot="1" x14ac:dyDescent="0.3">
      <c r="A259" s="18" t="s">
        <v>22</v>
      </c>
      <c r="B259" s="18" t="s">
        <v>22</v>
      </c>
      <c r="C259" s="18" t="s">
        <v>49</v>
      </c>
      <c r="D259" s="27" t="s">
        <v>270</v>
      </c>
      <c r="E259" s="18" t="s">
        <v>50</v>
      </c>
      <c r="F259" s="19">
        <v>42835</v>
      </c>
      <c r="G259" s="27" t="s">
        <v>273</v>
      </c>
      <c r="H259" s="22">
        <v>1440</v>
      </c>
      <c r="I259" s="22">
        <v>41303.93</v>
      </c>
      <c r="J259" s="22">
        <v>14732.24</v>
      </c>
      <c r="K259" s="20"/>
      <c r="L259" s="22">
        <v>7618.28</v>
      </c>
      <c r="M259" s="22">
        <v>29825.68</v>
      </c>
      <c r="N259" s="22">
        <v>1257.3599999999999</v>
      </c>
      <c r="O259" s="22">
        <v>-2265.65</v>
      </c>
      <c r="P259" s="22">
        <v>-175.13</v>
      </c>
      <c r="Q259" s="28">
        <f t="shared" si="6"/>
        <v>-2440.7800000000002</v>
      </c>
      <c r="R259" s="22">
        <v>0</v>
      </c>
      <c r="S259" s="22">
        <v>6509.1</v>
      </c>
      <c r="T259" s="28">
        <f t="shared" si="7"/>
        <v>6509.1</v>
      </c>
      <c r="U259" s="20"/>
      <c r="W259" s="135">
        <f t="array" ref="W259">SUM(($D259=W$25)*($G259="CM")*($H259:$P259))</f>
        <v>0</v>
      </c>
      <c r="X259" s="135">
        <f t="array" ref="X259">SUM(($D259=W$25)*($G259&lt;&gt;"CM")*($H259:$P259))</f>
        <v>0</v>
      </c>
      <c r="AA259" s="135">
        <f t="array" ref="AA259">SUM(($D259=AA$25)*($G259="CM")*(H259+I259+J259+K259+L259+N259))</f>
        <v>66351.81</v>
      </c>
      <c r="AB259" s="135">
        <f t="array" ref="AB259">SUM(($D259=AA$25)*($G259&lt;&gt;"CM")*(H259+I259+J259+K259+L259+N259))</f>
        <v>0</v>
      </c>
    </row>
    <row r="260" spans="1:28" ht="15.75" thickBot="1" x14ac:dyDescent="0.3">
      <c r="A260" s="18" t="s">
        <v>22</v>
      </c>
      <c r="B260" s="18" t="s">
        <v>22</v>
      </c>
      <c r="C260" s="18" t="s">
        <v>49</v>
      </c>
      <c r="D260" s="27" t="s">
        <v>270</v>
      </c>
      <c r="E260" s="18" t="s">
        <v>50</v>
      </c>
      <c r="F260" s="19">
        <v>42836</v>
      </c>
      <c r="G260" s="27" t="s">
        <v>273</v>
      </c>
      <c r="H260" s="23">
        <v>720</v>
      </c>
      <c r="I260" s="23">
        <v>14782.5</v>
      </c>
      <c r="J260" s="23">
        <v>3699.08</v>
      </c>
      <c r="K260" s="21"/>
      <c r="L260" s="23">
        <v>2726.57</v>
      </c>
      <c r="M260" s="23">
        <v>7488.86</v>
      </c>
      <c r="N260" s="23">
        <v>319.45</v>
      </c>
      <c r="O260" s="23">
        <v>-568.88</v>
      </c>
      <c r="P260" s="23">
        <v>-43.97</v>
      </c>
      <c r="Q260" s="28">
        <f t="shared" ref="Q260:Q323" si="8">O260+P260</f>
        <v>-612.85</v>
      </c>
      <c r="R260" s="23">
        <v>0</v>
      </c>
      <c r="S260" s="23">
        <v>2182.4899999999998</v>
      </c>
      <c r="T260" s="28">
        <f t="shared" ref="T260:T323" si="9">R260+S260</f>
        <v>2182.4899999999998</v>
      </c>
      <c r="U260" s="21"/>
      <c r="W260" s="135">
        <f t="array" ref="W260">SUM(($D260=W$25)*($G260="CM")*($H260:$P260))</f>
        <v>0</v>
      </c>
      <c r="X260" s="135">
        <f t="array" ref="X260">SUM(($D260=W$25)*($G260&lt;&gt;"CM")*($H260:$P260))</f>
        <v>0</v>
      </c>
      <c r="AA260" s="135">
        <f t="array" ref="AA260">SUM(($D260=AA$25)*($G260="CM")*(H260+I260+J260+K260+L260+N260))</f>
        <v>22247.600000000002</v>
      </c>
      <c r="AB260" s="135">
        <f t="array" ref="AB260">SUM(($D260=AA$25)*($G260&lt;&gt;"CM")*(H260+I260+J260+K260+L260+N260))</f>
        <v>0</v>
      </c>
    </row>
    <row r="261" spans="1:28" ht="15.75" thickBot="1" x14ac:dyDescent="0.3">
      <c r="A261" s="18" t="s">
        <v>22</v>
      </c>
      <c r="B261" s="18" t="s">
        <v>22</v>
      </c>
      <c r="C261" s="18" t="s">
        <v>49</v>
      </c>
      <c r="D261" s="27" t="s">
        <v>270</v>
      </c>
      <c r="E261" s="18" t="s">
        <v>50</v>
      </c>
      <c r="F261" s="19">
        <v>42837</v>
      </c>
      <c r="G261" s="27" t="s">
        <v>273</v>
      </c>
      <c r="H261" s="22">
        <v>1080</v>
      </c>
      <c r="I261" s="22">
        <v>24482.25</v>
      </c>
      <c r="J261" s="22">
        <v>7877.57</v>
      </c>
      <c r="K261" s="20"/>
      <c r="L261" s="22">
        <v>4515.62</v>
      </c>
      <c r="M261" s="22">
        <v>15948.28</v>
      </c>
      <c r="N261" s="22">
        <v>682.12</v>
      </c>
      <c r="O261" s="22">
        <v>-1211.49</v>
      </c>
      <c r="P261" s="22">
        <v>-93.64</v>
      </c>
      <c r="Q261" s="28">
        <f t="shared" si="8"/>
        <v>-1305.1300000000001</v>
      </c>
      <c r="R261" s="22">
        <v>0</v>
      </c>
      <c r="S261" s="22">
        <v>3790.34</v>
      </c>
      <c r="T261" s="28">
        <f t="shared" si="9"/>
        <v>3790.34</v>
      </c>
      <c r="U261" s="20"/>
      <c r="W261" s="135">
        <f t="array" ref="W261">SUM(($D261=W$25)*($G261="CM")*($H261:$P261))</f>
        <v>0</v>
      </c>
      <c r="X261" s="135">
        <f t="array" ref="X261">SUM(($D261=W$25)*($G261&lt;&gt;"CM")*($H261:$P261))</f>
        <v>0</v>
      </c>
      <c r="AA261" s="135">
        <f t="array" ref="AA261">SUM(($D261=AA$25)*($G261="CM")*(H261+I261+J261+K261+L261+N261))</f>
        <v>38637.560000000005</v>
      </c>
      <c r="AB261" s="135">
        <f t="array" ref="AB261">SUM(($D261=AA$25)*($G261&lt;&gt;"CM")*(H261+I261+J261+K261+L261+N261))</f>
        <v>0</v>
      </c>
    </row>
    <row r="262" spans="1:28" ht="15.75" thickBot="1" x14ac:dyDescent="0.3">
      <c r="A262" s="18" t="s">
        <v>22</v>
      </c>
      <c r="B262" s="18" t="s">
        <v>22</v>
      </c>
      <c r="C262" s="18" t="s">
        <v>49</v>
      </c>
      <c r="D262" s="27" t="s">
        <v>270</v>
      </c>
      <c r="E262" s="18" t="s">
        <v>50</v>
      </c>
      <c r="F262" s="19">
        <v>42838</v>
      </c>
      <c r="G262" s="27" t="s">
        <v>273</v>
      </c>
      <c r="H262" s="23">
        <v>2700</v>
      </c>
      <c r="I262" s="23">
        <v>60363.22</v>
      </c>
      <c r="J262" s="23">
        <v>22368.97</v>
      </c>
      <c r="K262" s="21"/>
      <c r="L262" s="23">
        <v>11133.69</v>
      </c>
      <c r="M262" s="23">
        <v>45286.41</v>
      </c>
      <c r="N262" s="23">
        <v>1947.63</v>
      </c>
      <c r="O262" s="23">
        <v>-3440.11</v>
      </c>
      <c r="P262" s="23">
        <v>-265.88</v>
      </c>
      <c r="Q262" s="28">
        <f t="shared" si="8"/>
        <v>-3705.9900000000002</v>
      </c>
      <c r="R262" s="23">
        <v>0</v>
      </c>
      <c r="S262" s="23">
        <v>9664.18</v>
      </c>
      <c r="T262" s="28">
        <f t="shared" si="9"/>
        <v>9664.18</v>
      </c>
      <c r="U262" s="21"/>
      <c r="W262" s="135">
        <f t="array" ref="W262">SUM(($D262=W$25)*($G262="CM")*($H262:$P262))</f>
        <v>0</v>
      </c>
      <c r="X262" s="135">
        <f t="array" ref="X262">SUM(($D262=W$25)*($G262&lt;&gt;"CM")*($H262:$P262))</f>
        <v>0</v>
      </c>
      <c r="AA262" s="135">
        <f t="array" ref="AA262">SUM(($D262=AA$25)*($G262="CM")*(H262+I262+J262+K262+L262+N262))</f>
        <v>98513.510000000009</v>
      </c>
      <c r="AB262" s="135">
        <f t="array" ref="AB262">SUM(($D262=AA$25)*($G262&lt;&gt;"CM")*(H262+I262+J262+K262+L262+N262))</f>
        <v>0</v>
      </c>
    </row>
    <row r="263" spans="1:28" ht="15.75" thickBot="1" x14ac:dyDescent="0.3">
      <c r="A263" s="18" t="s">
        <v>22</v>
      </c>
      <c r="B263" s="18" t="s">
        <v>22</v>
      </c>
      <c r="C263" s="18" t="s">
        <v>49</v>
      </c>
      <c r="D263" s="27" t="s">
        <v>270</v>
      </c>
      <c r="E263" s="18" t="s">
        <v>50</v>
      </c>
      <c r="F263" s="19">
        <v>42839</v>
      </c>
      <c r="G263" s="27" t="s">
        <v>273</v>
      </c>
      <c r="H263" s="22">
        <v>1620</v>
      </c>
      <c r="I263" s="22">
        <v>31490.1</v>
      </c>
      <c r="J263" s="22">
        <v>10544.38</v>
      </c>
      <c r="K263" s="20"/>
      <c r="L263" s="22">
        <v>5808.18</v>
      </c>
      <c r="M263" s="22">
        <v>21347.279999999999</v>
      </c>
      <c r="N263" s="22">
        <v>926.45</v>
      </c>
      <c r="O263" s="22">
        <v>-1621.63</v>
      </c>
      <c r="P263" s="22">
        <v>-125.33</v>
      </c>
      <c r="Q263" s="28">
        <f t="shared" si="8"/>
        <v>-1746.96</v>
      </c>
      <c r="R263" s="22">
        <v>0</v>
      </c>
      <c r="S263" s="22">
        <v>4943.17</v>
      </c>
      <c r="T263" s="28">
        <f t="shared" si="9"/>
        <v>4943.17</v>
      </c>
      <c r="U263" s="20"/>
      <c r="W263" s="135">
        <f t="array" ref="W263">SUM(($D263=W$25)*($G263="CM")*($H263:$P263))</f>
        <v>0</v>
      </c>
      <c r="X263" s="135">
        <f t="array" ref="X263">SUM(($D263=W$25)*($G263&lt;&gt;"CM")*($H263:$P263))</f>
        <v>0</v>
      </c>
      <c r="AA263" s="135">
        <f t="array" ref="AA263">SUM(($D263=AA$25)*($G263="CM")*(H263+I263+J263+K263+L263+N263))</f>
        <v>50389.109999999993</v>
      </c>
      <c r="AB263" s="135">
        <f t="array" ref="AB263">SUM(($D263=AA$25)*($G263&lt;&gt;"CM")*(H263+I263+J263+K263+L263+N263))</f>
        <v>0</v>
      </c>
    </row>
    <row r="264" spans="1:28" ht="15.75" thickBot="1" x14ac:dyDescent="0.3">
      <c r="A264" s="18" t="s">
        <v>22</v>
      </c>
      <c r="B264" s="18" t="s">
        <v>22</v>
      </c>
      <c r="C264" s="18" t="s">
        <v>49</v>
      </c>
      <c r="D264" s="27" t="s">
        <v>270</v>
      </c>
      <c r="E264" s="18" t="s">
        <v>50</v>
      </c>
      <c r="F264" s="19">
        <v>42840</v>
      </c>
      <c r="G264" s="27" t="s">
        <v>273</v>
      </c>
      <c r="H264" s="23">
        <v>1080</v>
      </c>
      <c r="I264" s="23">
        <v>34940.699999999997</v>
      </c>
      <c r="J264" s="23">
        <v>15167.26</v>
      </c>
      <c r="K264" s="21"/>
      <c r="L264" s="23">
        <v>6444.65</v>
      </c>
      <c r="M264" s="23">
        <v>30706.39</v>
      </c>
      <c r="N264" s="23">
        <v>1336.58</v>
      </c>
      <c r="O264" s="23">
        <v>-2332.56</v>
      </c>
      <c r="P264" s="23">
        <v>-180.3</v>
      </c>
      <c r="Q264" s="28">
        <f t="shared" si="8"/>
        <v>-2512.86</v>
      </c>
      <c r="R264" s="23">
        <v>0</v>
      </c>
      <c r="S264" s="23">
        <v>5784.86</v>
      </c>
      <c r="T264" s="28">
        <f t="shared" si="9"/>
        <v>5784.86</v>
      </c>
      <c r="U264" s="21"/>
      <c r="W264" s="135">
        <f t="array" ref="W264">SUM(($D264=W$25)*($G264="CM")*($H264:$P264))</f>
        <v>0</v>
      </c>
      <c r="X264" s="135">
        <f t="array" ref="X264">SUM(($D264=W$25)*($G264&lt;&gt;"CM")*($H264:$P264))</f>
        <v>0</v>
      </c>
      <c r="AA264" s="135">
        <f t="array" ref="AA264">SUM(($D264=AA$25)*($G264="CM")*(H264+I264+J264+K264+L264+N264))</f>
        <v>58969.19</v>
      </c>
      <c r="AB264" s="135">
        <f t="array" ref="AB264">SUM(($D264=AA$25)*($G264&lt;&gt;"CM")*(H264+I264+J264+K264+L264+N264))</f>
        <v>0</v>
      </c>
    </row>
    <row r="265" spans="1:28" ht="15.75" thickBot="1" x14ac:dyDescent="0.3">
      <c r="A265" s="18" t="s">
        <v>22</v>
      </c>
      <c r="B265" s="18" t="s">
        <v>22</v>
      </c>
      <c r="C265" s="18" t="s">
        <v>49</v>
      </c>
      <c r="D265" s="27" t="s">
        <v>270</v>
      </c>
      <c r="E265" s="18" t="s">
        <v>50</v>
      </c>
      <c r="F265" s="19">
        <v>42841</v>
      </c>
      <c r="G265" s="27" t="s">
        <v>273</v>
      </c>
      <c r="H265" s="22">
        <v>1800</v>
      </c>
      <c r="I265" s="22">
        <v>36206.33</v>
      </c>
      <c r="J265" s="22">
        <v>10448.200000000001</v>
      </c>
      <c r="K265" s="20"/>
      <c r="L265" s="22">
        <v>6678.05</v>
      </c>
      <c r="M265" s="22">
        <v>21152.55</v>
      </c>
      <c r="N265" s="22">
        <v>931.08</v>
      </c>
      <c r="O265" s="22">
        <v>-1606.81</v>
      </c>
      <c r="P265" s="22">
        <v>-124.21</v>
      </c>
      <c r="Q265" s="28">
        <f t="shared" si="8"/>
        <v>-1731.02</v>
      </c>
      <c r="R265" s="22">
        <v>0</v>
      </c>
      <c r="S265" s="22">
        <v>5499.85</v>
      </c>
      <c r="T265" s="28">
        <f t="shared" si="9"/>
        <v>5499.85</v>
      </c>
      <c r="U265" s="20"/>
      <c r="W265" s="135">
        <f t="array" ref="W265">SUM(($D265=W$25)*($G265="CM")*($H265:$P265))</f>
        <v>0</v>
      </c>
      <c r="X265" s="135">
        <f t="array" ref="X265">SUM(($D265=W$25)*($G265&lt;&gt;"CM")*($H265:$P265))</f>
        <v>0</v>
      </c>
      <c r="AA265" s="135">
        <f t="array" ref="AA265">SUM(($D265=AA$25)*($G265="CM")*(H265+I265+J265+K265+L265+N265))</f>
        <v>56063.66</v>
      </c>
      <c r="AB265" s="135">
        <f t="array" ref="AB265">SUM(($D265=AA$25)*($G265&lt;&gt;"CM")*(H265+I265+J265+K265+L265+N265))</f>
        <v>0</v>
      </c>
    </row>
    <row r="266" spans="1:28" ht="15.75" thickBot="1" x14ac:dyDescent="0.3">
      <c r="A266" s="18" t="s">
        <v>22</v>
      </c>
      <c r="B266" s="18" t="s">
        <v>22</v>
      </c>
      <c r="C266" s="18" t="s">
        <v>49</v>
      </c>
      <c r="D266" s="27" t="s">
        <v>270</v>
      </c>
      <c r="E266" s="18" t="s">
        <v>50</v>
      </c>
      <c r="F266" s="19">
        <v>42842</v>
      </c>
      <c r="G266" s="27" t="s">
        <v>273</v>
      </c>
      <c r="H266" s="23">
        <v>948</v>
      </c>
      <c r="I266" s="23">
        <v>16641.990000000002</v>
      </c>
      <c r="J266" s="23">
        <v>5291.63</v>
      </c>
      <c r="K266" s="21"/>
      <c r="L266" s="23">
        <v>3069.53</v>
      </c>
      <c r="M266" s="23">
        <v>10713.08</v>
      </c>
      <c r="N266" s="23">
        <v>473.62</v>
      </c>
      <c r="O266" s="23">
        <v>-813.81</v>
      </c>
      <c r="P266" s="23">
        <v>-62.89</v>
      </c>
      <c r="Q266" s="28">
        <f t="shared" si="8"/>
        <v>-876.69999999999993</v>
      </c>
      <c r="R266" s="23">
        <v>0</v>
      </c>
      <c r="S266" s="23">
        <v>2592.27</v>
      </c>
      <c r="T266" s="28">
        <f t="shared" si="9"/>
        <v>2592.27</v>
      </c>
      <c r="U266" s="21"/>
      <c r="W266" s="135">
        <f t="array" ref="W266">SUM(($D266=W$25)*($G266="CM")*($H266:$P266))</f>
        <v>0</v>
      </c>
      <c r="X266" s="135">
        <f t="array" ref="X266">SUM(($D266=W$25)*($G266&lt;&gt;"CM")*($H266:$P266))</f>
        <v>0</v>
      </c>
      <c r="AA266" s="135">
        <f t="array" ref="AA266">SUM(($D266=AA$25)*($G266="CM")*(H266+I266+J266+K266+L266+N266))</f>
        <v>26424.77</v>
      </c>
      <c r="AB266" s="135">
        <f t="array" ref="AB266">SUM(($D266=AA$25)*($G266&lt;&gt;"CM")*(H266+I266+J266+K266+L266+N266))</f>
        <v>0</v>
      </c>
    </row>
    <row r="267" spans="1:28" ht="15.75" thickBot="1" x14ac:dyDescent="0.3">
      <c r="A267" s="18" t="s">
        <v>22</v>
      </c>
      <c r="B267" s="18" t="s">
        <v>22</v>
      </c>
      <c r="C267" s="18" t="s">
        <v>49</v>
      </c>
      <c r="D267" s="27" t="s">
        <v>270</v>
      </c>
      <c r="E267" s="18" t="s">
        <v>50</v>
      </c>
      <c r="F267" s="19">
        <v>42843</v>
      </c>
      <c r="G267" s="27" t="s">
        <v>273</v>
      </c>
      <c r="H267" s="22">
        <v>1260</v>
      </c>
      <c r="I267" s="22">
        <v>26224.43</v>
      </c>
      <c r="J267" s="22">
        <v>9119.99</v>
      </c>
      <c r="K267" s="20"/>
      <c r="L267" s="22">
        <v>4836.96</v>
      </c>
      <c r="M267" s="22">
        <v>18463.57</v>
      </c>
      <c r="N267" s="22">
        <v>819.27</v>
      </c>
      <c r="O267" s="22">
        <v>-1402.53</v>
      </c>
      <c r="P267" s="22">
        <v>-108.41</v>
      </c>
      <c r="Q267" s="28">
        <f t="shared" si="8"/>
        <v>-1510.94</v>
      </c>
      <c r="R267" s="22">
        <v>0</v>
      </c>
      <c r="S267" s="22">
        <v>4145.78</v>
      </c>
      <c r="T267" s="28">
        <f t="shared" si="9"/>
        <v>4145.78</v>
      </c>
      <c r="U267" s="20"/>
      <c r="W267" s="135">
        <f t="array" ref="W267">SUM(($D267=W$25)*($G267="CM")*($H267:$P267))</f>
        <v>0</v>
      </c>
      <c r="X267" s="135">
        <f t="array" ref="X267">SUM(($D267=W$25)*($G267&lt;&gt;"CM")*($H267:$P267))</f>
        <v>0</v>
      </c>
      <c r="AA267" s="135">
        <f t="array" ref="AA267">SUM(($D267=AA$25)*($G267="CM")*(H267+I267+J267+K267+L267+N267))</f>
        <v>42260.649999999994</v>
      </c>
      <c r="AB267" s="135">
        <f t="array" ref="AB267">SUM(($D267=AA$25)*($G267&lt;&gt;"CM")*(H267+I267+J267+K267+L267+N267))</f>
        <v>0</v>
      </c>
    </row>
    <row r="268" spans="1:28" ht="15.75" thickBot="1" x14ac:dyDescent="0.3">
      <c r="A268" s="18" t="s">
        <v>22</v>
      </c>
      <c r="B268" s="18" t="s">
        <v>22</v>
      </c>
      <c r="C268" s="18" t="s">
        <v>49</v>
      </c>
      <c r="D268" s="27" t="s">
        <v>270</v>
      </c>
      <c r="E268" s="18" t="s">
        <v>50</v>
      </c>
      <c r="F268" s="19">
        <v>42844</v>
      </c>
      <c r="G268" s="27" t="s">
        <v>273</v>
      </c>
      <c r="H268" s="23">
        <v>1710</v>
      </c>
      <c r="I268" s="23">
        <v>33347.699999999997</v>
      </c>
      <c r="J268" s="23">
        <v>11818.13</v>
      </c>
      <c r="K268" s="21"/>
      <c r="L268" s="23">
        <v>6150.81</v>
      </c>
      <c r="M268" s="23">
        <v>23926.07</v>
      </c>
      <c r="N268" s="23">
        <v>1068.8800000000001</v>
      </c>
      <c r="O268" s="23">
        <v>-1817.48</v>
      </c>
      <c r="P268" s="23">
        <v>-140.51</v>
      </c>
      <c r="Q268" s="28">
        <f t="shared" si="8"/>
        <v>-1957.99</v>
      </c>
      <c r="R268" s="23">
        <v>0</v>
      </c>
      <c r="S268" s="23">
        <v>5306.76</v>
      </c>
      <c r="T268" s="28">
        <f t="shared" si="9"/>
        <v>5306.76</v>
      </c>
      <c r="U268" s="21"/>
      <c r="W268" s="135">
        <f t="array" ref="W268">SUM(($D268=W$25)*($G268="CM")*($H268:$P268))</f>
        <v>0</v>
      </c>
      <c r="X268" s="135">
        <f t="array" ref="X268">SUM(($D268=W$25)*($G268&lt;&gt;"CM")*($H268:$P268))</f>
        <v>0</v>
      </c>
      <c r="AA268" s="135">
        <f t="array" ref="AA268">SUM(($D268=AA$25)*($G268="CM")*(H268+I268+J268+K268+L268+N268))</f>
        <v>54095.51999999999</v>
      </c>
      <c r="AB268" s="135">
        <f t="array" ref="AB268">SUM(($D268=AA$25)*($G268&lt;&gt;"CM")*(H268+I268+J268+K268+L268+N268))</f>
        <v>0</v>
      </c>
    </row>
    <row r="269" spans="1:28" ht="15.75" thickBot="1" x14ac:dyDescent="0.3">
      <c r="A269" s="18" t="s">
        <v>22</v>
      </c>
      <c r="B269" s="18" t="s">
        <v>22</v>
      </c>
      <c r="C269" s="18" t="s">
        <v>49</v>
      </c>
      <c r="D269" s="27" t="s">
        <v>270</v>
      </c>
      <c r="E269" s="18" t="s">
        <v>50</v>
      </c>
      <c r="F269" s="19">
        <v>42845</v>
      </c>
      <c r="G269" s="27" t="s">
        <v>273</v>
      </c>
      <c r="H269" s="22">
        <v>2880</v>
      </c>
      <c r="I269" s="22">
        <v>52400.93</v>
      </c>
      <c r="J269" s="22">
        <v>18059.57</v>
      </c>
      <c r="K269" s="20"/>
      <c r="L269" s="22">
        <v>9665.0499999999993</v>
      </c>
      <c r="M269" s="22">
        <v>36561.879999999997</v>
      </c>
      <c r="N269" s="22">
        <v>1640.87</v>
      </c>
      <c r="O269" s="22">
        <v>-2777.35</v>
      </c>
      <c r="P269" s="22">
        <v>-214.69</v>
      </c>
      <c r="Q269" s="28">
        <f t="shared" si="8"/>
        <v>-2992.04</v>
      </c>
      <c r="R269" s="22">
        <v>0</v>
      </c>
      <c r="S269" s="22">
        <v>8303.85</v>
      </c>
      <c r="T269" s="28">
        <f t="shared" si="9"/>
        <v>8303.85</v>
      </c>
      <c r="U269" s="20"/>
      <c r="W269" s="135">
        <f t="array" ref="W269">SUM(($D269=W$25)*($G269="CM")*($H269:$P269))</f>
        <v>0</v>
      </c>
      <c r="X269" s="135">
        <f t="array" ref="X269">SUM(($D269=W$25)*($G269&lt;&gt;"CM")*($H269:$P269))</f>
        <v>0</v>
      </c>
      <c r="AA269" s="135">
        <f t="array" ref="AA269">SUM(($D269=AA$25)*($G269="CM")*(H269+I269+J269+K269+L269+N269))</f>
        <v>84646.42</v>
      </c>
      <c r="AB269" s="135">
        <f t="array" ref="AB269">SUM(($D269=AA$25)*($G269&lt;&gt;"CM")*(H269+I269+J269+K269+L269+N269))</f>
        <v>0</v>
      </c>
    </row>
    <row r="270" spans="1:28" ht="15.75" thickBot="1" x14ac:dyDescent="0.3">
      <c r="A270" s="18" t="s">
        <v>22</v>
      </c>
      <c r="B270" s="18" t="s">
        <v>22</v>
      </c>
      <c r="C270" s="18" t="s">
        <v>49</v>
      </c>
      <c r="D270" s="27" t="s">
        <v>270</v>
      </c>
      <c r="E270" s="18" t="s">
        <v>50</v>
      </c>
      <c r="F270" s="19">
        <v>42854</v>
      </c>
      <c r="G270" s="27" t="s">
        <v>273</v>
      </c>
      <c r="H270" s="23">
        <v>1890</v>
      </c>
      <c r="I270" s="23">
        <v>27747.9</v>
      </c>
      <c r="J270" s="23">
        <v>9287.7099999999991</v>
      </c>
      <c r="K270" s="21"/>
      <c r="L270" s="23">
        <v>5117.9799999999996</v>
      </c>
      <c r="M270" s="23">
        <v>18803.189999999999</v>
      </c>
      <c r="N270" s="23">
        <v>853.03</v>
      </c>
      <c r="O270" s="23">
        <v>-1428.36</v>
      </c>
      <c r="P270" s="23">
        <v>-110.39</v>
      </c>
      <c r="Q270" s="28">
        <f t="shared" si="8"/>
        <v>-1538.75</v>
      </c>
      <c r="R270" s="23">
        <v>0</v>
      </c>
      <c r="S270" s="23">
        <v>4404.37</v>
      </c>
      <c r="T270" s="28">
        <f t="shared" si="9"/>
        <v>4404.37</v>
      </c>
      <c r="U270" s="21"/>
      <c r="W270" s="135">
        <f t="array" ref="W270">SUM(($D270=W$25)*($G270="CM")*($H270:$P270))</f>
        <v>0</v>
      </c>
      <c r="X270" s="135">
        <f t="array" ref="X270">SUM(($D270=W$25)*($G270&lt;&gt;"CM")*($H270:$P270))</f>
        <v>0</v>
      </c>
      <c r="AA270" s="135">
        <f t="array" ref="AA270">SUM(($D270=AA$25)*($G270="CM")*(H270+I270+J270+K270+L270+N270))</f>
        <v>44896.619999999995</v>
      </c>
      <c r="AB270" s="135">
        <f t="array" ref="AB270">SUM(($D270=AA$25)*($G270&lt;&gt;"CM")*(H270+I270+J270+K270+L270+N270))</f>
        <v>0</v>
      </c>
    </row>
    <row r="271" spans="1:28" ht="15.75" thickBot="1" x14ac:dyDescent="0.3">
      <c r="A271" s="18" t="s">
        <v>22</v>
      </c>
      <c r="B271" s="18" t="s">
        <v>22</v>
      </c>
      <c r="C271" s="18" t="s">
        <v>49</v>
      </c>
      <c r="D271" s="27" t="s">
        <v>270</v>
      </c>
      <c r="E271" s="18" t="s">
        <v>50</v>
      </c>
      <c r="F271" s="19">
        <v>42855</v>
      </c>
      <c r="G271" s="27" t="s">
        <v>273</v>
      </c>
      <c r="H271" s="22">
        <v>1440</v>
      </c>
      <c r="I271" s="22">
        <v>27934.2</v>
      </c>
      <c r="J271" s="22">
        <v>8514.52</v>
      </c>
      <c r="K271" s="20"/>
      <c r="L271" s="22">
        <v>5152.33</v>
      </c>
      <c r="M271" s="22">
        <v>17237.82</v>
      </c>
      <c r="N271" s="22">
        <v>784.41</v>
      </c>
      <c r="O271" s="22">
        <v>-1309.45</v>
      </c>
      <c r="P271" s="22">
        <v>-101.21</v>
      </c>
      <c r="Q271" s="28">
        <f t="shared" si="8"/>
        <v>-1410.66</v>
      </c>
      <c r="R271" s="22">
        <v>0</v>
      </c>
      <c r="S271" s="22">
        <v>4299.26</v>
      </c>
      <c r="T271" s="28">
        <f t="shared" si="9"/>
        <v>4299.26</v>
      </c>
      <c r="U271" s="20"/>
      <c r="W271" s="135">
        <f t="array" ref="W271">SUM(($D271=W$25)*($G271="CM")*($H271:$P271))</f>
        <v>0</v>
      </c>
      <c r="X271" s="135">
        <f t="array" ref="X271">SUM(($D271=W$25)*($G271&lt;&gt;"CM")*($H271:$P271))</f>
        <v>0</v>
      </c>
      <c r="AA271" s="135">
        <f t="array" ref="AA271">SUM(($D271=AA$25)*($G271="CM")*(H271+I271+J271+K271+L271+N271))</f>
        <v>43825.460000000006</v>
      </c>
      <c r="AB271" s="135">
        <f t="array" ref="AB271">SUM(($D271=AA$25)*($G271&lt;&gt;"CM")*(H271+I271+J271+K271+L271+N271))</f>
        <v>0</v>
      </c>
    </row>
    <row r="272" spans="1:28" ht="15.75" thickBot="1" x14ac:dyDescent="0.3">
      <c r="A272" s="18" t="s">
        <v>22</v>
      </c>
      <c r="B272" s="18" t="s">
        <v>22</v>
      </c>
      <c r="C272" s="18" t="s">
        <v>51</v>
      </c>
      <c r="D272" s="27" t="s">
        <v>270</v>
      </c>
      <c r="E272" s="18" t="s">
        <v>52</v>
      </c>
      <c r="F272" s="19">
        <v>42794</v>
      </c>
      <c r="G272" s="27" t="s">
        <v>274</v>
      </c>
      <c r="H272" s="23">
        <v>200</v>
      </c>
      <c r="I272" s="23">
        <v>26701.47</v>
      </c>
      <c r="J272" s="23">
        <v>11808</v>
      </c>
      <c r="K272" s="21"/>
      <c r="L272" s="23">
        <v>5968.28</v>
      </c>
      <c r="M272" s="23">
        <v>26814</v>
      </c>
      <c r="N272" s="23">
        <v>1082.4000000000001</v>
      </c>
      <c r="O272" s="23">
        <v>-1269.3599999999999</v>
      </c>
      <c r="P272" s="23">
        <v>-698.64</v>
      </c>
      <c r="Q272" s="28">
        <f t="shared" si="8"/>
        <v>-1968</v>
      </c>
      <c r="R272" s="23">
        <v>0</v>
      </c>
      <c r="S272" s="23">
        <v>4122.99</v>
      </c>
      <c r="T272" s="28">
        <f t="shared" si="9"/>
        <v>4122.99</v>
      </c>
      <c r="U272" s="21"/>
      <c r="W272" s="135">
        <f t="array" ref="W272">SUM(($D272=W$25)*($G272="CM")*($H272:$P272))</f>
        <v>0</v>
      </c>
      <c r="X272" s="135">
        <f t="array" ref="X272">SUM(($D272=W$25)*($G272&lt;&gt;"CM")*($H272:$P272))</f>
        <v>0</v>
      </c>
      <c r="AA272" s="135">
        <f t="array" ref="AA272">SUM(($D272=AA$25)*($G272="CM")*(H272+I272+J272+K272+L272+N272))</f>
        <v>0</v>
      </c>
      <c r="AB272" s="135">
        <f t="array" ref="AB272">SUM(($D272=AA$25)*($G272&lt;&gt;"CM")*(H272+I272+J272+K272+L272+N272))</f>
        <v>45760.15</v>
      </c>
    </row>
    <row r="273" spans="1:28" ht="15.75" thickBot="1" x14ac:dyDescent="0.3">
      <c r="A273" s="18" t="s">
        <v>22</v>
      </c>
      <c r="B273" s="18" t="s">
        <v>22</v>
      </c>
      <c r="C273" s="18" t="s">
        <v>51</v>
      </c>
      <c r="D273" s="27" t="s">
        <v>270</v>
      </c>
      <c r="E273" s="18" t="s">
        <v>52</v>
      </c>
      <c r="F273" s="19">
        <v>42827</v>
      </c>
      <c r="G273" s="27" t="s">
        <v>273</v>
      </c>
      <c r="H273" s="22">
        <v>60</v>
      </c>
      <c r="I273" s="22">
        <v>376.98</v>
      </c>
      <c r="J273" s="22">
        <v>86.4</v>
      </c>
      <c r="K273" s="20"/>
      <c r="L273" s="22">
        <v>84.26</v>
      </c>
      <c r="M273" s="22">
        <v>196.2</v>
      </c>
      <c r="N273" s="22">
        <v>8.59</v>
      </c>
      <c r="O273" s="22">
        <v>-14.91</v>
      </c>
      <c r="P273" s="22">
        <v>-1.1499999999999999</v>
      </c>
      <c r="Q273" s="28">
        <f t="shared" si="8"/>
        <v>-16.059999999999999</v>
      </c>
      <c r="R273" s="22">
        <v>0</v>
      </c>
      <c r="S273" s="22">
        <v>60.45</v>
      </c>
      <c r="T273" s="28">
        <f t="shared" si="9"/>
        <v>60.45</v>
      </c>
      <c r="U273" s="20"/>
      <c r="W273" s="135">
        <f t="array" ref="W273">SUM(($D273=W$25)*($G273="CM")*($H273:$P273))</f>
        <v>0</v>
      </c>
      <c r="X273" s="135">
        <f t="array" ref="X273">SUM(($D273=W$25)*($G273&lt;&gt;"CM")*($H273:$P273))</f>
        <v>0</v>
      </c>
      <c r="AA273" s="135">
        <f t="array" ref="AA273">SUM(($D273=AA$25)*($G273="CM")*(H273+I273+J273+K273+L273+N273))</f>
        <v>616.23</v>
      </c>
      <c r="AB273" s="135">
        <f t="array" ref="AB273">SUM(($D273=AA$25)*($G273&lt;&gt;"CM")*(H273+I273+J273+K273+L273+N273))</f>
        <v>0</v>
      </c>
    </row>
    <row r="274" spans="1:28" ht="15.75" thickBot="1" x14ac:dyDescent="0.3">
      <c r="A274" s="18" t="s">
        <v>22</v>
      </c>
      <c r="B274" s="18" t="s">
        <v>22</v>
      </c>
      <c r="C274" s="18" t="s">
        <v>51</v>
      </c>
      <c r="D274" s="27" t="s">
        <v>270</v>
      </c>
      <c r="E274" s="18" t="s">
        <v>52</v>
      </c>
      <c r="F274" s="19">
        <v>42828</v>
      </c>
      <c r="G274" s="27" t="s">
        <v>273</v>
      </c>
      <c r="H274" s="23">
        <v>400</v>
      </c>
      <c r="I274" s="23">
        <v>22153</v>
      </c>
      <c r="J274" s="23">
        <v>2682.72</v>
      </c>
      <c r="K274" s="21"/>
      <c r="L274" s="23">
        <v>4951.62</v>
      </c>
      <c r="M274" s="23">
        <v>6092.01</v>
      </c>
      <c r="N274" s="23">
        <v>248.36</v>
      </c>
      <c r="O274" s="23">
        <v>-462.77</v>
      </c>
      <c r="P274" s="23">
        <v>-35.770000000000003</v>
      </c>
      <c r="Q274" s="28">
        <f t="shared" si="8"/>
        <v>-498.53999999999996</v>
      </c>
      <c r="R274" s="23">
        <v>0</v>
      </c>
      <c r="S274" s="23">
        <v>2985.74</v>
      </c>
      <c r="T274" s="28">
        <f t="shared" si="9"/>
        <v>2985.74</v>
      </c>
      <c r="U274" s="21"/>
      <c r="W274" s="135">
        <f t="array" ref="W274">SUM(($D274=W$25)*($G274="CM")*($H274:$P274))</f>
        <v>0</v>
      </c>
      <c r="X274" s="135">
        <f t="array" ref="X274">SUM(($D274=W$25)*($G274&lt;&gt;"CM")*($H274:$P274))</f>
        <v>0</v>
      </c>
      <c r="AA274" s="135">
        <f t="array" ref="AA274">SUM(($D274=AA$25)*($G274="CM")*(H274+I274+J274+K274+L274+N274))</f>
        <v>30435.7</v>
      </c>
      <c r="AB274" s="135">
        <f t="array" ref="AB274">SUM(($D274=AA$25)*($G274&lt;&gt;"CM")*(H274+I274+J274+K274+L274+N274))</f>
        <v>0</v>
      </c>
    </row>
    <row r="275" spans="1:28" ht="15.75" thickBot="1" x14ac:dyDescent="0.3">
      <c r="A275" s="18" t="s">
        <v>22</v>
      </c>
      <c r="B275" s="18" t="s">
        <v>22</v>
      </c>
      <c r="C275" s="18" t="s">
        <v>51</v>
      </c>
      <c r="D275" s="27" t="s">
        <v>270</v>
      </c>
      <c r="E275" s="18" t="s">
        <v>52</v>
      </c>
      <c r="F275" s="19">
        <v>42831</v>
      </c>
      <c r="G275" s="27" t="s">
        <v>273</v>
      </c>
      <c r="H275" s="22">
        <v>200</v>
      </c>
      <c r="I275" s="22">
        <v>278.5</v>
      </c>
      <c r="J275" s="22">
        <v>48.96</v>
      </c>
      <c r="K275" s="20"/>
      <c r="L275" s="22">
        <v>62.25</v>
      </c>
      <c r="M275" s="22">
        <v>111.18</v>
      </c>
      <c r="N275" s="22">
        <v>4.62</v>
      </c>
      <c r="O275" s="22">
        <v>-8.4499999999999993</v>
      </c>
      <c r="P275" s="22">
        <v>-0.65</v>
      </c>
      <c r="Q275" s="28">
        <f t="shared" si="8"/>
        <v>-9.1</v>
      </c>
      <c r="R275" s="22">
        <v>0</v>
      </c>
      <c r="S275" s="22">
        <v>58.3</v>
      </c>
      <c r="T275" s="28">
        <f t="shared" si="9"/>
        <v>58.3</v>
      </c>
      <c r="U275" s="20"/>
      <c r="W275" s="135">
        <f t="array" ref="W275">SUM(($D275=W$25)*($G275="CM")*($H275:$P275))</f>
        <v>0</v>
      </c>
      <c r="X275" s="135">
        <f t="array" ref="X275">SUM(($D275=W$25)*($G275&lt;&gt;"CM")*($H275:$P275))</f>
        <v>0</v>
      </c>
      <c r="AA275" s="135">
        <f t="array" ref="AA275">SUM(($D275=AA$25)*($G275="CM")*(H275+I275+J275+K275+L275+N275))</f>
        <v>594.33000000000004</v>
      </c>
      <c r="AB275" s="135">
        <f t="array" ref="AB275">SUM(($D275=AA$25)*($G275&lt;&gt;"CM")*(H275+I275+J275+K275+L275+N275))</f>
        <v>0</v>
      </c>
    </row>
    <row r="276" spans="1:28" ht="15.75" thickBot="1" x14ac:dyDescent="0.3">
      <c r="A276" s="18" t="s">
        <v>22</v>
      </c>
      <c r="B276" s="18" t="s">
        <v>22</v>
      </c>
      <c r="C276" s="18" t="s">
        <v>51</v>
      </c>
      <c r="D276" s="27" t="s">
        <v>270</v>
      </c>
      <c r="E276" s="18" t="s">
        <v>52</v>
      </c>
      <c r="F276" s="19">
        <v>42832</v>
      </c>
      <c r="G276" s="27" t="s">
        <v>273</v>
      </c>
      <c r="H276" s="23">
        <v>600</v>
      </c>
      <c r="I276" s="23">
        <v>16728.93</v>
      </c>
      <c r="J276" s="23">
        <v>1987.2</v>
      </c>
      <c r="K276" s="21"/>
      <c r="L276" s="23">
        <v>3739.23</v>
      </c>
      <c r="M276" s="23">
        <v>4512.6000000000004</v>
      </c>
      <c r="N276" s="23">
        <v>188.12</v>
      </c>
      <c r="O276" s="23">
        <v>-342.79</v>
      </c>
      <c r="P276" s="23">
        <v>-26.49</v>
      </c>
      <c r="Q276" s="28">
        <f t="shared" si="8"/>
        <v>-369.28000000000003</v>
      </c>
      <c r="R276" s="23">
        <v>0</v>
      </c>
      <c r="S276" s="23">
        <v>2280.19</v>
      </c>
      <c r="T276" s="28">
        <f t="shared" si="9"/>
        <v>2280.19</v>
      </c>
      <c r="U276" s="21"/>
      <c r="W276" s="135">
        <f t="array" ref="W276">SUM(($D276=W$25)*($G276="CM")*($H276:$P276))</f>
        <v>0</v>
      </c>
      <c r="X276" s="135">
        <f t="array" ref="X276">SUM(($D276=W$25)*($G276&lt;&gt;"CM")*($H276:$P276))</f>
        <v>0</v>
      </c>
      <c r="AA276" s="135">
        <f t="array" ref="AA276">SUM(($D276=AA$25)*($G276="CM")*(H276+I276+J276+K276+L276+N276))</f>
        <v>23243.48</v>
      </c>
      <c r="AB276" s="135">
        <f t="array" ref="AB276">SUM(($D276=AA$25)*($G276&lt;&gt;"CM")*(H276+I276+J276+K276+L276+N276))</f>
        <v>0</v>
      </c>
    </row>
    <row r="277" spans="1:28" ht="15.75" thickBot="1" x14ac:dyDescent="0.3">
      <c r="A277" s="18" t="s">
        <v>22</v>
      </c>
      <c r="B277" s="18" t="s">
        <v>22</v>
      </c>
      <c r="C277" s="18" t="s">
        <v>51</v>
      </c>
      <c r="D277" s="27" t="s">
        <v>270</v>
      </c>
      <c r="E277" s="18" t="s">
        <v>52</v>
      </c>
      <c r="F277" s="19">
        <v>42833</v>
      </c>
      <c r="G277" s="27" t="s">
        <v>273</v>
      </c>
      <c r="H277" s="22">
        <v>200</v>
      </c>
      <c r="I277" s="22">
        <v>5991.09</v>
      </c>
      <c r="J277" s="22">
        <v>2505.6</v>
      </c>
      <c r="K277" s="20"/>
      <c r="L277" s="22">
        <v>1339.12</v>
      </c>
      <c r="M277" s="22">
        <v>5689.8</v>
      </c>
      <c r="N277" s="22">
        <v>237.24</v>
      </c>
      <c r="O277" s="22">
        <v>-432.21</v>
      </c>
      <c r="P277" s="22">
        <v>-33.409999999999997</v>
      </c>
      <c r="Q277" s="28">
        <f t="shared" si="8"/>
        <v>-465.62</v>
      </c>
      <c r="R277" s="22">
        <v>0</v>
      </c>
      <c r="S277" s="22">
        <v>1007.79</v>
      </c>
      <c r="T277" s="28">
        <f t="shared" si="9"/>
        <v>1007.79</v>
      </c>
      <c r="U277" s="20"/>
      <c r="W277" s="135">
        <f t="array" ref="W277">SUM(($D277=W$25)*($G277="CM")*($H277:$P277))</f>
        <v>0</v>
      </c>
      <c r="X277" s="135">
        <f t="array" ref="X277">SUM(($D277=W$25)*($G277&lt;&gt;"CM")*($H277:$P277))</f>
        <v>0</v>
      </c>
      <c r="AA277" s="135">
        <f t="array" ref="AA277">SUM(($D277=AA$25)*($G277="CM")*(H277+I277+J277+K277+L277+N277))</f>
        <v>10273.050000000001</v>
      </c>
      <c r="AB277" s="135">
        <f t="array" ref="AB277">SUM(($D277=AA$25)*($G277&lt;&gt;"CM")*(H277+I277+J277+K277+L277+N277))</f>
        <v>0</v>
      </c>
    </row>
    <row r="278" spans="1:28" ht="15.75" thickBot="1" x14ac:dyDescent="0.3">
      <c r="A278" s="18" t="s">
        <v>22</v>
      </c>
      <c r="B278" s="18" t="s">
        <v>22</v>
      </c>
      <c r="C278" s="18" t="s">
        <v>51</v>
      </c>
      <c r="D278" s="27" t="s">
        <v>270</v>
      </c>
      <c r="E278" s="18" t="s">
        <v>52</v>
      </c>
      <c r="F278" s="19">
        <v>42834</v>
      </c>
      <c r="G278" s="27" t="s">
        <v>273</v>
      </c>
      <c r="H278" s="23">
        <v>200</v>
      </c>
      <c r="I278" s="23">
        <v>4349.05</v>
      </c>
      <c r="J278" s="23">
        <v>1425.6</v>
      </c>
      <c r="K278" s="21"/>
      <c r="L278" s="23">
        <v>972.1</v>
      </c>
      <c r="M278" s="23">
        <v>3237.3</v>
      </c>
      <c r="N278" s="23">
        <v>136.06</v>
      </c>
      <c r="O278" s="23">
        <v>-245.91</v>
      </c>
      <c r="P278" s="23">
        <v>-19.010000000000002</v>
      </c>
      <c r="Q278" s="28">
        <f t="shared" si="8"/>
        <v>-264.92</v>
      </c>
      <c r="R278" s="23">
        <v>0</v>
      </c>
      <c r="S278" s="23">
        <v>694.82</v>
      </c>
      <c r="T278" s="28">
        <f t="shared" si="9"/>
        <v>694.82</v>
      </c>
      <c r="U278" s="21"/>
      <c r="W278" s="135">
        <f t="array" ref="W278">SUM(($D278=W$25)*($G278="CM")*($H278:$P278))</f>
        <v>0</v>
      </c>
      <c r="X278" s="135">
        <f t="array" ref="X278">SUM(($D278=W$25)*($G278&lt;&gt;"CM")*($H278:$P278))</f>
        <v>0</v>
      </c>
      <c r="AA278" s="135">
        <f t="array" ref="AA278">SUM(($D278=AA$25)*($G278="CM")*(H278+I278+J278+K278+L278+N278))</f>
        <v>7082.81</v>
      </c>
      <c r="AB278" s="135">
        <f t="array" ref="AB278">SUM(($D278=AA$25)*($G278&lt;&gt;"CM")*(H278+I278+J278+K278+L278+N278))</f>
        <v>0</v>
      </c>
    </row>
    <row r="279" spans="1:28" ht="15.75" thickBot="1" x14ac:dyDescent="0.3">
      <c r="A279" s="18" t="s">
        <v>22</v>
      </c>
      <c r="B279" s="18" t="s">
        <v>22</v>
      </c>
      <c r="C279" s="18" t="s">
        <v>51</v>
      </c>
      <c r="D279" s="27" t="s">
        <v>270</v>
      </c>
      <c r="E279" s="18" t="s">
        <v>52</v>
      </c>
      <c r="F279" s="19">
        <v>42835</v>
      </c>
      <c r="G279" s="27" t="s">
        <v>273</v>
      </c>
      <c r="H279" s="22">
        <v>200</v>
      </c>
      <c r="I279" s="22">
        <v>8651.33</v>
      </c>
      <c r="J279" s="22">
        <v>2995.2</v>
      </c>
      <c r="K279" s="20"/>
      <c r="L279" s="22">
        <v>1933.73</v>
      </c>
      <c r="M279" s="22">
        <v>6801.6</v>
      </c>
      <c r="N279" s="22">
        <v>286.32</v>
      </c>
      <c r="O279" s="22">
        <v>-516.66999999999996</v>
      </c>
      <c r="P279" s="22">
        <v>-39.94</v>
      </c>
      <c r="Q279" s="28">
        <f t="shared" si="8"/>
        <v>-556.6099999999999</v>
      </c>
      <c r="R279" s="22">
        <v>0</v>
      </c>
      <c r="S279" s="22">
        <v>1379.93</v>
      </c>
      <c r="T279" s="28">
        <f t="shared" si="9"/>
        <v>1379.93</v>
      </c>
      <c r="U279" s="20"/>
      <c r="W279" s="135">
        <f t="array" ref="W279">SUM(($D279=W$25)*($G279="CM")*($H279:$P279))</f>
        <v>0</v>
      </c>
      <c r="X279" s="135">
        <f t="array" ref="X279">SUM(($D279=W$25)*($G279&lt;&gt;"CM")*($H279:$P279))</f>
        <v>0</v>
      </c>
      <c r="AA279" s="135">
        <f t="array" ref="AA279">SUM(($D279=AA$25)*($G279="CM")*(H279+I279+J279+K279+L279+N279))</f>
        <v>14066.579999999998</v>
      </c>
      <c r="AB279" s="135">
        <f t="array" ref="AB279">SUM(($D279=AA$25)*($G279&lt;&gt;"CM")*(H279+I279+J279+K279+L279+N279))</f>
        <v>0</v>
      </c>
    </row>
    <row r="280" spans="1:28" ht="15.75" thickBot="1" x14ac:dyDescent="0.3">
      <c r="A280" s="18" t="s">
        <v>22</v>
      </c>
      <c r="B280" s="18" t="s">
        <v>22</v>
      </c>
      <c r="C280" s="18" t="s">
        <v>51</v>
      </c>
      <c r="D280" s="27" t="s">
        <v>270</v>
      </c>
      <c r="E280" s="18" t="s">
        <v>52</v>
      </c>
      <c r="F280" s="19">
        <v>42836</v>
      </c>
      <c r="G280" s="27" t="s">
        <v>273</v>
      </c>
      <c r="H280" s="23">
        <v>400</v>
      </c>
      <c r="I280" s="23">
        <v>11676.94</v>
      </c>
      <c r="J280" s="23">
        <v>4586.3999999999996</v>
      </c>
      <c r="K280" s="21"/>
      <c r="L280" s="23">
        <v>2610.02</v>
      </c>
      <c r="M280" s="23">
        <v>10414.950000000001</v>
      </c>
      <c r="N280" s="23">
        <v>442.85</v>
      </c>
      <c r="O280" s="23">
        <v>-791.15</v>
      </c>
      <c r="P280" s="23">
        <v>-61.16</v>
      </c>
      <c r="Q280" s="28">
        <f t="shared" si="8"/>
        <v>-852.31</v>
      </c>
      <c r="R280" s="23">
        <v>0</v>
      </c>
      <c r="S280" s="23">
        <v>1934.16</v>
      </c>
      <c r="T280" s="28">
        <f t="shared" si="9"/>
        <v>1934.16</v>
      </c>
      <c r="U280" s="21"/>
      <c r="W280" s="135">
        <f t="array" ref="W280">SUM(($D280=W$25)*($G280="CM")*($H280:$P280))</f>
        <v>0</v>
      </c>
      <c r="X280" s="135">
        <f t="array" ref="X280">SUM(($D280=W$25)*($G280&lt;&gt;"CM")*($H280:$P280))</f>
        <v>0</v>
      </c>
      <c r="AA280" s="135">
        <f t="array" ref="AA280">SUM(($D280=AA$25)*($G280="CM")*(H280+I280+J280+K280+L280+N280))</f>
        <v>19716.21</v>
      </c>
      <c r="AB280" s="135">
        <f t="array" ref="AB280">SUM(($D280=AA$25)*($G280&lt;&gt;"CM")*(H280+I280+J280+K280+L280+N280))</f>
        <v>0</v>
      </c>
    </row>
    <row r="281" spans="1:28" ht="15.75" thickBot="1" x14ac:dyDescent="0.3">
      <c r="A281" s="18" t="s">
        <v>22</v>
      </c>
      <c r="B281" s="18" t="s">
        <v>22</v>
      </c>
      <c r="C281" s="18" t="s">
        <v>51</v>
      </c>
      <c r="D281" s="27" t="s">
        <v>270</v>
      </c>
      <c r="E281" s="18" t="s">
        <v>52</v>
      </c>
      <c r="F281" s="19">
        <v>42837</v>
      </c>
      <c r="G281" s="27" t="s">
        <v>273</v>
      </c>
      <c r="H281" s="22">
        <v>1093.33</v>
      </c>
      <c r="I281" s="22">
        <v>11709.99</v>
      </c>
      <c r="J281" s="22">
        <v>4021.2</v>
      </c>
      <c r="K281" s="20"/>
      <c r="L281" s="22">
        <v>2617.41</v>
      </c>
      <c r="M281" s="22">
        <v>9131.48</v>
      </c>
      <c r="N281" s="22">
        <v>391.91</v>
      </c>
      <c r="O281" s="22">
        <v>-693.65</v>
      </c>
      <c r="P281" s="22">
        <v>-53.63</v>
      </c>
      <c r="Q281" s="28">
        <f t="shared" si="8"/>
        <v>-747.28</v>
      </c>
      <c r="R281" s="22">
        <v>0</v>
      </c>
      <c r="S281" s="22">
        <v>1945.71</v>
      </c>
      <c r="T281" s="28">
        <f t="shared" si="9"/>
        <v>1945.71</v>
      </c>
      <c r="U281" s="20"/>
      <c r="W281" s="135">
        <f t="array" ref="W281">SUM(($D281=W$25)*($G281="CM")*($H281:$P281))</f>
        <v>0</v>
      </c>
      <c r="X281" s="135">
        <f t="array" ref="X281">SUM(($D281=W$25)*($G281&lt;&gt;"CM")*($H281:$P281))</f>
        <v>0</v>
      </c>
      <c r="AA281" s="135">
        <f t="array" ref="AA281">SUM(($D281=AA$25)*($G281="CM")*(H281+I281+J281+K281+L281+N281))</f>
        <v>19833.84</v>
      </c>
      <c r="AB281" s="135">
        <f t="array" ref="AB281">SUM(($D281=AA$25)*($G281&lt;&gt;"CM")*(H281+I281+J281+K281+L281+N281))</f>
        <v>0</v>
      </c>
    </row>
    <row r="282" spans="1:28" ht="15.75" thickBot="1" x14ac:dyDescent="0.3">
      <c r="A282" s="18" t="s">
        <v>22</v>
      </c>
      <c r="B282" s="18" t="s">
        <v>22</v>
      </c>
      <c r="C282" s="18" t="s">
        <v>51</v>
      </c>
      <c r="D282" s="27" t="s">
        <v>270</v>
      </c>
      <c r="E282" s="18" t="s">
        <v>52</v>
      </c>
      <c r="F282" s="19">
        <v>42838</v>
      </c>
      <c r="G282" s="27" t="s">
        <v>273</v>
      </c>
      <c r="H282" s="23">
        <v>200</v>
      </c>
      <c r="I282" s="23">
        <v>4980.6899999999996</v>
      </c>
      <c r="J282" s="23">
        <v>1706.4</v>
      </c>
      <c r="K282" s="21"/>
      <c r="L282" s="23">
        <v>1113.28</v>
      </c>
      <c r="M282" s="23">
        <v>3874.95</v>
      </c>
      <c r="N282" s="23">
        <v>167.42</v>
      </c>
      <c r="O282" s="23">
        <v>-294.36</v>
      </c>
      <c r="P282" s="23">
        <v>-22.75</v>
      </c>
      <c r="Q282" s="28">
        <f t="shared" si="8"/>
        <v>-317.11</v>
      </c>
      <c r="R282" s="23">
        <v>0</v>
      </c>
      <c r="S282" s="23">
        <v>801.26</v>
      </c>
      <c r="T282" s="28">
        <f t="shared" si="9"/>
        <v>801.26</v>
      </c>
      <c r="U282" s="21"/>
      <c r="W282" s="135">
        <f t="array" ref="W282">SUM(($D282=W$25)*($G282="CM")*($H282:$P282))</f>
        <v>0</v>
      </c>
      <c r="X282" s="135">
        <f t="array" ref="X282">SUM(($D282=W$25)*($G282&lt;&gt;"CM")*($H282:$P282))</f>
        <v>0</v>
      </c>
      <c r="AA282" s="135">
        <f t="array" ref="AA282">SUM(($D282=AA$25)*($G282="CM")*(H282+I282+J282+K282+L282+N282))</f>
        <v>8167.79</v>
      </c>
      <c r="AB282" s="135">
        <f t="array" ref="AB282">SUM(($D282=AA$25)*($G282&lt;&gt;"CM")*(H282+I282+J282+K282+L282+N282))</f>
        <v>0</v>
      </c>
    </row>
    <row r="283" spans="1:28" ht="15.75" thickBot="1" x14ac:dyDescent="0.3">
      <c r="A283" s="18" t="s">
        <v>22</v>
      </c>
      <c r="B283" s="18" t="s">
        <v>22</v>
      </c>
      <c r="C283" s="18" t="s">
        <v>51</v>
      </c>
      <c r="D283" s="27" t="s">
        <v>270</v>
      </c>
      <c r="E283" s="18" t="s">
        <v>52</v>
      </c>
      <c r="F283" s="19">
        <v>42841</v>
      </c>
      <c r="G283" s="27" t="s">
        <v>273</v>
      </c>
      <c r="H283" s="22">
        <v>400</v>
      </c>
      <c r="I283" s="22">
        <v>6501.31</v>
      </c>
      <c r="J283" s="22">
        <v>2289.6</v>
      </c>
      <c r="K283" s="20"/>
      <c r="L283" s="22">
        <v>1453.16</v>
      </c>
      <c r="M283" s="22">
        <v>5199.3</v>
      </c>
      <c r="N283" s="22">
        <v>229.7</v>
      </c>
      <c r="O283" s="22">
        <v>-394.96</v>
      </c>
      <c r="P283" s="22">
        <v>-30.52</v>
      </c>
      <c r="Q283" s="28">
        <f t="shared" si="8"/>
        <v>-425.47999999999996</v>
      </c>
      <c r="R283" s="22">
        <v>0</v>
      </c>
      <c r="S283" s="22">
        <v>1066.72</v>
      </c>
      <c r="T283" s="28">
        <f t="shared" si="9"/>
        <v>1066.72</v>
      </c>
      <c r="U283" s="20"/>
      <c r="W283" s="135">
        <f t="array" ref="W283">SUM(($D283=W$25)*($G283="CM")*($H283:$P283))</f>
        <v>0</v>
      </c>
      <c r="X283" s="135">
        <f t="array" ref="X283">SUM(($D283=W$25)*($G283&lt;&gt;"CM")*($H283:$P283))</f>
        <v>0</v>
      </c>
      <c r="AA283" s="135">
        <f t="array" ref="AA283">SUM(($D283=AA$25)*($G283="CM")*(H283+I283+J283+K283+L283+N283))</f>
        <v>10873.77</v>
      </c>
      <c r="AB283" s="135">
        <f t="array" ref="AB283">SUM(($D283=AA$25)*($G283&lt;&gt;"CM")*(H283+I283+J283+K283+L283+N283))</f>
        <v>0</v>
      </c>
    </row>
    <row r="284" spans="1:28" ht="15.75" thickBot="1" x14ac:dyDescent="0.3">
      <c r="A284" s="18" t="s">
        <v>22</v>
      </c>
      <c r="B284" s="18" t="s">
        <v>22</v>
      </c>
      <c r="C284" s="18" t="s">
        <v>51</v>
      </c>
      <c r="D284" s="27" t="s">
        <v>270</v>
      </c>
      <c r="E284" s="18" t="s">
        <v>52</v>
      </c>
      <c r="F284" s="19">
        <v>42842</v>
      </c>
      <c r="G284" s="27" t="s">
        <v>273</v>
      </c>
      <c r="H284" s="23">
        <v>200</v>
      </c>
      <c r="I284" s="23">
        <v>12375.43</v>
      </c>
      <c r="J284" s="23">
        <v>6523.2</v>
      </c>
      <c r="K284" s="21"/>
      <c r="L284" s="23">
        <v>2766.14</v>
      </c>
      <c r="M284" s="23">
        <v>14813.1</v>
      </c>
      <c r="N284" s="23">
        <v>654.41</v>
      </c>
      <c r="O284" s="23">
        <v>-1125.25</v>
      </c>
      <c r="P284" s="23">
        <v>-86.98</v>
      </c>
      <c r="Q284" s="28">
        <f t="shared" si="8"/>
        <v>-1212.23</v>
      </c>
      <c r="R284" s="23">
        <v>0</v>
      </c>
      <c r="S284" s="23">
        <v>2209.13</v>
      </c>
      <c r="T284" s="28">
        <f t="shared" si="9"/>
        <v>2209.13</v>
      </c>
      <c r="U284" s="21"/>
      <c r="W284" s="135">
        <f t="array" ref="W284">SUM(($D284=W$25)*($G284="CM")*($H284:$P284))</f>
        <v>0</v>
      </c>
      <c r="X284" s="135">
        <f t="array" ref="X284">SUM(($D284=W$25)*($G284&lt;&gt;"CM")*($H284:$P284))</f>
        <v>0</v>
      </c>
      <c r="AA284" s="135">
        <f t="array" ref="AA284">SUM(($D284=AA$25)*($G284="CM")*(H284+I284+J284+K284+L284+N284))</f>
        <v>22519.18</v>
      </c>
      <c r="AB284" s="135">
        <f t="array" ref="AB284">SUM(($D284=AA$25)*($G284&lt;&gt;"CM")*(H284+I284+J284+K284+L284+N284))</f>
        <v>0</v>
      </c>
    </row>
    <row r="285" spans="1:28" ht="15.75" thickBot="1" x14ac:dyDescent="0.3">
      <c r="A285" s="18" t="s">
        <v>22</v>
      </c>
      <c r="B285" s="18" t="s">
        <v>22</v>
      </c>
      <c r="C285" s="18" t="s">
        <v>51</v>
      </c>
      <c r="D285" s="27" t="s">
        <v>270</v>
      </c>
      <c r="E285" s="18" t="s">
        <v>52</v>
      </c>
      <c r="F285" s="19">
        <v>42843</v>
      </c>
      <c r="G285" s="27" t="s">
        <v>273</v>
      </c>
      <c r="H285" s="22">
        <v>200</v>
      </c>
      <c r="I285" s="22">
        <v>10494.99</v>
      </c>
      <c r="J285" s="22">
        <v>6494.4</v>
      </c>
      <c r="K285" s="20"/>
      <c r="L285" s="22">
        <v>2345.83</v>
      </c>
      <c r="M285" s="22">
        <v>14747.7</v>
      </c>
      <c r="N285" s="22">
        <v>654.12</v>
      </c>
      <c r="O285" s="22">
        <v>-1120.29</v>
      </c>
      <c r="P285" s="22">
        <v>-86.59</v>
      </c>
      <c r="Q285" s="28">
        <f t="shared" si="8"/>
        <v>-1206.8799999999999</v>
      </c>
      <c r="R285" s="22">
        <v>0</v>
      </c>
      <c r="S285" s="22">
        <v>1980.57</v>
      </c>
      <c r="T285" s="28">
        <f t="shared" si="9"/>
        <v>1980.57</v>
      </c>
      <c r="U285" s="20"/>
      <c r="W285" s="135">
        <f t="array" ref="W285">SUM(($D285=W$25)*($G285="CM")*($H285:$P285))</f>
        <v>0</v>
      </c>
      <c r="X285" s="135">
        <f t="array" ref="X285">SUM(($D285=W$25)*($G285&lt;&gt;"CM")*($H285:$P285))</f>
        <v>0</v>
      </c>
      <c r="AA285" s="135">
        <f t="array" ref="AA285">SUM(($D285=AA$25)*($G285="CM")*(H285+I285+J285+K285+L285+N285))</f>
        <v>20189.34</v>
      </c>
      <c r="AB285" s="135">
        <f t="array" ref="AB285">SUM(($D285=AA$25)*($G285&lt;&gt;"CM")*(H285+I285+J285+K285+L285+N285))</f>
        <v>0</v>
      </c>
    </row>
    <row r="286" spans="1:28" ht="15.75" thickBot="1" x14ac:dyDescent="0.3">
      <c r="A286" s="18" t="s">
        <v>22</v>
      </c>
      <c r="B286" s="18" t="s">
        <v>22</v>
      </c>
      <c r="C286" s="18" t="s">
        <v>51</v>
      </c>
      <c r="D286" s="27" t="s">
        <v>270</v>
      </c>
      <c r="E286" s="18" t="s">
        <v>52</v>
      </c>
      <c r="F286" s="19">
        <v>42844</v>
      </c>
      <c r="G286" s="27" t="s">
        <v>273</v>
      </c>
      <c r="H286" s="23">
        <v>200</v>
      </c>
      <c r="I286" s="23">
        <v>1535.09</v>
      </c>
      <c r="J286" s="23">
        <v>734.4</v>
      </c>
      <c r="K286" s="21"/>
      <c r="L286" s="23">
        <v>343.12</v>
      </c>
      <c r="M286" s="23">
        <v>1667.7</v>
      </c>
      <c r="N286" s="23">
        <v>74.709999999999994</v>
      </c>
      <c r="O286" s="23">
        <v>-126.69</v>
      </c>
      <c r="P286" s="23">
        <v>-9.7899999999999991</v>
      </c>
      <c r="Q286" s="28">
        <f t="shared" si="8"/>
        <v>-136.47999999999999</v>
      </c>
      <c r="R286" s="23">
        <v>0</v>
      </c>
      <c r="S286" s="23">
        <v>283.25</v>
      </c>
      <c r="T286" s="28">
        <f t="shared" si="9"/>
        <v>283.25</v>
      </c>
      <c r="U286" s="21"/>
      <c r="W286" s="135">
        <f t="array" ref="W286">SUM(($D286=W$25)*($G286="CM")*($H286:$P286))</f>
        <v>0</v>
      </c>
      <c r="X286" s="135">
        <f t="array" ref="X286">SUM(($D286=W$25)*($G286&lt;&gt;"CM")*($H286:$P286))</f>
        <v>0</v>
      </c>
      <c r="AA286" s="135">
        <f t="array" ref="AA286">SUM(($D286=AA$25)*($G286="CM")*(H286+I286+J286+K286+L286+N286))</f>
        <v>2887.3199999999997</v>
      </c>
      <c r="AB286" s="135">
        <f t="array" ref="AB286">SUM(($D286=AA$25)*($G286&lt;&gt;"CM")*(H286+I286+J286+K286+L286+N286))</f>
        <v>0</v>
      </c>
    </row>
    <row r="287" spans="1:28" ht="15.75" thickBot="1" x14ac:dyDescent="0.3">
      <c r="A287" s="18" t="s">
        <v>22</v>
      </c>
      <c r="B287" s="18" t="s">
        <v>22</v>
      </c>
      <c r="C287" s="18" t="s">
        <v>51</v>
      </c>
      <c r="D287" s="27" t="s">
        <v>270</v>
      </c>
      <c r="E287" s="18" t="s">
        <v>52</v>
      </c>
      <c r="F287" s="19">
        <v>42845</v>
      </c>
      <c r="G287" s="27" t="s">
        <v>273</v>
      </c>
      <c r="H287" s="22">
        <v>400</v>
      </c>
      <c r="I287" s="22">
        <v>1398.07</v>
      </c>
      <c r="J287" s="22">
        <v>403.2</v>
      </c>
      <c r="K287" s="20"/>
      <c r="L287" s="22">
        <v>312.5</v>
      </c>
      <c r="M287" s="22">
        <v>915.6</v>
      </c>
      <c r="N287" s="22">
        <v>41.67</v>
      </c>
      <c r="O287" s="22">
        <v>-69.56</v>
      </c>
      <c r="P287" s="22">
        <v>-5.37</v>
      </c>
      <c r="Q287" s="28">
        <f t="shared" si="8"/>
        <v>-74.930000000000007</v>
      </c>
      <c r="R287" s="22">
        <v>0</v>
      </c>
      <c r="S287" s="22">
        <v>250.69</v>
      </c>
      <c r="T287" s="28">
        <f t="shared" si="9"/>
        <v>250.69</v>
      </c>
      <c r="U287" s="20"/>
      <c r="W287" s="135">
        <f t="array" ref="W287">SUM(($D287=W$25)*($G287="CM")*($H287:$P287))</f>
        <v>0</v>
      </c>
      <c r="X287" s="135">
        <f t="array" ref="X287">SUM(($D287=W$25)*($G287&lt;&gt;"CM")*($H287:$P287))</f>
        <v>0</v>
      </c>
      <c r="AA287" s="135">
        <f t="array" ref="AA287">SUM(($D287=AA$25)*($G287="CM")*(H287+I287+J287+K287+L287+N287))</f>
        <v>2555.44</v>
      </c>
      <c r="AB287" s="135">
        <f t="array" ref="AB287">SUM(($D287=AA$25)*($G287&lt;&gt;"CM")*(H287+I287+J287+K287+L287+N287))</f>
        <v>0</v>
      </c>
    </row>
    <row r="288" spans="1:28" ht="15.75" thickBot="1" x14ac:dyDescent="0.3">
      <c r="A288" s="18" t="s">
        <v>22</v>
      </c>
      <c r="B288" s="18" t="s">
        <v>22</v>
      </c>
      <c r="C288" s="18" t="s">
        <v>51</v>
      </c>
      <c r="D288" s="27" t="s">
        <v>270</v>
      </c>
      <c r="E288" s="18" t="s">
        <v>52</v>
      </c>
      <c r="F288" s="19">
        <v>42855</v>
      </c>
      <c r="G288" s="27" t="s">
        <v>273</v>
      </c>
      <c r="H288" s="23">
        <v>400</v>
      </c>
      <c r="I288" s="23">
        <v>3658.38</v>
      </c>
      <c r="J288" s="23">
        <v>1539.36</v>
      </c>
      <c r="K288" s="21"/>
      <c r="L288" s="23">
        <v>817.72</v>
      </c>
      <c r="M288" s="23">
        <v>3495.63</v>
      </c>
      <c r="N288" s="23">
        <v>159.07</v>
      </c>
      <c r="O288" s="23">
        <v>-265.55</v>
      </c>
      <c r="P288" s="23">
        <v>-20.52</v>
      </c>
      <c r="Q288" s="28">
        <f t="shared" si="8"/>
        <v>-286.07</v>
      </c>
      <c r="R288" s="23">
        <v>0</v>
      </c>
      <c r="S288" s="23">
        <v>644.96</v>
      </c>
      <c r="T288" s="28">
        <f t="shared" si="9"/>
        <v>644.96</v>
      </c>
      <c r="U288" s="21"/>
      <c r="W288" s="135">
        <f t="array" ref="W288">SUM(($D288=W$25)*($G288="CM")*($H288:$P288))</f>
        <v>0</v>
      </c>
      <c r="X288" s="135">
        <f t="array" ref="X288">SUM(($D288=W$25)*($G288&lt;&gt;"CM")*($H288:$P288))</f>
        <v>0</v>
      </c>
      <c r="AA288" s="135">
        <f t="array" ref="AA288">SUM(($D288=AA$25)*($G288="CM")*(H288+I288+J288+K288+L288+N288))</f>
        <v>6574.53</v>
      </c>
      <c r="AB288" s="135">
        <f t="array" ref="AB288">SUM(($D288=AA$25)*($G288&lt;&gt;"CM")*(H288+I288+J288+K288+L288+N288))</f>
        <v>0</v>
      </c>
    </row>
    <row r="289" spans="1:28" ht="15.75" thickBot="1" x14ac:dyDescent="0.3">
      <c r="A289" s="18" t="s">
        <v>22</v>
      </c>
      <c r="B289" s="18" t="s">
        <v>22</v>
      </c>
      <c r="C289" s="18" t="s">
        <v>53</v>
      </c>
      <c r="D289" s="27" t="s">
        <v>270</v>
      </c>
      <c r="E289" s="18" t="s">
        <v>54</v>
      </c>
      <c r="F289" s="19">
        <v>42825</v>
      </c>
      <c r="G289" s="27" t="s">
        <v>274</v>
      </c>
      <c r="H289" s="22">
        <v>200</v>
      </c>
      <c r="I289" s="22">
        <v>1437.06</v>
      </c>
      <c r="J289" s="22">
        <v>720</v>
      </c>
      <c r="K289" s="20"/>
      <c r="L289" s="22">
        <v>321.20999999999998</v>
      </c>
      <c r="M289" s="22">
        <v>1635</v>
      </c>
      <c r="N289" s="22">
        <v>66</v>
      </c>
      <c r="O289" s="22">
        <v>13.8</v>
      </c>
      <c r="P289" s="22">
        <v>-27.6</v>
      </c>
      <c r="Q289" s="28">
        <f t="shared" si="8"/>
        <v>-13.8</v>
      </c>
      <c r="R289" s="22">
        <v>0</v>
      </c>
      <c r="S289" s="22">
        <v>221.19</v>
      </c>
      <c r="T289" s="28">
        <f t="shared" si="9"/>
        <v>221.19</v>
      </c>
      <c r="U289" s="20"/>
      <c r="W289" s="135">
        <f t="array" ref="W289">SUM(($D289=W$25)*($G289="CM")*($H289:$P289))</f>
        <v>0</v>
      </c>
      <c r="X289" s="135">
        <f t="array" ref="X289">SUM(($D289=W$25)*($G289&lt;&gt;"CM")*($H289:$P289))</f>
        <v>0</v>
      </c>
      <c r="AA289" s="135">
        <f t="array" ref="AA289">SUM(($D289=AA$25)*($G289="CM")*(H289+I289+J289+K289+L289+N289))</f>
        <v>0</v>
      </c>
      <c r="AB289" s="135">
        <f t="array" ref="AB289">SUM(($D289=AA$25)*($G289&lt;&gt;"CM")*(H289+I289+J289+K289+L289+N289))</f>
        <v>2744.27</v>
      </c>
    </row>
    <row r="290" spans="1:28" ht="15.75" thickBot="1" x14ac:dyDescent="0.3">
      <c r="A290" s="18" t="s">
        <v>22</v>
      </c>
      <c r="B290" s="18" t="s">
        <v>22</v>
      </c>
      <c r="C290" s="18" t="s">
        <v>53</v>
      </c>
      <c r="D290" s="27" t="s">
        <v>270</v>
      </c>
      <c r="E290" s="18" t="s">
        <v>54</v>
      </c>
      <c r="F290" s="19">
        <v>42832</v>
      </c>
      <c r="G290" s="27" t="s">
        <v>273</v>
      </c>
      <c r="H290" s="23">
        <v>600</v>
      </c>
      <c r="I290" s="23">
        <v>14848.51</v>
      </c>
      <c r="J290" s="23">
        <v>7200</v>
      </c>
      <c r="K290" s="21"/>
      <c r="L290" s="23">
        <v>3318.93</v>
      </c>
      <c r="M290" s="23">
        <v>16350</v>
      </c>
      <c r="N290" s="23">
        <v>678.23</v>
      </c>
      <c r="O290" s="23">
        <v>-1242</v>
      </c>
      <c r="P290" s="23">
        <v>-96</v>
      </c>
      <c r="Q290" s="28">
        <f t="shared" si="8"/>
        <v>-1338</v>
      </c>
      <c r="R290" s="23">
        <v>0</v>
      </c>
      <c r="S290" s="23">
        <v>2613.94</v>
      </c>
      <c r="T290" s="28">
        <f t="shared" si="9"/>
        <v>2613.94</v>
      </c>
      <c r="U290" s="21"/>
      <c r="W290" s="135">
        <f t="array" ref="W290">SUM(($D290=W$25)*($G290="CM")*($H290:$P290))</f>
        <v>0</v>
      </c>
      <c r="X290" s="135">
        <f t="array" ref="X290">SUM(($D290=W$25)*($G290&lt;&gt;"CM")*($H290:$P290))</f>
        <v>0</v>
      </c>
      <c r="AA290" s="135">
        <f t="array" ref="AA290">SUM(($D290=AA$25)*($G290="CM")*(H290+I290+J290+K290+L290+N290))</f>
        <v>26645.670000000002</v>
      </c>
      <c r="AB290" s="135">
        <f t="array" ref="AB290">SUM(($D290=AA$25)*($G290&lt;&gt;"CM")*(H290+I290+J290+K290+L290+N290))</f>
        <v>0</v>
      </c>
    </row>
    <row r="291" spans="1:28" ht="15.75" thickBot="1" x14ac:dyDescent="0.3">
      <c r="A291" s="18" t="s">
        <v>22</v>
      </c>
      <c r="B291" s="18" t="s">
        <v>22</v>
      </c>
      <c r="C291" s="18" t="s">
        <v>53</v>
      </c>
      <c r="D291" s="27" t="s">
        <v>270</v>
      </c>
      <c r="E291" s="18" t="s">
        <v>54</v>
      </c>
      <c r="F291" s="19">
        <v>42834</v>
      </c>
      <c r="G291" s="27" t="s">
        <v>273</v>
      </c>
      <c r="H291" s="22">
        <v>600</v>
      </c>
      <c r="I291" s="22">
        <v>9268.48</v>
      </c>
      <c r="J291" s="22">
        <v>4020</v>
      </c>
      <c r="K291" s="20"/>
      <c r="L291" s="22">
        <v>2071.6799999999998</v>
      </c>
      <c r="M291" s="22">
        <v>9128.75</v>
      </c>
      <c r="N291" s="22">
        <v>381.07</v>
      </c>
      <c r="O291" s="22">
        <v>-693.45</v>
      </c>
      <c r="P291" s="22">
        <v>-53.6</v>
      </c>
      <c r="Q291" s="28">
        <f t="shared" si="8"/>
        <v>-747.05000000000007</v>
      </c>
      <c r="R291" s="22">
        <v>0</v>
      </c>
      <c r="S291" s="22">
        <v>1603.08</v>
      </c>
      <c r="T291" s="28">
        <f t="shared" si="9"/>
        <v>1603.08</v>
      </c>
      <c r="U291" s="20"/>
      <c r="W291" s="135">
        <f t="array" ref="W291">SUM(($D291=W$25)*($G291="CM")*($H291:$P291))</f>
        <v>0</v>
      </c>
      <c r="X291" s="135">
        <f t="array" ref="X291">SUM(($D291=W$25)*($G291&lt;&gt;"CM")*($H291:$P291))</f>
        <v>0</v>
      </c>
      <c r="AA291" s="135">
        <f t="array" ref="AA291">SUM(($D291=AA$25)*($G291="CM")*(H291+I291+J291+K291+L291+N291))</f>
        <v>16341.23</v>
      </c>
      <c r="AB291" s="135">
        <f t="array" ref="AB291">SUM(($D291=AA$25)*($G291&lt;&gt;"CM")*(H291+I291+J291+K291+L291+N291))</f>
        <v>0</v>
      </c>
    </row>
    <row r="292" spans="1:28" ht="15.75" thickBot="1" x14ac:dyDescent="0.3">
      <c r="A292" s="18" t="s">
        <v>22</v>
      </c>
      <c r="B292" s="18" t="s">
        <v>22</v>
      </c>
      <c r="C292" s="18" t="s">
        <v>53</v>
      </c>
      <c r="D292" s="27" t="s">
        <v>270</v>
      </c>
      <c r="E292" s="18" t="s">
        <v>54</v>
      </c>
      <c r="F292" s="19">
        <v>42835</v>
      </c>
      <c r="G292" s="27" t="s">
        <v>273</v>
      </c>
      <c r="H292" s="23">
        <v>600</v>
      </c>
      <c r="I292" s="23">
        <v>4177.5</v>
      </c>
      <c r="J292" s="23">
        <v>1406.16</v>
      </c>
      <c r="K292" s="21"/>
      <c r="L292" s="23">
        <v>933.75</v>
      </c>
      <c r="M292" s="23">
        <v>3193.16</v>
      </c>
      <c r="N292" s="23">
        <v>134.82</v>
      </c>
      <c r="O292" s="23">
        <v>-242.56</v>
      </c>
      <c r="P292" s="23">
        <v>-18.75</v>
      </c>
      <c r="Q292" s="28">
        <f t="shared" si="8"/>
        <v>-261.31</v>
      </c>
      <c r="R292" s="23">
        <v>0</v>
      </c>
      <c r="S292" s="23">
        <v>711.45</v>
      </c>
      <c r="T292" s="28">
        <f t="shared" si="9"/>
        <v>711.45</v>
      </c>
      <c r="U292" s="21"/>
      <c r="W292" s="135">
        <f t="array" ref="W292">SUM(($D292=W$25)*($G292="CM")*($H292:$P292))</f>
        <v>0</v>
      </c>
      <c r="X292" s="135">
        <f t="array" ref="X292">SUM(($D292=W$25)*($G292&lt;&gt;"CM")*($H292:$P292))</f>
        <v>0</v>
      </c>
      <c r="AA292" s="135">
        <f t="array" ref="AA292">SUM(($D292=AA$25)*($G292="CM")*(H292+I292+J292+K292+L292+N292))</f>
        <v>7252.23</v>
      </c>
      <c r="AB292" s="135">
        <f t="array" ref="AB292">SUM(($D292=AA$25)*($G292&lt;&gt;"CM")*(H292+I292+J292+K292+L292+N292))</f>
        <v>0</v>
      </c>
    </row>
    <row r="293" spans="1:28" ht="15.75" thickBot="1" x14ac:dyDescent="0.3">
      <c r="A293" s="18" t="s">
        <v>22</v>
      </c>
      <c r="B293" s="18" t="s">
        <v>22</v>
      </c>
      <c r="C293" s="18" t="s">
        <v>53</v>
      </c>
      <c r="D293" s="27" t="s">
        <v>270</v>
      </c>
      <c r="E293" s="18" t="s">
        <v>54</v>
      </c>
      <c r="F293" s="19">
        <v>42836</v>
      </c>
      <c r="G293" s="27" t="s">
        <v>273</v>
      </c>
      <c r="H293" s="22">
        <v>400</v>
      </c>
      <c r="I293" s="22">
        <v>13389.17</v>
      </c>
      <c r="J293" s="22">
        <v>6739.2</v>
      </c>
      <c r="K293" s="20"/>
      <c r="L293" s="22">
        <v>2992.73</v>
      </c>
      <c r="M293" s="22">
        <v>15303.6</v>
      </c>
      <c r="N293" s="22">
        <v>650.69000000000005</v>
      </c>
      <c r="O293" s="22">
        <v>-1162.51</v>
      </c>
      <c r="P293" s="22">
        <v>-89.86</v>
      </c>
      <c r="Q293" s="28">
        <f t="shared" si="8"/>
        <v>-1252.3699999999999</v>
      </c>
      <c r="R293" s="22">
        <v>0</v>
      </c>
      <c r="S293" s="22">
        <v>2371.25</v>
      </c>
      <c r="T293" s="28">
        <f t="shared" si="9"/>
        <v>2371.25</v>
      </c>
      <c r="U293" s="20"/>
      <c r="W293" s="135">
        <f t="array" ref="W293">SUM(($D293=W$25)*($G293="CM")*($H293:$P293))</f>
        <v>0</v>
      </c>
      <c r="X293" s="135">
        <f t="array" ref="X293">SUM(($D293=W$25)*($G293&lt;&gt;"CM")*($H293:$P293))</f>
        <v>0</v>
      </c>
      <c r="AA293" s="135">
        <f t="array" ref="AA293">SUM(($D293=AA$25)*($G293="CM")*(H293+I293+J293+K293+L293+N293))</f>
        <v>24171.789999999997</v>
      </c>
      <c r="AB293" s="135">
        <f t="array" ref="AB293">SUM(($D293=AA$25)*($G293&lt;&gt;"CM")*(H293+I293+J293+K293+L293+N293))</f>
        <v>0</v>
      </c>
    </row>
    <row r="294" spans="1:28" ht="15.75" thickBot="1" x14ac:dyDescent="0.3">
      <c r="A294" s="18" t="s">
        <v>22</v>
      </c>
      <c r="B294" s="18" t="s">
        <v>22</v>
      </c>
      <c r="C294" s="18" t="s">
        <v>53</v>
      </c>
      <c r="D294" s="27" t="s">
        <v>270</v>
      </c>
      <c r="E294" s="18" t="s">
        <v>54</v>
      </c>
      <c r="F294" s="19">
        <v>42837</v>
      </c>
      <c r="G294" s="27" t="s">
        <v>273</v>
      </c>
      <c r="H294" s="23">
        <v>200</v>
      </c>
      <c r="I294" s="23">
        <v>2186.7800000000002</v>
      </c>
      <c r="J294" s="23">
        <v>964.8</v>
      </c>
      <c r="K294" s="21"/>
      <c r="L294" s="23">
        <v>488.79</v>
      </c>
      <c r="M294" s="23">
        <v>2190.9</v>
      </c>
      <c r="N294" s="23">
        <v>93.73</v>
      </c>
      <c r="O294" s="23">
        <v>-166.43</v>
      </c>
      <c r="P294" s="23">
        <v>-12.86</v>
      </c>
      <c r="Q294" s="28">
        <f t="shared" si="8"/>
        <v>-179.29000000000002</v>
      </c>
      <c r="R294" s="23">
        <v>0</v>
      </c>
      <c r="S294" s="23">
        <v>385.94</v>
      </c>
      <c r="T294" s="28">
        <f t="shared" si="9"/>
        <v>385.94</v>
      </c>
      <c r="U294" s="21"/>
      <c r="W294" s="135">
        <f t="array" ref="W294">SUM(($D294=W$25)*($G294="CM")*($H294:$P294))</f>
        <v>0</v>
      </c>
      <c r="X294" s="135">
        <f t="array" ref="X294">SUM(($D294=W$25)*($G294&lt;&gt;"CM")*($H294:$P294))</f>
        <v>0</v>
      </c>
      <c r="AA294" s="135">
        <f t="array" ref="AA294">SUM(($D294=AA$25)*($G294="CM")*(H294+I294+J294+K294+L294+N294))</f>
        <v>3934.1</v>
      </c>
      <c r="AB294" s="135">
        <f t="array" ref="AB294">SUM(($D294=AA$25)*($G294&lt;&gt;"CM")*(H294+I294+J294+K294+L294+N294))</f>
        <v>0</v>
      </c>
    </row>
    <row r="295" spans="1:28" ht="15.75" thickBot="1" x14ac:dyDescent="0.3">
      <c r="A295" s="18" t="s">
        <v>22</v>
      </c>
      <c r="B295" s="18" t="s">
        <v>22</v>
      </c>
      <c r="C295" s="18" t="s">
        <v>53</v>
      </c>
      <c r="D295" s="27" t="s">
        <v>270</v>
      </c>
      <c r="E295" s="18" t="s">
        <v>54</v>
      </c>
      <c r="F295" s="19">
        <v>42838</v>
      </c>
      <c r="G295" s="27" t="s">
        <v>273</v>
      </c>
      <c r="H295" s="22">
        <v>200</v>
      </c>
      <c r="I295" s="22">
        <v>1783.51</v>
      </c>
      <c r="J295" s="22">
        <v>957.6</v>
      </c>
      <c r="K295" s="20"/>
      <c r="L295" s="22">
        <v>398.65</v>
      </c>
      <c r="M295" s="22">
        <v>2174.5500000000002</v>
      </c>
      <c r="N295" s="22">
        <v>93.41</v>
      </c>
      <c r="O295" s="22">
        <v>-165.18</v>
      </c>
      <c r="P295" s="22">
        <v>-12.77</v>
      </c>
      <c r="Q295" s="28">
        <f t="shared" si="8"/>
        <v>-177.95000000000002</v>
      </c>
      <c r="R295" s="22">
        <v>0</v>
      </c>
      <c r="S295" s="22">
        <v>336.79</v>
      </c>
      <c r="T295" s="28">
        <f t="shared" si="9"/>
        <v>336.79</v>
      </c>
      <c r="U295" s="20"/>
      <c r="W295" s="135">
        <f t="array" ref="W295">SUM(($D295=W$25)*($G295="CM")*($H295:$P295))</f>
        <v>0</v>
      </c>
      <c r="X295" s="135">
        <f t="array" ref="X295">SUM(($D295=W$25)*($G295&lt;&gt;"CM")*($H295:$P295))</f>
        <v>0</v>
      </c>
      <c r="AA295" s="135">
        <f t="array" ref="AA295">SUM(($D295=AA$25)*($G295="CM")*(H295+I295+J295+K295+L295+N295))</f>
        <v>3433.17</v>
      </c>
      <c r="AB295" s="135">
        <f t="array" ref="AB295">SUM(($D295=AA$25)*($G295&lt;&gt;"CM")*(H295+I295+J295+K295+L295+N295))</f>
        <v>0</v>
      </c>
    </row>
    <row r="296" spans="1:28" ht="15.75" thickBot="1" x14ac:dyDescent="0.3">
      <c r="A296" s="18" t="s">
        <v>22</v>
      </c>
      <c r="B296" s="18" t="s">
        <v>22</v>
      </c>
      <c r="C296" s="18" t="s">
        <v>53</v>
      </c>
      <c r="D296" s="27" t="s">
        <v>270</v>
      </c>
      <c r="E296" s="18" t="s">
        <v>54</v>
      </c>
      <c r="F296" s="19">
        <v>42839</v>
      </c>
      <c r="G296" s="27" t="s">
        <v>273</v>
      </c>
      <c r="H296" s="23">
        <v>200</v>
      </c>
      <c r="I296" s="23">
        <v>1454.89</v>
      </c>
      <c r="J296" s="23">
        <v>475.2</v>
      </c>
      <c r="K296" s="21"/>
      <c r="L296" s="23">
        <v>325.19</v>
      </c>
      <c r="M296" s="23">
        <v>1079.0999999999999</v>
      </c>
      <c r="N296" s="23">
        <v>46.92</v>
      </c>
      <c r="O296" s="23">
        <v>-81.97</v>
      </c>
      <c r="P296" s="23">
        <v>-6.34</v>
      </c>
      <c r="Q296" s="28">
        <f t="shared" si="8"/>
        <v>-88.31</v>
      </c>
      <c r="R296" s="23">
        <v>0</v>
      </c>
      <c r="S296" s="23">
        <v>245.47</v>
      </c>
      <c r="T296" s="28">
        <f t="shared" si="9"/>
        <v>245.47</v>
      </c>
      <c r="U296" s="21"/>
      <c r="W296" s="135">
        <f t="array" ref="W296">SUM(($D296=W$25)*($G296="CM")*($H296:$P296))</f>
        <v>0</v>
      </c>
      <c r="X296" s="135">
        <f t="array" ref="X296">SUM(($D296=W$25)*($G296&lt;&gt;"CM")*($H296:$P296))</f>
        <v>0</v>
      </c>
      <c r="AA296" s="135">
        <f t="array" ref="AA296">SUM(($D296=AA$25)*($G296="CM")*(H296+I296+J296+K296+L296+N296))</f>
        <v>2502.2000000000003</v>
      </c>
      <c r="AB296" s="135">
        <f t="array" ref="AB296">SUM(($D296=AA$25)*($G296&lt;&gt;"CM")*(H296+I296+J296+K296+L296+N296))</f>
        <v>0</v>
      </c>
    </row>
    <row r="297" spans="1:28" ht="15.75" thickBot="1" x14ac:dyDescent="0.3">
      <c r="A297" s="18" t="s">
        <v>22</v>
      </c>
      <c r="B297" s="18" t="s">
        <v>22</v>
      </c>
      <c r="C297" s="18" t="s">
        <v>53</v>
      </c>
      <c r="D297" s="27" t="s">
        <v>270</v>
      </c>
      <c r="E297" s="18" t="s">
        <v>54</v>
      </c>
      <c r="F297" s="19">
        <v>42840</v>
      </c>
      <c r="G297" s="27" t="s">
        <v>273</v>
      </c>
      <c r="H297" s="22">
        <v>400</v>
      </c>
      <c r="I297" s="22">
        <v>8768.2900000000009</v>
      </c>
      <c r="J297" s="22">
        <v>5302.8</v>
      </c>
      <c r="K297" s="20"/>
      <c r="L297" s="22">
        <v>1959.88</v>
      </c>
      <c r="M297" s="22">
        <v>12041.78</v>
      </c>
      <c r="N297" s="22">
        <v>524.52</v>
      </c>
      <c r="O297" s="22">
        <v>-914.73</v>
      </c>
      <c r="P297" s="22">
        <v>-70.709999999999994</v>
      </c>
      <c r="Q297" s="28">
        <f t="shared" si="8"/>
        <v>-985.44</v>
      </c>
      <c r="R297" s="22">
        <v>0</v>
      </c>
      <c r="S297" s="22">
        <v>1663.33</v>
      </c>
      <c r="T297" s="28">
        <f t="shared" si="9"/>
        <v>1663.33</v>
      </c>
      <c r="U297" s="20"/>
      <c r="W297" s="135">
        <f t="array" ref="W297">SUM(($D297=W$25)*($G297="CM")*($H297:$P297))</f>
        <v>0</v>
      </c>
      <c r="X297" s="135">
        <f t="array" ref="X297">SUM(($D297=W$25)*($G297&lt;&gt;"CM")*($H297:$P297))</f>
        <v>0</v>
      </c>
      <c r="AA297" s="135">
        <f t="array" ref="AA297">SUM(($D297=AA$25)*($G297="CM")*(H297+I297+J297+K297+L297+N297))</f>
        <v>16955.490000000002</v>
      </c>
      <c r="AB297" s="135">
        <f t="array" ref="AB297">SUM(($D297=AA$25)*($G297&lt;&gt;"CM")*(H297+I297+J297+K297+L297+N297))</f>
        <v>0</v>
      </c>
    </row>
    <row r="298" spans="1:28" ht="15.75" thickBot="1" x14ac:dyDescent="0.3">
      <c r="A298" s="18" t="s">
        <v>22</v>
      </c>
      <c r="B298" s="18" t="s">
        <v>22</v>
      </c>
      <c r="C298" s="18" t="s">
        <v>53</v>
      </c>
      <c r="D298" s="27" t="s">
        <v>270</v>
      </c>
      <c r="E298" s="18" t="s">
        <v>54</v>
      </c>
      <c r="F298" s="19">
        <v>42841</v>
      </c>
      <c r="G298" s="27" t="s">
        <v>273</v>
      </c>
      <c r="H298" s="23">
        <v>200</v>
      </c>
      <c r="I298" s="23">
        <v>313.02999999999997</v>
      </c>
      <c r="J298" s="23">
        <v>145.44</v>
      </c>
      <c r="K298" s="21"/>
      <c r="L298" s="23">
        <v>69.97</v>
      </c>
      <c r="M298" s="23">
        <v>330.27</v>
      </c>
      <c r="N298" s="23">
        <v>14.52</v>
      </c>
      <c r="O298" s="23">
        <v>-25.09</v>
      </c>
      <c r="P298" s="23">
        <v>-1.94</v>
      </c>
      <c r="Q298" s="28">
        <f t="shared" si="8"/>
        <v>-27.03</v>
      </c>
      <c r="R298" s="23">
        <v>0</v>
      </c>
      <c r="S298" s="23">
        <v>72.88</v>
      </c>
      <c r="T298" s="28">
        <f t="shared" si="9"/>
        <v>72.88</v>
      </c>
      <c r="U298" s="21"/>
      <c r="W298" s="135">
        <f t="array" ref="W298">SUM(($D298=W$25)*($G298="CM")*($H298:$P298))</f>
        <v>0</v>
      </c>
      <c r="X298" s="135">
        <f t="array" ref="X298">SUM(($D298=W$25)*($G298&lt;&gt;"CM")*($H298:$P298))</f>
        <v>0</v>
      </c>
      <c r="AA298" s="135">
        <f t="array" ref="AA298">SUM(($D298=AA$25)*($G298="CM")*(H298+I298+J298+K298+L298+N298))</f>
        <v>742.96</v>
      </c>
      <c r="AB298" s="135">
        <f t="array" ref="AB298">SUM(($D298=AA$25)*($G298&lt;&gt;"CM")*(H298+I298+J298+K298+L298+N298))</f>
        <v>0</v>
      </c>
    </row>
    <row r="299" spans="1:28" ht="15.75" thickBot="1" x14ac:dyDescent="0.3">
      <c r="A299" s="18" t="s">
        <v>22</v>
      </c>
      <c r="B299" s="18" t="s">
        <v>22</v>
      </c>
      <c r="C299" s="18" t="s">
        <v>53</v>
      </c>
      <c r="D299" s="27" t="s">
        <v>270</v>
      </c>
      <c r="E299" s="18" t="s">
        <v>54</v>
      </c>
      <c r="F299" s="19">
        <v>42842</v>
      </c>
      <c r="G299" s="27" t="s">
        <v>273</v>
      </c>
      <c r="H299" s="22">
        <v>400</v>
      </c>
      <c r="I299" s="22">
        <v>5054.21</v>
      </c>
      <c r="J299" s="22">
        <v>2381.04</v>
      </c>
      <c r="K299" s="20"/>
      <c r="L299" s="22">
        <v>1129.72</v>
      </c>
      <c r="M299" s="22">
        <v>5406.95</v>
      </c>
      <c r="N299" s="22">
        <v>239.35</v>
      </c>
      <c r="O299" s="22">
        <v>-410.73</v>
      </c>
      <c r="P299" s="22">
        <v>-31.75</v>
      </c>
      <c r="Q299" s="28">
        <f t="shared" si="8"/>
        <v>-442.48</v>
      </c>
      <c r="R299" s="22">
        <v>0</v>
      </c>
      <c r="S299" s="22">
        <v>902.94</v>
      </c>
      <c r="T299" s="28">
        <f t="shared" si="9"/>
        <v>902.94</v>
      </c>
      <c r="U299" s="20"/>
      <c r="W299" s="135">
        <f t="array" ref="W299">SUM(($D299=W$25)*($G299="CM")*($H299:$P299))</f>
        <v>0</v>
      </c>
      <c r="X299" s="135">
        <f t="array" ref="X299">SUM(($D299=W$25)*($G299&lt;&gt;"CM")*($H299:$P299))</f>
        <v>0</v>
      </c>
      <c r="AA299" s="135">
        <f t="array" ref="AA299">SUM(($D299=AA$25)*($G299="CM")*(H299+I299+J299+K299+L299+N299))</f>
        <v>9204.32</v>
      </c>
      <c r="AB299" s="135">
        <f t="array" ref="AB299">SUM(($D299=AA$25)*($G299&lt;&gt;"CM")*(H299+I299+J299+K299+L299+N299))</f>
        <v>0</v>
      </c>
    </row>
    <row r="300" spans="1:28" ht="15.75" thickBot="1" x14ac:dyDescent="0.3">
      <c r="A300" s="18" t="s">
        <v>22</v>
      </c>
      <c r="B300" s="18" t="s">
        <v>22</v>
      </c>
      <c r="C300" s="18" t="s">
        <v>53</v>
      </c>
      <c r="D300" s="27" t="s">
        <v>270</v>
      </c>
      <c r="E300" s="18" t="s">
        <v>54</v>
      </c>
      <c r="F300" s="19">
        <v>42844</v>
      </c>
      <c r="G300" s="27" t="s">
        <v>273</v>
      </c>
      <c r="H300" s="23">
        <v>600</v>
      </c>
      <c r="I300" s="23">
        <v>9790.9500000000007</v>
      </c>
      <c r="J300" s="23">
        <v>2952</v>
      </c>
      <c r="K300" s="21"/>
      <c r="L300" s="23">
        <v>2188.46</v>
      </c>
      <c r="M300" s="23">
        <v>6703.5</v>
      </c>
      <c r="N300" s="23">
        <v>299.73</v>
      </c>
      <c r="O300" s="23">
        <v>-509.21</v>
      </c>
      <c r="P300" s="23">
        <v>-39.36</v>
      </c>
      <c r="Q300" s="28">
        <f t="shared" si="8"/>
        <v>-548.56999999999994</v>
      </c>
      <c r="R300" s="23">
        <v>0</v>
      </c>
      <c r="S300" s="23">
        <v>1553.03</v>
      </c>
      <c r="T300" s="28">
        <f t="shared" si="9"/>
        <v>1553.03</v>
      </c>
      <c r="U300" s="21"/>
      <c r="W300" s="135">
        <f t="array" ref="W300">SUM(($D300=W$25)*($G300="CM")*($H300:$P300))</f>
        <v>0</v>
      </c>
      <c r="X300" s="135">
        <f t="array" ref="X300">SUM(($D300=W$25)*($G300&lt;&gt;"CM")*($H300:$P300))</f>
        <v>0</v>
      </c>
      <c r="AA300" s="135">
        <f t="array" ref="AA300">SUM(($D300=AA$25)*($G300="CM")*(H300+I300+J300+K300+L300+N300))</f>
        <v>15831.14</v>
      </c>
      <c r="AB300" s="135">
        <f t="array" ref="AB300">SUM(($D300=AA$25)*($G300&lt;&gt;"CM")*(H300+I300+J300+K300+L300+N300))</f>
        <v>0</v>
      </c>
    </row>
    <row r="301" spans="1:28" ht="15.75" thickBot="1" x14ac:dyDescent="0.3">
      <c r="A301" s="18" t="s">
        <v>22</v>
      </c>
      <c r="B301" s="18" t="s">
        <v>22</v>
      </c>
      <c r="C301" s="18" t="s">
        <v>53</v>
      </c>
      <c r="D301" s="27" t="s">
        <v>270</v>
      </c>
      <c r="E301" s="18" t="s">
        <v>54</v>
      </c>
      <c r="F301" s="19">
        <v>42845</v>
      </c>
      <c r="G301" s="27" t="s">
        <v>273</v>
      </c>
      <c r="H301" s="22">
        <v>200</v>
      </c>
      <c r="I301" s="22">
        <v>1400.3</v>
      </c>
      <c r="J301" s="22">
        <v>518.4</v>
      </c>
      <c r="K301" s="20"/>
      <c r="L301" s="22">
        <v>312.99</v>
      </c>
      <c r="M301" s="22">
        <v>1177.2</v>
      </c>
      <c r="N301" s="22">
        <v>53.57</v>
      </c>
      <c r="O301" s="22">
        <v>-89.43</v>
      </c>
      <c r="P301" s="22">
        <v>-6.91</v>
      </c>
      <c r="Q301" s="28">
        <f t="shared" si="8"/>
        <v>-96.34</v>
      </c>
      <c r="R301" s="22">
        <v>0</v>
      </c>
      <c r="S301" s="22">
        <v>243.8</v>
      </c>
      <c r="T301" s="28">
        <f t="shared" si="9"/>
        <v>243.8</v>
      </c>
      <c r="U301" s="20"/>
      <c r="W301" s="135">
        <f t="array" ref="W301">SUM(($D301=W$25)*($G301="CM")*($H301:$P301))</f>
        <v>0</v>
      </c>
      <c r="X301" s="135">
        <f t="array" ref="X301">SUM(($D301=W$25)*($G301&lt;&gt;"CM")*($H301:$P301))</f>
        <v>0</v>
      </c>
      <c r="AA301" s="135">
        <f t="array" ref="AA301">SUM(($D301=AA$25)*($G301="CM")*(H301+I301+J301+K301+L301+N301))</f>
        <v>2485.2599999999998</v>
      </c>
      <c r="AB301" s="135">
        <f t="array" ref="AB301">SUM(($D301=AA$25)*($G301&lt;&gt;"CM")*(H301+I301+J301+K301+L301+N301))</f>
        <v>0</v>
      </c>
    </row>
    <row r="302" spans="1:28" ht="15.75" thickBot="1" x14ac:dyDescent="0.3">
      <c r="A302" s="18" t="s">
        <v>22</v>
      </c>
      <c r="B302" s="18" t="s">
        <v>22</v>
      </c>
      <c r="C302" s="18" t="s">
        <v>53</v>
      </c>
      <c r="D302" s="27" t="s">
        <v>270</v>
      </c>
      <c r="E302" s="18" t="s">
        <v>54</v>
      </c>
      <c r="F302" s="19">
        <v>42854</v>
      </c>
      <c r="G302" s="27" t="s">
        <v>273</v>
      </c>
      <c r="H302" s="23">
        <v>200</v>
      </c>
      <c r="I302" s="23">
        <v>11896.41</v>
      </c>
      <c r="J302" s="23">
        <v>590.4</v>
      </c>
      <c r="K302" s="21"/>
      <c r="L302" s="23">
        <v>2659.07</v>
      </c>
      <c r="M302" s="23">
        <v>1340.7</v>
      </c>
      <c r="N302" s="23">
        <v>60.84</v>
      </c>
      <c r="O302" s="23">
        <v>-101.85</v>
      </c>
      <c r="P302" s="23">
        <v>-7.87</v>
      </c>
      <c r="Q302" s="28">
        <f t="shared" si="8"/>
        <v>-109.72</v>
      </c>
      <c r="R302" s="23">
        <v>0</v>
      </c>
      <c r="S302" s="23">
        <v>1511.4</v>
      </c>
      <c r="T302" s="28">
        <f t="shared" si="9"/>
        <v>1511.4</v>
      </c>
      <c r="U302" s="21"/>
      <c r="W302" s="135">
        <f t="array" ref="W302">SUM(($D302=W$25)*($G302="CM")*($H302:$P302))</f>
        <v>0</v>
      </c>
      <c r="X302" s="135">
        <f t="array" ref="X302">SUM(($D302=W$25)*($G302&lt;&gt;"CM")*($H302:$P302))</f>
        <v>0</v>
      </c>
      <c r="AA302" s="135">
        <f t="array" ref="AA302">SUM(($D302=AA$25)*($G302="CM")*(H302+I302+J302+K302+L302+N302))</f>
        <v>15406.72</v>
      </c>
      <c r="AB302" s="135">
        <f t="array" ref="AB302">SUM(($D302=AA$25)*($G302&lt;&gt;"CM")*(H302+I302+J302+K302+L302+N302))</f>
        <v>0</v>
      </c>
    </row>
    <row r="303" spans="1:28" ht="15.75" thickBot="1" x14ac:dyDescent="0.3">
      <c r="A303" s="18" t="s">
        <v>22</v>
      </c>
      <c r="B303" s="18" t="s">
        <v>22</v>
      </c>
      <c r="C303" s="18" t="s">
        <v>53</v>
      </c>
      <c r="D303" s="27" t="s">
        <v>270</v>
      </c>
      <c r="E303" s="18" t="s">
        <v>54</v>
      </c>
      <c r="F303" s="19">
        <v>42855</v>
      </c>
      <c r="G303" s="27" t="s">
        <v>273</v>
      </c>
      <c r="H303" s="22">
        <v>200</v>
      </c>
      <c r="I303" s="22">
        <v>11075.39</v>
      </c>
      <c r="J303" s="22">
        <v>6192</v>
      </c>
      <c r="K303" s="20"/>
      <c r="L303" s="22">
        <v>2475.56</v>
      </c>
      <c r="M303" s="22">
        <v>14061</v>
      </c>
      <c r="N303" s="22">
        <v>639.84</v>
      </c>
      <c r="O303" s="22">
        <v>-1068.1199999999999</v>
      </c>
      <c r="P303" s="22">
        <v>-82.56</v>
      </c>
      <c r="Q303" s="28">
        <f t="shared" si="8"/>
        <v>-1150.6799999999998</v>
      </c>
      <c r="R303" s="22">
        <v>0</v>
      </c>
      <c r="S303" s="22">
        <v>2019.17</v>
      </c>
      <c r="T303" s="28">
        <f t="shared" si="9"/>
        <v>2019.17</v>
      </c>
      <c r="U303" s="20"/>
      <c r="W303" s="135">
        <f t="array" ref="W303">SUM(($D303=W$25)*($G303="CM")*($H303:$P303))</f>
        <v>0</v>
      </c>
      <c r="X303" s="135">
        <f t="array" ref="X303">SUM(($D303=W$25)*($G303&lt;&gt;"CM")*($H303:$P303))</f>
        <v>0</v>
      </c>
      <c r="AA303" s="135">
        <f t="array" ref="AA303">SUM(($D303=AA$25)*($G303="CM")*(H303+I303+J303+K303+L303+N303))</f>
        <v>20582.79</v>
      </c>
      <c r="AB303" s="135">
        <f t="array" ref="AB303">SUM(($D303=AA$25)*($G303&lt;&gt;"CM")*(H303+I303+J303+K303+L303+N303))</f>
        <v>0</v>
      </c>
    </row>
    <row r="304" spans="1:28" ht="15.75" thickBot="1" x14ac:dyDescent="0.3">
      <c r="A304" s="18" t="s">
        <v>22</v>
      </c>
      <c r="B304" s="18" t="s">
        <v>22</v>
      </c>
      <c r="C304" s="18" t="s">
        <v>55</v>
      </c>
      <c r="D304" s="27" t="s">
        <v>270</v>
      </c>
      <c r="E304" s="18" t="s">
        <v>56</v>
      </c>
      <c r="F304" s="19">
        <v>42814</v>
      </c>
      <c r="G304" s="27" t="s">
        <v>274</v>
      </c>
      <c r="H304" s="23">
        <v>90</v>
      </c>
      <c r="I304" s="23">
        <v>3245.4</v>
      </c>
      <c r="J304" s="23">
        <v>1114.49</v>
      </c>
      <c r="K304" s="21"/>
      <c r="L304" s="23">
        <v>598.6</v>
      </c>
      <c r="M304" s="23">
        <v>2256.3000000000002</v>
      </c>
      <c r="N304" s="23">
        <v>91.08</v>
      </c>
      <c r="O304" s="23">
        <v>19.05</v>
      </c>
      <c r="P304" s="23">
        <v>-38.090000000000003</v>
      </c>
      <c r="Q304" s="28">
        <f t="shared" si="8"/>
        <v>-19.040000000000003</v>
      </c>
      <c r="R304" s="23">
        <v>0</v>
      </c>
      <c r="S304" s="23">
        <v>414.25</v>
      </c>
      <c r="T304" s="28">
        <f t="shared" si="9"/>
        <v>414.25</v>
      </c>
      <c r="U304" s="21"/>
      <c r="W304" s="135">
        <f t="array" ref="W304">SUM(($D304=W$25)*($G304="CM")*($H304:$P304))</f>
        <v>0</v>
      </c>
      <c r="X304" s="135">
        <f t="array" ref="X304">SUM(($D304=W$25)*($G304&lt;&gt;"CM")*($H304:$P304))</f>
        <v>0</v>
      </c>
      <c r="AA304" s="135">
        <f t="array" ref="AA304">SUM(($D304=AA$25)*($G304="CM")*(H304+I304+J304+K304+L304+N304))</f>
        <v>0</v>
      </c>
      <c r="AB304" s="135">
        <f t="array" ref="AB304">SUM(($D304=AA$25)*($G304&lt;&gt;"CM")*(H304+I304+J304+K304+L304+N304))</f>
        <v>5139.5700000000006</v>
      </c>
    </row>
    <row r="305" spans="1:28" ht="15.75" thickBot="1" x14ac:dyDescent="0.3">
      <c r="A305" s="18" t="s">
        <v>22</v>
      </c>
      <c r="B305" s="18" t="s">
        <v>22</v>
      </c>
      <c r="C305" s="18" t="s">
        <v>57</v>
      </c>
      <c r="D305" s="27" t="s">
        <v>270</v>
      </c>
      <c r="E305" s="18" t="s">
        <v>58</v>
      </c>
      <c r="F305" s="19">
        <v>42828</v>
      </c>
      <c r="G305" s="27" t="s">
        <v>273</v>
      </c>
      <c r="H305" s="22">
        <v>90</v>
      </c>
      <c r="I305" s="22">
        <v>2798.55</v>
      </c>
      <c r="J305" s="22">
        <v>944.89</v>
      </c>
      <c r="K305" s="20"/>
      <c r="L305" s="22">
        <v>516.17999999999995</v>
      </c>
      <c r="M305" s="22">
        <v>1912.95</v>
      </c>
      <c r="N305" s="22">
        <v>77.47</v>
      </c>
      <c r="O305" s="22">
        <v>-145.32</v>
      </c>
      <c r="P305" s="22">
        <v>-11.23</v>
      </c>
      <c r="Q305" s="28">
        <f t="shared" si="8"/>
        <v>-156.54999999999998</v>
      </c>
      <c r="R305" s="22">
        <v>0</v>
      </c>
      <c r="S305" s="22">
        <v>434.3</v>
      </c>
      <c r="T305" s="28">
        <f t="shared" si="9"/>
        <v>434.3</v>
      </c>
      <c r="U305" s="20"/>
      <c r="W305" s="135">
        <f t="array" ref="W305">SUM(($D305=W$25)*($G305="CM")*($H305:$P305))</f>
        <v>0</v>
      </c>
      <c r="X305" s="135">
        <f t="array" ref="X305">SUM(($D305=W$25)*($G305&lt;&gt;"CM")*($H305:$P305))</f>
        <v>0</v>
      </c>
      <c r="AA305" s="135">
        <f t="array" ref="AA305">SUM(($D305=AA$25)*($G305="CM")*(H305+I305+J305+K305+L305+N305))</f>
        <v>4427.09</v>
      </c>
      <c r="AB305" s="135">
        <f t="array" ref="AB305">SUM(($D305=AA$25)*($G305&lt;&gt;"CM")*(H305+I305+J305+K305+L305+N305))</f>
        <v>0</v>
      </c>
    </row>
    <row r="306" spans="1:28" ht="15.75" thickBot="1" x14ac:dyDescent="0.3">
      <c r="A306" s="18" t="s">
        <v>22</v>
      </c>
      <c r="B306" s="18" t="s">
        <v>22</v>
      </c>
      <c r="C306" s="18" t="s">
        <v>59</v>
      </c>
      <c r="D306" s="27" t="s">
        <v>270</v>
      </c>
      <c r="E306" s="18" t="s">
        <v>60</v>
      </c>
      <c r="F306" s="19">
        <v>42798</v>
      </c>
      <c r="G306" s="27" t="s">
        <v>274</v>
      </c>
      <c r="H306" s="23">
        <v>200</v>
      </c>
      <c r="I306" s="23">
        <v>7993.68</v>
      </c>
      <c r="J306" s="23">
        <v>4374.5</v>
      </c>
      <c r="K306" s="21"/>
      <c r="L306" s="23">
        <v>1467.54</v>
      </c>
      <c r="M306" s="23">
        <v>9003.4</v>
      </c>
      <c r="N306" s="23">
        <v>46.26</v>
      </c>
      <c r="O306" s="23">
        <v>75.989999999999995</v>
      </c>
      <c r="P306" s="23">
        <v>-151.97999999999999</v>
      </c>
      <c r="Q306" s="28">
        <f t="shared" si="8"/>
        <v>-75.989999999999995</v>
      </c>
      <c r="R306" s="23">
        <v>0</v>
      </c>
      <c r="S306" s="23">
        <v>1135.01</v>
      </c>
      <c r="T306" s="28">
        <f t="shared" si="9"/>
        <v>1135.01</v>
      </c>
      <c r="U306" s="21"/>
      <c r="W306" s="135">
        <f t="array" ref="W306">SUM(($D306=W$25)*($G306="CM")*($H306:$P306))</f>
        <v>0</v>
      </c>
      <c r="X306" s="135">
        <f t="array" ref="X306">SUM(($D306=W$25)*($G306&lt;&gt;"CM")*($H306:$P306))</f>
        <v>0</v>
      </c>
      <c r="AA306" s="135">
        <f t="array" ref="AA306">SUM(($D306=AA$25)*($G306="CM")*(H306+I306+J306+K306+L306+N306))</f>
        <v>0</v>
      </c>
      <c r="AB306" s="135">
        <f t="array" ref="AB306">SUM(($D306=AA$25)*($G306&lt;&gt;"CM")*(H306+I306+J306+K306+L306+N306))</f>
        <v>14081.980000000001</v>
      </c>
    </row>
    <row r="307" spans="1:28" ht="15.75" thickBot="1" x14ac:dyDescent="0.3">
      <c r="A307" s="18" t="s">
        <v>22</v>
      </c>
      <c r="B307" s="18" t="s">
        <v>22</v>
      </c>
      <c r="C307" s="18" t="s">
        <v>59</v>
      </c>
      <c r="D307" s="27" t="s">
        <v>270</v>
      </c>
      <c r="E307" s="18" t="s">
        <v>60</v>
      </c>
      <c r="F307" s="19">
        <v>42806</v>
      </c>
      <c r="G307" s="27" t="s">
        <v>274</v>
      </c>
      <c r="H307" s="22">
        <v>200</v>
      </c>
      <c r="I307" s="22">
        <v>3836.09</v>
      </c>
      <c r="J307" s="22">
        <v>270.10000000000002</v>
      </c>
      <c r="K307" s="20"/>
      <c r="L307" s="22">
        <v>783.36</v>
      </c>
      <c r="M307" s="22">
        <v>555.9</v>
      </c>
      <c r="N307" s="22">
        <v>2.86</v>
      </c>
      <c r="O307" s="22">
        <v>4.6900000000000004</v>
      </c>
      <c r="P307" s="22">
        <v>-9.3800000000000008</v>
      </c>
      <c r="Q307" s="28">
        <f t="shared" si="8"/>
        <v>-4.6900000000000004</v>
      </c>
      <c r="R307" s="22">
        <v>0</v>
      </c>
      <c r="S307" s="22">
        <v>410.45</v>
      </c>
      <c r="T307" s="28">
        <f t="shared" si="9"/>
        <v>410.45</v>
      </c>
      <c r="U307" s="20"/>
      <c r="W307" s="135">
        <f t="array" ref="W307">SUM(($D307=W$25)*($G307="CM")*($H307:$P307))</f>
        <v>0</v>
      </c>
      <c r="X307" s="135">
        <f t="array" ref="X307">SUM(($D307=W$25)*($G307&lt;&gt;"CM")*($H307:$P307))</f>
        <v>0</v>
      </c>
      <c r="AA307" s="135">
        <f t="array" ref="AA307">SUM(($D307=AA$25)*($G307="CM")*(H307+I307+J307+K307+L307+N307))</f>
        <v>0</v>
      </c>
      <c r="AB307" s="135">
        <f t="array" ref="AB307">SUM(($D307=AA$25)*($G307&lt;&gt;"CM")*(H307+I307+J307+K307+L307+N307))</f>
        <v>5092.41</v>
      </c>
    </row>
    <row r="308" spans="1:28" ht="15.75" thickBot="1" x14ac:dyDescent="0.3">
      <c r="A308" s="18" t="s">
        <v>22</v>
      </c>
      <c r="B308" s="18" t="s">
        <v>22</v>
      </c>
      <c r="C308" s="18" t="s">
        <v>59</v>
      </c>
      <c r="D308" s="27" t="s">
        <v>270</v>
      </c>
      <c r="E308" s="18" t="s">
        <v>60</v>
      </c>
      <c r="F308" s="19">
        <v>42813</v>
      </c>
      <c r="G308" s="27" t="s">
        <v>274</v>
      </c>
      <c r="H308" s="23">
        <v>400</v>
      </c>
      <c r="I308" s="23">
        <v>33879.980000000003</v>
      </c>
      <c r="J308" s="23">
        <v>16681.87</v>
      </c>
      <c r="K308" s="21"/>
      <c r="L308" s="23">
        <v>6240.06</v>
      </c>
      <c r="M308" s="23">
        <v>34333.910000000003</v>
      </c>
      <c r="N308" s="23">
        <v>176.4</v>
      </c>
      <c r="O308" s="23">
        <v>289.79000000000002</v>
      </c>
      <c r="P308" s="23">
        <v>-579.58000000000004</v>
      </c>
      <c r="Q308" s="28">
        <f t="shared" si="8"/>
        <v>-289.79000000000002</v>
      </c>
      <c r="R308" s="23">
        <v>0</v>
      </c>
      <c r="S308" s="23">
        <v>4624.7</v>
      </c>
      <c r="T308" s="28">
        <f t="shared" si="9"/>
        <v>4624.7</v>
      </c>
      <c r="U308" s="21"/>
      <c r="W308" s="135">
        <f t="array" ref="W308">SUM(($D308=W$25)*($G308="CM")*($H308:$P308))</f>
        <v>0</v>
      </c>
      <c r="X308" s="135">
        <f t="array" ref="X308">SUM(($D308=W$25)*($G308&lt;&gt;"CM")*($H308:$P308))</f>
        <v>0</v>
      </c>
      <c r="AA308" s="135">
        <f t="array" ref="AA308">SUM(($D308=AA$25)*($G308="CM")*(H308+I308+J308+K308+L308+N308))</f>
        <v>0</v>
      </c>
      <c r="AB308" s="135">
        <f t="array" ref="AB308">SUM(($D308=AA$25)*($G308&lt;&gt;"CM")*(H308+I308+J308+K308+L308+N308))</f>
        <v>57378.310000000005</v>
      </c>
    </row>
    <row r="309" spans="1:28" ht="15.75" thickBot="1" x14ac:dyDescent="0.3">
      <c r="A309" s="18" t="s">
        <v>22</v>
      </c>
      <c r="B309" s="18" t="s">
        <v>22</v>
      </c>
      <c r="C309" s="18" t="s">
        <v>59</v>
      </c>
      <c r="D309" s="27" t="s">
        <v>270</v>
      </c>
      <c r="E309" s="18" t="s">
        <v>60</v>
      </c>
      <c r="F309" s="19">
        <v>42814</v>
      </c>
      <c r="G309" s="27" t="s">
        <v>274</v>
      </c>
      <c r="H309" s="22">
        <v>200</v>
      </c>
      <c r="I309" s="22">
        <v>6167.16</v>
      </c>
      <c r="J309" s="22">
        <v>1569.73</v>
      </c>
      <c r="K309" s="20"/>
      <c r="L309" s="22">
        <v>1132.2</v>
      </c>
      <c r="M309" s="22">
        <v>3230.76</v>
      </c>
      <c r="N309" s="22">
        <v>16.600000000000001</v>
      </c>
      <c r="O309" s="22">
        <v>27.27</v>
      </c>
      <c r="P309" s="22">
        <v>-54.54</v>
      </c>
      <c r="Q309" s="28">
        <f t="shared" si="8"/>
        <v>-27.27</v>
      </c>
      <c r="R309" s="22">
        <v>0</v>
      </c>
      <c r="S309" s="22">
        <v>732.31</v>
      </c>
      <c r="T309" s="28">
        <f t="shared" si="9"/>
        <v>732.31</v>
      </c>
      <c r="U309" s="20"/>
      <c r="W309" s="135">
        <f t="array" ref="W309">SUM(($D309=W$25)*($G309="CM")*($H309:$P309))</f>
        <v>0</v>
      </c>
      <c r="X309" s="135">
        <f t="array" ref="X309">SUM(($D309=W$25)*($G309&lt;&gt;"CM")*($H309:$P309))</f>
        <v>0</v>
      </c>
      <c r="AA309" s="135">
        <f t="array" ref="AA309">SUM(($D309=AA$25)*($G309="CM")*(H309+I309+J309+K309+L309+N309))</f>
        <v>0</v>
      </c>
      <c r="AB309" s="135">
        <f t="array" ref="AB309">SUM(($D309=AA$25)*($G309&lt;&gt;"CM")*(H309+I309+J309+K309+L309+N309))</f>
        <v>9085.69</v>
      </c>
    </row>
    <row r="310" spans="1:28" ht="15.75" thickBot="1" x14ac:dyDescent="0.3">
      <c r="A310" s="18" t="s">
        <v>22</v>
      </c>
      <c r="B310" s="18" t="s">
        <v>22</v>
      </c>
      <c r="C310" s="18" t="s">
        <v>59</v>
      </c>
      <c r="D310" s="27" t="s">
        <v>270</v>
      </c>
      <c r="E310" s="18" t="s">
        <v>60</v>
      </c>
      <c r="F310" s="19">
        <v>42815</v>
      </c>
      <c r="G310" s="27" t="s">
        <v>274</v>
      </c>
      <c r="H310" s="23">
        <v>46.67</v>
      </c>
      <c r="I310" s="23">
        <v>667.59</v>
      </c>
      <c r="J310" s="23">
        <v>158.88</v>
      </c>
      <c r="K310" s="21"/>
      <c r="L310" s="23">
        <v>139.02000000000001</v>
      </c>
      <c r="M310" s="23">
        <v>327</v>
      </c>
      <c r="N310" s="23">
        <v>1.68</v>
      </c>
      <c r="O310" s="23">
        <v>2.76</v>
      </c>
      <c r="P310" s="23">
        <v>-5.52</v>
      </c>
      <c r="Q310" s="28">
        <f t="shared" si="8"/>
        <v>-2.76</v>
      </c>
      <c r="R310" s="23">
        <v>0</v>
      </c>
      <c r="S310" s="23">
        <v>81.72</v>
      </c>
      <c r="T310" s="28">
        <f t="shared" si="9"/>
        <v>81.72</v>
      </c>
      <c r="U310" s="21"/>
      <c r="W310" s="135">
        <f t="array" ref="W310">SUM(($D310=W$25)*($G310="CM")*($H310:$P310))</f>
        <v>0</v>
      </c>
      <c r="X310" s="135">
        <f t="array" ref="X310">SUM(($D310=W$25)*($G310&lt;&gt;"CM")*($H310:$P310))</f>
        <v>0</v>
      </c>
      <c r="AA310" s="135">
        <f t="array" ref="AA310">SUM(($D310=AA$25)*($G310="CM")*(H310+I310+J310+K310+L310+N310))</f>
        <v>0</v>
      </c>
      <c r="AB310" s="135">
        <f t="array" ref="AB310">SUM(($D310=AA$25)*($G310&lt;&gt;"CM")*(H310+I310+J310+K310+L310+N310))</f>
        <v>1013.8399999999999</v>
      </c>
    </row>
    <row r="311" spans="1:28" ht="15.75" thickBot="1" x14ac:dyDescent="0.3">
      <c r="A311" s="18" t="s">
        <v>22</v>
      </c>
      <c r="B311" s="18" t="s">
        <v>22</v>
      </c>
      <c r="C311" s="18" t="s">
        <v>59</v>
      </c>
      <c r="D311" s="27" t="s">
        <v>270</v>
      </c>
      <c r="E311" s="18" t="s">
        <v>60</v>
      </c>
      <c r="F311" s="19">
        <v>42828</v>
      </c>
      <c r="G311" s="27" t="s">
        <v>273</v>
      </c>
      <c r="H311" s="22">
        <v>200</v>
      </c>
      <c r="I311" s="22">
        <v>4180.66</v>
      </c>
      <c r="J311" s="22">
        <v>1187.6199999999999</v>
      </c>
      <c r="K311" s="20"/>
      <c r="L311" s="22">
        <v>770.61</v>
      </c>
      <c r="M311" s="22">
        <v>2444.33</v>
      </c>
      <c r="N311" s="22">
        <v>13.13</v>
      </c>
      <c r="O311" s="22">
        <v>-185.68</v>
      </c>
      <c r="P311" s="22">
        <v>-14.35</v>
      </c>
      <c r="Q311" s="28">
        <f t="shared" si="8"/>
        <v>-200.03</v>
      </c>
      <c r="R311" s="22">
        <v>0</v>
      </c>
      <c r="S311" s="22">
        <v>623.13</v>
      </c>
      <c r="T311" s="28">
        <f t="shared" si="9"/>
        <v>623.13</v>
      </c>
      <c r="U311" s="20"/>
      <c r="W311" s="135">
        <f t="array" ref="W311">SUM(($D311=W$25)*($G311="CM")*($H311:$P311))</f>
        <v>0</v>
      </c>
      <c r="X311" s="135">
        <f t="array" ref="X311">SUM(($D311=W$25)*($G311&lt;&gt;"CM")*($H311:$P311))</f>
        <v>0</v>
      </c>
      <c r="AA311" s="135">
        <f t="array" ref="AA311">SUM(($D311=AA$25)*($G311="CM")*(H311+I311+J311+K311+L311+N311))</f>
        <v>6352.0199999999995</v>
      </c>
      <c r="AB311" s="135">
        <f t="array" ref="AB311">SUM(($D311=AA$25)*($G311&lt;&gt;"CM")*(H311+I311+J311+K311+L311+N311))</f>
        <v>0</v>
      </c>
    </row>
    <row r="312" spans="1:28" ht="15.75" thickBot="1" x14ac:dyDescent="0.3">
      <c r="A312" s="18" t="s">
        <v>22</v>
      </c>
      <c r="B312" s="18" t="s">
        <v>22</v>
      </c>
      <c r="C312" s="18" t="s">
        <v>59</v>
      </c>
      <c r="D312" s="27" t="s">
        <v>270</v>
      </c>
      <c r="E312" s="18" t="s">
        <v>60</v>
      </c>
      <c r="F312" s="19">
        <v>42829</v>
      </c>
      <c r="G312" s="27" t="s">
        <v>273</v>
      </c>
      <c r="H312" s="23">
        <v>3600</v>
      </c>
      <c r="I312" s="23">
        <v>256273.62</v>
      </c>
      <c r="J312" s="23">
        <v>96758.97</v>
      </c>
      <c r="K312" s="21"/>
      <c r="L312" s="23">
        <v>47281.99</v>
      </c>
      <c r="M312" s="23">
        <v>199145.15</v>
      </c>
      <c r="N312" s="23">
        <v>1151.55</v>
      </c>
      <c r="O312" s="23">
        <v>-15127.74</v>
      </c>
      <c r="P312" s="23">
        <v>-1169.29</v>
      </c>
      <c r="Q312" s="28">
        <f t="shared" si="8"/>
        <v>-16297.029999999999</v>
      </c>
      <c r="R312" s="23">
        <v>0</v>
      </c>
      <c r="S312" s="23">
        <v>39736.99</v>
      </c>
      <c r="T312" s="28">
        <f t="shared" si="9"/>
        <v>39736.99</v>
      </c>
      <c r="U312" s="21"/>
      <c r="W312" s="135">
        <f t="array" ref="W312">SUM(($D312=W$25)*($G312="CM")*($H312:$P312))</f>
        <v>0</v>
      </c>
      <c r="X312" s="135">
        <f t="array" ref="X312">SUM(($D312=W$25)*($G312&lt;&gt;"CM")*($H312:$P312))</f>
        <v>0</v>
      </c>
      <c r="AA312" s="135">
        <f t="array" ref="AA312">SUM(($D312=AA$25)*($G312="CM")*(H312+I312+J312+K312+L312+N312))</f>
        <v>405066.12999999995</v>
      </c>
      <c r="AB312" s="135">
        <f t="array" ref="AB312">SUM(($D312=AA$25)*($G312&lt;&gt;"CM")*(H312+I312+J312+K312+L312+N312))</f>
        <v>0</v>
      </c>
    </row>
    <row r="313" spans="1:28" ht="15.75" thickBot="1" x14ac:dyDescent="0.3">
      <c r="A313" s="18" t="s">
        <v>22</v>
      </c>
      <c r="B313" s="18" t="s">
        <v>22</v>
      </c>
      <c r="C313" s="18" t="s">
        <v>59</v>
      </c>
      <c r="D313" s="27" t="s">
        <v>270</v>
      </c>
      <c r="E313" s="18" t="s">
        <v>60</v>
      </c>
      <c r="F313" s="19">
        <v>42830</v>
      </c>
      <c r="G313" s="27" t="s">
        <v>273</v>
      </c>
      <c r="H313" s="22">
        <v>4800</v>
      </c>
      <c r="I313" s="22">
        <v>207815.8</v>
      </c>
      <c r="J313" s="22">
        <v>87351.94</v>
      </c>
      <c r="K313" s="20"/>
      <c r="L313" s="22">
        <v>38454.54</v>
      </c>
      <c r="M313" s="22">
        <v>179784.06</v>
      </c>
      <c r="N313" s="22">
        <v>1152.96</v>
      </c>
      <c r="O313" s="22">
        <v>-13656.98</v>
      </c>
      <c r="P313" s="22">
        <v>-1055.6300000000001</v>
      </c>
      <c r="Q313" s="28">
        <f t="shared" si="8"/>
        <v>-14712.61</v>
      </c>
      <c r="R313" s="22">
        <v>0</v>
      </c>
      <c r="S313" s="22">
        <v>33312.31</v>
      </c>
      <c r="T313" s="28">
        <f t="shared" si="9"/>
        <v>33312.31</v>
      </c>
      <c r="U313" s="20"/>
      <c r="W313" s="135">
        <f t="array" ref="W313">SUM(($D313=W$25)*($G313="CM")*($H313:$P313))</f>
        <v>0</v>
      </c>
      <c r="X313" s="135">
        <f t="array" ref="X313">SUM(($D313=W$25)*($G313&lt;&gt;"CM")*($H313:$P313))</f>
        <v>0</v>
      </c>
      <c r="AA313" s="135">
        <f t="array" ref="AA313">SUM(($D313=AA$25)*($G313="CM")*(H313+I313+J313+K313+L313+N313))</f>
        <v>339575.24</v>
      </c>
      <c r="AB313" s="135">
        <f t="array" ref="AB313">SUM(($D313=AA$25)*($G313&lt;&gt;"CM")*(H313+I313+J313+K313+L313+N313))</f>
        <v>0</v>
      </c>
    </row>
    <row r="314" spans="1:28" ht="15.75" thickBot="1" x14ac:dyDescent="0.3">
      <c r="A314" s="18" t="s">
        <v>22</v>
      </c>
      <c r="B314" s="18" t="s">
        <v>22</v>
      </c>
      <c r="C314" s="18" t="s">
        <v>59</v>
      </c>
      <c r="D314" s="27" t="s">
        <v>270</v>
      </c>
      <c r="E314" s="18" t="s">
        <v>60</v>
      </c>
      <c r="F314" s="19">
        <v>42831</v>
      </c>
      <c r="G314" s="27" t="s">
        <v>273</v>
      </c>
      <c r="H314" s="23">
        <v>2200</v>
      </c>
      <c r="I314" s="23">
        <v>64497.04</v>
      </c>
      <c r="J314" s="23">
        <v>23030.97</v>
      </c>
      <c r="K314" s="21"/>
      <c r="L314" s="23">
        <v>11953.62</v>
      </c>
      <c r="M314" s="23">
        <v>47401.38</v>
      </c>
      <c r="N314" s="23">
        <v>317.08</v>
      </c>
      <c r="O314" s="23">
        <v>-3600.75</v>
      </c>
      <c r="P314" s="23">
        <v>-278.33</v>
      </c>
      <c r="Q314" s="28">
        <f t="shared" si="8"/>
        <v>-3879.08</v>
      </c>
      <c r="R314" s="23">
        <v>0</v>
      </c>
      <c r="S314" s="23">
        <v>10006.049999999999</v>
      </c>
      <c r="T314" s="28">
        <f t="shared" si="9"/>
        <v>10006.049999999999</v>
      </c>
      <c r="U314" s="21"/>
      <c r="W314" s="135">
        <f t="array" ref="W314">SUM(($D314=W$25)*($G314="CM")*($H314:$P314))</f>
        <v>0</v>
      </c>
      <c r="X314" s="135">
        <f t="array" ref="X314">SUM(($D314=W$25)*($G314&lt;&gt;"CM")*($H314:$P314))</f>
        <v>0</v>
      </c>
      <c r="AA314" s="135">
        <f t="array" ref="AA314">SUM(($D314=AA$25)*($G314="CM")*(H314+I314+J314+K314+L314+N314))</f>
        <v>101998.71</v>
      </c>
      <c r="AB314" s="135">
        <f t="array" ref="AB314">SUM(($D314=AA$25)*($G314&lt;&gt;"CM")*(H314+I314+J314+K314+L314+N314))</f>
        <v>0</v>
      </c>
    </row>
    <row r="315" spans="1:28" ht="15.75" thickBot="1" x14ac:dyDescent="0.3">
      <c r="A315" s="18" t="s">
        <v>22</v>
      </c>
      <c r="B315" s="18" t="s">
        <v>22</v>
      </c>
      <c r="C315" s="18" t="s">
        <v>59</v>
      </c>
      <c r="D315" s="27" t="s">
        <v>270</v>
      </c>
      <c r="E315" s="18" t="s">
        <v>60</v>
      </c>
      <c r="F315" s="19">
        <v>42832</v>
      </c>
      <c r="G315" s="27" t="s">
        <v>273</v>
      </c>
      <c r="H315" s="22">
        <v>2200</v>
      </c>
      <c r="I315" s="22">
        <v>56191.17</v>
      </c>
      <c r="J315" s="22">
        <v>20712.13</v>
      </c>
      <c r="K315" s="20"/>
      <c r="L315" s="22">
        <v>10384.36</v>
      </c>
      <c r="M315" s="22">
        <v>42628.82</v>
      </c>
      <c r="N315" s="22">
        <v>295.05</v>
      </c>
      <c r="O315" s="22">
        <v>-3238.22</v>
      </c>
      <c r="P315" s="22">
        <v>-250.3</v>
      </c>
      <c r="Q315" s="28">
        <f t="shared" si="8"/>
        <v>-3488.52</v>
      </c>
      <c r="R315" s="22">
        <v>0</v>
      </c>
      <c r="S315" s="22">
        <v>8807.69</v>
      </c>
      <c r="T315" s="28">
        <f t="shared" si="9"/>
        <v>8807.69</v>
      </c>
      <c r="U315" s="20"/>
      <c r="W315" s="135">
        <f t="array" ref="W315">SUM(($D315=W$25)*($G315="CM")*($H315:$P315))</f>
        <v>0</v>
      </c>
      <c r="X315" s="135">
        <f t="array" ref="X315">SUM(($D315=W$25)*($G315&lt;&gt;"CM")*($H315:$P315))</f>
        <v>0</v>
      </c>
      <c r="AA315" s="135">
        <f t="array" ref="AA315">SUM(($D315=AA$25)*($G315="CM")*(H315+I315+J315+K315+L315+N315))</f>
        <v>89782.71</v>
      </c>
      <c r="AB315" s="135">
        <f t="array" ref="AB315">SUM(($D315=AA$25)*($G315&lt;&gt;"CM")*(H315+I315+J315+K315+L315+N315))</f>
        <v>0</v>
      </c>
    </row>
    <row r="316" spans="1:28" ht="15.75" thickBot="1" x14ac:dyDescent="0.3">
      <c r="A316" s="18" t="s">
        <v>22</v>
      </c>
      <c r="B316" s="18" t="s">
        <v>22</v>
      </c>
      <c r="C316" s="18" t="s">
        <v>59</v>
      </c>
      <c r="D316" s="27" t="s">
        <v>270</v>
      </c>
      <c r="E316" s="18" t="s">
        <v>60</v>
      </c>
      <c r="F316" s="19">
        <v>42833</v>
      </c>
      <c r="G316" s="27" t="s">
        <v>273</v>
      </c>
      <c r="H316" s="23">
        <v>2400</v>
      </c>
      <c r="I316" s="23">
        <v>78701.919999999998</v>
      </c>
      <c r="J316" s="23">
        <v>31718.02</v>
      </c>
      <c r="K316" s="21"/>
      <c r="L316" s="23">
        <v>14527.96</v>
      </c>
      <c r="M316" s="23">
        <v>65280.65</v>
      </c>
      <c r="N316" s="23">
        <v>478.29</v>
      </c>
      <c r="O316" s="23">
        <v>-4958.93</v>
      </c>
      <c r="P316" s="23">
        <v>-383.3</v>
      </c>
      <c r="Q316" s="28">
        <f t="shared" si="8"/>
        <v>-5342.2300000000005</v>
      </c>
      <c r="R316" s="23">
        <v>0</v>
      </c>
      <c r="S316" s="23">
        <v>12539.74</v>
      </c>
      <c r="T316" s="28">
        <f t="shared" si="9"/>
        <v>12539.74</v>
      </c>
      <c r="U316" s="21"/>
      <c r="W316" s="135">
        <f t="array" ref="W316">SUM(($D316=W$25)*($G316="CM")*($H316:$P316))</f>
        <v>0</v>
      </c>
      <c r="X316" s="135">
        <f t="array" ref="X316">SUM(($D316=W$25)*($G316&lt;&gt;"CM")*($H316:$P316))</f>
        <v>0</v>
      </c>
      <c r="AA316" s="135">
        <f t="array" ref="AA316">SUM(($D316=AA$25)*($G316="CM")*(H316+I316+J316+K316+L316+N316))</f>
        <v>127826.18999999999</v>
      </c>
      <c r="AB316" s="135">
        <f t="array" ref="AB316">SUM(($D316=AA$25)*($G316&lt;&gt;"CM")*(H316+I316+J316+K316+L316+N316))</f>
        <v>0</v>
      </c>
    </row>
    <row r="317" spans="1:28" ht="15.75" thickBot="1" x14ac:dyDescent="0.3">
      <c r="A317" s="18" t="s">
        <v>22</v>
      </c>
      <c r="B317" s="18" t="s">
        <v>22</v>
      </c>
      <c r="C317" s="18" t="s">
        <v>59</v>
      </c>
      <c r="D317" s="27" t="s">
        <v>270</v>
      </c>
      <c r="E317" s="18" t="s">
        <v>60</v>
      </c>
      <c r="F317" s="19">
        <v>42834</v>
      </c>
      <c r="G317" s="27" t="s">
        <v>273</v>
      </c>
      <c r="H317" s="22">
        <v>3285.72</v>
      </c>
      <c r="I317" s="22">
        <v>161487.14000000001</v>
      </c>
      <c r="J317" s="22">
        <v>76200.429999999993</v>
      </c>
      <c r="K317" s="20"/>
      <c r="L317" s="22">
        <v>29610.59</v>
      </c>
      <c r="M317" s="22">
        <v>156832.47</v>
      </c>
      <c r="N317" s="22">
        <v>1176.5899999999999</v>
      </c>
      <c r="O317" s="22">
        <v>-11913.51</v>
      </c>
      <c r="P317" s="22">
        <v>-920.85</v>
      </c>
      <c r="Q317" s="28">
        <f t="shared" si="8"/>
        <v>-12834.36</v>
      </c>
      <c r="R317" s="22">
        <v>0</v>
      </c>
      <c r="S317" s="22">
        <v>26449.25</v>
      </c>
      <c r="T317" s="28">
        <f t="shared" si="9"/>
        <v>26449.25</v>
      </c>
      <c r="U317" s="20"/>
      <c r="W317" s="135">
        <f t="array" ref="W317">SUM(($D317=W$25)*($G317="CM")*($H317:$P317))</f>
        <v>0</v>
      </c>
      <c r="X317" s="135">
        <f t="array" ref="X317">SUM(($D317=W$25)*($G317&lt;&gt;"CM")*($H317:$P317))</f>
        <v>0</v>
      </c>
      <c r="AA317" s="135">
        <f t="array" ref="AA317">SUM(($D317=AA$25)*($G317="CM")*(H317+I317+J317+K317+L317+N317))</f>
        <v>271760.47000000003</v>
      </c>
      <c r="AB317" s="135">
        <f t="array" ref="AB317">SUM(($D317=AA$25)*($G317&lt;&gt;"CM")*(H317+I317+J317+K317+L317+N317))</f>
        <v>0</v>
      </c>
    </row>
    <row r="318" spans="1:28" ht="15.75" thickBot="1" x14ac:dyDescent="0.3">
      <c r="A318" s="18" t="s">
        <v>22</v>
      </c>
      <c r="B318" s="18" t="s">
        <v>22</v>
      </c>
      <c r="C318" s="18" t="s">
        <v>59</v>
      </c>
      <c r="D318" s="27" t="s">
        <v>270</v>
      </c>
      <c r="E318" s="18" t="s">
        <v>60</v>
      </c>
      <c r="F318" s="19">
        <v>42835</v>
      </c>
      <c r="G318" s="27" t="s">
        <v>273</v>
      </c>
      <c r="H318" s="23">
        <v>5000</v>
      </c>
      <c r="I318" s="23">
        <v>152940.71</v>
      </c>
      <c r="J318" s="23">
        <v>63216.480000000003</v>
      </c>
      <c r="K318" s="21"/>
      <c r="L318" s="23">
        <v>28336.12</v>
      </c>
      <c r="M318" s="23">
        <v>130109.49</v>
      </c>
      <c r="N318" s="23">
        <v>1068.45</v>
      </c>
      <c r="O318" s="23">
        <v>-9883.5499999999993</v>
      </c>
      <c r="P318" s="23">
        <v>-763.94</v>
      </c>
      <c r="Q318" s="28">
        <f t="shared" si="8"/>
        <v>-10647.49</v>
      </c>
      <c r="R318" s="23">
        <v>0</v>
      </c>
      <c r="S318" s="23">
        <v>24580.14</v>
      </c>
      <c r="T318" s="28">
        <f t="shared" si="9"/>
        <v>24580.14</v>
      </c>
      <c r="U318" s="21"/>
      <c r="W318" s="135">
        <f t="array" ref="W318">SUM(($D318=W$25)*($G318="CM")*($H318:$P318))</f>
        <v>0</v>
      </c>
      <c r="X318" s="135">
        <f t="array" ref="X318">SUM(($D318=W$25)*($G318&lt;&gt;"CM")*($H318:$P318))</f>
        <v>0</v>
      </c>
      <c r="AA318" s="135">
        <f t="array" ref="AA318">SUM(($D318=AA$25)*($G318="CM")*(H318+I318+J318+K318+L318+N318))</f>
        <v>250561.76</v>
      </c>
      <c r="AB318" s="135">
        <f t="array" ref="AB318">SUM(($D318=AA$25)*($G318&lt;&gt;"CM")*(H318+I318+J318+K318+L318+N318))</f>
        <v>0</v>
      </c>
    </row>
    <row r="319" spans="1:28" ht="15.75" thickBot="1" x14ac:dyDescent="0.3">
      <c r="A319" s="18" t="s">
        <v>22</v>
      </c>
      <c r="B319" s="18" t="s">
        <v>22</v>
      </c>
      <c r="C319" s="18" t="s">
        <v>59</v>
      </c>
      <c r="D319" s="27" t="s">
        <v>270</v>
      </c>
      <c r="E319" s="18" t="s">
        <v>60</v>
      </c>
      <c r="F319" s="19">
        <v>42836</v>
      </c>
      <c r="G319" s="27" t="s">
        <v>273</v>
      </c>
      <c r="H319" s="22">
        <v>2400</v>
      </c>
      <c r="I319" s="22">
        <v>89873.69</v>
      </c>
      <c r="J319" s="22">
        <v>33753.03</v>
      </c>
      <c r="K319" s="20"/>
      <c r="L319" s="22">
        <v>16638.060000000001</v>
      </c>
      <c r="M319" s="22">
        <v>69469.06</v>
      </c>
      <c r="N319" s="22">
        <v>614.11</v>
      </c>
      <c r="O319" s="22">
        <v>-5277.09</v>
      </c>
      <c r="P319" s="22">
        <v>-407.89</v>
      </c>
      <c r="Q319" s="28">
        <f t="shared" si="8"/>
        <v>-5684.9800000000005</v>
      </c>
      <c r="R319" s="22">
        <v>0</v>
      </c>
      <c r="S319" s="22">
        <v>14055.66</v>
      </c>
      <c r="T319" s="28">
        <f t="shared" si="9"/>
        <v>14055.66</v>
      </c>
      <c r="U319" s="20"/>
      <c r="W319" s="135">
        <f t="array" ref="W319">SUM(($D319=W$25)*($G319="CM")*($H319:$P319))</f>
        <v>0</v>
      </c>
      <c r="X319" s="135">
        <f t="array" ref="X319">SUM(($D319=W$25)*($G319&lt;&gt;"CM")*($H319:$P319))</f>
        <v>0</v>
      </c>
      <c r="AA319" s="135">
        <f t="array" ref="AA319">SUM(($D319=AA$25)*($G319="CM")*(H319+I319+J319+K319+L319+N319))</f>
        <v>143278.88999999998</v>
      </c>
      <c r="AB319" s="135">
        <f t="array" ref="AB319">SUM(($D319=AA$25)*($G319&lt;&gt;"CM")*(H319+I319+J319+K319+L319+N319))</f>
        <v>0</v>
      </c>
    </row>
    <row r="320" spans="1:28" ht="15.75" thickBot="1" x14ac:dyDescent="0.3">
      <c r="A320" s="18" t="s">
        <v>22</v>
      </c>
      <c r="B320" s="18" t="s">
        <v>22</v>
      </c>
      <c r="C320" s="18" t="s">
        <v>59</v>
      </c>
      <c r="D320" s="27" t="s">
        <v>270</v>
      </c>
      <c r="E320" s="18" t="s">
        <v>60</v>
      </c>
      <c r="F320" s="19">
        <v>42837</v>
      </c>
      <c r="G320" s="27" t="s">
        <v>273</v>
      </c>
      <c r="H320" s="23">
        <v>2200</v>
      </c>
      <c r="I320" s="23">
        <v>87144.57</v>
      </c>
      <c r="J320" s="23">
        <v>40035.9</v>
      </c>
      <c r="K320" s="21"/>
      <c r="L320" s="23">
        <v>16066.03</v>
      </c>
      <c r="M320" s="23">
        <v>82400.19</v>
      </c>
      <c r="N320" s="23">
        <v>749.43</v>
      </c>
      <c r="O320" s="23">
        <v>-6259.4</v>
      </c>
      <c r="P320" s="23">
        <v>-483.82</v>
      </c>
      <c r="Q320" s="28">
        <f t="shared" si="8"/>
        <v>-6743.2199999999993</v>
      </c>
      <c r="R320" s="23">
        <v>0</v>
      </c>
      <c r="S320" s="23">
        <v>14341.81</v>
      </c>
      <c r="T320" s="28">
        <f t="shared" si="9"/>
        <v>14341.81</v>
      </c>
      <c r="U320" s="21"/>
      <c r="W320" s="135">
        <f t="array" ref="W320">SUM(($D320=W$25)*($G320="CM")*($H320:$P320))</f>
        <v>0</v>
      </c>
      <c r="X320" s="135">
        <f t="array" ref="X320">SUM(($D320=W$25)*($G320&lt;&gt;"CM")*($H320:$P320))</f>
        <v>0</v>
      </c>
      <c r="AA320" s="135">
        <f t="array" ref="AA320">SUM(($D320=AA$25)*($G320="CM")*(H320+I320+J320+K320+L320+N320))</f>
        <v>146195.93</v>
      </c>
      <c r="AB320" s="135">
        <f t="array" ref="AB320">SUM(($D320=AA$25)*($G320&lt;&gt;"CM")*(H320+I320+J320+K320+L320+N320))</f>
        <v>0</v>
      </c>
    </row>
    <row r="321" spans="1:28" ht="15.75" thickBot="1" x14ac:dyDescent="0.3">
      <c r="A321" s="18" t="s">
        <v>22</v>
      </c>
      <c r="B321" s="18" t="s">
        <v>22</v>
      </c>
      <c r="C321" s="18" t="s">
        <v>59</v>
      </c>
      <c r="D321" s="27" t="s">
        <v>270</v>
      </c>
      <c r="E321" s="18" t="s">
        <v>60</v>
      </c>
      <c r="F321" s="19">
        <v>42838</v>
      </c>
      <c r="G321" s="27" t="s">
        <v>273</v>
      </c>
      <c r="H321" s="22">
        <v>4000</v>
      </c>
      <c r="I321" s="22">
        <v>108386.85</v>
      </c>
      <c r="J321" s="22">
        <v>47752.959999999999</v>
      </c>
      <c r="K321" s="20"/>
      <c r="L321" s="22">
        <v>20105.36</v>
      </c>
      <c r="M321" s="22">
        <v>98283.13</v>
      </c>
      <c r="N321" s="22">
        <v>934.05</v>
      </c>
      <c r="O321" s="22">
        <v>-7465.9</v>
      </c>
      <c r="P321" s="22">
        <v>-577.07000000000005</v>
      </c>
      <c r="Q321" s="28">
        <f t="shared" si="8"/>
        <v>-8042.9699999999993</v>
      </c>
      <c r="R321" s="22">
        <v>0</v>
      </c>
      <c r="S321" s="22">
        <v>17773.68</v>
      </c>
      <c r="T321" s="28">
        <f t="shared" si="9"/>
        <v>17773.68</v>
      </c>
      <c r="U321" s="20"/>
      <c r="W321" s="135">
        <f t="array" ref="W321">SUM(($D321=W$25)*($G321="CM")*($H321:$P321))</f>
        <v>0</v>
      </c>
      <c r="X321" s="135">
        <f t="array" ref="X321">SUM(($D321=W$25)*($G321&lt;&gt;"CM")*($H321:$P321))</f>
        <v>0</v>
      </c>
      <c r="AA321" s="135">
        <f t="array" ref="AA321">SUM(($D321=AA$25)*($G321="CM")*(H321+I321+J321+K321+L321+N321))</f>
        <v>181179.21999999997</v>
      </c>
      <c r="AB321" s="135">
        <f t="array" ref="AB321">SUM(($D321=AA$25)*($G321&lt;&gt;"CM")*(H321+I321+J321+K321+L321+N321))</f>
        <v>0</v>
      </c>
    </row>
    <row r="322" spans="1:28" ht="15.75" thickBot="1" x14ac:dyDescent="0.3">
      <c r="A322" s="18" t="s">
        <v>22</v>
      </c>
      <c r="B322" s="18" t="s">
        <v>22</v>
      </c>
      <c r="C322" s="18" t="s">
        <v>59</v>
      </c>
      <c r="D322" s="27" t="s">
        <v>270</v>
      </c>
      <c r="E322" s="18" t="s">
        <v>60</v>
      </c>
      <c r="F322" s="19">
        <v>42839</v>
      </c>
      <c r="G322" s="27" t="s">
        <v>273</v>
      </c>
      <c r="H322" s="23">
        <v>4200</v>
      </c>
      <c r="I322" s="23">
        <v>112591.64</v>
      </c>
      <c r="J322" s="23">
        <v>45144.79</v>
      </c>
      <c r="K322" s="21"/>
      <c r="L322" s="23">
        <v>21011.279999999999</v>
      </c>
      <c r="M322" s="23">
        <v>92915.07</v>
      </c>
      <c r="N322" s="23">
        <v>945.75</v>
      </c>
      <c r="O322" s="23">
        <v>-7058.15</v>
      </c>
      <c r="P322" s="23">
        <v>-545.54</v>
      </c>
      <c r="Q322" s="28">
        <f t="shared" si="8"/>
        <v>-7603.69</v>
      </c>
      <c r="R322" s="23">
        <v>0</v>
      </c>
      <c r="S322" s="23">
        <v>18039.919999999998</v>
      </c>
      <c r="T322" s="28">
        <f t="shared" si="9"/>
        <v>18039.919999999998</v>
      </c>
      <c r="U322" s="21"/>
      <c r="W322" s="135">
        <f t="array" ref="W322">SUM(($D322=W$25)*($G322="CM")*($H322:$P322))</f>
        <v>0</v>
      </c>
      <c r="X322" s="135">
        <f t="array" ref="X322">SUM(($D322=W$25)*($G322&lt;&gt;"CM")*($H322:$P322))</f>
        <v>0</v>
      </c>
      <c r="AA322" s="135">
        <f t="array" ref="AA322">SUM(($D322=AA$25)*($G322="CM")*(H322+I322+J322+K322+L322+N322))</f>
        <v>183893.46</v>
      </c>
      <c r="AB322" s="135">
        <f t="array" ref="AB322">SUM(($D322=AA$25)*($G322&lt;&gt;"CM")*(H322+I322+J322+K322+L322+N322))</f>
        <v>0</v>
      </c>
    </row>
    <row r="323" spans="1:28" ht="15.75" thickBot="1" x14ac:dyDescent="0.3">
      <c r="A323" s="18" t="s">
        <v>22</v>
      </c>
      <c r="B323" s="18" t="s">
        <v>22</v>
      </c>
      <c r="C323" s="18" t="s">
        <v>59</v>
      </c>
      <c r="D323" s="27" t="s">
        <v>270</v>
      </c>
      <c r="E323" s="18" t="s">
        <v>60</v>
      </c>
      <c r="F323" s="19">
        <v>42840</v>
      </c>
      <c r="G323" s="27" t="s">
        <v>273</v>
      </c>
      <c r="H323" s="22">
        <v>2800</v>
      </c>
      <c r="I323" s="22">
        <v>94596.44</v>
      </c>
      <c r="J323" s="22">
        <v>44224.76</v>
      </c>
      <c r="K323" s="20"/>
      <c r="L323" s="22">
        <v>17533.400000000001</v>
      </c>
      <c r="M323" s="22">
        <v>91021.55</v>
      </c>
      <c r="N323" s="22">
        <v>954.12</v>
      </c>
      <c r="O323" s="22">
        <v>-6914.31</v>
      </c>
      <c r="P323" s="22">
        <v>-534.44000000000005</v>
      </c>
      <c r="Q323" s="28">
        <f t="shared" si="8"/>
        <v>-7448.75</v>
      </c>
      <c r="R323" s="22">
        <v>0</v>
      </c>
      <c r="S323" s="22">
        <v>15706.66</v>
      </c>
      <c r="T323" s="28">
        <f t="shared" si="9"/>
        <v>15706.66</v>
      </c>
      <c r="U323" s="20"/>
      <c r="W323" s="135">
        <f t="array" ref="W323">SUM(($D323=W$25)*($G323="CM")*($H323:$P323))</f>
        <v>0</v>
      </c>
      <c r="X323" s="135">
        <f t="array" ref="X323">SUM(($D323=W$25)*($G323&lt;&gt;"CM")*($H323:$P323))</f>
        <v>0</v>
      </c>
      <c r="AA323" s="135">
        <f t="array" ref="AA323">SUM(($D323=AA$25)*($G323="CM")*(H323+I323+J323+K323+L323+N323))</f>
        <v>160108.72</v>
      </c>
      <c r="AB323" s="135">
        <f t="array" ref="AB323">SUM(($D323=AA$25)*($G323&lt;&gt;"CM")*(H323+I323+J323+K323+L323+N323))</f>
        <v>0</v>
      </c>
    </row>
    <row r="324" spans="1:28" ht="15.75" thickBot="1" x14ac:dyDescent="0.3">
      <c r="A324" s="18" t="s">
        <v>22</v>
      </c>
      <c r="B324" s="18" t="s">
        <v>22</v>
      </c>
      <c r="C324" s="18" t="s">
        <v>59</v>
      </c>
      <c r="D324" s="27" t="s">
        <v>270</v>
      </c>
      <c r="E324" s="18" t="s">
        <v>60</v>
      </c>
      <c r="F324" s="19">
        <v>42841</v>
      </c>
      <c r="G324" s="27" t="s">
        <v>273</v>
      </c>
      <c r="H324" s="23">
        <v>1600</v>
      </c>
      <c r="I324" s="23">
        <v>52961.13</v>
      </c>
      <c r="J324" s="23">
        <v>26408.76</v>
      </c>
      <c r="K324" s="21"/>
      <c r="L324" s="23">
        <v>9943.08</v>
      </c>
      <c r="M324" s="23">
        <v>54353.4</v>
      </c>
      <c r="N324" s="23">
        <v>612.11</v>
      </c>
      <c r="O324" s="23">
        <v>-4128.8599999999997</v>
      </c>
      <c r="P324" s="23">
        <v>-319.14</v>
      </c>
      <c r="Q324" s="28">
        <f t="shared" ref="Q324:Q387" si="10">O324+P324</f>
        <v>-4448</v>
      </c>
      <c r="R324" s="23">
        <v>0</v>
      </c>
      <c r="S324" s="23">
        <v>8978.59</v>
      </c>
      <c r="T324" s="28">
        <f t="shared" ref="T324:T387" si="11">R324+S324</f>
        <v>8978.59</v>
      </c>
      <c r="U324" s="21"/>
      <c r="W324" s="135">
        <f t="array" ref="W324">SUM(($D324=W$25)*($G324="CM")*($H324:$P324))</f>
        <v>0</v>
      </c>
      <c r="X324" s="135">
        <f t="array" ref="X324">SUM(($D324=W$25)*($G324&lt;&gt;"CM")*($H324:$P324))</f>
        <v>0</v>
      </c>
      <c r="AA324" s="135">
        <f t="array" ref="AA324">SUM(($D324=AA$25)*($G324="CM")*(H324+I324+J324+K324+L324+N324))</f>
        <v>91525.08</v>
      </c>
      <c r="AB324" s="135">
        <f t="array" ref="AB324">SUM(($D324=AA$25)*($G324&lt;&gt;"CM")*(H324+I324+J324+K324+L324+N324))</f>
        <v>0</v>
      </c>
    </row>
    <row r="325" spans="1:28" ht="15.75" thickBot="1" x14ac:dyDescent="0.3">
      <c r="A325" s="18" t="s">
        <v>22</v>
      </c>
      <c r="B325" s="18" t="s">
        <v>22</v>
      </c>
      <c r="C325" s="18" t="s">
        <v>59</v>
      </c>
      <c r="D325" s="27" t="s">
        <v>270</v>
      </c>
      <c r="E325" s="18" t="s">
        <v>60</v>
      </c>
      <c r="F325" s="19">
        <v>42842</v>
      </c>
      <c r="G325" s="27" t="s">
        <v>273</v>
      </c>
      <c r="H325" s="22">
        <v>6000</v>
      </c>
      <c r="I325" s="22">
        <v>201188.94</v>
      </c>
      <c r="J325" s="22">
        <v>80025.47</v>
      </c>
      <c r="K325" s="20"/>
      <c r="L325" s="22">
        <v>37278.86</v>
      </c>
      <c r="M325" s="22">
        <v>164705</v>
      </c>
      <c r="N325" s="22">
        <v>1902.43</v>
      </c>
      <c r="O325" s="22">
        <v>-12511.53</v>
      </c>
      <c r="P325" s="22">
        <v>-967.1</v>
      </c>
      <c r="Q325" s="28">
        <f t="shared" si="10"/>
        <v>-13478.630000000001</v>
      </c>
      <c r="R325" s="22">
        <v>0</v>
      </c>
      <c r="S325" s="22">
        <v>32019.4</v>
      </c>
      <c r="T325" s="28">
        <f t="shared" si="11"/>
        <v>32019.4</v>
      </c>
      <c r="U325" s="20"/>
      <c r="W325" s="135">
        <f t="array" ref="W325">SUM(($D325=W$25)*($G325="CM")*($H325:$P325))</f>
        <v>0</v>
      </c>
      <c r="X325" s="135">
        <f t="array" ref="X325">SUM(($D325=W$25)*($G325&lt;&gt;"CM")*($H325:$P325))</f>
        <v>0</v>
      </c>
      <c r="AA325" s="135">
        <f t="array" ref="AA325">SUM(($D325=AA$25)*($G325="CM")*(H325+I325+J325+K325+L325+N325))</f>
        <v>326395.7</v>
      </c>
      <c r="AB325" s="135">
        <f t="array" ref="AB325">SUM(($D325=AA$25)*($G325&lt;&gt;"CM")*(H325+I325+J325+K325+L325+N325))</f>
        <v>0</v>
      </c>
    </row>
    <row r="326" spans="1:28" ht="15.75" thickBot="1" x14ac:dyDescent="0.3">
      <c r="A326" s="18" t="s">
        <v>22</v>
      </c>
      <c r="B326" s="18" t="s">
        <v>22</v>
      </c>
      <c r="C326" s="18" t="s">
        <v>59</v>
      </c>
      <c r="D326" s="27" t="s">
        <v>270</v>
      </c>
      <c r="E326" s="18" t="s">
        <v>60</v>
      </c>
      <c r="F326" s="19">
        <v>42843</v>
      </c>
      <c r="G326" s="27" t="s">
        <v>273</v>
      </c>
      <c r="H326" s="23">
        <v>2600</v>
      </c>
      <c r="I326" s="23">
        <v>100063.93</v>
      </c>
      <c r="J326" s="23">
        <v>41897.96</v>
      </c>
      <c r="K326" s="21"/>
      <c r="L326" s="23">
        <v>18572.88</v>
      </c>
      <c r="M326" s="23">
        <v>86232.63</v>
      </c>
      <c r="N326" s="23">
        <v>1029.0899999999999</v>
      </c>
      <c r="O326" s="23">
        <v>-6550.5</v>
      </c>
      <c r="P326" s="23">
        <v>-506.33</v>
      </c>
      <c r="Q326" s="28">
        <f t="shared" si="10"/>
        <v>-7056.83</v>
      </c>
      <c r="R326" s="23">
        <v>0</v>
      </c>
      <c r="S326" s="23">
        <v>16104.48</v>
      </c>
      <c r="T326" s="28">
        <f t="shared" si="11"/>
        <v>16104.48</v>
      </c>
      <c r="U326" s="21"/>
      <c r="W326" s="135">
        <f t="array" ref="W326">SUM(($D326=W$25)*($G326="CM")*($H326:$P326))</f>
        <v>0</v>
      </c>
      <c r="X326" s="135">
        <f t="array" ref="X326">SUM(($D326=W$25)*($G326&lt;&gt;"CM")*($H326:$P326))</f>
        <v>0</v>
      </c>
      <c r="AA326" s="135">
        <f t="array" ref="AA326">SUM(($D326=AA$25)*($G326="CM")*(H326+I326+J326+K326+L326+N326))</f>
        <v>164163.85999999999</v>
      </c>
      <c r="AB326" s="135">
        <f t="array" ref="AB326">SUM(($D326=AA$25)*($G326&lt;&gt;"CM")*(H326+I326+J326+K326+L326+N326))</f>
        <v>0</v>
      </c>
    </row>
    <row r="327" spans="1:28" ht="15.75" thickBot="1" x14ac:dyDescent="0.3">
      <c r="A327" s="18" t="s">
        <v>22</v>
      </c>
      <c r="B327" s="18" t="s">
        <v>22</v>
      </c>
      <c r="C327" s="18" t="s">
        <v>59</v>
      </c>
      <c r="D327" s="27" t="s">
        <v>270</v>
      </c>
      <c r="E327" s="18" t="s">
        <v>60</v>
      </c>
      <c r="F327" s="19">
        <v>42844</v>
      </c>
      <c r="G327" s="27" t="s">
        <v>273</v>
      </c>
      <c r="H327" s="22">
        <v>2000</v>
      </c>
      <c r="I327" s="22">
        <v>44670.45</v>
      </c>
      <c r="J327" s="22">
        <v>18320.72</v>
      </c>
      <c r="K327" s="20"/>
      <c r="L327" s="22">
        <v>8292.59</v>
      </c>
      <c r="M327" s="22">
        <v>37706.92</v>
      </c>
      <c r="N327" s="22">
        <v>469.06</v>
      </c>
      <c r="O327" s="22">
        <v>-2864.36</v>
      </c>
      <c r="P327" s="22">
        <v>-221.39</v>
      </c>
      <c r="Q327" s="28">
        <f t="shared" si="10"/>
        <v>-3085.75</v>
      </c>
      <c r="R327" s="22">
        <v>0</v>
      </c>
      <c r="S327" s="22">
        <v>7235.17</v>
      </c>
      <c r="T327" s="28">
        <f t="shared" si="11"/>
        <v>7235.17</v>
      </c>
      <c r="U327" s="20"/>
      <c r="W327" s="135">
        <f t="array" ref="W327">SUM(($D327=W$25)*($G327="CM")*($H327:$P327))</f>
        <v>0</v>
      </c>
      <c r="X327" s="135">
        <f t="array" ref="X327">SUM(($D327=W$25)*($G327&lt;&gt;"CM")*($H327:$P327))</f>
        <v>0</v>
      </c>
      <c r="AA327" s="135">
        <f t="array" ref="AA327">SUM(($D327=AA$25)*($G327="CM")*(H327+I327+J327+K327+L327+N327))</f>
        <v>73752.819999999992</v>
      </c>
      <c r="AB327" s="135">
        <f t="array" ref="AB327">SUM(($D327=AA$25)*($G327&lt;&gt;"CM")*(H327+I327+J327+K327+L327+N327))</f>
        <v>0</v>
      </c>
    </row>
    <row r="328" spans="1:28" ht="15.75" thickBot="1" x14ac:dyDescent="0.3">
      <c r="A328" s="18" t="s">
        <v>22</v>
      </c>
      <c r="B328" s="18" t="s">
        <v>22</v>
      </c>
      <c r="C328" s="18" t="s">
        <v>59</v>
      </c>
      <c r="D328" s="27" t="s">
        <v>270</v>
      </c>
      <c r="E328" s="18" t="s">
        <v>60</v>
      </c>
      <c r="F328" s="19">
        <v>42845</v>
      </c>
      <c r="G328" s="27" t="s">
        <v>273</v>
      </c>
      <c r="H328" s="23">
        <v>2600</v>
      </c>
      <c r="I328" s="23">
        <v>71402.41</v>
      </c>
      <c r="J328" s="23">
        <v>30950.880000000001</v>
      </c>
      <c r="K328" s="21"/>
      <c r="L328" s="23">
        <v>13242.57</v>
      </c>
      <c r="M328" s="23">
        <v>63701.79</v>
      </c>
      <c r="N328" s="23">
        <v>810.95</v>
      </c>
      <c r="O328" s="23">
        <v>-4838.99</v>
      </c>
      <c r="P328" s="23">
        <v>-374.03</v>
      </c>
      <c r="Q328" s="28">
        <f t="shared" si="10"/>
        <v>-5213.0199999999995</v>
      </c>
      <c r="R328" s="23">
        <v>0</v>
      </c>
      <c r="S328" s="23">
        <v>11674.56</v>
      </c>
      <c r="T328" s="28">
        <f t="shared" si="11"/>
        <v>11674.56</v>
      </c>
      <c r="U328" s="21"/>
      <c r="W328" s="135">
        <f t="array" ref="W328">SUM(($D328=W$25)*($G328="CM")*($H328:$P328))</f>
        <v>0</v>
      </c>
      <c r="X328" s="135">
        <f t="array" ref="X328">SUM(($D328=W$25)*($G328&lt;&gt;"CM")*($H328:$P328))</f>
        <v>0</v>
      </c>
      <c r="AA328" s="135">
        <f t="array" ref="AA328">SUM(($D328=AA$25)*($G328="CM")*(H328+I328+J328+K328+L328+N328))</f>
        <v>119006.81000000001</v>
      </c>
      <c r="AB328" s="135">
        <f t="array" ref="AB328">SUM(($D328=AA$25)*($G328&lt;&gt;"CM")*(H328+I328+J328+K328+L328+N328))</f>
        <v>0</v>
      </c>
    </row>
    <row r="329" spans="1:28" ht="15.75" thickBot="1" x14ac:dyDescent="0.3">
      <c r="A329" s="18" t="s">
        <v>22</v>
      </c>
      <c r="B329" s="18" t="s">
        <v>22</v>
      </c>
      <c r="C329" s="18" t="s">
        <v>59</v>
      </c>
      <c r="D329" s="27" t="s">
        <v>270</v>
      </c>
      <c r="E329" s="18" t="s">
        <v>60</v>
      </c>
      <c r="F329" s="19">
        <v>42854</v>
      </c>
      <c r="G329" s="27" t="s">
        <v>273</v>
      </c>
      <c r="H329" s="22">
        <v>1400</v>
      </c>
      <c r="I329" s="22">
        <v>40965.17</v>
      </c>
      <c r="J329" s="22">
        <v>13142.54</v>
      </c>
      <c r="K329" s="20"/>
      <c r="L329" s="22">
        <v>7685.36</v>
      </c>
      <c r="M329" s="22">
        <v>27049.45</v>
      </c>
      <c r="N329" s="22">
        <v>369.91</v>
      </c>
      <c r="O329" s="22">
        <v>-2054.7399999999998</v>
      </c>
      <c r="P329" s="22">
        <v>-158.84</v>
      </c>
      <c r="Q329" s="28">
        <f t="shared" si="10"/>
        <v>-2213.58</v>
      </c>
      <c r="R329" s="22">
        <v>0</v>
      </c>
      <c r="S329" s="22">
        <v>6235.52</v>
      </c>
      <c r="T329" s="28">
        <f t="shared" si="11"/>
        <v>6235.52</v>
      </c>
      <c r="U329" s="20"/>
      <c r="W329" s="135">
        <f t="array" ref="W329">SUM(($D329=W$25)*($G329="CM")*($H329:$P329))</f>
        <v>0</v>
      </c>
      <c r="X329" s="135">
        <f t="array" ref="X329">SUM(($D329=W$25)*($G329&lt;&gt;"CM")*($H329:$P329))</f>
        <v>0</v>
      </c>
      <c r="AA329" s="135">
        <f t="array" ref="AA329">SUM(($D329=AA$25)*($G329="CM")*(H329+I329+J329+K329+L329+N329))</f>
        <v>63562.98</v>
      </c>
      <c r="AB329" s="135">
        <f t="array" ref="AB329">SUM(($D329=AA$25)*($G329&lt;&gt;"CM")*(H329+I329+J329+K329+L329+N329))</f>
        <v>0</v>
      </c>
    </row>
    <row r="330" spans="1:28" ht="15.75" thickBot="1" x14ac:dyDescent="0.3">
      <c r="A330" s="18" t="s">
        <v>22</v>
      </c>
      <c r="B330" s="18" t="s">
        <v>22</v>
      </c>
      <c r="C330" s="18" t="s">
        <v>59</v>
      </c>
      <c r="D330" s="27" t="s">
        <v>270</v>
      </c>
      <c r="E330" s="18" t="s">
        <v>60</v>
      </c>
      <c r="F330" s="19">
        <v>42855</v>
      </c>
      <c r="G330" s="27" t="s">
        <v>273</v>
      </c>
      <c r="H330" s="23">
        <v>600</v>
      </c>
      <c r="I330" s="23">
        <v>18867.740000000002</v>
      </c>
      <c r="J330" s="23">
        <v>7934.99</v>
      </c>
      <c r="K330" s="21"/>
      <c r="L330" s="23">
        <v>3490.7</v>
      </c>
      <c r="M330" s="23">
        <v>16331.47</v>
      </c>
      <c r="N330" s="23">
        <v>227.75</v>
      </c>
      <c r="O330" s="23">
        <v>-1240.5999999999999</v>
      </c>
      <c r="P330" s="23">
        <v>-95.89</v>
      </c>
      <c r="Q330" s="28">
        <f t="shared" si="10"/>
        <v>-1336.49</v>
      </c>
      <c r="R330" s="23">
        <v>0</v>
      </c>
      <c r="S330" s="23">
        <v>3052.99</v>
      </c>
      <c r="T330" s="28">
        <f t="shared" si="11"/>
        <v>3052.99</v>
      </c>
      <c r="U330" s="21"/>
      <c r="W330" s="135">
        <f t="array" ref="W330">SUM(($D330=W$25)*($G330="CM")*($H330:$P330))</f>
        <v>0</v>
      </c>
      <c r="X330" s="135">
        <f t="array" ref="X330">SUM(($D330=W$25)*($G330&lt;&gt;"CM")*($H330:$P330))</f>
        <v>0</v>
      </c>
      <c r="AA330" s="135">
        <f t="array" ref="AA330">SUM(($D330=AA$25)*($G330="CM")*(H330+I330+J330+K330+L330+N330))</f>
        <v>31121.180000000004</v>
      </c>
      <c r="AB330" s="135">
        <f t="array" ref="AB330">SUM(($D330=AA$25)*($G330&lt;&gt;"CM")*(H330+I330+J330+K330+L330+N330))</f>
        <v>0</v>
      </c>
    </row>
    <row r="331" spans="1:28" ht="15.75" thickBot="1" x14ac:dyDescent="0.3">
      <c r="A331" s="18" t="s">
        <v>22</v>
      </c>
      <c r="B331" s="18" t="s">
        <v>22</v>
      </c>
      <c r="C331" s="18" t="s">
        <v>61</v>
      </c>
      <c r="D331" s="27" t="s">
        <v>270</v>
      </c>
      <c r="E331" s="18" t="s">
        <v>62</v>
      </c>
      <c r="F331" s="19">
        <v>42811</v>
      </c>
      <c r="G331" s="27" t="s">
        <v>274</v>
      </c>
      <c r="H331" s="22">
        <v>0</v>
      </c>
      <c r="I331" s="22">
        <v>0</v>
      </c>
      <c r="J331" s="22">
        <v>0</v>
      </c>
      <c r="K331" s="20"/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8">
        <f t="shared" si="10"/>
        <v>0</v>
      </c>
      <c r="R331" s="22">
        <v>0</v>
      </c>
      <c r="S331" s="22">
        <v>0</v>
      </c>
      <c r="T331" s="28">
        <f t="shared" si="11"/>
        <v>0</v>
      </c>
      <c r="U331" s="20"/>
      <c r="W331" s="135">
        <f t="array" ref="W331">SUM(($D331=W$25)*($G331="CM")*($H331:$P331))</f>
        <v>0</v>
      </c>
      <c r="X331" s="135">
        <f t="array" ref="X331">SUM(($D331=W$25)*($G331&lt;&gt;"CM")*($H331:$P331))</f>
        <v>0</v>
      </c>
      <c r="AA331" s="135">
        <f t="array" ref="AA331">SUM(($D331=AA$25)*($G331="CM")*(H331+I331+J331+K331+L331+N331))</f>
        <v>0</v>
      </c>
      <c r="AB331" s="135">
        <f t="array" ref="AB331">SUM(($D331=AA$25)*($G331&lt;&gt;"CM")*(H331+I331+J331+K331+L331+N331))</f>
        <v>0</v>
      </c>
    </row>
    <row r="332" spans="1:28" ht="15.75" thickBot="1" x14ac:dyDescent="0.3">
      <c r="A332" s="18" t="s">
        <v>22</v>
      </c>
      <c r="B332" s="18" t="s">
        <v>22</v>
      </c>
      <c r="C332" s="18" t="s">
        <v>61</v>
      </c>
      <c r="D332" s="27" t="s">
        <v>270</v>
      </c>
      <c r="E332" s="18" t="s">
        <v>62</v>
      </c>
      <c r="F332" s="19">
        <v>42824</v>
      </c>
      <c r="G332" s="27" t="s">
        <v>274</v>
      </c>
      <c r="H332" s="23">
        <v>600</v>
      </c>
      <c r="I332" s="23">
        <v>29940.69</v>
      </c>
      <c r="J332" s="23">
        <v>13649.58</v>
      </c>
      <c r="K332" s="21"/>
      <c r="L332" s="23">
        <v>5367.08</v>
      </c>
      <c r="M332" s="23">
        <v>33844.5</v>
      </c>
      <c r="N332" s="23">
        <v>173.88</v>
      </c>
      <c r="O332" s="23">
        <v>285.66000000000003</v>
      </c>
      <c r="P332" s="23">
        <v>-571.32000000000005</v>
      </c>
      <c r="Q332" s="28">
        <f t="shared" si="10"/>
        <v>-285.66000000000003</v>
      </c>
      <c r="R332" s="23">
        <v>0</v>
      </c>
      <c r="S332" s="23">
        <v>4008.34</v>
      </c>
      <c r="T332" s="28">
        <f t="shared" si="11"/>
        <v>4008.34</v>
      </c>
      <c r="U332" s="21"/>
      <c r="W332" s="135">
        <f t="array" ref="W332">SUM(($D332=W$25)*($G332="CM")*($H332:$P332))</f>
        <v>0</v>
      </c>
      <c r="X332" s="135">
        <f t="array" ref="X332">SUM(($D332=W$25)*($G332&lt;&gt;"CM")*($H332:$P332))</f>
        <v>0</v>
      </c>
      <c r="AA332" s="135">
        <f t="array" ref="AA332">SUM(($D332=AA$25)*($G332="CM")*(H332+I332+J332+K332+L332+N332))</f>
        <v>0</v>
      </c>
      <c r="AB332" s="135">
        <f t="array" ref="AB332">SUM(($D332=AA$25)*($G332&lt;&gt;"CM")*(H332+I332+J332+K332+L332+N332))</f>
        <v>49731.229999999996</v>
      </c>
    </row>
    <row r="333" spans="1:28" ht="15.75" thickBot="1" x14ac:dyDescent="0.3">
      <c r="A333" s="18" t="s">
        <v>22</v>
      </c>
      <c r="B333" s="18" t="s">
        <v>22</v>
      </c>
      <c r="C333" s="18" t="s">
        <v>61</v>
      </c>
      <c r="D333" s="27" t="s">
        <v>270</v>
      </c>
      <c r="E333" s="18" t="s">
        <v>62</v>
      </c>
      <c r="F333" s="19">
        <v>42825</v>
      </c>
      <c r="G333" s="27" t="s">
        <v>274</v>
      </c>
      <c r="H333" s="22">
        <v>600</v>
      </c>
      <c r="I333" s="22">
        <v>169600.26</v>
      </c>
      <c r="J333" s="22">
        <v>82807.45</v>
      </c>
      <c r="K333" s="20"/>
      <c r="L333" s="22">
        <v>30228.66</v>
      </c>
      <c r="M333" s="22">
        <v>205323.3</v>
      </c>
      <c r="N333" s="22">
        <v>1054.8699999999999</v>
      </c>
      <c r="O333" s="22">
        <v>1733</v>
      </c>
      <c r="P333" s="22">
        <v>-3466.01</v>
      </c>
      <c r="Q333" s="28">
        <f t="shared" si="10"/>
        <v>-1733.0100000000002</v>
      </c>
      <c r="R333" s="22">
        <v>0</v>
      </c>
      <c r="S333" s="22">
        <v>22913.88</v>
      </c>
      <c r="T333" s="28">
        <f t="shared" si="11"/>
        <v>22913.88</v>
      </c>
      <c r="U333" s="20"/>
      <c r="W333" s="135">
        <f t="array" ref="W333">SUM(($D333=W$25)*($G333="CM")*($H333:$P333))</f>
        <v>0</v>
      </c>
      <c r="X333" s="135">
        <f t="array" ref="X333">SUM(($D333=W$25)*($G333&lt;&gt;"CM")*($H333:$P333))</f>
        <v>0</v>
      </c>
      <c r="AA333" s="135">
        <f t="array" ref="AA333">SUM(($D333=AA$25)*($G333="CM")*(H333+I333+J333+K333+L333+N333))</f>
        <v>0</v>
      </c>
      <c r="AB333" s="135">
        <f t="array" ref="AB333">SUM(($D333=AA$25)*($G333&lt;&gt;"CM")*(H333+I333+J333+K333+L333+N333))</f>
        <v>284291.24</v>
      </c>
    </row>
    <row r="334" spans="1:28" ht="15.75" thickBot="1" x14ac:dyDescent="0.3">
      <c r="A334" s="18" t="s">
        <v>22</v>
      </c>
      <c r="B334" s="18" t="s">
        <v>22</v>
      </c>
      <c r="C334" s="18" t="s">
        <v>61</v>
      </c>
      <c r="D334" s="27" t="s">
        <v>270</v>
      </c>
      <c r="E334" s="18" t="s">
        <v>62</v>
      </c>
      <c r="F334" s="19">
        <v>42828</v>
      </c>
      <c r="G334" s="27" t="s">
        <v>273</v>
      </c>
      <c r="H334" s="23">
        <v>300</v>
      </c>
      <c r="I334" s="23">
        <v>16572.47</v>
      </c>
      <c r="J334" s="23">
        <v>4800.43</v>
      </c>
      <c r="K334" s="21"/>
      <c r="L334" s="23">
        <v>2951</v>
      </c>
      <c r="M334" s="23">
        <v>11902.8</v>
      </c>
      <c r="N334" s="23">
        <v>64.03</v>
      </c>
      <c r="O334" s="23">
        <v>-904.17</v>
      </c>
      <c r="P334" s="23">
        <v>-69.89</v>
      </c>
      <c r="Q334" s="28">
        <f t="shared" si="10"/>
        <v>-974.06</v>
      </c>
      <c r="R334" s="23">
        <v>0</v>
      </c>
      <c r="S334" s="23">
        <v>2421.89</v>
      </c>
      <c r="T334" s="28">
        <f t="shared" si="11"/>
        <v>2421.89</v>
      </c>
      <c r="U334" s="21"/>
      <c r="W334" s="135">
        <f t="array" ref="W334">SUM(($D334=W$25)*($G334="CM")*($H334:$P334))</f>
        <v>0</v>
      </c>
      <c r="X334" s="135">
        <f t="array" ref="X334">SUM(($D334=W$25)*($G334&lt;&gt;"CM")*($H334:$P334))</f>
        <v>0</v>
      </c>
      <c r="AA334" s="135">
        <f t="array" ref="AA334">SUM(($D334=AA$25)*($G334="CM")*(H334+I334+J334+K334+L334+N334))</f>
        <v>24687.93</v>
      </c>
      <c r="AB334" s="135">
        <f t="array" ref="AB334">SUM(($D334=AA$25)*($G334&lt;&gt;"CM")*(H334+I334+J334+K334+L334+N334))</f>
        <v>0</v>
      </c>
    </row>
    <row r="335" spans="1:28" ht="15.75" thickBot="1" x14ac:dyDescent="0.3">
      <c r="A335" s="18" t="s">
        <v>22</v>
      </c>
      <c r="B335" s="18" t="s">
        <v>22</v>
      </c>
      <c r="C335" s="18" t="s">
        <v>61</v>
      </c>
      <c r="D335" s="27" t="s">
        <v>270</v>
      </c>
      <c r="E335" s="18" t="s">
        <v>62</v>
      </c>
      <c r="F335" s="19">
        <v>42829</v>
      </c>
      <c r="G335" s="27" t="s">
        <v>273</v>
      </c>
      <c r="H335" s="22">
        <v>300</v>
      </c>
      <c r="I335" s="22">
        <v>24640.62</v>
      </c>
      <c r="J335" s="22">
        <v>9917.3799999999992</v>
      </c>
      <c r="K335" s="20"/>
      <c r="L335" s="22">
        <v>4511.3999999999996</v>
      </c>
      <c r="M335" s="22">
        <v>24590.400000000001</v>
      </c>
      <c r="N335" s="22">
        <v>142.47</v>
      </c>
      <c r="O335" s="22">
        <v>-1867.97</v>
      </c>
      <c r="P335" s="22">
        <v>-144.38</v>
      </c>
      <c r="Q335" s="28">
        <f t="shared" si="10"/>
        <v>-2012.35</v>
      </c>
      <c r="R335" s="22">
        <v>0</v>
      </c>
      <c r="S335" s="22">
        <v>3876.11</v>
      </c>
      <c r="T335" s="28">
        <f t="shared" si="11"/>
        <v>3876.11</v>
      </c>
      <c r="U335" s="20"/>
      <c r="W335" s="135">
        <f t="array" ref="W335">SUM(($D335=W$25)*($G335="CM")*($H335:$P335))</f>
        <v>0</v>
      </c>
      <c r="X335" s="135">
        <f t="array" ref="X335">SUM(($D335=W$25)*($G335&lt;&gt;"CM")*($H335:$P335))</f>
        <v>0</v>
      </c>
      <c r="AA335" s="135">
        <f t="array" ref="AA335">SUM(($D335=AA$25)*($G335="CM")*(H335+I335+J335+K335+L335+N335))</f>
        <v>39511.870000000003</v>
      </c>
      <c r="AB335" s="135">
        <f t="array" ref="AB335">SUM(($D335=AA$25)*($G335&lt;&gt;"CM")*(H335+I335+J335+K335+L335+N335))</f>
        <v>0</v>
      </c>
    </row>
    <row r="336" spans="1:28" ht="15.75" thickBot="1" x14ac:dyDescent="0.3">
      <c r="A336" s="18" t="s">
        <v>22</v>
      </c>
      <c r="B336" s="18" t="s">
        <v>22</v>
      </c>
      <c r="C336" s="18" t="s">
        <v>61</v>
      </c>
      <c r="D336" s="27" t="s">
        <v>270</v>
      </c>
      <c r="E336" s="18" t="s">
        <v>62</v>
      </c>
      <c r="F336" s="19">
        <v>42830</v>
      </c>
      <c r="G336" s="27" t="s">
        <v>273</v>
      </c>
      <c r="H336" s="23">
        <v>300</v>
      </c>
      <c r="I336" s="23">
        <v>6264.62</v>
      </c>
      <c r="J336" s="23">
        <v>2921.14</v>
      </c>
      <c r="K336" s="21"/>
      <c r="L336" s="23">
        <v>1119.56</v>
      </c>
      <c r="M336" s="23">
        <v>7243.05</v>
      </c>
      <c r="N336" s="23">
        <v>48.3</v>
      </c>
      <c r="O336" s="23">
        <v>-550.20000000000005</v>
      </c>
      <c r="P336" s="23">
        <v>-42.53</v>
      </c>
      <c r="Q336" s="28">
        <f t="shared" si="10"/>
        <v>-592.73</v>
      </c>
      <c r="R336" s="23">
        <v>0</v>
      </c>
      <c r="S336" s="23">
        <v>1045.1199999999999</v>
      </c>
      <c r="T336" s="28">
        <f t="shared" si="11"/>
        <v>1045.1199999999999</v>
      </c>
      <c r="U336" s="21"/>
      <c r="W336" s="135">
        <f t="array" ref="W336">SUM(($D336=W$25)*($G336="CM")*($H336:$P336))</f>
        <v>0</v>
      </c>
      <c r="X336" s="135">
        <f t="array" ref="X336">SUM(($D336=W$25)*($G336&lt;&gt;"CM")*($H336:$P336))</f>
        <v>0</v>
      </c>
      <c r="AA336" s="135">
        <f t="array" ref="AA336">SUM(($D336=AA$25)*($G336="CM")*(H336+I336+J336+K336+L336+N336))</f>
        <v>10653.619999999999</v>
      </c>
      <c r="AB336" s="135">
        <f t="array" ref="AB336">SUM(($D336=AA$25)*($G336&lt;&gt;"CM")*(H336+I336+J336+K336+L336+N336))</f>
        <v>0</v>
      </c>
    </row>
    <row r="337" spans="1:28" ht="15.75" thickBot="1" x14ac:dyDescent="0.3">
      <c r="A337" s="18" t="s">
        <v>22</v>
      </c>
      <c r="B337" s="18" t="s">
        <v>22</v>
      </c>
      <c r="C337" s="18" t="s">
        <v>61</v>
      </c>
      <c r="D337" s="27" t="s">
        <v>270</v>
      </c>
      <c r="E337" s="18" t="s">
        <v>62</v>
      </c>
      <c r="F337" s="19">
        <v>42831</v>
      </c>
      <c r="G337" s="27" t="s">
        <v>273</v>
      </c>
      <c r="H337" s="22">
        <v>600</v>
      </c>
      <c r="I337" s="22">
        <v>9336</v>
      </c>
      <c r="J337" s="22">
        <v>4101.47</v>
      </c>
      <c r="K337" s="20"/>
      <c r="L337" s="22">
        <v>1669.54</v>
      </c>
      <c r="M337" s="22">
        <v>10169.700000000001</v>
      </c>
      <c r="N337" s="22">
        <v>68.09</v>
      </c>
      <c r="O337" s="22">
        <v>-772.52</v>
      </c>
      <c r="P337" s="22">
        <v>-59.71</v>
      </c>
      <c r="Q337" s="28">
        <f t="shared" si="10"/>
        <v>-832.23</v>
      </c>
      <c r="R337" s="22">
        <v>0</v>
      </c>
      <c r="S337" s="22">
        <v>1547.54</v>
      </c>
      <c r="T337" s="28">
        <f t="shared" si="11"/>
        <v>1547.54</v>
      </c>
      <c r="U337" s="20"/>
      <c r="W337" s="135">
        <f t="array" ref="W337">SUM(($D337=W$25)*($G337="CM")*($H337:$P337))</f>
        <v>0</v>
      </c>
      <c r="X337" s="135">
        <f t="array" ref="X337">SUM(($D337=W$25)*($G337&lt;&gt;"CM")*($H337:$P337))</f>
        <v>0</v>
      </c>
      <c r="AA337" s="135">
        <f t="array" ref="AA337">SUM(($D337=AA$25)*($G337="CM")*(H337+I337+J337+K337+L337+N337))</f>
        <v>15775.100000000002</v>
      </c>
      <c r="AB337" s="135">
        <f t="array" ref="AB337">SUM(($D337=AA$25)*($G337&lt;&gt;"CM")*(H337+I337+J337+K337+L337+N337))</f>
        <v>0</v>
      </c>
    </row>
    <row r="338" spans="1:28" ht="15.75" thickBot="1" x14ac:dyDescent="0.3">
      <c r="A338" s="18" t="s">
        <v>22</v>
      </c>
      <c r="B338" s="18" t="s">
        <v>22</v>
      </c>
      <c r="C338" s="18" t="s">
        <v>61</v>
      </c>
      <c r="D338" s="27" t="s">
        <v>270</v>
      </c>
      <c r="E338" s="18" t="s">
        <v>62</v>
      </c>
      <c r="F338" s="19">
        <v>42832</v>
      </c>
      <c r="G338" s="27" t="s">
        <v>273</v>
      </c>
      <c r="H338" s="23">
        <v>1200</v>
      </c>
      <c r="I338" s="23">
        <v>59283.96</v>
      </c>
      <c r="J338" s="23">
        <v>21565.68</v>
      </c>
      <c r="K338" s="21"/>
      <c r="L338" s="23">
        <v>10926.07</v>
      </c>
      <c r="M338" s="23">
        <v>53472.68</v>
      </c>
      <c r="N338" s="23">
        <v>373.02</v>
      </c>
      <c r="O338" s="23">
        <v>-4061.97</v>
      </c>
      <c r="P338" s="23">
        <v>-313.95999999999998</v>
      </c>
      <c r="Q338" s="28">
        <f t="shared" si="10"/>
        <v>-4375.9299999999994</v>
      </c>
      <c r="R338" s="23">
        <v>0</v>
      </c>
      <c r="S338" s="23">
        <v>9157.5</v>
      </c>
      <c r="T338" s="28">
        <f t="shared" si="11"/>
        <v>9157.5</v>
      </c>
      <c r="U338" s="21"/>
      <c r="W338" s="135">
        <f t="array" ref="W338">SUM(($D338=W$25)*($G338="CM")*($H338:$P338))</f>
        <v>0</v>
      </c>
      <c r="X338" s="135">
        <f t="array" ref="X338">SUM(($D338=W$25)*($G338&lt;&gt;"CM")*($H338:$P338))</f>
        <v>0</v>
      </c>
      <c r="AA338" s="135">
        <f t="array" ref="AA338">SUM(($D338=AA$25)*($G338="CM")*(H338+I338+J338+K338+L338+N338))</f>
        <v>93348.73</v>
      </c>
      <c r="AB338" s="135">
        <f t="array" ref="AB338">SUM(($D338=AA$25)*($G338&lt;&gt;"CM")*(H338+I338+J338+K338+L338+N338))</f>
        <v>0</v>
      </c>
    </row>
    <row r="339" spans="1:28" ht="15.75" thickBot="1" x14ac:dyDescent="0.3">
      <c r="A339" s="18" t="s">
        <v>22</v>
      </c>
      <c r="B339" s="18" t="s">
        <v>22</v>
      </c>
      <c r="C339" s="18" t="s">
        <v>61</v>
      </c>
      <c r="D339" s="27" t="s">
        <v>270</v>
      </c>
      <c r="E339" s="18" t="s">
        <v>62</v>
      </c>
      <c r="F339" s="19">
        <v>42834</v>
      </c>
      <c r="G339" s="27" t="s">
        <v>273</v>
      </c>
      <c r="H339" s="22">
        <v>900</v>
      </c>
      <c r="I339" s="22">
        <v>69350.210000000006</v>
      </c>
      <c r="J339" s="22">
        <v>35858.17</v>
      </c>
      <c r="K339" s="20"/>
      <c r="L339" s="22">
        <v>12330.65</v>
      </c>
      <c r="M339" s="22">
        <v>88911.3</v>
      </c>
      <c r="N339" s="22">
        <v>668.75</v>
      </c>
      <c r="O339" s="22">
        <v>-6753.99</v>
      </c>
      <c r="P339" s="22">
        <v>-522.04999999999995</v>
      </c>
      <c r="Q339" s="28">
        <f t="shared" si="10"/>
        <v>-7276.04</v>
      </c>
      <c r="R339" s="22">
        <v>0</v>
      </c>
      <c r="S339" s="22">
        <v>11684.48</v>
      </c>
      <c r="T339" s="28">
        <f t="shared" si="11"/>
        <v>11684.48</v>
      </c>
      <c r="U339" s="20"/>
      <c r="W339" s="135">
        <f t="array" ref="W339">SUM(($D339=W$25)*($G339="CM")*($H339:$P339))</f>
        <v>0</v>
      </c>
      <c r="X339" s="135">
        <f t="array" ref="X339">SUM(($D339=W$25)*($G339&lt;&gt;"CM")*($H339:$P339))</f>
        <v>0</v>
      </c>
      <c r="AA339" s="135">
        <f t="array" ref="AA339">SUM(($D339=AA$25)*($G339="CM")*(H339+I339+J339+K339+L339+N339))</f>
        <v>119107.78</v>
      </c>
      <c r="AB339" s="135">
        <f t="array" ref="AB339">SUM(($D339=AA$25)*($G339&lt;&gt;"CM")*(H339+I339+J339+K339+L339+N339))</f>
        <v>0</v>
      </c>
    </row>
    <row r="340" spans="1:28" ht="15.75" thickBot="1" x14ac:dyDescent="0.3">
      <c r="A340" s="18" t="s">
        <v>22</v>
      </c>
      <c r="B340" s="18" t="s">
        <v>22</v>
      </c>
      <c r="C340" s="18" t="s">
        <v>61</v>
      </c>
      <c r="D340" s="27" t="s">
        <v>270</v>
      </c>
      <c r="E340" s="18" t="s">
        <v>62</v>
      </c>
      <c r="F340" s="19">
        <v>42835</v>
      </c>
      <c r="G340" s="27" t="s">
        <v>273</v>
      </c>
      <c r="H340" s="23">
        <v>600</v>
      </c>
      <c r="I340" s="23">
        <v>24175.59</v>
      </c>
      <c r="J340" s="23">
        <v>12515.41</v>
      </c>
      <c r="K340" s="21"/>
      <c r="L340" s="23">
        <v>4325.4399999999996</v>
      </c>
      <c r="M340" s="23">
        <v>31032.3</v>
      </c>
      <c r="N340" s="23">
        <v>251.02</v>
      </c>
      <c r="O340" s="23">
        <v>-2357.3200000000002</v>
      </c>
      <c r="P340" s="23">
        <v>-182.21</v>
      </c>
      <c r="Q340" s="28">
        <f t="shared" si="10"/>
        <v>-2539.5300000000002</v>
      </c>
      <c r="R340" s="23">
        <v>0</v>
      </c>
      <c r="S340" s="23">
        <v>4107.2</v>
      </c>
      <c r="T340" s="28">
        <f t="shared" si="11"/>
        <v>4107.2</v>
      </c>
      <c r="U340" s="21"/>
      <c r="W340" s="135">
        <f t="array" ref="W340">SUM(($D340=W$25)*($G340="CM")*($H340:$P340))</f>
        <v>0</v>
      </c>
      <c r="X340" s="135">
        <f t="array" ref="X340">SUM(($D340=W$25)*($G340&lt;&gt;"CM")*($H340:$P340))</f>
        <v>0</v>
      </c>
      <c r="AA340" s="135">
        <f t="array" ref="AA340">SUM(($D340=AA$25)*($G340="CM")*(H340+I340+J340+K340+L340+N340))</f>
        <v>41867.46</v>
      </c>
      <c r="AB340" s="135">
        <f t="array" ref="AB340">SUM(($D340=AA$25)*($G340&lt;&gt;"CM")*(H340+I340+J340+K340+L340+N340))</f>
        <v>0</v>
      </c>
    </row>
    <row r="341" spans="1:28" ht="15.75" thickBot="1" x14ac:dyDescent="0.3">
      <c r="A341" s="18" t="s">
        <v>22</v>
      </c>
      <c r="B341" s="18" t="s">
        <v>22</v>
      </c>
      <c r="C341" s="18" t="s">
        <v>61</v>
      </c>
      <c r="D341" s="27" t="s">
        <v>270</v>
      </c>
      <c r="E341" s="18" t="s">
        <v>62</v>
      </c>
      <c r="F341" s="19">
        <v>42836</v>
      </c>
      <c r="G341" s="27" t="s">
        <v>273</v>
      </c>
      <c r="H341" s="22">
        <v>2100</v>
      </c>
      <c r="I341" s="22">
        <v>146236.06</v>
      </c>
      <c r="J341" s="22">
        <v>48070.239999999998</v>
      </c>
      <c r="K341" s="20"/>
      <c r="L341" s="22">
        <v>26405.65</v>
      </c>
      <c r="M341" s="22">
        <v>119191.5</v>
      </c>
      <c r="N341" s="22">
        <v>1047.98</v>
      </c>
      <c r="O341" s="22">
        <v>-9054.16</v>
      </c>
      <c r="P341" s="22">
        <v>-699.86</v>
      </c>
      <c r="Q341" s="28">
        <f t="shared" si="10"/>
        <v>-9754.02</v>
      </c>
      <c r="R341" s="22">
        <v>0</v>
      </c>
      <c r="S341" s="22">
        <v>21960.66</v>
      </c>
      <c r="T341" s="28">
        <f t="shared" si="11"/>
        <v>21960.66</v>
      </c>
      <c r="U341" s="20"/>
      <c r="W341" s="135">
        <f t="array" ref="W341">SUM(($D341=W$25)*($G341="CM")*($H341:$P341))</f>
        <v>0</v>
      </c>
      <c r="X341" s="135">
        <f t="array" ref="X341">SUM(($D341=W$25)*($G341&lt;&gt;"CM")*($H341:$P341))</f>
        <v>0</v>
      </c>
      <c r="AA341" s="135">
        <f t="array" ref="AA341">SUM(($D341=AA$25)*($G341="CM")*(H341+I341+J341+K341+L341+N341))</f>
        <v>223859.93</v>
      </c>
      <c r="AB341" s="135">
        <f t="array" ref="AB341">SUM(($D341=AA$25)*($G341&lt;&gt;"CM")*(H341+I341+J341+K341+L341+N341))</f>
        <v>0</v>
      </c>
    </row>
    <row r="342" spans="1:28" ht="15.75" thickBot="1" x14ac:dyDescent="0.3">
      <c r="A342" s="18" t="s">
        <v>22</v>
      </c>
      <c r="B342" s="18" t="s">
        <v>22</v>
      </c>
      <c r="C342" s="18" t="s">
        <v>61</v>
      </c>
      <c r="D342" s="27" t="s">
        <v>270</v>
      </c>
      <c r="E342" s="18" t="s">
        <v>62</v>
      </c>
      <c r="F342" s="19">
        <v>42837</v>
      </c>
      <c r="G342" s="27" t="s">
        <v>273</v>
      </c>
      <c r="H342" s="23">
        <v>900</v>
      </c>
      <c r="I342" s="23">
        <v>26786.62</v>
      </c>
      <c r="J342" s="23">
        <v>10115.200000000001</v>
      </c>
      <c r="K342" s="21"/>
      <c r="L342" s="23">
        <v>4781.8100000000004</v>
      </c>
      <c r="M342" s="23">
        <v>25080.9</v>
      </c>
      <c r="N342" s="23">
        <v>227.65</v>
      </c>
      <c r="O342" s="23">
        <v>-1905.23</v>
      </c>
      <c r="P342" s="23">
        <v>-147.26</v>
      </c>
      <c r="Q342" s="28">
        <f t="shared" si="10"/>
        <v>-2052.4899999999998</v>
      </c>
      <c r="R342" s="23">
        <v>0</v>
      </c>
      <c r="S342" s="23">
        <v>4199.78</v>
      </c>
      <c r="T342" s="28">
        <f t="shared" si="11"/>
        <v>4199.78</v>
      </c>
      <c r="U342" s="21"/>
      <c r="W342" s="135">
        <f t="array" ref="W342">SUM(($D342=W$25)*($G342="CM")*($H342:$P342))</f>
        <v>0</v>
      </c>
      <c r="X342" s="135">
        <f t="array" ref="X342">SUM(($D342=W$25)*($G342&lt;&gt;"CM")*($H342:$P342))</f>
        <v>0</v>
      </c>
      <c r="AA342" s="135">
        <f t="array" ref="AA342">SUM(($D342=AA$25)*($G342="CM")*(H342+I342+J342+K342+L342+N342))</f>
        <v>42811.28</v>
      </c>
      <c r="AB342" s="135">
        <f t="array" ref="AB342">SUM(($D342=AA$25)*($G342&lt;&gt;"CM")*(H342+I342+J342+K342+L342+N342))</f>
        <v>0</v>
      </c>
    </row>
    <row r="343" spans="1:28" ht="15.75" thickBot="1" x14ac:dyDescent="0.3">
      <c r="A343" s="18" t="s">
        <v>22</v>
      </c>
      <c r="B343" s="18" t="s">
        <v>22</v>
      </c>
      <c r="C343" s="18" t="s">
        <v>61</v>
      </c>
      <c r="D343" s="27" t="s">
        <v>270</v>
      </c>
      <c r="E343" s="18" t="s">
        <v>62</v>
      </c>
      <c r="F343" s="19">
        <v>42838</v>
      </c>
      <c r="G343" s="27" t="s">
        <v>273</v>
      </c>
      <c r="H343" s="22">
        <v>600</v>
      </c>
      <c r="I343" s="22">
        <v>15108.59</v>
      </c>
      <c r="J343" s="22">
        <v>6580.81</v>
      </c>
      <c r="K343" s="20"/>
      <c r="L343" s="22">
        <v>2719.82</v>
      </c>
      <c r="M343" s="22">
        <v>16317.3</v>
      </c>
      <c r="N343" s="22">
        <v>154.04</v>
      </c>
      <c r="O343" s="22">
        <v>-1239.52</v>
      </c>
      <c r="P343" s="22">
        <v>-95.81</v>
      </c>
      <c r="Q343" s="28">
        <f t="shared" si="10"/>
        <v>-1335.33</v>
      </c>
      <c r="R343" s="22">
        <v>0</v>
      </c>
      <c r="S343" s="22">
        <v>2468.52</v>
      </c>
      <c r="T343" s="28">
        <f t="shared" si="11"/>
        <v>2468.52</v>
      </c>
      <c r="U343" s="20"/>
      <c r="W343" s="135">
        <f t="array" ref="W343">SUM(($D343=W$25)*($G343="CM")*($H343:$P343))</f>
        <v>0</v>
      </c>
      <c r="X343" s="135">
        <f t="array" ref="X343">SUM(($D343=W$25)*($G343&lt;&gt;"CM")*($H343:$P343))</f>
        <v>0</v>
      </c>
      <c r="AA343" s="135">
        <f t="array" ref="AA343">SUM(($D343=AA$25)*($G343="CM")*(H343+I343+J343+K343+L343+N343))</f>
        <v>25163.260000000002</v>
      </c>
      <c r="AB343" s="135">
        <f t="array" ref="AB343">SUM(($D343=AA$25)*($G343&lt;&gt;"CM")*(H343+I343+J343+K343+L343+N343))</f>
        <v>0</v>
      </c>
    </row>
    <row r="344" spans="1:28" ht="15.75" thickBot="1" x14ac:dyDescent="0.3">
      <c r="A344" s="18" t="s">
        <v>22</v>
      </c>
      <c r="B344" s="18" t="s">
        <v>22</v>
      </c>
      <c r="C344" s="18" t="s">
        <v>61</v>
      </c>
      <c r="D344" s="27" t="s">
        <v>270</v>
      </c>
      <c r="E344" s="18" t="s">
        <v>62</v>
      </c>
      <c r="F344" s="19">
        <v>42839</v>
      </c>
      <c r="G344" s="27" t="s">
        <v>273</v>
      </c>
      <c r="H344" s="23">
        <v>900</v>
      </c>
      <c r="I344" s="23">
        <v>32707.66</v>
      </c>
      <c r="J344" s="23">
        <v>12172.53</v>
      </c>
      <c r="K344" s="21"/>
      <c r="L344" s="23">
        <v>5668.99</v>
      </c>
      <c r="M344" s="23">
        <v>30182.1</v>
      </c>
      <c r="N344" s="23">
        <v>306.83999999999997</v>
      </c>
      <c r="O344" s="23">
        <v>-2292.7399999999998</v>
      </c>
      <c r="P344" s="23">
        <v>-177.21</v>
      </c>
      <c r="Q344" s="28">
        <f t="shared" si="10"/>
        <v>-2469.9499999999998</v>
      </c>
      <c r="R344" s="23">
        <v>0</v>
      </c>
      <c r="S344" s="23">
        <v>4930.32</v>
      </c>
      <c r="T344" s="28">
        <f t="shared" si="11"/>
        <v>4930.32</v>
      </c>
      <c r="U344" s="21"/>
      <c r="W344" s="135">
        <f t="array" ref="W344">SUM(($D344=W$25)*($G344="CM")*($H344:$P344))</f>
        <v>0</v>
      </c>
      <c r="X344" s="135">
        <f t="array" ref="X344">SUM(($D344=W$25)*($G344&lt;&gt;"CM")*($H344:$P344))</f>
        <v>0</v>
      </c>
      <c r="AA344" s="135">
        <f t="array" ref="AA344">SUM(($D344=AA$25)*($G344="CM")*(H344+I344+J344+K344+L344+N344))</f>
        <v>51756.02</v>
      </c>
      <c r="AB344" s="135">
        <f t="array" ref="AB344">SUM(($D344=AA$25)*($G344&lt;&gt;"CM")*(H344+I344+J344+K344+L344+N344))</f>
        <v>0</v>
      </c>
    </row>
    <row r="345" spans="1:28" ht="15.75" thickBot="1" x14ac:dyDescent="0.3">
      <c r="A345" s="18" t="s">
        <v>22</v>
      </c>
      <c r="B345" s="18" t="s">
        <v>22</v>
      </c>
      <c r="C345" s="18" t="s">
        <v>61</v>
      </c>
      <c r="D345" s="27" t="s">
        <v>270</v>
      </c>
      <c r="E345" s="18" t="s">
        <v>62</v>
      </c>
      <c r="F345" s="19">
        <v>42840</v>
      </c>
      <c r="G345" s="27" t="s">
        <v>273</v>
      </c>
      <c r="H345" s="22">
        <v>1500</v>
      </c>
      <c r="I345" s="22">
        <v>88588.44</v>
      </c>
      <c r="J345" s="22">
        <v>48446.12</v>
      </c>
      <c r="K345" s="20"/>
      <c r="L345" s="22">
        <v>15793.89</v>
      </c>
      <c r="M345" s="22">
        <v>120123.45</v>
      </c>
      <c r="N345" s="22">
        <v>1259.54</v>
      </c>
      <c r="O345" s="22">
        <v>-9124.99</v>
      </c>
      <c r="P345" s="22">
        <v>-705.31</v>
      </c>
      <c r="Q345" s="28">
        <f t="shared" si="10"/>
        <v>-9830.2999999999993</v>
      </c>
      <c r="R345" s="22">
        <v>0</v>
      </c>
      <c r="S345" s="22">
        <v>15263.18</v>
      </c>
      <c r="T345" s="28">
        <f t="shared" si="11"/>
        <v>15263.18</v>
      </c>
      <c r="U345" s="20"/>
      <c r="W345" s="135">
        <f t="array" ref="W345">SUM(($D345=W$25)*($G345="CM")*($H345:$P345))</f>
        <v>0</v>
      </c>
      <c r="X345" s="135">
        <f t="array" ref="X345">SUM(($D345=W$25)*($G345&lt;&gt;"CM")*($H345:$P345))</f>
        <v>0</v>
      </c>
      <c r="AA345" s="135">
        <f t="array" ref="AA345">SUM(($D345=AA$25)*($G345="CM")*(H345+I345+J345+K345+L345+N345))</f>
        <v>155587.99000000002</v>
      </c>
      <c r="AB345" s="135">
        <f t="array" ref="AB345">SUM(($D345=AA$25)*($G345&lt;&gt;"CM")*(H345+I345+J345+K345+L345+N345))</f>
        <v>0</v>
      </c>
    </row>
    <row r="346" spans="1:28" ht="15.75" thickBot="1" x14ac:dyDescent="0.3">
      <c r="A346" s="18" t="s">
        <v>22</v>
      </c>
      <c r="B346" s="18" t="s">
        <v>22</v>
      </c>
      <c r="C346" s="18" t="s">
        <v>61</v>
      </c>
      <c r="D346" s="27" t="s">
        <v>270</v>
      </c>
      <c r="E346" s="18" t="s">
        <v>62</v>
      </c>
      <c r="F346" s="19">
        <v>42841</v>
      </c>
      <c r="G346" s="27" t="s">
        <v>273</v>
      </c>
      <c r="H346" s="23">
        <v>600</v>
      </c>
      <c r="I346" s="23">
        <v>10528.88</v>
      </c>
      <c r="J346" s="23">
        <v>4266.32</v>
      </c>
      <c r="K346" s="21"/>
      <c r="L346" s="23">
        <v>1885.53</v>
      </c>
      <c r="M346" s="23">
        <v>10578.45</v>
      </c>
      <c r="N346" s="23">
        <v>119.21</v>
      </c>
      <c r="O346" s="23">
        <v>-803.58</v>
      </c>
      <c r="P346" s="23">
        <v>-62.11</v>
      </c>
      <c r="Q346" s="28">
        <f t="shared" si="10"/>
        <v>-865.69</v>
      </c>
      <c r="R346" s="23">
        <v>0</v>
      </c>
      <c r="S346" s="23">
        <v>1706.93</v>
      </c>
      <c r="T346" s="28">
        <f t="shared" si="11"/>
        <v>1706.93</v>
      </c>
      <c r="U346" s="21"/>
      <c r="W346" s="135">
        <f t="array" ref="W346">SUM(($D346=W$25)*($G346="CM")*($H346:$P346))</f>
        <v>0</v>
      </c>
      <c r="X346" s="135">
        <f t="array" ref="X346">SUM(($D346=W$25)*($G346&lt;&gt;"CM")*($H346:$P346))</f>
        <v>0</v>
      </c>
      <c r="AA346" s="135">
        <f t="array" ref="AA346">SUM(($D346=AA$25)*($G346="CM")*(H346+I346+J346+K346+L346+N346))</f>
        <v>17399.939999999999</v>
      </c>
      <c r="AB346" s="135">
        <f t="array" ref="AB346">SUM(($D346=AA$25)*($G346&lt;&gt;"CM")*(H346+I346+J346+K346+L346+N346))</f>
        <v>0</v>
      </c>
    </row>
    <row r="347" spans="1:28" ht="15.75" thickBot="1" x14ac:dyDescent="0.3">
      <c r="A347" s="18" t="s">
        <v>22</v>
      </c>
      <c r="B347" s="18" t="s">
        <v>22</v>
      </c>
      <c r="C347" s="18" t="s">
        <v>61</v>
      </c>
      <c r="D347" s="27" t="s">
        <v>270</v>
      </c>
      <c r="E347" s="18" t="s">
        <v>62</v>
      </c>
      <c r="F347" s="19">
        <v>42842</v>
      </c>
      <c r="G347" s="27" t="s">
        <v>273</v>
      </c>
      <c r="H347" s="22">
        <v>3300</v>
      </c>
      <c r="I347" s="22">
        <v>617693.12</v>
      </c>
      <c r="J347" s="22">
        <v>207394.48</v>
      </c>
      <c r="K347" s="20"/>
      <c r="L347" s="22">
        <v>110736.93</v>
      </c>
      <c r="M347" s="22">
        <v>514240.2</v>
      </c>
      <c r="N347" s="22">
        <v>5951.8</v>
      </c>
      <c r="O347" s="22">
        <v>-39063.370000000003</v>
      </c>
      <c r="P347" s="22">
        <v>-3019.4</v>
      </c>
      <c r="Q347" s="28">
        <f t="shared" si="10"/>
        <v>-42082.770000000004</v>
      </c>
      <c r="R347" s="22">
        <v>0</v>
      </c>
      <c r="S347" s="22">
        <v>92711.99</v>
      </c>
      <c r="T347" s="28">
        <f t="shared" si="11"/>
        <v>92711.99</v>
      </c>
      <c r="U347" s="20"/>
      <c r="W347" s="135">
        <f t="array" ref="W347">SUM(($D347=W$25)*($G347="CM")*($H347:$P347))</f>
        <v>0</v>
      </c>
      <c r="X347" s="135">
        <f t="array" ref="X347">SUM(($D347=W$25)*($G347&lt;&gt;"CM")*($H347:$P347))</f>
        <v>0</v>
      </c>
      <c r="AA347" s="135">
        <f t="array" ref="AA347">SUM(($D347=AA$25)*($G347="CM")*(H347+I347+J347+K347+L347+N347))</f>
        <v>945076.33000000007</v>
      </c>
      <c r="AB347" s="135">
        <f t="array" ref="AB347">SUM(($D347=AA$25)*($G347&lt;&gt;"CM")*(H347+I347+J347+K347+L347+N347))</f>
        <v>0</v>
      </c>
    </row>
    <row r="348" spans="1:28" ht="15.75" thickBot="1" x14ac:dyDescent="0.3">
      <c r="A348" s="18" t="s">
        <v>22</v>
      </c>
      <c r="B348" s="18" t="s">
        <v>22</v>
      </c>
      <c r="C348" s="18" t="s">
        <v>61</v>
      </c>
      <c r="D348" s="27" t="s">
        <v>270</v>
      </c>
      <c r="E348" s="18" t="s">
        <v>62</v>
      </c>
      <c r="F348" s="19">
        <v>42843</v>
      </c>
      <c r="G348" s="27" t="s">
        <v>273</v>
      </c>
      <c r="H348" s="23">
        <v>300</v>
      </c>
      <c r="I348" s="23">
        <v>5113.07</v>
      </c>
      <c r="J348" s="23">
        <v>2617.8200000000002</v>
      </c>
      <c r="K348" s="21"/>
      <c r="L348" s="23">
        <v>916.97</v>
      </c>
      <c r="M348" s="23">
        <v>6490.95</v>
      </c>
      <c r="N348" s="23">
        <v>77.41</v>
      </c>
      <c r="O348" s="23">
        <v>-493.08</v>
      </c>
      <c r="P348" s="23">
        <v>-38.11</v>
      </c>
      <c r="Q348" s="28">
        <f t="shared" si="10"/>
        <v>-531.18999999999994</v>
      </c>
      <c r="R348" s="23">
        <v>0</v>
      </c>
      <c r="S348" s="23">
        <v>885.38</v>
      </c>
      <c r="T348" s="28">
        <f t="shared" si="11"/>
        <v>885.38</v>
      </c>
      <c r="U348" s="21"/>
      <c r="W348" s="135">
        <f t="array" ref="W348">SUM(($D348=W$25)*($G348="CM")*($H348:$P348))</f>
        <v>0</v>
      </c>
      <c r="X348" s="135">
        <f t="array" ref="X348">SUM(($D348=W$25)*($G348&lt;&gt;"CM")*($H348:$P348))</f>
        <v>0</v>
      </c>
      <c r="AA348" s="135">
        <f t="array" ref="AA348">SUM(($D348=AA$25)*($G348="CM")*(H348+I348+J348+K348+L348+N348))</f>
        <v>9025.2699999999986</v>
      </c>
      <c r="AB348" s="135">
        <f t="array" ref="AB348">SUM(($D348=AA$25)*($G348&lt;&gt;"CM")*(H348+I348+J348+K348+L348+N348))</f>
        <v>0</v>
      </c>
    </row>
    <row r="349" spans="1:28" ht="15.75" thickBot="1" x14ac:dyDescent="0.3">
      <c r="A349" s="18" t="s">
        <v>22</v>
      </c>
      <c r="B349" s="18" t="s">
        <v>22</v>
      </c>
      <c r="C349" s="18" t="s">
        <v>61</v>
      </c>
      <c r="D349" s="27" t="s">
        <v>270</v>
      </c>
      <c r="E349" s="18" t="s">
        <v>62</v>
      </c>
      <c r="F349" s="19">
        <v>42844</v>
      </c>
      <c r="G349" s="27" t="s">
        <v>273</v>
      </c>
      <c r="H349" s="22">
        <v>600</v>
      </c>
      <c r="I349" s="22">
        <v>39987.599999999999</v>
      </c>
      <c r="J349" s="22">
        <v>16664.349999999999</v>
      </c>
      <c r="K349" s="20"/>
      <c r="L349" s="22">
        <v>7109.96</v>
      </c>
      <c r="M349" s="22">
        <v>41319.72</v>
      </c>
      <c r="N349" s="22">
        <v>513.14</v>
      </c>
      <c r="O349" s="22">
        <v>-3138.78</v>
      </c>
      <c r="P349" s="22">
        <v>-242.61</v>
      </c>
      <c r="Q349" s="28">
        <f t="shared" si="10"/>
        <v>-3381.3900000000003</v>
      </c>
      <c r="R349" s="22">
        <v>0</v>
      </c>
      <c r="S349" s="22">
        <v>6364.24</v>
      </c>
      <c r="T349" s="28">
        <f t="shared" si="11"/>
        <v>6364.24</v>
      </c>
      <c r="U349" s="20"/>
      <c r="W349" s="135">
        <f t="array" ref="W349">SUM(($D349=W$25)*($G349="CM")*($H349:$P349))</f>
        <v>0</v>
      </c>
      <c r="X349" s="135">
        <f t="array" ref="X349">SUM(($D349=W$25)*($G349&lt;&gt;"CM")*($H349:$P349))</f>
        <v>0</v>
      </c>
      <c r="AA349" s="135">
        <f t="array" ref="AA349">SUM(($D349=AA$25)*($G349="CM")*(H349+I349+J349+K349+L349+N349))</f>
        <v>64875.049999999996</v>
      </c>
      <c r="AB349" s="135">
        <f t="array" ref="AB349">SUM(($D349=AA$25)*($G349&lt;&gt;"CM")*(H349+I349+J349+K349+L349+N349))</f>
        <v>0</v>
      </c>
    </row>
    <row r="350" spans="1:28" ht="15.75" thickBot="1" x14ac:dyDescent="0.3">
      <c r="A350" s="18" t="s">
        <v>22</v>
      </c>
      <c r="B350" s="18" t="s">
        <v>22</v>
      </c>
      <c r="C350" s="18" t="s">
        <v>61</v>
      </c>
      <c r="D350" s="27" t="s">
        <v>270</v>
      </c>
      <c r="E350" s="18" t="s">
        <v>62</v>
      </c>
      <c r="F350" s="19">
        <v>42845</v>
      </c>
      <c r="G350" s="27" t="s">
        <v>273</v>
      </c>
      <c r="H350" s="23">
        <v>300</v>
      </c>
      <c r="I350" s="23">
        <v>4437.1499999999996</v>
      </c>
      <c r="J350" s="23">
        <v>2274.9299999999998</v>
      </c>
      <c r="K350" s="21"/>
      <c r="L350" s="23">
        <v>791.9</v>
      </c>
      <c r="M350" s="23">
        <v>5640.75</v>
      </c>
      <c r="N350" s="23">
        <v>71.459999999999994</v>
      </c>
      <c r="O350" s="23">
        <v>-428.49</v>
      </c>
      <c r="P350" s="23">
        <v>-33.119999999999997</v>
      </c>
      <c r="Q350" s="28">
        <f t="shared" si="10"/>
        <v>-461.61</v>
      </c>
      <c r="R350" s="23">
        <v>0</v>
      </c>
      <c r="S350" s="23">
        <v>772.58</v>
      </c>
      <c r="T350" s="28">
        <f t="shared" si="11"/>
        <v>772.58</v>
      </c>
      <c r="U350" s="21"/>
      <c r="W350" s="135">
        <f t="array" ref="W350">SUM(($D350=W$25)*($G350="CM")*($H350:$P350))</f>
        <v>0</v>
      </c>
      <c r="X350" s="135">
        <f t="array" ref="X350">SUM(($D350=W$25)*($G350&lt;&gt;"CM")*($H350:$P350))</f>
        <v>0</v>
      </c>
      <c r="AA350" s="135">
        <f t="array" ref="AA350">SUM(($D350=AA$25)*($G350="CM")*(H350+I350+J350+K350+L350+N350))</f>
        <v>7875.44</v>
      </c>
      <c r="AB350" s="135">
        <f t="array" ref="AB350">SUM(($D350=AA$25)*($G350&lt;&gt;"CM")*(H350+I350+J350+K350+L350+N350))</f>
        <v>0</v>
      </c>
    </row>
    <row r="351" spans="1:28" ht="15.75" thickBot="1" x14ac:dyDescent="0.3">
      <c r="A351" s="18" t="s">
        <v>22</v>
      </c>
      <c r="B351" s="18" t="s">
        <v>22</v>
      </c>
      <c r="C351" s="18" t="s">
        <v>61</v>
      </c>
      <c r="D351" s="27" t="s">
        <v>270</v>
      </c>
      <c r="E351" s="18" t="s">
        <v>62</v>
      </c>
      <c r="F351" s="19">
        <v>42854</v>
      </c>
      <c r="G351" s="27" t="s">
        <v>273</v>
      </c>
      <c r="H351" s="22">
        <v>900</v>
      </c>
      <c r="I351" s="22">
        <v>22908.47</v>
      </c>
      <c r="J351" s="22">
        <v>10049.26</v>
      </c>
      <c r="K351" s="20"/>
      <c r="L351" s="22">
        <v>4078.49</v>
      </c>
      <c r="M351" s="22">
        <v>24917.4</v>
      </c>
      <c r="N351" s="22">
        <v>341</v>
      </c>
      <c r="O351" s="22">
        <v>-1892.81</v>
      </c>
      <c r="P351" s="22">
        <v>-146.30000000000001</v>
      </c>
      <c r="Q351" s="28">
        <f t="shared" si="10"/>
        <v>-2039.11</v>
      </c>
      <c r="R351" s="22">
        <v>0</v>
      </c>
      <c r="S351" s="22">
        <v>3754.99</v>
      </c>
      <c r="T351" s="28">
        <f t="shared" si="11"/>
        <v>3754.99</v>
      </c>
      <c r="U351" s="20"/>
      <c r="W351" s="135">
        <f t="array" ref="W351">SUM(($D351=W$25)*($G351="CM")*($H351:$P351))</f>
        <v>0</v>
      </c>
      <c r="X351" s="135">
        <f t="array" ref="X351">SUM(($D351=W$25)*($G351&lt;&gt;"CM")*($H351:$P351))</f>
        <v>0</v>
      </c>
      <c r="AA351" s="135">
        <f t="array" ref="AA351">SUM(($D351=AA$25)*($G351="CM")*(H351+I351+J351+K351+L351+N351))</f>
        <v>38277.22</v>
      </c>
      <c r="AB351" s="135">
        <f t="array" ref="AB351">SUM(($D351=AA$25)*($G351&lt;&gt;"CM")*(H351+I351+J351+K351+L351+N351))</f>
        <v>0</v>
      </c>
    </row>
    <row r="352" spans="1:28" ht="15.75" thickBot="1" x14ac:dyDescent="0.3">
      <c r="A352" s="18" t="s">
        <v>22</v>
      </c>
      <c r="B352" s="18" t="s">
        <v>22</v>
      </c>
      <c r="C352" s="18" t="s">
        <v>61</v>
      </c>
      <c r="D352" s="27" t="s">
        <v>270</v>
      </c>
      <c r="E352" s="18" t="s">
        <v>62</v>
      </c>
      <c r="F352" s="19">
        <v>42855</v>
      </c>
      <c r="G352" s="27" t="s">
        <v>273</v>
      </c>
      <c r="H352" s="23">
        <v>600</v>
      </c>
      <c r="I352" s="23">
        <v>14519.98</v>
      </c>
      <c r="J352" s="23">
        <v>5156.51</v>
      </c>
      <c r="K352" s="21"/>
      <c r="L352" s="23">
        <v>2590.27</v>
      </c>
      <c r="M352" s="23">
        <v>12785.7</v>
      </c>
      <c r="N352" s="23">
        <v>178.3</v>
      </c>
      <c r="O352" s="23">
        <v>-971.25</v>
      </c>
      <c r="P352" s="23">
        <v>-75.069999999999993</v>
      </c>
      <c r="Q352" s="28">
        <f t="shared" si="10"/>
        <v>-1046.32</v>
      </c>
      <c r="R352" s="23">
        <v>0</v>
      </c>
      <c r="S352" s="23">
        <v>2260.7199999999998</v>
      </c>
      <c r="T352" s="28">
        <f t="shared" si="11"/>
        <v>2260.7199999999998</v>
      </c>
      <c r="U352" s="21"/>
      <c r="W352" s="135">
        <f t="array" ref="W352">SUM(($D352=W$25)*($G352="CM")*($H352:$P352))</f>
        <v>0</v>
      </c>
      <c r="X352" s="135">
        <f t="array" ref="X352">SUM(($D352=W$25)*($G352&lt;&gt;"CM")*($H352:$P352))</f>
        <v>0</v>
      </c>
      <c r="AA352" s="135">
        <f t="array" ref="AA352">SUM(($D352=AA$25)*($G352="CM")*(H352+I352+J352+K352+L352+N352))</f>
        <v>23045.059999999998</v>
      </c>
      <c r="AB352" s="135">
        <f t="array" ref="AB352">SUM(($D352=AA$25)*($G352&lt;&gt;"CM")*(H352+I352+J352+K352+L352+N352))</f>
        <v>0</v>
      </c>
    </row>
    <row r="353" spans="1:28" ht="15.75" thickBot="1" x14ac:dyDescent="0.3">
      <c r="A353" s="18" t="s">
        <v>22</v>
      </c>
      <c r="B353" s="18" t="s">
        <v>22</v>
      </c>
      <c r="C353" s="18" t="s">
        <v>63</v>
      </c>
      <c r="D353" s="27" t="s">
        <v>270</v>
      </c>
      <c r="E353" s="18" t="s">
        <v>64</v>
      </c>
      <c r="F353" s="19">
        <v>42406</v>
      </c>
      <c r="G353" s="27" t="s">
        <v>274</v>
      </c>
      <c r="H353" s="22">
        <v>0</v>
      </c>
      <c r="I353" s="20"/>
      <c r="J353" s="22">
        <v>-1535.8</v>
      </c>
      <c r="K353" s="22">
        <v>-220.38</v>
      </c>
      <c r="L353" s="20"/>
      <c r="M353" s="22">
        <v>-691.06</v>
      </c>
      <c r="N353" s="22">
        <v>-26.88</v>
      </c>
      <c r="O353" s="22">
        <v>38.04</v>
      </c>
      <c r="P353" s="22">
        <v>0.76</v>
      </c>
      <c r="Q353" s="28">
        <f t="shared" si="10"/>
        <v>38.799999999999997</v>
      </c>
      <c r="R353" s="22">
        <v>0</v>
      </c>
      <c r="S353" s="22">
        <v>-296.33999999999997</v>
      </c>
      <c r="T353" s="28">
        <f t="shared" si="11"/>
        <v>-296.33999999999997</v>
      </c>
      <c r="U353" s="20"/>
      <c r="W353" s="135">
        <f t="array" ref="W353">SUM(($D353=W$25)*($G353="CM")*($H353:$P353))</f>
        <v>0</v>
      </c>
      <c r="X353" s="135">
        <f t="array" ref="X353">SUM(($D353=W$25)*($G353&lt;&gt;"CM")*($H353:$P353))</f>
        <v>0</v>
      </c>
      <c r="AA353" s="135">
        <f t="array" ref="AA353">SUM(($D353=AA$25)*($G353="CM")*(H353+I353+J353+K353+L353+N353))</f>
        <v>0</v>
      </c>
      <c r="AB353" s="135">
        <f t="array" ref="AB353">SUM(($D353=AA$25)*($G353&lt;&gt;"CM")*(H353+I353+J353+K353+L353+N353))</f>
        <v>-1783.06</v>
      </c>
    </row>
    <row r="354" spans="1:28" ht="15.75" thickBot="1" x14ac:dyDescent="0.3">
      <c r="A354" s="18" t="s">
        <v>22</v>
      </c>
      <c r="B354" s="18" t="s">
        <v>22</v>
      </c>
      <c r="C354" s="18" t="s">
        <v>63</v>
      </c>
      <c r="D354" s="27" t="s">
        <v>270</v>
      </c>
      <c r="E354" s="18" t="s">
        <v>64</v>
      </c>
      <c r="F354" s="19">
        <v>42435</v>
      </c>
      <c r="G354" s="27" t="s">
        <v>274</v>
      </c>
      <c r="H354" s="23">
        <v>0</v>
      </c>
      <c r="I354" s="21"/>
      <c r="J354" s="23">
        <v>-1390.46</v>
      </c>
      <c r="K354" s="23">
        <v>-199.52</v>
      </c>
      <c r="L354" s="21"/>
      <c r="M354" s="23">
        <v>-625.66</v>
      </c>
      <c r="N354" s="23">
        <v>-24.34</v>
      </c>
      <c r="O354" s="23">
        <v>1.38</v>
      </c>
      <c r="P354" s="23">
        <v>3.67</v>
      </c>
      <c r="Q354" s="28">
        <f t="shared" si="10"/>
        <v>5.05</v>
      </c>
      <c r="R354" s="23">
        <v>0</v>
      </c>
      <c r="S354" s="23">
        <v>-258.93</v>
      </c>
      <c r="T354" s="28">
        <f t="shared" si="11"/>
        <v>-258.93</v>
      </c>
      <c r="U354" s="21"/>
      <c r="W354" s="135">
        <f t="array" ref="W354">SUM(($D354=W$25)*($G354="CM")*($H354:$P354))</f>
        <v>0</v>
      </c>
      <c r="X354" s="135">
        <f t="array" ref="X354">SUM(($D354=W$25)*($G354&lt;&gt;"CM")*($H354:$P354))</f>
        <v>0</v>
      </c>
      <c r="AA354" s="135">
        <f t="array" ref="AA354">SUM(($D354=AA$25)*($G354="CM")*(H354+I354+J354+K354+L354+N354))</f>
        <v>0</v>
      </c>
      <c r="AB354" s="135">
        <f t="array" ref="AB354">SUM(($D354=AA$25)*($G354&lt;&gt;"CM")*(H354+I354+J354+K354+L354+N354))</f>
        <v>-1614.32</v>
      </c>
    </row>
    <row r="355" spans="1:28" ht="15.75" thickBot="1" x14ac:dyDescent="0.3">
      <c r="A355" s="18" t="s">
        <v>22</v>
      </c>
      <c r="B355" s="18" t="s">
        <v>22</v>
      </c>
      <c r="C355" s="18" t="s">
        <v>63</v>
      </c>
      <c r="D355" s="27" t="s">
        <v>270</v>
      </c>
      <c r="E355" s="18" t="s">
        <v>64</v>
      </c>
      <c r="F355" s="19">
        <v>42436</v>
      </c>
      <c r="G355" s="27" t="s">
        <v>274</v>
      </c>
      <c r="H355" s="22">
        <v>0</v>
      </c>
      <c r="I355" s="20"/>
      <c r="J355" s="22">
        <v>-9.69</v>
      </c>
      <c r="K355" s="22">
        <v>-1.39</v>
      </c>
      <c r="L355" s="20"/>
      <c r="M355" s="22">
        <v>-4.3600000000000003</v>
      </c>
      <c r="N355" s="22">
        <v>-0.17</v>
      </c>
      <c r="O355" s="22">
        <v>0.01</v>
      </c>
      <c r="P355" s="22">
        <v>0.02</v>
      </c>
      <c r="Q355" s="28">
        <f t="shared" si="10"/>
        <v>0.03</v>
      </c>
      <c r="R355" s="22">
        <v>0</v>
      </c>
      <c r="S355" s="22">
        <v>-1.8</v>
      </c>
      <c r="T355" s="28">
        <f t="shared" si="11"/>
        <v>-1.8</v>
      </c>
      <c r="U355" s="20"/>
      <c r="W355" s="135">
        <f t="array" ref="W355">SUM(($D355=W$25)*($G355="CM")*($H355:$P355))</f>
        <v>0</v>
      </c>
      <c r="X355" s="135">
        <f t="array" ref="X355">SUM(($D355=W$25)*($G355&lt;&gt;"CM")*($H355:$P355))</f>
        <v>0</v>
      </c>
      <c r="AA355" s="135">
        <f t="array" ref="AA355">SUM(($D355=AA$25)*($G355="CM")*(H355+I355+J355+K355+L355+N355))</f>
        <v>0</v>
      </c>
      <c r="AB355" s="135">
        <f t="array" ref="AB355">SUM(($D355=AA$25)*($G355&lt;&gt;"CM")*(H355+I355+J355+K355+L355+N355))</f>
        <v>-11.25</v>
      </c>
    </row>
    <row r="356" spans="1:28" ht="15.75" thickBot="1" x14ac:dyDescent="0.3">
      <c r="A356" s="18" t="s">
        <v>22</v>
      </c>
      <c r="B356" s="18" t="s">
        <v>22</v>
      </c>
      <c r="C356" s="18" t="s">
        <v>63</v>
      </c>
      <c r="D356" s="27" t="s">
        <v>270</v>
      </c>
      <c r="E356" s="18" t="s">
        <v>64</v>
      </c>
      <c r="F356" s="19">
        <v>42466</v>
      </c>
      <c r="G356" s="27" t="s">
        <v>274</v>
      </c>
      <c r="H356" s="23">
        <v>0</v>
      </c>
      <c r="I356" s="21"/>
      <c r="J356" s="23">
        <v>-973.8</v>
      </c>
      <c r="K356" s="23">
        <v>-139.74</v>
      </c>
      <c r="L356" s="21"/>
      <c r="M356" s="23">
        <v>-438.18</v>
      </c>
      <c r="N356" s="23">
        <v>-16.559999999999999</v>
      </c>
      <c r="O356" s="23">
        <v>9.65</v>
      </c>
      <c r="P356" s="23">
        <v>0.64</v>
      </c>
      <c r="Q356" s="28">
        <f t="shared" si="10"/>
        <v>10.290000000000001</v>
      </c>
      <c r="R356" s="23">
        <v>0</v>
      </c>
      <c r="S356" s="23">
        <v>-103.29</v>
      </c>
      <c r="T356" s="28">
        <f t="shared" si="11"/>
        <v>-103.29</v>
      </c>
      <c r="U356" s="21"/>
      <c r="W356" s="135">
        <f t="array" ref="W356">SUM(($D356=W$25)*($G356="CM")*($H356:$P356))</f>
        <v>0</v>
      </c>
      <c r="X356" s="135">
        <f t="array" ref="X356">SUM(($D356=W$25)*($G356&lt;&gt;"CM")*($H356:$P356))</f>
        <v>0</v>
      </c>
      <c r="AA356" s="135">
        <f t="array" ref="AA356">SUM(($D356=AA$25)*($G356="CM")*(H356+I356+J356+K356+L356+N356))</f>
        <v>0</v>
      </c>
      <c r="AB356" s="135">
        <f t="array" ref="AB356">SUM(($D356=AA$25)*($G356&lt;&gt;"CM")*(H356+I356+J356+K356+L356+N356))</f>
        <v>-1130.0999999999999</v>
      </c>
    </row>
    <row r="357" spans="1:28" ht="15.75" thickBot="1" x14ac:dyDescent="0.3">
      <c r="A357" s="18" t="s">
        <v>22</v>
      </c>
      <c r="B357" s="18" t="s">
        <v>22</v>
      </c>
      <c r="C357" s="18" t="s">
        <v>63</v>
      </c>
      <c r="D357" s="27" t="s">
        <v>270</v>
      </c>
      <c r="E357" s="18" t="s">
        <v>64</v>
      </c>
      <c r="F357" s="19">
        <v>42467</v>
      </c>
      <c r="G357" s="27" t="s">
        <v>274</v>
      </c>
      <c r="H357" s="22">
        <v>0</v>
      </c>
      <c r="I357" s="20"/>
      <c r="J357" s="22">
        <v>-7.27</v>
      </c>
      <c r="K357" s="22">
        <v>-1.04</v>
      </c>
      <c r="L357" s="20"/>
      <c r="M357" s="22">
        <v>-3.27</v>
      </c>
      <c r="N357" s="22">
        <v>-0.12</v>
      </c>
      <c r="O357" s="22">
        <v>7.0000000000000007E-2</v>
      </c>
      <c r="P357" s="22">
        <v>0.01</v>
      </c>
      <c r="Q357" s="28">
        <f t="shared" si="10"/>
        <v>0.08</v>
      </c>
      <c r="R357" s="22">
        <v>0</v>
      </c>
      <c r="S357" s="22">
        <v>-0.77</v>
      </c>
      <c r="T357" s="28">
        <f t="shared" si="11"/>
        <v>-0.77</v>
      </c>
      <c r="U357" s="20"/>
      <c r="W357" s="135">
        <f t="array" ref="W357">SUM(($D357=W$25)*($G357="CM")*($H357:$P357))</f>
        <v>0</v>
      </c>
      <c r="X357" s="135">
        <f t="array" ref="X357">SUM(($D357=W$25)*($G357&lt;&gt;"CM")*($H357:$P357))</f>
        <v>0</v>
      </c>
      <c r="AA357" s="135">
        <f t="array" ref="AA357">SUM(($D357=AA$25)*($G357="CM")*(H357+I357+J357+K357+L357+N357))</f>
        <v>0</v>
      </c>
      <c r="AB357" s="135">
        <f t="array" ref="AB357">SUM(($D357=AA$25)*($G357&lt;&gt;"CM")*(H357+I357+J357+K357+L357+N357))</f>
        <v>-8.4299999999999979</v>
      </c>
    </row>
    <row r="358" spans="1:28" ht="15.75" thickBot="1" x14ac:dyDescent="0.3">
      <c r="A358" s="18" t="s">
        <v>22</v>
      </c>
      <c r="B358" s="18" t="s">
        <v>22</v>
      </c>
      <c r="C358" s="18" t="s">
        <v>63</v>
      </c>
      <c r="D358" s="27" t="s">
        <v>270</v>
      </c>
      <c r="E358" s="18" t="s">
        <v>64</v>
      </c>
      <c r="F358" s="19">
        <v>42496</v>
      </c>
      <c r="G358" s="27" t="s">
        <v>274</v>
      </c>
      <c r="H358" s="23">
        <v>0</v>
      </c>
      <c r="I358" s="21"/>
      <c r="J358" s="23">
        <v>-891.44</v>
      </c>
      <c r="K358" s="23">
        <v>-127.92</v>
      </c>
      <c r="L358" s="21"/>
      <c r="M358" s="23">
        <v>-401.12</v>
      </c>
      <c r="N358" s="23">
        <v>-15.16</v>
      </c>
      <c r="O358" s="23">
        <v>37.24</v>
      </c>
      <c r="P358" s="23">
        <v>0.59</v>
      </c>
      <c r="Q358" s="28">
        <f t="shared" si="10"/>
        <v>37.830000000000005</v>
      </c>
      <c r="R358" s="23">
        <v>0</v>
      </c>
      <c r="S358" s="23">
        <v>-70.55</v>
      </c>
      <c r="T358" s="28">
        <f t="shared" si="11"/>
        <v>-70.55</v>
      </c>
      <c r="U358" s="21"/>
      <c r="W358" s="135">
        <f t="array" ref="W358">SUM(($D358=W$25)*($G358="CM")*($H358:$P358))</f>
        <v>0</v>
      </c>
      <c r="X358" s="135">
        <f t="array" ref="X358">SUM(($D358=W$25)*($G358&lt;&gt;"CM")*($H358:$P358))</f>
        <v>0</v>
      </c>
      <c r="AA358" s="135">
        <f t="array" ref="AA358">SUM(($D358=AA$25)*($G358="CM")*(H358+I358+J358+K358+L358+N358))</f>
        <v>0</v>
      </c>
      <c r="AB358" s="135">
        <f t="array" ref="AB358">SUM(($D358=AA$25)*($G358&lt;&gt;"CM")*(H358+I358+J358+K358+L358+N358))</f>
        <v>-1034.52</v>
      </c>
    </row>
    <row r="359" spans="1:28" ht="15.75" thickBot="1" x14ac:dyDescent="0.3">
      <c r="A359" s="18" t="s">
        <v>22</v>
      </c>
      <c r="B359" s="18" t="s">
        <v>22</v>
      </c>
      <c r="C359" s="18" t="s">
        <v>63</v>
      </c>
      <c r="D359" s="27" t="s">
        <v>270</v>
      </c>
      <c r="E359" s="18" t="s">
        <v>64</v>
      </c>
      <c r="F359" s="19">
        <v>42497</v>
      </c>
      <c r="G359" s="27" t="s">
        <v>274</v>
      </c>
      <c r="H359" s="22">
        <v>0</v>
      </c>
      <c r="I359" s="20"/>
      <c r="J359" s="22">
        <v>-7.27</v>
      </c>
      <c r="K359" s="22">
        <v>-1.04</v>
      </c>
      <c r="L359" s="20"/>
      <c r="M359" s="22">
        <v>-3.27</v>
      </c>
      <c r="N359" s="22">
        <v>-0.13</v>
      </c>
      <c r="O359" s="22">
        <v>0.31</v>
      </c>
      <c r="P359" s="22">
        <v>0</v>
      </c>
      <c r="Q359" s="28">
        <f t="shared" si="10"/>
        <v>0.31</v>
      </c>
      <c r="R359" s="22">
        <v>0</v>
      </c>
      <c r="S359" s="22">
        <v>-0.56999999999999995</v>
      </c>
      <c r="T359" s="28">
        <f t="shared" si="11"/>
        <v>-0.56999999999999995</v>
      </c>
      <c r="U359" s="20"/>
      <c r="W359" s="135">
        <f t="array" ref="W359">SUM(($D359=W$25)*($G359="CM")*($H359:$P359))</f>
        <v>0</v>
      </c>
      <c r="X359" s="135">
        <f t="array" ref="X359">SUM(($D359=W$25)*($G359&lt;&gt;"CM")*($H359:$P359))</f>
        <v>0</v>
      </c>
      <c r="AA359" s="135">
        <f t="array" ref="AA359">SUM(($D359=AA$25)*($G359="CM")*(H359+I359+J359+K359+L359+N359))</f>
        <v>0</v>
      </c>
      <c r="AB359" s="135">
        <f t="array" ref="AB359">SUM(($D359=AA$25)*($G359&lt;&gt;"CM")*(H359+I359+J359+K359+L359+N359))</f>
        <v>-8.44</v>
      </c>
    </row>
    <row r="360" spans="1:28" ht="15.75" thickBot="1" x14ac:dyDescent="0.3">
      <c r="A360" s="18" t="s">
        <v>22</v>
      </c>
      <c r="B360" s="18" t="s">
        <v>22</v>
      </c>
      <c r="C360" s="18" t="s">
        <v>65</v>
      </c>
      <c r="D360" s="27" t="s">
        <v>270</v>
      </c>
      <c r="E360" s="18" t="s">
        <v>66</v>
      </c>
      <c r="F360" s="19">
        <v>42527</v>
      </c>
      <c r="G360" s="27" t="s">
        <v>274</v>
      </c>
      <c r="H360" s="23">
        <v>0</v>
      </c>
      <c r="I360" s="21"/>
      <c r="J360" s="23">
        <v>-959.27</v>
      </c>
      <c r="K360" s="23">
        <v>-137.65</v>
      </c>
      <c r="L360" s="21"/>
      <c r="M360" s="23">
        <v>-431.64</v>
      </c>
      <c r="N360" s="23">
        <v>-16.32</v>
      </c>
      <c r="O360" s="23">
        <v>47.05</v>
      </c>
      <c r="P360" s="23">
        <v>1.9</v>
      </c>
      <c r="Q360" s="28">
        <f t="shared" si="10"/>
        <v>48.949999999999996</v>
      </c>
      <c r="R360" s="23">
        <v>0</v>
      </c>
      <c r="S360" s="23">
        <v>-76.14</v>
      </c>
      <c r="T360" s="28">
        <f t="shared" si="11"/>
        <v>-76.14</v>
      </c>
      <c r="U360" s="21"/>
      <c r="W360" s="135">
        <f t="array" ref="W360">SUM(($D360=W$25)*($G360="CM")*($H360:$P360))</f>
        <v>0</v>
      </c>
      <c r="X360" s="135">
        <f t="array" ref="X360">SUM(($D360=W$25)*($G360&lt;&gt;"CM")*($H360:$P360))</f>
        <v>0</v>
      </c>
      <c r="AA360" s="135">
        <f t="array" ref="AA360">SUM(($D360=AA$25)*($G360="CM")*(H360+I360+J360+K360+L360+N360))</f>
        <v>0</v>
      </c>
      <c r="AB360" s="135">
        <f t="array" ref="AB360">SUM(($D360=AA$25)*($G360&lt;&gt;"CM")*(H360+I360+J360+K360+L360+N360))</f>
        <v>-1113.24</v>
      </c>
    </row>
    <row r="361" spans="1:28" ht="15.75" thickBot="1" x14ac:dyDescent="0.3">
      <c r="A361" s="18" t="s">
        <v>22</v>
      </c>
      <c r="B361" s="18" t="s">
        <v>22</v>
      </c>
      <c r="C361" s="18" t="s">
        <v>65</v>
      </c>
      <c r="D361" s="27" t="s">
        <v>270</v>
      </c>
      <c r="E361" s="18" t="s">
        <v>66</v>
      </c>
      <c r="F361" s="19">
        <v>42528</v>
      </c>
      <c r="G361" s="27" t="s">
        <v>274</v>
      </c>
      <c r="H361" s="22">
        <v>0</v>
      </c>
      <c r="I361" s="20"/>
      <c r="J361" s="22">
        <v>-7.27</v>
      </c>
      <c r="K361" s="22">
        <v>-1.04</v>
      </c>
      <c r="L361" s="20"/>
      <c r="M361" s="22">
        <v>-3.27</v>
      </c>
      <c r="N361" s="22">
        <v>-0.13</v>
      </c>
      <c r="O361" s="22">
        <v>0.36</v>
      </c>
      <c r="P361" s="22">
        <v>0.01</v>
      </c>
      <c r="Q361" s="28">
        <f t="shared" si="10"/>
        <v>0.37</v>
      </c>
      <c r="R361" s="22">
        <v>0</v>
      </c>
      <c r="S361" s="22">
        <v>-0.57999999999999996</v>
      </c>
      <c r="T361" s="28">
        <f t="shared" si="11"/>
        <v>-0.57999999999999996</v>
      </c>
      <c r="U361" s="20"/>
      <c r="W361" s="135">
        <f t="array" ref="W361">SUM(($D361=W$25)*($G361="CM")*($H361:$P361))</f>
        <v>0</v>
      </c>
      <c r="X361" s="135">
        <f t="array" ref="X361">SUM(($D361=W$25)*($G361&lt;&gt;"CM")*($H361:$P361))</f>
        <v>0</v>
      </c>
      <c r="AA361" s="135">
        <f t="array" ref="AA361">SUM(($D361=AA$25)*($G361="CM")*(H361+I361+J361+K361+L361+N361))</f>
        <v>0</v>
      </c>
      <c r="AB361" s="135">
        <f t="array" ref="AB361">SUM(($D361=AA$25)*($G361&lt;&gt;"CM")*(H361+I361+J361+K361+L361+N361))</f>
        <v>-8.44</v>
      </c>
    </row>
    <row r="362" spans="1:28" ht="15.75" thickBot="1" x14ac:dyDescent="0.3">
      <c r="A362" s="18" t="s">
        <v>22</v>
      </c>
      <c r="B362" s="18" t="s">
        <v>22</v>
      </c>
      <c r="C362" s="18" t="s">
        <v>65</v>
      </c>
      <c r="D362" s="27" t="s">
        <v>270</v>
      </c>
      <c r="E362" s="18" t="s">
        <v>66</v>
      </c>
      <c r="F362" s="19">
        <v>42540</v>
      </c>
      <c r="G362" s="27" t="s">
        <v>274</v>
      </c>
      <c r="H362" s="23">
        <v>0</v>
      </c>
      <c r="I362" s="21"/>
      <c r="J362" s="23">
        <v>0</v>
      </c>
      <c r="K362" s="23">
        <v>0</v>
      </c>
      <c r="L362" s="21"/>
      <c r="M362" s="23">
        <v>0</v>
      </c>
      <c r="N362" s="23">
        <v>0</v>
      </c>
      <c r="O362" s="23">
        <v>0</v>
      </c>
      <c r="P362" s="23">
        <v>0</v>
      </c>
      <c r="Q362" s="28">
        <f t="shared" si="10"/>
        <v>0</v>
      </c>
      <c r="R362" s="23">
        <v>0</v>
      </c>
      <c r="S362" s="23">
        <v>0</v>
      </c>
      <c r="T362" s="28">
        <f t="shared" si="11"/>
        <v>0</v>
      </c>
      <c r="U362" s="21"/>
      <c r="W362" s="135">
        <f t="array" ref="W362">SUM(($D362=W$25)*($G362="CM")*($H362:$P362))</f>
        <v>0</v>
      </c>
      <c r="X362" s="135">
        <f t="array" ref="X362">SUM(($D362=W$25)*($G362&lt;&gt;"CM")*($H362:$P362))</f>
        <v>0</v>
      </c>
      <c r="AA362" s="135">
        <f t="array" ref="AA362">SUM(($D362=AA$25)*($G362="CM")*(H362+I362+J362+K362+L362+N362))</f>
        <v>0</v>
      </c>
      <c r="AB362" s="135">
        <f t="array" ref="AB362">SUM(($D362=AA$25)*($G362&lt;&gt;"CM")*(H362+I362+J362+K362+L362+N362))</f>
        <v>0</v>
      </c>
    </row>
    <row r="363" spans="1:28" ht="15.75" thickBot="1" x14ac:dyDescent="0.3">
      <c r="A363" s="18" t="s">
        <v>22</v>
      </c>
      <c r="B363" s="18" t="s">
        <v>22</v>
      </c>
      <c r="C363" s="18" t="s">
        <v>65</v>
      </c>
      <c r="D363" s="27" t="s">
        <v>270</v>
      </c>
      <c r="E363" s="18" t="s">
        <v>66</v>
      </c>
      <c r="F363" s="19">
        <v>42557</v>
      </c>
      <c r="G363" s="27" t="s">
        <v>274</v>
      </c>
      <c r="H363" s="22">
        <v>0</v>
      </c>
      <c r="I363" s="20"/>
      <c r="J363" s="22">
        <v>-998.03</v>
      </c>
      <c r="K363" s="22">
        <v>-143.21</v>
      </c>
      <c r="L363" s="20"/>
      <c r="M363" s="22">
        <v>-449.08</v>
      </c>
      <c r="N363" s="22">
        <v>-18.09</v>
      </c>
      <c r="O363" s="22">
        <v>44.17</v>
      </c>
      <c r="P363" s="22">
        <v>0.16</v>
      </c>
      <c r="Q363" s="28">
        <f t="shared" si="10"/>
        <v>44.33</v>
      </c>
      <c r="R363" s="22">
        <v>0</v>
      </c>
      <c r="S363" s="22">
        <v>-90.55</v>
      </c>
      <c r="T363" s="28">
        <f t="shared" si="11"/>
        <v>-90.55</v>
      </c>
      <c r="U363" s="20"/>
      <c r="W363" s="135">
        <f t="array" ref="W363">SUM(($D363=W$25)*($G363="CM")*($H363:$P363))</f>
        <v>0</v>
      </c>
      <c r="X363" s="135">
        <f t="array" ref="X363">SUM(($D363=W$25)*($G363&lt;&gt;"CM")*($H363:$P363))</f>
        <v>0</v>
      </c>
      <c r="AA363" s="135">
        <f t="array" ref="AA363">SUM(($D363=AA$25)*($G363="CM")*(H363+I363+J363+K363+L363+N363))</f>
        <v>0</v>
      </c>
      <c r="AB363" s="135">
        <f t="array" ref="AB363">SUM(($D363=AA$25)*($G363&lt;&gt;"CM")*(H363+I363+J363+K363+L363+N363))</f>
        <v>-1159.33</v>
      </c>
    </row>
    <row r="364" spans="1:28" ht="15.75" thickBot="1" x14ac:dyDescent="0.3">
      <c r="A364" s="18" t="s">
        <v>22</v>
      </c>
      <c r="B364" s="18" t="s">
        <v>22</v>
      </c>
      <c r="C364" s="18" t="s">
        <v>65</v>
      </c>
      <c r="D364" s="27" t="s">
        <v>270</v>
      </c>
      <c r="E364" s="18" t="s">
        <v>66</v>
      </c>
      <c r="F364" s="19">
        <v>42558</v>
      </c>
      <c r="G364" s="27" t="s">
        <v>274</v>
      </c>
      <c r="H364" s="23">
        <v>0</v>
      </c>
      <c r="I364" s="21"/>
      <c r="J364" s="23">
        <v>-14.53</v>
      </c>
      <c r="K364" s="23">
        <v>-2.09</v>
      </c>
      <c r="L364" s="21"/>
      <c r="M364" s="23">
        <v>-6.54</v>
      </c>
      <c r="N364" s="23">
        <v>-0.27</v>
      </c>
      <c r="O364" s="23">
        <v>0.65</v>
      </c>
      <c r="P364" s="23">
        <v>0</v>
      </c>
      <c r="Q364" s="28">
        <f t="shared" si="10"/>
        <v>0.65</v>
      </c>
      <c r="R364" s="23">
        <v>0</v>
      </c>
      <c r="S364" s="23">
        <v>-1.31</v>
      </c>
      <c r="T364" s="28">
        <f t="shared" si="11"/>
        <v>-1.31</v>
      </c>
      <c r="U364" s="21"/>
      <c r="W364" s="135">
        <f t="array" ref="W364">SUM(($D364=W$25)*($G364="CM")*($H364:$P364))</f>
        <v>0</v>
      </c>
      <c r="X364" s="135">
        <f t="array" ref="X364">SUM(($D364=W$25)*($G364&lt;&gt;"CM")*($H364:$P364))</f>
        <v>0</v>
      </c>
      <c r="AA364" s="135">
        <f t="array" ref="AA364">SUM(($D364=AA$25)*($G364="CM")*(H364+I364+J364+K364+L364+N364))</f>
        <v>0</v>
      </c>
      <c r="AB364" s="135">
        <f t="array" ref="AB364">SUM(($D364=AA$25)*($G364&lt;&gt;"CM")*(H364+I364+J364+K364+L364+N364))</f>
        <v>-16.889999999999997</v>
      </c>
    </row>
    <row r="365" spans="1:28" ht="15.75" thickBot="1" x14ac:dyDescent="0.3">
      <c r="A365" s="18" t="s">
        <v>22</v>
      </c>
      <c r="B365" s="18" t="s">
        <v>22</v>
      </c>
      <c r="C365" s="18" t="s">
        <v>65</v>
      </c>
      <c r="D365" s="27" t="s">
        <v>270</v>
      </c>
      <c r="E365" s="18" t="s">
        <v>66</v>
      </c>
      <c r="F365" s="19">
        <v>42570</v>
      </c>
      <c r="G365" s="27" t="s">
        <v>274</v>
      </c>
      <c r="H365" s="22">
        <v>0</v>
      </c>
      <c r="I365" s="20"/>
      <c r="J365" s="22">
        <v>0</v>
      </c>
      <c r="K365" s="22">
        <v>0</v>
      </c>
      <c r="L365" s="20"/>
      <c r="M365" s="22">
        <v>0</v>
      </c>
      <c r="N365" s="22">
        <v>0</v>
      </c>
      <c r="O365" s="22">
        <v>0</v>
      </c>
      <c r="P365" s="22">
        <v>0</v>
      </c>
      <c r="Q365" s="28">
        <f t="shared" si="10"/>
        <v>0</v>
      </c>
      <c r="R365" s="22">
        <v>0</v>
      </c>
      <c r="S365" s="22">
        <v>0</v>
      </c>
      <c r="T365" s="28">
        <f t="shared" si="11"/>
        <v>0</v>
      </c>
      <c r="U365" s="20"/>
      <c r="W365" s="135">
        <f t="array" ref="W365">SUM(($D365=W$25)*($G365="CM")*($H365:$P365))</f>
        <v>0</v>
      </c>
      <c r="X365" s="135">
        <f t="array" ref="X365">SUM(($D365=W$25)*($G365&lt;&gt;"CM")*($H365:$P365))</f>
        <v>0</v>
      </c>
      <c r="AA365" s="135">
        <f t="array" ref="AA365">SUM(($D365=AA$25)*($G365="CM")*(H365+I365+J365+K365+L365+N365))</f>
        <v>0</v>
      </c>
      <c r="AB365" s="135">
        <f t="array" ref="AB365">SUM(($D365=AA$25)*($G365&lt;&gt;"CM")*(H365+I365+J365+K365+L365+N365))</f>
        <v>0</v>
      </c>
    </row>
    <row r="366" spans="1:28" ht="15.75" thickBot="1" x14ac:dyDescent="0.3">
      <c r="A366" s="18" t="s">
        <v>22</v>
      </c>
      <c r="B366" s="18" t="s">
        <v>22</v>
      </c>
      <c r="C366" s="18" t="s">
        <v>65</v>
      </c>
      <c r="D366" s="27" t="s">
        <v>270</v>
      </c>
      <c r="E366" s="18" t="s">
        <v>66</v>
      </c>
      <c r="F366" s="19">
        <v>42582</v>
      </c>
      <c r="G366" s="27" t="s">
        <v>274</v>
      </c>
      <c r="H366" s="23">
        <v>0</v>
      </c>
      <c r="I366" s="21"/>
      <c r="J366" s="23">
        <v>-26.64</v>
      </c>
      <c r="K366" s="23">
        <v>-3.83</v>
      </c>
      <c r="L366" s="21"/>
      <c r="M366" s="23">
        <v>-11.99</v>
      </c>
      <c r="N366" s="23">
        <v>-0.56000000000000005</v>
      </c>
      <c r="O366" s="23">
        <v>1.19</v>
      </c>
      <c r="P366" s="23">
        <v>0</v>
      </c>
      <c r="Q366" s="28">
        <f t="shared" si="10"/>
        <v>1.19</v>
      </c>
      <c r="R366" s="23">
        <v>0</v>
      </c>
      <c r="S366" s="23">
        <v>-2.42</v>
      </c>
      <c r="T366" s="28">
        <f t="shared" si="11"/>
        <v>-2.42</v>
      </c>
      <c r="U366" s="21"/>
      <c r="W366" s="135">
        <f t="array" ref="W366">SUM(($D366=W$25)*($G366="CM")*($H366:$P366))</f>
        <v>0</v>
      </c>
      <c r="X366" s="135">
        <f t="array" ref="X366">SUM(($D366=W$25)*($G366&lt;&gt;"CM")*($H366:$P366))</f>
        <v>0</v>
      </c>
      <c r="AA366" s="135">
        <f t="array" ref="AA366">SUM(($D366=AA$25)*($G366="CM")*(H366+I366+J366+K366+L366+N366))</f>
        <v>0</v>
      </c>
      <c r="AB366" s="135">
        <f t="array" ref="AB366">SUM(($D366=AA$25)*($G366&lt;&gt;"CM")*(H366+I366+J366+K366+L366+N366))</f>
        <v>-31.029999999999998</v>
      </c>
    </row>
    <row r="367" spans="1:28" ht="15.75" thickBot="1" x14ac:dyDescent="0.3">
      <c r="A367" s="18" t="s">
        <v>22</v>
      </c>
      <c r="B367" s="18" t="s">
        <v>22</v>
      </c>
      <c r="C367" s="18" t="s">
        <v>65</v>
      </c>
      <c r="D367" s="27" t="s">
        <v>270</v>
      </c>
      <c r="E367" s="18" t="s">
        <v>66</v>
      </c>
      <c r="F367" s="19">
        <v>42588</v>
      </c>
      <c r="G367" s="27" t="s">
        <v>274</v>
      </c>
      <c r="H367" s="22">
        <v>0</v>
      </c>
      <c r="I367" s="20"/>
      <c r="J367" s="22">
        <v>-968.96</v>
      </c>
      <c r="K367" s="22">
        <v>-139.04</v>
      </c>
      <c r="L367" s="20"/>
      <c r="M367" s="22">
        <v>-436</v>
      </c>
      <c r="N367" s="22">
        <v>-20.32</v>
      </c>
      <c r="O367" s="22">
        <v>27.84</v>
      </c>
      <c r="P367" s="22">
        <v>-0.32</v>
      </c>
      <c r="Q367" s="28">
        <f t="shared" si="10"/>
        <v>27.52</v>
      </c>
      <c r="R367" s="22">
        <v>0</v>
      </c>
      <c r="S367" s="22">
        <v>-84.96</v>
      </c>
      <c r="T367" s="28">
        <f t="shared" si="11"/>
        <v>-84.96</v>
      </c>
      <c r="U367" s="20"/>
      <c r="W367" s="135">
        <f t="array" ref="W367">SUM(($D367=W$25)*($G367="CM")*($H367:$P367))</f>
        <v>0</v>
      </c>
      <c r="X367" s="135">
        <f t="array" ref="X367">SUM(($D367=W$25)*($G367&lt;&gt;"CM")*($H367:$P367))</f>
        <v>0</v>
      </c>
      <c r="AA367" s="135">
        <f t="array" ref="AA367">SUM(($D367=AA$25)*($G367="CM")*(H367+I367+J367+K367+L367+N367))</f>
        <v>0</v>
      </c>
      <c r="AB367" s="135">
        <f t="array" ref="AB367">SUM(($D367=AA$25)*($G367&lt;&gt;"CM")*(H367+I367+J367+K367+L367+N367))</f>
        <v>-1128.32</v>
      </c>
    </row>
    <row r="368" spans="1:28" ht="15.75" thickBot="1" x14ac:dyDescent="0.3">
      <c r="A368" s="18" t="s">
        <v>22</v>
      </c>
      <c r="B368" s="18" t="s">
        <v>22</v>
      </c>
      <c r="C368" s="18" t="s">
        <v>65</v>
      </c>
      <c r="D368" s="27" t="s">
        <v>270</v>
      </c>
      <c r="E368" s="18" t="s">
        <v>66</v>
      </c>
      <c r="F368" s="19">
        <v>42589</v>
      </c>
      <c r="G368" s="27" t="s">
        <v>274</v>
      </c>
      <c r="H368" s="23">
        <v>0</v>
      </c>
      <c r="I368" s="21"/>
      <c r="J368" s="23">
        <v>-19.38</v>
      </c>
      <c r="K368" s="23">
        <v>-2.78</v>
      </c>
      <c r="L368" s="21"/>
      <c r="M368" s="23">
        <v>-8.7200000000000006</v>
      </c>
      <c r="N368" s="23">
        <v>-0.41</v>
      </c>
      <c r="O368" s="23">
        <v>0.56000000000000005</v>
      </c>
      <c r="P368" s="23">
        <v>-0.01</v>
      </c>
      <c r="Q368" s="28">
        <f t="shared" si="10"/>
        <v>0.55000000000000004</v>
      </c>
      <c r="R368" s="23">
        <v>0</v>
      </c>
      <c r="S368" s="23">
        <v>-1.69</v>
      </c>
      <c r="T368" s="28">
        <f t="shared" si="11"/>
        <v>-1.69</v>
      </c>
      <c r="U368" s="21"/>
      <c r="W368" s="135">
        <f t="array" ref="W368">SUM(($D368=W$25)*($G368="CM")*($H368:$P368))</f>
        <v>0</v>
      </c>
      <c r="X368" s="135">
        <f t="array" ref="X368">SUM(($D368=W$25)*($G368&lt;&gt;"CM")*($H368:$P368))</f>
        <v>0</v>
      </c>
      <c r="AA368" s="135">
        <f t="array" ref="AA368">SUM(($D368=AA$25)*($G368="CM")*(H368+I368+J368+K368+L368+N368))</f>
        <v>0</v>
      </c>
      <c r="AB368" s="135">
        <f t="array" ref="AB368">SUM(($D368=AA$25)*($G368&lt;&gt;"CM")*(H368+I368+J368+K368+L368+N368))</f>
        <v>-22.57</v>
      </c>
    </row>
    <row r="369" spans="1:28" ht="15.75" thickBot="1" x14ac:dyDescent="0.3">
      <c r="A369" s="18" t="s">
        <v>22</v>
      </c>
      <c r="B369" s="18" t="s">
        <v>22</v>
      </c>
      <c r="C369" s="18" t="s">
        <v>65</v>
      </c>
      <c r="D369" s="27" t="s">
        <v>270</v>
      </c>
      <c r="E369" s="18" t="s">
        <v>66</v>
      </c>
      <c r="F369" s="19">
        <v>42600</v>
      </c>
      <c r="G369" s="27" t="s">
        <v>274</v>
      </c>
      <c r="H369" s="22">
        <v>0</v>
      </c>
      <c r="I369" s="20"/>
      <c r="J369" s="22">
        <v>0</v>
      </c>
      <c r="K369" s="22">
        <v>0</v>
      </c>
      <c r="L369" s="20"/>
      <c r="M369" s="22">
        <v>0</v>
      </c>
      <c r="N369" s="22">
        <v>0</v>
      </c>
      <c r="O369" s="22">
        <v>0</v>
      </c>
      <c r="P369" s="22">
        <v>0</v>
      </c>
      <c r="Q369" s="28">
        <f t="shared" si="10"/>
        <v>0</v>
      </c>
      <c r="R369" s="22">
        <v>0</v>
      </c>
      <c r="S369" s="22">
        <v>0</v>
      </c>
      <c r="T369" s="28">
        <f t="shared" si="11"/>
        <v>0</v>
      </c>
      <c r="U369" s="20"/>
      <c r="W369" s="135">
        <f t="array" ref="W369">SUM(($D369=W$25)*($G369="CM")*($H369:$P369))</f>
        <v>0</v>
      </c>
      <c r="X369" s="135">
        <f t="array" ref="X369">SUM(($D369=W$25)*($G369&lt;&gt;"CM")*($H369:$P369))</f>
        <v>0</v>
      </c>
      <c r="AA369" s="135">
        <f t="array" ref="AA369">SUM(($D369=AA$25)*($G369="CM")*(H369+I369+J369+K369+L369+N369))</f>
        <v>0</v>
      </c>
      <c r="AB369" s="135">
        <f t="array" ref="AB369">SUM(($D369=AA$25)*($G369&lt;&gt;"CM")*(H369+I369+J369+K369+L369+N369))</f>
        <v>0</v>
      </c>
    </row>
    <row r="370" spans="1:28" ht="15.75" thickBot="1" x14ac:dyDescent="0.3">
      <c r="A370" s="18" t="s">
        <v>22</v>
      </c>
      <c r="B370" s="18" t="s">
        <v>22</v>
      </c>
      <c r="C370" s="18" t="s">
        <v>65</v>
      </c>
      <c r="D370" s="27" t="s">
        <v>270</v>
      </c>
      <c r="E370" s="18" t="s">
        <v>66</v>
      </c>
      <c r="F370" s="19">
        <v>42601</v>
      </c>
      <c r="G370" s="27" t="s">
        <v>274</v>
      </c>
      <c r="H370" s="23">
        <v>0</v>
      </c>
      <c r="I370" s="21"/>
      <c r="J370" s="23">
        <v>-264.95</v>
      </c>
      <c r="K370" s="23">
        <v>-38.020000000000003</v>
      </c>
      <c r="L370" s="21"/>
      <c r="M370" s="23">
        <v>-119.22</v>
      </c>
      <c r="N370" s="23">
        <v>-5.56</v>
      </c>
      <c r="O370" s="23">
        <v>7.61</v>
      </c>
      <c r="P370" s="23">
        <v>-0.09</v>
      </c>
      <c r="Q370" s="28">
        <f t="shared" si="10"/>
        <v>7.5200000000000005</v>
      </c>
      <c r="R370" s="23">
        <v>0</v>
      </c>
      <c r="S370" s="23">
        <v>-23.24</v>
      </c>
      <c r="T370" s="28">
        <f t="shared" si="11"/>
        <v>-23.24</v>
      </c>
      <c r="U370" s="21"/>
      <c r="W370" s="135">
        <f t="array" ref="W370">SUM(($D370=W$25)*($G370="CM")*($H370:$P370))</f>
        <v>0</v>
      </c>
      <c r="X370" s="135">
        <f t="array" ref="X370">SUM(($D370=W$25)*($G370&lt;&gt;"CM")*($H370:$P370))</f>
        <v>0</v>
      </c>
      <c r="AA370" s="135">
        <f t="array" ref="AA370">SUM(($D370=AA$25)*($G370="CM")*(H370+I370+J370+K370+L370+N370))</f>
        <v>0</v>
      </c>
      <c r="AB370" s="135">
        <f t="array" ref="AB370">SUM(($D370=AA$25)*($G370&lt;&gt;"CM")*(H370+I370+J370+K370+L370+N370))</f>
        <v>-308.52999999999997</v>
      </c>
    </row>
    <row r="371" spans="1:28" ht="15.75" thickBot="1" x14ac:dyDescent="0.3">
      <c r="A371" s="18" t="s">
        <v>22</v>
      </c>
      <c r="B371" s="18" t="s">
        <v>22</v>
      </c>
      <c r="C371" s="18" t="s">
        <v>65</v>
      </c>
      <c r="D371" s="27" t="s">
        <v>270</v>
      </c>
      <c r="E371" s="18" t="s">
        <v>66</v>
      </c>
      <c r="F371" s="19">
        <v>42619</v>
      </c>
      <c r="G371" s="27" t="s">
        <v>274</v>
      </c>
      <c r="H371" s="22">
        <v>0</v>
      </c>
      <c r="I371" s="20"/>
      <c r="J371" s="22">
        <v>-1119.1500000000001</v>
      </c>
      <c r="K371" s="22">
        <v>-160.59</v>
      </c>
      <c r="L371" s="20"/>
      <c r="M371" s="22">
        <v>-503.58</v>
      </c>
      <c r="N371" s="22">
        <v>-23.47</v>
      </c>
      <c r="O371" s="22">
        <v>23.28</v>
      </c>
      <c r="P371" s="22">
        <v>1.1100000000000001</v>
      </c>
      <c r="Q371" s="28">
        <f t="shared" si="10"/>
        <v>24.39</v>
      </c>
      <c r="R371" s="22">
        <v>0</v>
      </c>
      <c r="S371" s="22">
        <v>-78.98</v>
      </c>
      <c r="T371" s="28">
        <f t="shared" si="11"/>
        <v>-78.98</v>
      </c>
      <c r="U371" s="20"/>
      <c r="W371" s="135">
        <f t="array" ref="W371">SUM(($D371=W$25)*($G371="CM")*($H371:$P371))</f>
        <v>0</v>
      </c>
      <c r="X371" s="135">
        <f t="array" ref="X371">SUM(($D371=W$25)*($G371&lt;&gt;"CM")*($H371:$P371))</f>
        <v>0</v>
      </c>
      <c r="AA371" s="135">
        <f t="array" ref="AA371">SUM(($D371=AA$25)*($G371="CM")*(H371+I371+J371+K371+L371+N371))</f>
        <v>0</v>
      </c>
      <c r="AB371" s="135">
        <f t="array" ref="AB371">SUM(($D371=AA$25)*($G371&lt;&gt;"CM")*(H371+I371+J371+K371+L371+N371))</f>
        <v>-1303.21</v>
      </c>
    </row>
    <row r="372" spans="1:28" ht="15.75" thickBot="1" x14ac:dyDescent="0.3">
      <c r="A372" s="18" t="s">
        <v>22</v>
      </c>
      <c r="B372" s="18" t="s">
        <v>22</v>
      </c>
      <c r="C372" s="18" t="s">
        <v>65</v>
      </c>
      <c r="D372" s="27" t="s">
        <v>270</v>
      </c>
      <c r="E372" s="18" t="s">
        <v>66</v>
      </c>
      <c r="F372" s="19">
        <v>42620</v>
      </c>
      <c r="G372" s="27" t="s">
        <v>274</v>
      </c>
      <c r="H372" s="23">
        <v>0</v>
      </c>
      <c r="I372" s="21"/>
      <c r="J372" s="23">
        <v>-12.11</v>
      </c>
      <c r="K372" s="23">
        <v>-1.74</v>
      </c>
      <c r="L372" s="21"/>
      <c r="M372" s="23">
        <v>-5.45</v>
      </c>
      <c r="N372" s="23">
        <v>-0.26</v>
      </c>
      <c r="O372" s="23">
        <v>0.26</v>
      </c>
      <c r="P372" s="23">
        <v>0.01</v>
      </c>
      <c r="Q372" s="28">
        <f t="shared" si="10"/>
        <v>0.27</v>
      </c>
      <c r="R372" s="23">
        <v>0</v>
      </c>
      <c r="S372" s="23">
        <v>-0.86</v>
      </c>
      <c r="T372" s="28">
        <f t="shared" si="11"/>
        <v>-0.86</v>
      </c>
      <c r="U372" s="21"/>
      <c r="W372" s="135">
        <f t="array" ref="W372">SUM(($D372=W$25)*($G372="CM")*($H372:$P372))</f>
        <v>0</v>
      </c>
      <c r="X372" s="135">
        <f t="array" ref="X372">SUM(($D372=W$25)*($G372&lt;&gt;"CM")*($H372:$P372))</f>
        <v>0</v>
      </c>
      <c r="AA372" s="135">
        <f t="array" ref="AA372">SUM(($D372=AA$25)*($G372="CM")*(H372+I372+J372+K372+L372+N372))</f>
        <v>0</v>
      </c>
      <c r="AB372" s="135">
        <f t="array" ref="AB372">SUM(($D372=AA$25)*($G372&lt;&gt;"CM")*(H372+I372+J372+K372+L372+N372))</f>
        <v>-14.11</v>
      </c>
    </row>
    <row r="373" spans="1:28" ht="15.75" thickBot="1" x14ac:dyDescent="0.3">
      <c r="A373" s="18" t="s">
        <v>22</v>
      </c>
      <c r="B373" s="18" t="s">
        <v>22</v>
      </c>
      <c r="C373" s="18" t="s">
        <v>65</v>
      </c>
      <c r="D373" s="27" t="s">
        <v>270</v>
      </c>
      <c r="E373" s="18" t="s">
        <v>66</v>
      </c>
      <c r="F373" s="19">
        <v>42632</v>
      </c>
      <c r="G373" s="27" t="s">
        <v>274</v>
      </c>
      <c r="H373" s="22">
        <v>0</v>
      </c>
      <c r="I373" s="20"/>
      <c r="J373" s="22">
        <v>-511.49</v>
      </c>
      <c r="K373" s="22">
        <v>-73.400000000000006</v>
      </c>
      <c r="L373" s="20"/>
      <c r="M373" s="22">
        <v>-230.15</v>
      </c>
      <c r="N373" s="22">
        <v>-10.72</v>
      </c>
      <c r="O373" s="22">
        <v>10.64</v>
      </c>
      <c r="P373" s="22">
        <v>0.51</v>
      </c>
      <c r="Q373" s="28">
        <f t="shared" si="10"/>
        <v>11.15</v>
      </c>
      <c r="R373" s="22">
        <v>0</v>
      </c>
      <c r="S373" s="22">
        <v>-36.090000000000003</v>
      </c>
      <c r="T373" s="28">
        <f t="shared" si="11"/>
        <v>-36.090000000000003</v>
      </c>
      <c r="U373" s="20"/>
      <c r="W373" s="135">
        <f t="array" ref="W373">SUM(($D373=W$25)*($G373="CM")*($H373:$P373))</f>
        <v>0</v>
      </c>
      <c r="X373" s="135">
        <f t="array" ref="X373">SUM(($D373=W$25)*($G373&lt;&gt;"CM")*($H373:$P373))</f>
        <v>0</v>
      </c>
      <c r="AA373" s="135">
        <f t="array" ref="AA373">SUM(($D373=AA$25)*($G373="CM")*(H373+I373+J373+K373+L373+N373))</f>
        <v>0</v>
      </c>
      <c r="AB373" s="135">
        <f t="array" ref="AB373">SUM(($D373=AA$25)*($G373&lt;&gt;"CM")*(H373+I373+J373+K373+L373+N373))</f>
        <v>-595.61</v>
      </c>
    </row>
    <row r="374" spans="1:28" ht="15.75" thickBot="1" x14ac:dyDescent="0.3">
      <c r="A374" s="18" t="s">
        <v>22</v>
      </c>
      <c r="B374" s="18" t="s">
        <v>22</v>
      </c>
      <c r="C374" s="18" t="s">
        <v>65</v>
      </c>
      <c r="D374" s="27" t="s">
        <v>270</v>
      </c>
      <c r="E374" s="18" t="s">
        <v>66</v>
      </c>
      <c r="F374" s="19">
        <v>42649</v>
      </c>
      <c r="G374" s="27" t="s">
        <v>274</v>
      </c>
      <c r="H374" s="23">
        <v>0</v>
      </c>
      <c r="I374" s="21"/>
      <c r="J374" s="23">
        <v>-838.15</v>
      </c>
      <c r="K374" s="23">
        <v>-120.27</v>
      </c>
      <c r="L374" s="21"/>
      <c r="M374" s="23">
        <v>-377.14</v>
      </c>
      <c r="N374" s="23">
        <v>-17.579999999999998</v>
      </c>
      <c r="O374" s="23">
        <v>22.83</v>
      </c>
      <c r="P374" s="23">
        <v>0.28000000000000003</v>
      </c>
      <c r="Q374" s="28">
        <f t="shared" si="10"/>
        <v>23.11</v>
      </c>
      <c r="R374" s="23">
        <v>0</v>
      </c>
      <c r="S374" s="23">
        <v>-58.27</v>
      </c>
      <c r="T374" s="28">
        <f t="shared" si="11"/>
        <v>-58.27</v>
      </c>
      <c r="U374" s="21"/>
      <c r="W374" s="135">
        <f t="array" ref="W374">SUM(($D374=W$25)*($G374="CM")*($H374:$P374))</f>
        <v>0</v>
      </c>
      <c r="X374" s="135">
        <f t="array" ref="X374">SUM(($D374=W$25)*($G374&lt;&gt;"CM")*($H374:$P374))</f>
        <v>0</v>
      </c>
      <c r="AA374" s="135">
        <f t="array" ref="AA374">SUM(($D374=AA$25)*($G374="CM")*(H374+I374+J374+K374+L374+N374))</f>
        <v>0</v>
      </c>
      <c r="AB374" s="135">
        <f t="array" ref="AB374">SUM(($D374=AA$25)*($G374&lt;&gt;"CM")*(H374+I374+J374+K374+L374+N374))</f>
        <v>-976</v>
      </c>
    </row>
    <row r="375" spans="1:28" ht="15.75" thickBot="1" x14ac:dyDescent="0.3">
      <c r="A375" s="18" t="s">
        <v>22</v>
      </c>
      <c r="B375" s="18" t="s">
        <v>22</v>
      </c>
      <c r="C375" s="18" t="s">
        <v>65</v>
      </c>
      <c r="D375" s="27" t="s">
        <v>270</v>
      </c>
      <c r="E375" s="18" t="s">
        <v>66</v>
      </c>
      <c r="F375" s="19">
        <v>42650</v>
      </c>
      <c r="G375" s="27" t="s">
        <v>274</v>
      </c>
      <c r="H375" s="22">
        <v>0</v>
      </c>
      <c r="I375" s="20"/>
      <c r="J375" s="22">
        <v>-2.42</v>
      </c>
      <c r="K375" s="22">
        <v>-0.35</v>
      </c>
      <c r="L375" s="20"/>
      <c r="M375" s="22">
        <v>-1.0900000000000001</v>
      </c>
      <c r="N375" s="22">
        <v>-0.05</v>
      </c>
      <c r="O375" s="22">
        <v>7.0000000000000007E-2</v>
      </c>
      <c r="P375" s="22">
        <v>0</v>
      </c>
      <c r="Q375" s="28">
        <f t="shared" si="10"/>
        <v>7.0000000000000007E-2</v>
      </c>
      <c r="R375" s="22">
        <v>0</v>
      </c>
      <c r="S375" s="22">
        <v>-0.16</v>
      </c>
      <c r="T375" s="28">
        <f t="shared" si="11"/>
        <v>-0.16</v>
      </c>
      <c r="U375" s="20"/>
      <c r="W375" s="135">
        <f t="array" ref="W375">SUM(($D375=W$25)*($G375="CM")*($H375:$P375))</f>
        <v>0</v>
      </c>
      <c r="X375" s="135">
        <f t="array" ref="X375">SUM(($D375=W$25)*($G375&lt;&gt;"CM")*($H375:$P375))</f>
        <v>0</v>
      </c>
      <c r="AA375" s="135">
        <f t="array" ref="AA375">SUM(($D375=AA$25)*($G375="CM")*(H375+I375+J375+K375+L375+N375))</f>
        <v>0</v>
      </c>
      <c r="AB375" s="135">
        <f t="array" ref="AB375">SUM(($D375=AA$25)*($G375&lt;&gt;"CM")*(H375+I375+J375+K375+L375+N375))</f>
        <v>-2.82</v>
      </c>
    </row>
    <row r="376" spans="1:28" ht="15.75" thickBot="1" x14ac:dyDescent="0.3">
      <c r="A376" s="18" t="s">
        <v>22</v>
      </c>
      <c r="B376" s="18" t="s">
        <v>22</v>
      </c>
      <c r="C376" s="18" t="s">
        <v>65</v>
      </c>
      <c r="D376" s="27" t="s">
        <v>270</v>
      </c>
      <c r="E376" s="18" t="s">
        <v>66</v>
      </c>
      <c r="F376" s="19">
        <v>42662</v>
      </c>
      <c r="G376" s="27" t="s">
        <v>274</v>
      </c>
      <c r="H376" s="23">
        <v>0</v>
      </c>
      <c r="I376" s="21"/>
      <c r="J376" s="23">
        <v>-329.21</v>
      </c>
      <c r="K376" s="23">
        <v>-47.23</v>
      </c>
      <c r="L376" s="21"/>
      <c r="M376" s="23">
        <v>-148.13</v>
      </c>
      <c r="N376" s="23">
        <v>-6.91</v>
      </c>
      <c r="O376" s="23">
        <v>8.9600000000000009</v>
      </c>
      <c r="P376" s="23">
        <v>0.12</v>
      </c>
      <c r="Q376" s="28">
        <f t="shared" si="10"/>
        <v>9.08</v>
      </c>
      <c r="R376" s="23">
        <v>0</v>
      </c>
      <c r="S376" s="23">
        <v>-22.9</v>
      </c>
      <c r="T376" s="28">
        <f t="shared" si="11"/>
        <v>-22.9</v>
      </c>
      <c r="U376" s="21"/>
      <c r="W376" s="135">
        <f t="array" ref="W376">SUM(($D376=W$25)*($G376="CM")*($H376:$P376))</f>
        <v>0</v>
      </c>
      <c r="X376" s="135">
        <f t="array" ref="X376">SUM(($D376=W$25)*($G376&lt;&gt;"CM")*($H376:$P376))</f>
        <v>0</v>
      </c>
      <c r="AA376" s="135">
        <f t="array" ref="AA376">SUM(($D376=AA$25)*($G376="CM")*(H376+I376+J376+K376+L376+N376))</f>
        <v>0</v>
      </c>
      <c r="AB376" s="135">
        <f t="array" ref="AB376">SUM(($D376=AA$25)*($G376&lt;&gt;"CM")*(H376+I376+J376+K376+L376+N376))</f>
        <v>-383.35</v>
      </c>
    </row>
    <row r="377" spans="1:28" ht="15.75" thickBot="1" x14ac:dyDescent="0.3">
      <c r="A377" s="18" t="s">
        <v>22</v>
      </c>
      <c r="B377" s="18" t="s">
        <v>22</v>
      </c>
      <c r="C377" s="18" t="s">
        <v>65</v>
      </c>
      <c r="D377" s="27" t="s">
        <v>270</v>
      </c>
      <c r="E377" s="18" t="s">
        <v>66</v>
      </c>
      <c r="F377" s="19">
        <v>42680</v>
      </c>
      <c r="G377" s="27" t="s">
        <v>274</v>
      </c>
      <c r="H377" s="22">
        <v>0</v>
      </c>
      <c r="I377" s="20"/>
      <c r="J377" s="22">
        <v>-838.15</v>
      </c>
      <c r="K377" s="22">
        <v>-120.27</v>
      </c>
      <c r="L377" s="20"/>
      <c r="M377" s="22">
        <v>-377.14</v>
      </c>
      <c r="N377" s="22">
        <v>-17.579999999999998</v>
      </c>
      <c r="O377" s="22">
        <v>15.64</v>
      </c>
      <c r="P377" s="22">
        <v>0.83</v>
      </c>
      <c r="Q377" s="28">
        <f t="shared" si="10"/>
        <v>16.47</v>
      </c>
      <c r="R377" s="22">
        <v>0</v>
      </c>
      <c r="S377" s="22">
        <v>-55.63</v>
      </c>
      <c r="T377" s="28">
        <f t="shared" si="11"/>
        <v>-55.63</v>
      </c>
      <c r="U377" s="20"/>
      <c r="W377" s="135">
        <f t="array" ref="W377">SUM(($D377=W$25)*($G377="CM")*($H377:$P377))</f>
        <v>0</v>
      </c>
      <c r="X377" s="135">
        <f t="array" ref="X377">SUM(($D377=W$25)*($G377&lt;&gt;"CM")*($H377:$P377))</f>
        <v>0</v>
      </c>
      <c r="AA377" s="135">
        <f t="array" ref="AA377">SUM(($D377=AA$25)*($G377="CM")*(H377+I377+J377+K377+L377+N377))</f>
        <v>0</v>
      </c>
      <c r="AB377" s="135">
        <f t="array" ref="AB377">SUM(($D377=AA$25)*($G377&lt;&gt;"CM")*(H377+I377+J377+K377+L377+N377))</f>
        <v>-976</v>
      </c>
    </row>
    <row r="378" spans="1:28" ht="15.75" thickBot="1" x14ac:dyDescent="0.3">
      <c r="A378" s="18" t="s">
        <v>22</v>
      </c>
      <c r="B378" s="18" t="s">
        <v>22</v>
      </c>
      <c r="C378" s="18" t="s">
        <v>65</v>
      </c>
      <c r="D378" s="27" t="s">
        <v>270</v>
      </c>
      <c r="E378" s="18" t="s">
        <v>66</v>
      </c>
      <c r="F378" s="19">
        <v>42681</v>
      </c>
      <c r="G378" s="27" t="s">
        <v>274</v>
      </c>
      <c r="H378" s="23">
        <v>0</v>
      </c>
      <c r="I378" s="21"/>
      <c r="J378" s="23">
        <v>-2.42</v>
      </c>
      <c r="K378" s="23">
        <v>-0.35</v>
      </c>
      <c r="L378" s="21"/>
      <c r="M378" s="23">
        <v>-1.0900000000000001</v>
      </c>
      <c r="N378" s="23">
        <v>-0.05</v>
      </c>
      <c r="O378" s="23">
        <v>0.05</v>
      </c>
      <c r="P378" s="23">
        <v>0</v>
      </c>
      <c r="Q378" s="28">
        <f t="shared" si="10"/>
        <v>0.05</v>
      </c>
      <c r="R378" s="23">
        <v>0</v>
      </c>
      <c r="S378" s="23">
        <v>-0.16</v>
      </c>
      <c r="T378" s="28">
        <f t="shared" si="11"/>
        <v>-0.16</v>
      </c>
      <c r="U378" s="21"/>
      <c r="W378" s="135">
        <f t="array" ref="W378">SUM(($D378=W$25)*($G378="CM")*($H378:$P378))</f>
        <v>0</v>
      </c>
      <c r="X378" s="135">
        <f t="array" ref="X378">SUM(($D378=W$25)*($G378&lt;&gt;"CM")*($H378:$P378))</f>
        <v>0</v>
      </c>
      <c r="AA378" s="135">
        <f t="array" ref="AA378">SUM(($D378=AA$25)*($G378="CM")*(H378+I378+J378+K378+L378+N378))</f>
        <v>0</v>
      </c>
      <c r="AB378" s="135">
        <f t="array" ref="AB378">SUM(($D378=AA$25)*($G378&lt;&gt;"CM")*(H378+I378+J378+K378+L378+N378))</f>
        <v>-2.82</v>
      </c>
    </row>
    <row r="379" spans="1:28" ht="15.75" thickBot="1" x14ac:dyDescent="0.3">
      <c r="A379" s="18" t="s">
        <v>22</v>
      </c>
      <c r="B379" s="18" t="s">
        <v>22</v>
      </c>
      <c r="C379" s="18" t="s">
        <v>65</v>
      </c>
      <c r="D379" s="27" t="s">
        <v>270</v>
      </c>
      <c r="E379" s="18" t="s">
        <v>66</v>
      </c>
      <c r="F379" s="19">
        <v>42688</v>
      </c>
      <c r="G379" s="27" t="s">
        <v>274</v>
      </c>
      <c r="H379" s="22">
        <v>-8</v>
      </c>
      <c r="I379" s="20"/>
      <c r="J379" s="22">
        <v>-4.0599999999999996</v>
      </c>
      <c r="K379" s="22">
        <v>-0.57999999999999996</v>
      </c>
      <c r="L379" s="20"/>
      <c r="M379" s="22">
        <v>-1.83</v>
      </c>
      <c r="N379" s="22">
        <v>-0.09</v>
      </c>
      <c r="O379" s="22">
        <v>0.08</v>
      </c>
      <c r="P379" s="22">
        <v>0</v>
      </c>
      <c r="Q379" s="28">
        <f t="shared" si="10"/>
        <v>0.08</v>
      </c>
      <c r="R379" s="22">
        <v>0</v>
      </c>
      <c r="S379" s="22">
        <v>-0.73</v>
      </c>
      <c r="T379" s="28">
        <f t="shared" si="11"/>
        <v>-0.73</v>
      </c>
      <c r="U379" s="20"/>
      <c r="W379" s="135">
        <f t="array" ref="W379">SUM(($D379=W$25)*($G379="CM")*($H379:$P379))</f>
        <v>0</v>
      </c>
      <c r="X379" s="135">
        <f t="array" ref="X379">SUM(($D379=W$25)*($G379&lt;&gt;"CM")*($H379:$P379))</f>
        <v>0</v>
      </c>
      <c r="AA379" s="135">
        <f t="array" ref="AA379">SUM(($D379=AA$25)*($G379="CM")*(H379+I379+J379+K379+L379+N379))</f>
        <v>0</v>
      </c>
      <c r="AB379" s="135">
        <f t="array" ref="AB379">SUM(($D379=AA$25)*($G379&lt;&gt;"CM")*(H379+I379+J379+K379+L379+N379))</f>
        <v>-12.729999999999999</v>
      </c>
    </row>
    <row r="380" spans="1:28" ht="15.75" thickBot="1" x14ac:dyDescent="0.3">
      <c r="A380" s="18" t="s">
        <v>22</v>
      </c>
      <c r="B380" s="18" t="s">
        <v>22</v>
      </c>
      <c r="C380" s="18" t="s">
        <v>65</v>
      </c>
      <c r="D380" s="27" t="s">
        <v>270</v>
      </c>
      <c r="E380" s="18" t="s">
        <v>66</v>
      </c>
      <c r="F380" s="19">
        <v>42693</v>
      </c>
      <c r="G380" s="27" t="s">
        <v>274</v>
      </c>
      <c r="H380" s="23">
        <v>0</v>
      </c>
      <c r="I380" s="21"/>
      <c r="J380" s="23">
        <v>-370.8</v>
      </c>
      <c r="K380" s="23">
        <v>-53.2</v>
      </c>
      <c r="L380" s="21"/>
      <c r="M380" s="23">
        <v>-166.87</v>
      </c>
      <c r="N380" s="23">
        <v>-7.78</v>
      </c>
      <c r="O380" s="23">
        <v>6.93</v>
      </c>
      <c r="P380" s="23">
        <v>0.36</v>
      </c>
      <c r="Q380" s="28">
        <f t="shared" si="10"/>
        <v>7.29</v>
      </c>
      <c r="R380" s="23">
        <v>0</v>
      </c>
      <c r="S380" s="23">
        <v>-24.61</v>
      </c>
      <c r="T380" s="28">
        <f t="shared" si="11"/>
        <v>-24.61</v>
      </c>
      <c r="U380" s="21"/>
      <c r="W380" s="135">
        <f t="array" ref="W380">SUM(($D380=W$25)*($G380="CM")*($H380:$P380))</f>
        <v>0</v>
      </c>
      <c r="X380" s="135">
        <f t="array" ref="X380">SUM(($D380=W$25)*($G380&lt;&gt;"CM")*($H380:$P380))</f>
        <v>0</v>
      </c>
      <c r="AA380" s="135">
        <f t="array" ref="AA380">SUM(($D380=AA$25)*($G380="CM")*(H380+I380+J380+K380+L380+N380))</f>
        <v>0</v>
      </c>
      <c r="AB380" s="135">
        <f t="array" ref="AB380">SUM(($D380=AA$25)*($G380&lt;&gt;"CM")*(H380+I380+J380+K380+L380+N380))</f>
        <v>-431.78</v>
      </c>
    </row>
    <row r="381" spans="1:28" ht="15.75" thickBot="1" x14ac:dyDescent="0.3">
      <c r="A381" s="18" t="s">
        <v>22</v>
      </c>
      <c r="B381" s="18" t="s">
        <v>22</v>
      </c>
      <c r="C381" s="18" t="s">
        <v>65</v>
      </c>
      <c r="D381" s="27" t="s">
        <v>270</v>
      </c>
      <c r="E381" s="18" t="s">
        <v>66</v>
      </c>
      <c r="F381" s="19">
        <v>42698</v>
      </c>
      <c r="G381" s="27" t="s">
        <v>274</v>
      </c>
      <c r="H381" s="22">
        <v>-1.33</v>
      </c>
      <c r="I381" s="20"/>
      <c r="J381" s="22">
        <v>0</v>
      </c>
      <c r="K381" s="22">
        <v>0</v>
      </c>
      <c r="L381" s="20"/>
      <c r="M381" s="22">
        <v>0</v>
      </c>
      <c r="N381" s="22">
        <v>0</v>
      </c>
      <c r="O381" s="22">
        <v>0</v>
      </c>
      <c r="P381" s="22">
        <v>0</v>
      </c>
      <c r="Q381" s="28">
        <f t="shared" si="10"/>
        <v>0</v>
      </c>
      <c r="R381" s="22">
        <v>0</v>
      </c>
      <c r="S381" s="22">
        <v>-0.08</v>
      </c>
      <c r="T381" s="28">
        <f t="shared" si="11"/>
        <v>-0.08</v>
      </c>
      <c r="U381" s="20"/>
      <c r="W381" s="135">
        <f t="array" ref="W381">SUM(($D381=W$25)*($G381="CM")*($H381:$P381))</f>
        <v>0</v>
      </c>
      <c r="X381" s="135">
        <f t="array" ref="X381">SUM(($D381=W$25)*($G381&lt;&gt;"CM")*($H381:$P381))</f>
        <v>0</v>
      </c>
      <c r="AA381" s="135">
        <f t="array" ref="AA381">SUM(($D381=AA$25)*($G381="CM")*(H381+I381+J381+K381+L381+N381))</f>
        <v>0</v>
      </c>
      <c r="AB381" s="135">
        <f t="array" ref="AB381">SUM(($D381=AA$25)*($G381&lt;&gt;"CM")*(H381+I381+J381+K381+L381+N381))</f>
        <v>-1.33</v>
      </c>
    </row>
    <row r="382" spans="1:28" ht="15.75" thickBot="1" x14ac:dyDescent="0.3">
      <c r="A382" s="18" t="s">
        <v>22</v>
      </c>
      <c r="B382" s="18" t="s">
        <v>22</v>
      </c>
      <c r="C382" s="18" t="s">
        <v>65</v>
      </c>
      <c r="D382" s="27" t="s">
        <v>270</v>
      </c>
      <c r="E382" s="18" t="s">
        <v>66</v>
      </c>
      <c r="F382" s="19">
        <v>42710</v>
      </c>
      <c r="G382" s="27" t="s">
        <v>274</v>
      </c>
      <c r="H382" s="23">
        <v>0</v>
      </c>
      <c r="I382" s="21"/>
      <c r="J382" s="23">
        <v>-1363.81</v>
      </c>
      <c r="K382" s="23">
        <v>-195.7</v>
      </c>
      <c r="L382" s="21"/>
      <c r="M382" s="23">
        <v>-613.66999999999996</v>
      </c>
      <c r="N382" s="23">
        <v>-28.6</v>
      </c>
      <c r="O382" s="23">
        <v>58.77</v>
      </c>
      <c r="P382" s="23">
        <v>2.0299999999999998</v>
      </c>
      <c r="Q382" s="28">
        <f t="shared" si="10"/>
        <v>60.800000000000004</v>
      </c>
      <c r="R382" s="23">
        <v>0</v>
      </c>
      <c r="S382" s="23">
        <v>-161.99</v>
      </c>
      <c r="T382" s="28">
        <f t="shared" si="11"/>
        <v>-161.99</v>
      </c>
      <c r="U382" s="21"/>
      <c r="W382" s="135">
        <f t="array" ref="W382">SUM(($D382=W$25)*($G382="CM")*($H382:$P382))</f>
        <v>0</v>
      </c>
      <c r="X382" s="135">
        <f t="array" ref="X382">SUM(($D382=W$25)*($G382&lt;&gt;"CM")*($H382:$P382))</f>
        <v>0</v>
      </c>
      <c r="AA382" s="135">
        <f t="array" ref="AA382">SUM(($D382=AA$25)*($G382="CM")*(H382+I382+J382+K382+L382+N382))</f>
        <v>0</v>
      </c>
      <c r="AB382" s="135">
        <f t="array" ref="AB382">SUM(($D382=AA$25)*($G382&lt;&gt;"CM")*(H382+I382+J382+K382+L382+N382))</f>
        <v>-1588.11</v>
      </c>
    </row>
    <row r="383" spans="1:28" ht="15.75" thickBot="1" x14ac:dyDescent="0.3">
      <c r="A383" s="18" t="s">
        <v>22</v>
      </c>
      <c r="B383" s="18" t="s">
        <v>22</v>
      </c>
      <c r="C383" s="18" t="s">
        <v>65</v>
      </c>
      <c r="D383" s="27" t="s">
        <v>270</v>
      </c>
      <c r="E383" s="18" t="s">
        <v>66</v>
      </c>
      <c r="F383" s="19">
        <v>42711</v>
      </c>
      <c r="G383" s="27" t="s">
        <v>274</v>
      </c>
      <c r="H383" s="22">
        <v>0</v>
      </c>
      <c r="I383" s="20"/>
      <c r="J383" s="22">
        <v>-2.42</v>
      </c>
      <c r="K383" s="22">
        <v>-0.35</v>
      </c>
      <c r="L383" s="20"/>
      <c r="M383" s="22">
        <v>-1.0900000000000001</v>
      </c>
      <c r="N383" s="22">
        <v>-0.05</v>
      </c>
      <c r="O383" s="22">
        <v>0.11</v>
      </c>
      <c r="P383" s="22">
        <v>0</v>
      </c>
      <c r="Q383" s="28">
        <f t="shared" si="10"/>
        <v>0.11</v>
      </c>
      <c r="R383" s="22">
        <v>0</v>
      </c>
      <c r="S383" s="22">
        <v>-0.28999999999999998</v>
      </c>
      <c r="T383" s="28">
        <f t="shared" si="11"/>
        <v>-0.28999999999999998</v>
      </c>
      <c r="U383" s="20"/>
      <c r="W383" s="135">
        <f t="array" ref="W383">SUM(($D383=W$25)*($G383="CM")*($H383:$P383))</f>
        <v>0</v>
      </c>
      <c r="X383" s="135">
        <f t="array" ref="X383">SUM(($D383=W$25)*($G383&lt;&gt;"CM")*($H383:$P383))</f>
        <v>0</v>
      </c>
      <c r="AA383" s="135">
        <f t="array" ref="AA383">SUM(($D383=AA$25)*($G383="CM")*(H383+I383+J383+K383+L383+N383))</f>
        <v>0</v>
      </c>
      <c r="AB383" s="135">
        <f t="array" ref="AB383">SUM(($D383=AA$25)*($G383&lt;&gt;"CM")*(H383+I383+J383+K383+L383+N383))</f>
        <v>-2.82</v>
      </c>
    </row>
    <row r="384" spans="1:28" ht="15.75" thickBot="1" x14ac:dyDescent="0.3">
      <c r="A384" s="18" t="s">
        <v>22</v>
      </c>
      <c r="B384" s="18" t="s">
        <v>22</v>
      </c>
      <c r="C384" s="18" t="s">
        <v>65</v>
      </c>
      <c r="D384" s="27" t="s">
        <v>270</v>
      </c>
      <c r="E384" s="18" t="s">
        <v>66</v>
      </c>
      <c r="F384" s="19">
        <v>42712</v>
      </c>
      <c r="G384" s="27" t="s">
        <v>274</v>
      </c>
      <c r="H384" s="23">
        <v>-40</v>
      </c>
      <c r="I384" s="21"/>
      <c r="J384" s="23">
        <v>0</v>
      </c>
      <c r="K384" s="23">
        <v>0</v>
      </c>
      <c r="L384" s="21"/>
      <c r="M384" s="23">
        <v>0</v>
      </c>
      <c r="N384" s="23">
        <v>0</v>
      </c>
      <c r="O384" s="23">
        <v>0</v>
      </c>
      <c r="P384" s="23">
        <v>0</v>
      </c>
      <c r="Q384" s="28">
        <f t="shared" si="10"/>
        <v>0</v>
      </c>
      <c r="R384" s="23">
        <v>0</v>
      </c>
      <c r="S384" s="23">
        <v>-4.08</v>
      </c>
      <c r="T384" s="28">
        <f t="shared" si="11"/>
        <v>-4.08</v>
      </c>
      <c r="U384" s="21"/>
      <c r="W384" s="135">
        <f t="array" ref="W384">SUM(($D384=W$25)*($G384="CM")*($H384:$P384))</f>
        <v>0</v>
      </c>
      <c r="X384" s="135">
        <f t="array" ref="X384">SUM(($D384=W$25)*($G384&lt;&gt;"CM")*($H384:$P384))</f>
        <v>0</v>
      </c>
      <c r="AA384" s="135">
        <f t="array" ref="AA384">SUM(($D384=AA$25)*($G384="CM")*(H384+I384+J384+K384+L384+N384))</f>
        <v>0</v>
      </c>
      <c r="AB384" s="135">
        <f t="array" ref="AB384">SUM(($D384=AA$25)*($G384&lt;&gt;"CM")*(H384+I384+J384+K384+L384+N384))</f>
        <v>-40</v>
      </c>
    </row>
    <row r="385" spans="1:28" ht="15.75" thickBot="1" x14ac:dyDescent="0.3">
      <c r="A385" s="18" t="s">
        <v>22</v>
      </c>
      <c r="B385" s="18" t="s">
        <v>22</v>
      </c>
      <c r="C385" s="18" t="s">
        <v>65</v>
      </c>
      <c r="D385" s="27" t="s">
        <v>270</v>
      </c>
      <c r="E385" s="18" t="s">
        <v>66</v>
      </c>
      <c r="F385" s="19">
        <v>42713</v>
      </c>
      <c r="G385" s="27" t="s">
        <v>274</v>
      </c>
      <c r="H385" s="22">
        <v>0</v>
      </c>
      <c r="I385" s="20"/>
      <c r="J385" s="22">
        <v>4.05</v>
      </c>
      <c r="K385" s="22">
        <v>0.59</v>
      </c>
      <c r="L385" s="20"/>
      <c r="M385" s="22">
        <v>1.82</v>
      </c>
      <c r="N385" s="22">
        <v>0.08</v>
      </c>
      <c r="O385" s="22">
        <v>-0.17</v>
      </c>
      <c r="P385" s="22">
        <v>-0.01</v>
      </c>
      <c r="Q385" s="28">
        <f t="shared" si="10"/>
        <v>-0.18000000000000002</v>
      </c>
      <c r="R385" s="22">
        <v>0</v>
      </c>
      <c r="S385" s="22">
        <v>0.49</v>
      </c>
      <c r="T385" s="28">
        <f t="shared" si="11"/>
        <v>0.49</v>
      </c>
      <c r="U385" s="20"/>
      <c r="W385" s="135">
        <f t="array" ref="W385">SUM(($D385=W$25)*($G385="CM")*($H385:$P385))</f>
        <v>0</v>
      </c>
      <c r="X385" s="135">
        <f t="array" ref="X385">SUM(($D385=W$25)*($G385&lt;&gt;"CM")*($H385:$P385))</f>
        <v>0</v>
      </c>
      <c r="AA385" s="135">
        <f t="array" ref="AA385">SUM(($D385=AA$25)*($G385="CM")*(H385+I385+J385+K385+L385+N385))</f>
        <v>0</v>
      </c>
      <c r="AB385" s="135">
        <f t="array" ref="AB385">SUM(($D385=AA$25)*($G385&lt;&gt;"CM")*(H385+I385+J385+K385+L385+N385))</f>
        <v>4.72</v>
      </c>
    </row>
    <row r="386" spans="1:28" ht="15.75" thickBot="1" x14ac:dyDescent="0.3">
      <c r="A386" s="18" t="s">
        <v>22</v>
      </c>
      <c r="B386" s="18" t="s">
        <v>22</v>
      </c>
      <c r="C386" s="18" t="s">
        <v>65</v>
      </c>
      <c r="D386" s="27" t="s">
        <v>270</v>
      </c>
      <c r="E386" s="18" t="s">
        <v>66</v>
      </c>
      <c r="F386" s="19">
        <v>42716</v>
      </c>
      <c r="G386" s="27" t="s">
        <v>274</v>
      </c>
      <c r="H386" s="23">
        <v>0</v>
      </c>
      <c r="I386" s="21"/>
      <c r="J386" s="23">
        <v>-121.12</v>
      </c>
      <c r="K386" s="23">
        <v>-17.38</v>
      </c>
      <c r="L386" s="21"/>
      <c r="M386" s="23">
        <v>-54.5</v>
      </c>
      <c r="N386" s="23">
        <v>-2.54</v>
      </c>
      <c r="O386" s="23">
        <v>5.22</v>
      </c>
      <c r="P386" s="23">
        <v>0.18</v>
      </c>
      <c r="Q386" s="28">
        <f t="shared" si="10"/>
        <v>5.3999999999999995</v>
      </c>
      <c r="R386" s="23">
        <v>0</v>
      </c>
      <c r="S386" s="23">
        <v>-14.38</v>
      </c>
      <c r="T386" s="28">
        <f t="shared" si="11"/>
        <v>-14.38</v>
      </c>
      <c r="U386" s="21"/>
      <c r="W386" s="135">
        <f t="array" ref="W386">SUM(($D386=W$25)*($G386="CM")*($H386:$P386))</f>
        <v>0</v>
      </c>
      <c r="X386" s="135">
        <f t="array" ref="X386">SUM(($D386=W$25)*($G386&lt;&gt;"CM")*($H386:$P386))</f>
        <v>0</v>
      </c>
      <c r="AA386" s="135">
        <f t="array" ref="AA386">SUM(($D386=AA$25)*($G386="CM")*(H386+I386+J386+K386+L386+N386))</f>
        <v>0</v>
      </c>
      <c r="AB386" s="135">
        <f t="array" ref="AB386">SUM(($D386=AA$25)*($G386&lt;&gt;"CM")*(H386+I386+J386+K386+L386+N386))</f>
        <v>-141.04</v>
      </c>
    </row>
    <row r="387" spans="1:28" ht="15.75" thickBot="1" x14ac:dyDescent="0.3">
      <c r="A387" s="18" t="s">
        <v>22</v>
      </c>
      <c r="B387" s="18" t="s">
        <v>22</v>
      </c>
      <c r="C387" s="18" t="s">
        <v>65</v>
      </c>
      <c r="D387" s="27" t="s">
        <v>270</v>
      </c>
      <c r="E387" s="18" t="s">
        <v>66</v>
      </c>
      <c r="F387" s="19">
        <v>42718</v>
      </c>
      <c r="G387" s="27" t="s">
        <v>274</v>
      </c>
      <c r="H387" s="22">
        <v>0</v>
      </c>
      <c r="I387" s="20"/>
      <c r="J387" s="22">
        <v>0</v>
      </c>
      <c r="K387" s="22">
        <v>0</v>
      </c>
      <c r="L387" s="20"/>
      <c r="M387" s="22">
        <v>0</v>
      </c>
      <c r="N387" s="22">
        <v>0</v>
      </c>
      <c r="O387" s="22">
        <v>0</v>
      </c>
      <c r="P387" s="22">
        <v>0</v>
      </c>
      <c r="Q387" s="28">
        <f t="shared" si="10"/>
        <v>0</v>
      </c>
      <c r="R387" s="22">
        <v>0</v>
      </c>
      <c r="S387" s="22">
        <v>0</v>
      </c>
      <c r="T387" s="28">
        <f t="shared" si="11"/>
        <v>0</v>
      </c>
      <c r="U387" s="20"/>
      <c r="W387" s="135">
        <f t="array" ref="W387">SUM(($D387=W$25)*($G387="CM")*($H387:$P387))</f>
        <v>0</v>
      </c>
      <c r="X387" s="135">
        <f t="array" ref="X387">SUM(($D387=W$25)*($G387&lt;&gt;"CM")*($H387:$P387))</f>
        <v>0</v>
      </c>
      <c r="AA387" s="135">
        <f t="array" ref="AA387">SUM(($D387=AA$25)*($G387="CM")*(H387+I387+J387+K387+L387+N387))</f>
        <v>0</v>
      </c>
      <c r="AB387" s="135">
        <f t="array" ref="AB387">SUM(($D387=AA$25)*($G387&lt;&gt;"CM")*(H387+I387+J387+K387+L387+N387))</f>
        <v>0</v>
      </c>
    </row>
    <row r="388" spans="1:28" ht="15.75" thickBot="1" x14ac:dyDescent="0.3">
      <c r="A388" s="18" t="s">
        <v>22</v>
      </c>
      <c r="B388" s="18" t="s">
        <v>22</v>
      </c>
      <c r="C388" s="18" t="s">
        <v>65</v>
      </c>
      <c r="D388" s="27" t="s">
        <v>270</v>
      </c>
      <c r="E388" s="18" t="s">
        <v>66</v>
      </c>
      <c r="F388" s="19">
        <v>42723</v>
      </c>
      <c r="G388" s="27" t="s">
        <v>274</v>
      </c>
      <c r="H388" s="23">
        <v>0</v>
      </c>
      <c r="I388" s="21"/>
      <c r="J388" s="23">
        <v>-525.53</v>
      </c>
      <c r="K388" s="23">
        <v>-75.41</v>
      </c>
      <c r="L388" s="21"/>
      <c r="M388" s="23">
        <v>-236.48</v>
      </c>
      <c r="N388" s="23">
        <v>-11.02</v>
      </c>
      <c r="O388" s="23">
        <v>22.64</v>
      </c>
      <c r="P388" s="23">
        <v>0.8</v>
      </c>
      <c r="Q388" s="28">
        <f t="shared" ref="Q388:Q451" si="12">O388+P388</f>
        <v>23.44</v>
      </c>
      <c r="R388" s="23">
        <v>0</v>
      </c>
      <c r="S388" s="23">
        <v>-62.42</v>
      </c>
      <c r="T388" s="28">
        <f t="shared" ref="T388:T451" si="13">R388+S388</f>
        <v>-62.42</v>
      </c>
      <c r="U388" s="21"/>
      <c r="W388" s="135">
        <f t="array" ref="W388">SUM(($D388=W$25)*($G388="CM")*($H388:$P388))</f>
        <v>0</v>
      </c>
      <c r="X388" s="135">
        <f t="array" ref="X388">SUM(($D388=W$25)*($G388&lt;&gt;"CM")*($H388:$P388))</f>
        <v>0</v>
      </c>
      <c r="AA388" s="135">
        <f t="array" ref="AA388">SUM(($D388=AA$25)*($G388="CM")*(H388+I388+J388+K388+L388+N388))</f>
        <v>0</v>
      </c>
      <c r="AB388" s="135">
        <f t="array" ref="AB388">SUM(($D388=AA$25)*($G388&lt;&gt;"CM")*(H388+I388+J388+K388+L388+N388))</f>
        <v>-611.95999999999992</v>
      </c>
    </row>
    <row r="389" spans="1:28" ht="15.75" thickBot="1" x14ac:dyDescent="0.3">
      <c r="A389" s="18" t="s">
        <v>22</v>
      </c>
      <c r="B389" s="18" t="s">
        <v>22</v>
      </c>
      <c r="C389" s="18" t="s">
        <v>65</v>
      </c>
      <c r="D389" s="27" t="s">
        <v>270</v>
      </c>
      <c r="E389" s="18" t="s">
        <v>66</v>
      </c>
      <c r="F389" s="19">
        <v>42725</v>
      </c>
      <c r="G389" s="27" t="s">
        <v>274</v>
      </c>
      <c r="H389" s="22">
        <v>0</v>
      </c>
      <c r="I389" s="20"/>
      <c r="J389" s="22">
        <v>0</v>
      </c>
      <c r="K389" s="22">
        <v>0</v>
      </c>
      <c r="L389" s="20"/>
      <c r="M389" s="22">
        <v>0</v>
      </c>
      <c r="N389" s="22">
        <v>0</v>
      </c>
      <c r="O389" s="22">
        <v>0</v>
      </c>
      <c r="P389" s="22">
        <v>0</v>
      </c>
      <c r="Q389" s="28">
        <f t="shared" si="12"/>
        <v>0</v>
      </c>
      <c r="R389" s="22">
        <v>0</v>
      </c>
      <c r="S389" s="22">
        <v>0</v>
      </c>
      <c r="T389" s="28">
        <f t="shared" si="13"/>
        <v>0</v>
      </c>
      <c r="U389" s="20"/>
      <c r="W389" s="135">
        <f t="array" ref="W389">SUM(($D389=W$25)*($G389="CM")*($H389:$P389))</f>
        <v>0</v>
      </c>
      <c r="X389" s="135">
        <f t="array" ref="X389">SUM(($D389=W$25)*($G389&lt;&gt;"CM")*($H389:$P389))</f>
        <v>0</v>
      </c>
      <c r="AA389" s="135">
        <f t="array" ref="AA389">SUM(($D389=AA$25)*($G389="CM")*(H389+I389+J389+K389+L389+N389))</f>
        <v>0</v>
      </c>
      <c r="AB389" s="135">
        <f t="array" ref="AB389">SUM(($D389=AA$25)*($G389&lt;&gt;"CM")*(H389+I389+J389+K389+L389+N389))</f>
        <v>0</v>
      </c>
    </row>
    <row r="390" spans="1:28" ht="15.75" thickBot="1" x14ac:dyDescent="0.3">
      <c r="A390" s="18" t="s">
        <v>22</v>
      </c>
      <c r="B390" s="18" t="s">
        <v>22</v>
      </c>
      <c r="C390" s="18" t="s">
        <v>65</v>
      </c>
      <c r="D390" s="27" t="s">
        <v>270</v>
      </c>
      <c r="E390" s="18" t="s">
        <v>66</v>
      </c>
      <c r="F390" s="19">
        <v>42738</v>
      </c>
      <c r="G390" s="27" t="s">
        <v>274</v>
      </c>
      <c r="H390" s="23">
        <v>0</v>
      </c>
      <c r="I390" s="21"/>
      <c r="J390" s="23">
        <v>-77.52</v>
      </c>
      <c r="K390" s="23">
        <v>-11.12</v>
      </c>
      <c r="L390" s="21"/>
      <c r="M390" s="23">
        <v>-34.880000000000003</v>
      </c>
      <c r="N390" s="23">
        <v>-2.11</v>
      </c>
      <c r="O390" s="23">
        <v>4.1500000000000004</v>
      </c>
      <c r="P390" s="23">
        <v>0.12</v>
      </c>
      <c r="Q390" s="28">
        <f t="shared" si="12"/>
        <v>4.2700000000000005</v>
      </c>
      <c r="R390" s="23">
        <v>0</v>
      </c>
      <c r="S390" s="23">
        <v>-9.75</v>
      </c>
      <c r="T390" s="28">
        <f t="shared" si="13"/>
        <v>-9.75</v>
      </c>
      <c r="U390" s="21"/>
      <c r="W390" s="135">
        <f t="array" ref="W390">SUM(($D390=W$25)*($G390="CM")*($H390:$P390))</f>
        <v>0</v>
      </c>
      <c r="X390" s="135">
        <f t="array" ref="X390">SUM(($D390=W$25)*($G390&lt;&gt;"CM")*($H390:$P390))</f>
        <v>0</v>
      </c>
      <c r="AA390" s="135">
        <f t="array" ref="AA390">SUM(($D390=AA$25)*($G390="CM")*(H390+I390+J390+K390+L390+N390))</f>
        <v>0</v>
      </c>
      <c r="AB390" s="135">
        <f t="array" ref="AB390">SUM(($D390=AA$25)*($G390&lt;&gt;"CM")*(H390+I390+J390+K390+L390+N390))</f>
        <v>-90.75</v>
      </c>
    </row>
    <row r="391" spans="1:28" ht="15.75" thickBot="1" x14ac:dyDescent="0.3">
      <c r="A391" s="18" t="s">
        <v>22</v>
      </c>
      <c r="B391" s="18" t="s">
        <v>22</v>
      </c>
      <c r="C391" s="18" t="s">
        <v>65</v>
      </c>
      <c r="D391" s="27" t="s">
        <v>270</v>
      </c>
      <c r="E391" s="18" t="s">
        <v>66</v>
      </c>
      <c r="F391" s="19">
        <v>42741</v>
      </c>
      <c r="G391" s="27" t="s">
        <v>274</v>
      </c>
      <c r="H391" s="22">
        <v>4</v>
      </c>
      <c r="I391" s="20"/>
      <c r="J391" s="22">
        <v>-1568.34</v>
      </c>
      <c r="K391" s="22">
        <v>-225.03</v>
      </c>
      <c r="L391" s="20"/>
      <c r="M391" s="22">
        <v>-705.69</v>
      </c>
      <c r="N391" s="22">
        <v>-36.56</v>
      </c>
      <c r="O391" s="22">
        <v>83.91</v>
      </c>
      <c r="P391" s="22">
        <v>2.33</v>
      </c>
      <c r="Q391" s="28">
        <f t="shared" si="12"/>
        <v>86.24</v>
      </c>
      <c r="R391" s="22">
        <v>0</v>
      </c>
      <c r="S391" s="22">
        <v>-196.11</v>
      </c>
      <c r="T391" s="28">
        <f t="shared" si="13"/>
        <v>-196.11</v>
      </c>
      <c r="U391" s="20"/>
      <c r="W391" s="135">
        <f t="array" ref="W391">SUM(($D391=W$25)*($G391="CM")*($H391:$P391))</f>
        <v>0</v>
      </c>
      <c r="X391" s="135">
        <f t="array" ref="X391">SUM(($D391=W$25)*($G391&lt;&gt;"CM")*($H391:$P391))</f>
        <v>0</v>
      </c>
      <c r="AA391" s="135">
        <f t="array" ref="AA391">SUM(($D391=AA$25)*($G391="CM")*(H391+I391+J391+K391+L391+N391))</f>
        <v>0</v>
      </c>
      <c r="AB391" s="135">
        <f t="array" ref="AB391">SUM(($D391=AA$25)*($G391&lt;&gt;"CM")*(H391+I391+J391+K391+L391+N391))</f>
        <v>-1825.9299999999998</v>
      </c>
    </row>
    <row r="392" spans="1:28" ht="15.75" thickBot="1" x14ac:dyDescent="0.3">
      <c r="A392" s="18" t="s">
        <v>22</v>
      </c>
      <c r="B392" s="18" t="s">
        <v>22</v>
      </c>
      <c r="C392" s="18" t="s">
        <v>65</v>
      </c>
      <c r="D392" s="27" t="s">
        <v>270</v>
      </c>
      <c r="E392" s="18" t="s">
        <v>66</v>
      </c>
      <c r="F392" s="19">
        <v>42742</v>
      </c>
      <c r="G392" s="27" t="s">
        <v>274</v>
      </c>
      <c r="H392" s="23">
        <v>0</v>
      </c>
      <c r="I392" s="21"/>
      <c r="J392" s="23">
        <v>-247.08</v>
      </c>
      <c r="K392" s="23">
        <v>-35.46</v>
      </c>
      <c r="L392" s="21"/>
      <c r="M392" s="23">
        <v>-111.18</v>
      </c>
      <c r="N392" s="23">
        <v>-6.07</v>
      </c>
      <c r="O392" s="23">
        <v>13.23</v>
      </c>
      <c r="P392" s="23">
        <v>0.36</v>
      </c>
      <c r="Q392" s="28">
        <f t="shared" si="12"/>
        <v>13.59</v>
      </c>
      <c r="R392" s="23">
        <v>0</v>
      </c>
      <c r="S392" s="23">
        <v>-31</v>
      </c>
      <c r="T392" s="28">
        <f t="shared" si="13"/>
        <v>-31</v>
      </c>
      <c r="U392" s="21"/>
      <c r="W392" s="135">
        <f t="array" ref="W392">SUM(($D392=W$25)*($G392="CM")*($H392:$P392))</f>
        <v>0</v>
      </c>
      <c r="X392" s="135">
        <f t="array" ref="X392">SUM(($D392=W$25)*($G392&lt;&gt;"CM")*($H392:$P392))</f>
        <v>0</v>
      </c>
      <c r="AA392" s="135">
        <f t="array" ref="AA392">SUM(($D392=AA$25)*($G392="CM")*(H392+I392+J392+K392+L392+N392))</f>
        <v>0</v>
      </c>
      <c r="AB392" s="135">
        <f t="array" ref="AB392">SUM(($D392=AA$25)*($G392&lt;&gt;"CM")*(H392+I392+J392+K392+L392+N392))</f>
        <v>-288.61</v>
      </c>
    </row>
    <row r="393" spans="1:28" ht="15.75" thickBot="1" x14ac:dyDescent="0.3">
      <c r="A393" s="18" t="s">
        <v>22</v>
      </c>
      <c r="B393" s="18" t="s">
        <v>22</v>
      </c>
      <c r="C393" s="18" t="s">
        <v>65</v>
      </c>
      <c r="D393" s="27" t="s">
        <v>270</v>
      </c>
      <c r="E393" s="18" t="s">
        <v>66</v>
      </c>
      <c r="F393" s="19">
        <v>42743</v>
      </c>
      <c r="G393" s="27" t="s">
        <v>274</v>
      </c>
      <c r="H393" s="22">
        <v>-40</v>
      </c>
      <c r="I393" s="20"/>
      <c r="J393" s="22">
        <v>0</v>
      </c>
      <c r="K393" s="22">
        <v>0</v>
      </c>
      <c r="L393" s="20"/>
      <c r="M393" s="22">
        <v>0</v>
      </c>
      <c r="N393" s="22">
        <v>0</v>
      </c>
      <c r="O393" s="22">
        <v>0</v>
      </c>
      <c r="P393" s="22">
        <v>0</v>
      </c>
      <c r="Q393" s="28">
        <f t="shared" si="12"/>
        <v>0</v>
      </c>
      <c r="R393" s="22">
        <v>0</v>
      </c>
      <c r="S393" s="22">
        <v>-4.3</v>
      </c>
      <c r="T393" s="28">
        <f t="shared" si="13"/>
        <v>-4.3</v>
      </c>
      <c r="U393" s="20"/>
      <c r="W393" s="135">
        <f t="array" ref="W393">SUM(($D393=W$25)*($G393="CM")*($H393:$P393))</f>
        <v>0</v>
      </c>
      <c r="X393" s="135">
        <f t="array" ref="X393">SUM(($D393=W$25)*($G393&lt;&gt;"CM")*($H393:$P393))</f>
        <v>0</v>
      </c>
      <c r="AA393" s="135">
        <f t="array" ref="AA393">SUM(($D393=AA$25)*($G393="CM")*(H393+I393+J393+K393+L393+N393))</f>
        <v>0</v>
      </c>
      <c r="AB393" s="135">
        <f t="array" ref="AB393">SUM(($D393=AA$25)*($G393&lt;&gt;"CM")*(H393+I393+J393+K393+L393+N393))</f>
        <v>-40</v>
      </c>
    </row>
    <row r="394" spans="1:28" ht="15.75" thickBot="1" x14ac:dyDescent="0.3">
      <c r="A394" s="18" t="s">
        <v>22</v>
      </c>
      <c r="B394" s="18" t="s">
        <v>22</v>
      </c>
      <c r="C394" s="18" t="s">
        <v>65</v>
      </c>
      <c r="D394" s="27" t="s">
        <v>270</v>
      </c>
      <c r="E394" s="18" t="s">
        <v>66</v>
      </c>
      <c r="F394" s="19">
        <v>42744</v>
      </c>
      <c r="G394" s="27" t="s">
        <v>274</v>
      </c>
      <c r="H394" s="23">
        <v>-40</v>
      </c>
      <c r="I394" s="21"/>
      <c r="J394" s="23">
        <v>82</v>
      </c>
      <c r="K394" s="23">
        <v>11.77</v>
      </c>
      <c r="L394" s="21"/>
      <c r="M394" s="23">
        <v>36.9</v>
      </c>
      <c r="N394" s="23">
        <v>1.97</v>
      </c>
      <c r="O394" s="23">
        <v>-4.3899999999999997</v>
      </c>
      <c r="P394" s="23">
        <v>-0.12</v>
      </c>
      <c r="Q394" s="28">
        <f t="shared" si="12"/>
        <v>-4.51</v>
      </c>
      <c r="R394" s="23">
        <v>0</v>
      </c>
      <c r="S394" s="23">
        <v>5.98</v>
      </c>
      <c r="T394" s="28">
        <f t="shared" si="13"/>
        <v>5.98</v>
      </c>
      <c r="U394" s="21"/>
      <c r="W394" s="135">
        <f t="array" ref="W394">SUM(($D394=W$25)*($G394="CM")*($H394:$P394))</f>
        <v>0</v>
      </c>
      <c r="X394" s="135">
        <f t="array" ref="X394">SUM(($D394=W$25)*($G394&lt;&gt;"CM")*($H394:$P394))</f>
        <v>0</v>
      </c>
      <c r="AA394" s="135">
        <f t="array" ref="AA394">SUM(($D394=AA$25)*($G394="CM")*(H394+I394+J394+K394+L394+N394))</f>
        <v>0</v>
      </c>
      <c r="AB394" s="135">
        <f t="array" ref="AB394">SUM(($D394=AA$25)*($G394&lt;&gt;"CM")*(H394+I394+J394+K394+L394+N394))</f>
        <v>55.739999999999995</v>
      </c>
    </row>
    <row r="395" spans="1:28" ht="15.75" thickBot="1" x14ac:dyDescent="0.3">
      <c r="A395" s="18" t="s">
        <v>22</v>
      </c>
      <c r="B395" s="18" t="s">
        <v>22</v>
      </c>
      <c r="C395" s="18" t="s">
        <v>65</v>
      </c>
      <c r="D395" s="27" t="s">
        <v>270</v>
      </c>
      <c r="E395" s="18" t="s">
        <v>66</v>
      </c>
      <c r="F395" s="19">
        <v>42746</v>
      </c>
      <c r="G395" s="27" t="s">
        <v>274</v>
      </c>
      <c r="H395" s="22">
        <v>0</v>
      </c>
      <c r="I395" s="20"/>
      <c r="J395" s="22">
        <v>-226.07</v>
      </c>
      <c r="K395" s="22">
        <v>-32.44</v>
      </c>
      <c r="L395" s="20"/>
      <c r="M395" s="22">
        <v>-101.72</v>
      </c>
      <c r="N395" s="22">
        <v>-5.77</v>
      </c>
      <c r="O395" s="22">
        <v>12.09</v>
      </c>
      <c r="P395" s="22">
        <v>0.34</v>
      </c>
      <c r="Q395" s="28">
        <f t="shared" si="12"/>
        <v>12.43</v>
      </c>
      <c r="R395" s="22">
        <v>0</v>
      </c>
      <c r="S395" s="22">
        <v>-28.39</v>
      </c>
      <c r="T395" s="28">
        <f t="shared" si="13"/>
        <v>-28.39</v>
      </c>
      <c r="U395" s="20"/>
      <c r="W395" s="135">
        <f t="array" ref="W395">SUM(($D395=W$25)*($G395="CM")*($H395:$P395))</f>
        <v>0</v>
      </c>
      <c r="X395" s="135">
        <f t="array" ref="X395">SUM(($D395=W$25)*($G395&lt;&gt;"CM")*($H395:$P395))</f>
        <v>0</v>
      </c>
      <c r="AA395" s="135">
        <f t="array" ref="AA395">SUM(($D395=AA$25)*($G395="CM")*(H395+I395+J395+K395+L395+N395))</f>
        <v>0</v>
      </c>
      <c r="AB395" s="135">
        <f t="array" ref="AB395">SUM(($D395=AA$25)*($G395&lt;&gt;"CM")*(H395+I395+J395+K395+L395+N395))</f>
        <v>-264.27999999999997</v>
      </c>
    </row>
    <row r="396" spans="1:28" ht="15.75" thickBot="1" x14ac:dyDescent="0.3">
      <c r="A396" s="18" t="s">
        <v>22</v>
      </c>
      <c r="B396" s="18" t="s">
        <v>22</v>
      </c>
      <c r="C396" s="18" t="s">
        <v>65</v>
      </c>
      <c r="D396" s="27" t="s">
        <v>270</v>
      </c>
      <c r="E396" s="18" t="s">
        <v>66</v>
      </c>
      <c r="F396" s="19">
        <v>42747</v>
      </c>
      <c r="G396" s="27" t="s">
        <v>274</v>
      </c>
      <c r="H396" s="23">
        <v>0</v>
      </c>
      <c r="I396" s="21"/>
      <c r="J396" s="23">
        <v>-145.34</v>
      </c>
      <c r="K396" s="23">
        <v>-20.86</v>
      </c>
      <c r="L396" s="21"/>
      <c r="M396" s="23">
        <v>-65.400000000000006</v>
      </c>
      <c r="N396" s="23">
        <v>-3.81</v>
      </c>
      <c r="O396" s="23">
        <v>7.77</v>
      </c>
      <c r="P396" s="23">
        <v>0.22</v>
      </c>
      <c r="Q396" s="28">
        <f t="shared" si="12"/>
        <v>7.9899999999999993</v>
      </c>
      <c r="R396" s="23">
        <v>0</v>
      </c>
      <c r="S396" s="23">
        <v>-18.260000000000002</v>
      </c>
      <c r="T396" s="28">
        <f t="shared" si="13"/>
        <v>-18.260000000000002</v>
      </c>
      <c r="U396" s="21"/>
      <c r="W396" s="135">
        <f t="array" ref="W396">SUM(($D396=W$25)*($G396="CM")*($H396:$P396))</f>
        <v>0</v>
      </c>
      <c r="X396" s="135">
        <f t="array" ref="X396">SUM(($D396=W$25)*($G396&lt;&gt;"CM")*($H396:$P396))</f>
        <v>0</v>
      </c>
      <c r="AA396" s="135">
        <f t="array" ref="AA396">SUM(($D396=AA$25)*($G396="CM")*(H396+I396+J396+K396+L396+N396))</f>
        <v>0</v>
      </c>
      <c r="AB396" s="135">
        <f t="array" ref="AB396">SUM(($D396=AA$25)*($G396&lt;&gt;"CM")*(H396+I396+J396+K396+L396+N396))</f>
        <v>-170.01</v>
      </c>
    </row>
    <row r="397" spans="1:28" ht="15.75" thickBot="1" x14ac:dyDescent="0.3">
      <c r="A397" s="18" t="s">
        <v>22</v>
      </c>
      <c r="B397" s="18" t="s">
        <v>22</v>
      </c>
      <c r="C397" s="18" t="s">
        <v>65</v>
      </c>
      <c r="D397" s="27" t="s">
        <v>270</v>
      </c>
      <c r="E397" s="18" t="s">
        <v>66</v>
      </c>
      <c r="F397" s="19">
        <v>42749</v>
      </c>
      <c r="G397" s="27" t="s">
        <v>274</v>
      </c>
      <c r="H397" s="22">
        <v>0</v>
      </c>
      <c r="I397" s="20"/>
      <c r="J397" s="22">
        <v>0</v>
      </c>
      <c r="K397" s="22">
        <v>0</v>
      </c>
      <c r="L397" s="20"/>
      <c r="M397" s="22">
        <v>0</v>
      </c>
      <c r="N397" s="22">
        <v>0</v>
      </c>
      <c r="O397" s="22">
        <v>0</v>
      </c>
      <c r="P397" s="22">
        <v>0</v>
      </c>
      <c r="Q397" s="28">
        <f t="shared" si="12"/>
        <v>0</v>
      </c>
      <c r="R397" s="22">
        <v>0</v>
      </c>
      <c r="S397" s="22">
        <v>0</v>
      </c>
      <c r="T397" s="28">
        <f t="shared" si="13"/>
        <v>0</v>
      </c>
      <c r="U397" s="20"/>
      <c r="W397" s="135">
        <f t="array" ref="W397">SUM(($D397=W$25)*($G397="CM")*($H397:$P397))</f>
        <v>0</v>
      </c>
      <c r="X397" s="135">
        <f t="array" ref="X397">SUM(($D397=W$25)*($G397&lt;&gt;"CM")*($H397:$P397))</f>
        <v>0</v>
      </c>
      <c r="AA397" s="135">
        <f t="array" ref="AA397">SUM(($D397=AA$25)*($G397="CM")*(H397+I397+J397+K397+L397+N397))</f>
        <v>0</v>
      </c>
      <c r="AB397" s="135">
        <f t="array" ref="AB397">SUM(($D397=AA$25)*($G397&lt;&gt;"CM")*(H397+I397+J397+K397+L397+N397))</f>
        <v>0</v>
      </c>
    </row>
    <row r="398" spans="1:28" ht="15.75" thickBot="1" x14ac:dyDescent="0.3">
      <c r="A398" s="18" t="s">
        <v>22</v>
      </c>
      <c r="B398" s="18" t="s">
        <v>22</v>
      </c>
      <c r="C398" s="18" t="s">
        <v>65</v>
      </c>
      <c r="D398" s="27" t="s">
        <v>270</v>
      </c>
      <c r="E398" s="18" t="s">
        <v>66</v>
      </c>
      <c r="F398" s="19">
        <v>42751</v>
      </c>
      <c r="G398" s="27" t="s">
        <v>274</v>
      </c>
      <c r="H398" s="23">
        <v>0</v>
      </c>
      <c r="I398" s="21"/>
      <c r="J398" s="23">
        <v>0</v>
      </c>
      <c r="K398" s="23">
        <v>0</v>
      </c>
      <c r="L398" s="21"/>
      <c r="M398" s="23">
        <v>0</v>
      </c>
      <c r="N398" s="23">
        <v>0</v>
      </c>
      <c r="O398" s="23">
        <v>0</v>
      </c>
      <c r="P398" s="23">
        <v>0</v>
      </c>
      <c r="Q398" s="28">
        <f t="shared" si="12"/>
        <v>0</v>
      </c>
      <c r="R398" s="23">
        <v>0</v>
      </c>
      <c r="S398" s="23">
        <v>0</v>
      </c>
      <c r="T398" s="28">
        <f t="shared" si="13"/>
        <v>0</v>
      </c>
      <c r="U398" s="21"/>
      <c r="W398" s="135">
        <f t="array" ref="W398">SUM(($D398=W$25)*($G398="CM")*($H398:$P398))</f>
        <v>0</v>
      </c>
      <c r="X398" s="135">
        <f t="array" ref="X398">SUM(($D398=W$25)*($G398&lt;&gt;"CM")*($H398:$P398))</f>
        <v>0</v>
      </c>
      <c r="AA398" s="135">
        <f t="array" ref="AA398">SUM(($D398=AA$25)*($G398="CM")*(H398+I398+J398+K398+L398+N398))</f>
        <v>0</v>
      </c>
      <c r="AB398" s="135">
        <f t="array" ref="AB398">SUM(($D398=AA$25)*($G398&lt;&gt;"CM")*(H398+I398+J398+K398+L398+N398))</f>
        <v>0</v>
      </c>
    </row>
    <row r="399" spans="1:28" ht="15.75" thickBot="1" x14ac:dyDescent="0.3">
      <c r="A399" s="18" t="s">
        <v>22</v>
      </c>
      <c r="B399" s="18" t="s">
        <v>22</v>
      </c>
      <c r="C399" s="18" t="s">
        <v>65</v>
      </c>
      <c r="D399" s="27" t="s">
        <v>270</v>
      </c>
      <c r="E399" s="18" t="s">
        <v>66</v>
      </c>
      <c r="F399" s="19">
        <v>42754</v>
      </c>
      <c r="G399" s="27" t="s">
        <v>274</v>
      </c>
      <c r="H399" s="22">
        <v>0</v>
      </c>
      <c r="I399" s="20"/>
      <c r="J399" s="22">
        <v>-494.96</v>
      </c>
      <c r="K399" s="22">
        <v>-71.010000000000005</v>
      </c>
      <c r="L399" s="20"/>
      <c r="M399" s="22">
        <v>-222.73</v>
      </c>
      <c r="N399" s="22">
        <v>-14.64</v>
      </c>
      <c r="O399" s="22">
        <v>26.47</v>
      </c>
      <c r="P399" s="22">
        <v>0.75</v>
      </c>
      <c r="Q399" s="28">
        <f t="shared" si="12"/>
        <v>27.22</v>
      </c>
      <c r="R399" s="22">
        <v>0</v>
      </c>
      <c r="S399" s="22">
        <v>-62.35</v>
      </c>
      <c r="T399" s="28">
        <f t="shared" si="13"/>
        <v>-62.35</v>
      </c>
      <c r="U399" s="20"/>
      <c r="W399" s="135">
        <f t="array" ref="W399">SUM(($D399=W$25)*($G399="CM")*($H399:$P399))</f>
        <v>0</v>
      </c>
      <c r="X399" s="135">
        <f t="array" ref="X399">SUM(($D399=W$25)*($G399&lt;&gt;"CM")*($H399:$P399))</f>
        <v>0</v>
      </c>
      <c r="AA399" s="135">
        <f t="array" ref="AA399">SUM(($D399=AA$25)*($G399="CM")*(H399+I399+J399+K399+L399+N399))</f>
        <v>0</v>
      </c>
      <c r="AB399" s="135">
        <f t="array" ref="AB399">SUM(($D399=AA$25)*($G399&lt;&gt;"CM")*(H399+I399+J399+K399+L399+N399))</f>
        <v>-580.61</v>
      </c>
    </row>
    <row r="400" spans="1:28" ht="15.75" thickBot="1" x14ac:dyDescent="0.3">
      <c r="A400" s="18" t="s">
        <v>22</v>
      </c>
      <c r="B400" s="18" t="s">
        <v>22</v>
      </c>
      <c r="C400" s="18" t="s">
        <v>65</v>
      </c>
      <c r="D400" s="27" t="s">
        <v>270</v>
      </c>
      <c r="E400" s="18" t="s">
        <v>66</v>
      </c>
      <c r="F400" s="19">
        <v>42765</v>
      </c>
      <c r="G400" s="27" t="s">
        <v>274</v>
      </c>
      <c r="H400" s="23">
        <v>0</v>
      </c>
      <c r="I400" s="21"/>
      <c r="J400" s="23">
        <v>-484.48</v>
      </c>
      <c r="K400" s="23">
        <v>-69.52</v>
      </c>
      <c r="L400" s="21"/>
      <c r="M400" s="23">
        <v>-218</v>
      </c>
      <c r="N400" s="23">
        <v>-14.56</v>
      </c>
      <c r="O400" s="23">
        <v>25.92</v>
      </c>
      <c r="P400" s="23">
        <v>0.72</v>
      </c>
      <c r="Q400" s="28">
        <f t="shared" si="12"/>
        <v>26.64</v>
      </c>
      <c r="R400" s="23">
        <v>0</v>
      </c>
      <c r="S400" s="23">
        <v>-61.07</v>
      </c>
      <c r="T400" s="28">
        <f t="shared" si="13"/>
        <v>-61.07</v>
      </c>
      <c r="U400" s="21"/>
      <c r="W400" s="135">
        <f t="array" ref="W400">SUM(($D400=W$25)*($G400="CM")*($H400:$P400))</f>
        <v>0</v>
      </c>
      <c r="X400" s="135">
        <f t="array" ref="X400">SUM(($D400=W$25)*($G400&lt;&gt;"CM")*($H400:$P400))</f>
        <v>0</v>
      </c>
      <c r="AA400" s="135">
        <f t="array" ref="AA400">SUM(($D400=AA$25)*($G400="CM")*(H400+I400+J400+K400+L400+N400))</f>
        <v>0</v>
      </c>
      <c r="AB400" s="135">
        <f t="array" ref="AB400">SUM(($D400=AA$25)*($G400&lt;&gt;"CM")*(H400+I400+J400+K400+L400+N400))</f>
        <v>-568.55999999999995</v>
      </c>
    </row>
    <row r="401" spans="1:28" ht="15.75" thickBot="1" x14ac:dyDescent="0.3">
      <c r="A401" s="18" t="s">
        <v>22</v>
      </c>
      <c r="B401" s="18" t="s">
        <v>22</v>
      </c>
      <c r="C401" s="18" t="s">
        <v>65</v>
      </c>
      <c r="D401" s="27" t="s">
        <v>270</v>
      </c>
      <c r="E401" s="18" t="s">
        <v>66</v>
      </c>
      <c r="F401" s="19">
        <v>42769</v>
      </c>
      <c r="G401" s="27" t="s">
        <v>274</v>
      </c>
      <c r="H401" s="22">
        <v>0</v>
      </c>
      <c r="I401" s="20"/>
      <c r="J401" s="22">
        <v>-24.9</v>
      </c>
      <c r="K401" s="22">
        <v>-3.57</v>
      </c>
      <c r="L401" s="20"/>
      <c r="M401" s="22">
        <v>-11.2</v>
      </c>
      <c r="N401" s="22">
        <v>-0.74</v>
      </c>
      <c r="O401" s="22">
        <v>0.52</v>
      </c>
      <c r="P401" s="22">
        <v>0.28999999999999998</v>
      </c>
      <c r="Q401" s="28">
        <f t="shared" si="12"/>
        <v>0.81</v>
      </c>
      <c r="R401" s="22">
        <v>0</v>
      </c>
      <c r="S401" s="22">
        <v>-2.64</v>
      </c>
      <c r="T401" s="28">
        <f t="shared" si="13"/>
        <v>-2.64</v>
      </c>
      <c r="U401" s="20"/>
      <c r="W401" s="135">
        <f t="array" ref="W401">SUM(($D401=W$25)*($G401="CM")*($H401:$P401))</f>
        <v>0</v>
      </c>
      <c r="X401" s="135">
        <f t="array" ref="X401">SUM(($D401=W$25)*($G401&lt;&gt;"CM")*($H401:$P401))</f>
        <v>0</v>
      </c>
      <c r="AA401" s="135">
        <f t="array" ref="AA401">SUM(($D401=AA$25)*($G401="CM")*(H401+I401+J401+K401+L401+N401))</f>
        <v>0</v>
      </c>
      <c r="AB401" s="135">
        <f t="array" ref="AB401">SUM(($D401=AA$25)*($G401&lt;&gt;"CM")*(H401+I401+J401+K401+L401+N401))</f>
        <v>-29.209999999999997</v>
      </c>
    </row>
    <row r="402" spans="1:28" ht="15.75" thickBot="1" x14ac:dyDescent="0.3">
      <c r="A402" s="18" t="s">
        <v>22</v>
      </c>
      <c r="B402" s="18" t="s">
        <v>22</v>
      </c>
      <c r="C402" s="18" t="s">
        <v>65</v>
      </c>
      <c r="D402" s="27" t="s">
        <v>270</v>
      </c>
      <c r="E402" s="18" t="s">
        <v>66</v>
      </c>
      <c r="F402" s="19">
        <v>42771</v>
      </c>
      <c r="G402" s="27" t="s">
        <v>274</v>
      </c>
      <c r="H402" s="23">
        <v>0</v>
      </c>
      <c r="I402" s="21"/>
      <c r="J402" s="23">
        <v>-0.12</v>
      </c>
      <c r="K402" s="23">
        <v>-0.02</v>
      </c>
      <c r="L402" s="21"/>
      <c r="M402" s="23">
        <v>-0.05</v>
      </c>
      <c r="N402" s="23">
        <v>0</v>
      </c>
      <c r="O402" s="23">
        <v>0</v>
      </c>
      <c r="P402" s="23">
        <v>0</v>
      </c>
      <c r="Q402" s="28">
        <f t="shared" si="12"/>
        <v>0</v>
      </c>
      <c r="R402" s="23">
        <v>0</v>
      </c>
      <c r="S402" s="23">
        <v>-0.01</v>
      </c>
      <c r="T402" s="28">
        <f t="shared" si="13"/>
        <v>-0.01</v>
      </c>
      <c r="U402" s="21"/>
      <c r="W402" s="135">
        <f t="array" ref="W402">SUM(($D402=W$25)*($G402="CM")*($H402:$P402))</f>
        <v>0</v>
      </c>
      <c r="X402" s="135">
        <f t="array" ref="X402">SUM(($D402=W$25)*($G402&lt;&gt;"CM")*($H402:$P402))</f>
        <v>0</v>
      </c>
      <c r="AA402" s="135">
        <f t="array" ref="AA402">SUM(($D402=AA$25)*($G402="CM")*(H402+I402+J402+K402+L402+N402))</f>
        <v>0</v>
      </c>
      <c r="AB402" s="135">
        <f t="array" ref="AB402">SUM(($D402=AA$25)*($G402&lt;&gt;"CM")*(H402+I402+J402+K402+L402+N402))</f>
        <v>-0.13999999999999999</v>
      </c>
    </row>
    <row r="403" spans="1:28" ht="15.75" thickBot="1" x14ac:dyDescent="0.3">
      <c r="A403" s="18" t="s">
        <v>22</v>
      </c>
      <c r="B403" s="18" t="s">
        <v>22</v>
      </c>
      <c r="C403" s="18" t="s">
        <v>65</v>
      </c>
      <c r="D403" s="27" t="s">
        <v>270</v>
      </c>
      <c r="E403" s="18" t="s">
        <v>66</v>
      </c>
      <c r="F403" s="19">
        <v>42772</v>
      </c>
      <c r="G403" s="27" t="s">
        <v>274</v>
      </c>
      <c r="H403" s="22">
        <v>0</v>
      </c>
      <c r="I403" s="20"/>
      <c r="J403" s="22">
        <v>-1019.83</v>
      </c>
      <c r="K403" s="22">
        <v>-146.34</v>
      </c>
      <c r="L403" s="20"/>
      <c r="M403" s="22">
        <v>-458.89</v>
      </c>
      <c r="N403" s="22">
        <v>-30.66</v>
      </c>
      <c r="O403" s="22">
        <v>21.72</v>
      </c>
      <c r="P403" s="22">
        <v>11.96</v>
      </c>
      <c r="Q403" s="28">
        <f t="shared" si="12"/>
        <v>33.68</v>
      </c>
      <c r="R403" s="22">
        <v>0</v>
      </c>
      <c r="S403" s="22">
        <v>-107.83</v>
      </c>
      <c r="T403" s="28">
        <f t="shared" si="13"/>
        <v>-107.83</v>
      </c>
      <c r="U403" s="20"/>
      <c r="W403" s="135">
        <f t="array" ref="W403">SUM(($D403=W$25)*($G403="CM")*($H403:$P403))</f>
        <v>0</v>
      </c>
      <c r="X403" s="135">
        <f t="array" ref="X403">SUM(($D403=W$25)*($G403&lt;&gt;"CM")*($H403:$P403))</f>
        <v>0</v>
      </c>
      <c r="AA403" s="135">
        <f t="array" ref="AA403">SUM(($D403=AA$25)*($G403="CM")*(H403+I403+J403+K403+L403+N403))</f>
        <v>0</v>
      </c>
      <c r="AB403" s="135">
        <f t="array" ref="AB403">SUM(($D403=AA$25)*($G403&lt;&gt;"CM")*(H403+I403+J403+K403+L403+N403))</f>
        <v>-1196.8300000000002</v>
      </c>
    </row>
    <row r="404" spans="1:28" ht="15.75" thickBot="1" x14ac:dyDescent="0.3">
      <c r="A404" s="18" t="s">
        <v>22</v>
      </c>
      <c r="B404" s="18" t="s">
        <v>22</v>
      </c>
      <c r="C404" s="18" t="s">
        <v>65</v>
      </c>
      <c r="D404" s="27" t="s">
        <v>270</v>
      </c>
      <c r="E404" s="18" t="s">
        <v>66</v>
      </c>
      <c r="F404" s="19">
        <v>42773</v>
      </c>
      <c r="G404" s="27" t="s">
        <v>274</v>
      </c>
      <c r="H404" s="23">
        <v>0</v>
      </c>
      <c r="I404" s="21"/>
      <c r="J404" s="23">
        <v>-135.16999999999999</v>
      </c>
      <c r="K404" s="23">
        <v>-19.39</v>
      </c>
      <c r="L404" s="21"/>
      <c r="M404" s="23">
        <v>-60.82</v>
      </c>
      <c r="N404" s="23">
        <v>-4.0599999999999996</v>
      </c>
      <c r="O404" s="23">
        <v>2.9</v>
      </c>
      <c r="P404" s="23">
        <v>1.57</v>
      </c>
      <c r="Q404" s="28">
        <f t="shared" si="12"/>
        <v>4.47</v>
      </c>
      <c r="R404" s="23">
        <v>0</v>
      </c>
      <c r="S404" s="23">
        <v>-14.28</v>
      </c>
      <c r="T404" s="28">
        <f t="shared" si="13"/>
        <v>-14.28</v>
      </c>
      <c r="U404" s="21"/>
      <c r="W404" s="135">
        <f t="array" ref="W404">SUM(($D404=W$25)*($G404="CM")*($H404:$P404))</f>
        <v>0</v>
      </c>
      <c r="X404" s="135">
        <f t="array" ref="X404">SUM(($D404=W$25)*($G404&lt;&gt;"CM")*($H404:$P404))</f>
        <v>0</v>
      </c>
      <c r="AA404" s="135">
        <f t="array" ref="AA404">SUM(($D404=AA$25)*($G404="CM")*(H404+I404+J404+K404+L404+N404))</f>
        <v>0</v>
      </c>
      <c r="AB404" s="135">
        <f t="array" ref="AB404">SUM(($D404=AA$25)*($G404&lt;&gt;"CM")*(H404+I404+J404+K404+L404+N404))</f>
        <v>-158.62</v>
      </c>
    </row>
    <row r="405" spans="1:28" ht="15.75" thickBot="1" x14ac:dyDescent="0.3">
      <c r="A405" s="18" t="s">
        <v>22</v>
      </c>
      <c r="B405" s="18" t="s">
        <v>22</v>
      </c>
      <c r="C405" s="18" t="s">
        <v>65</v>
      </c>
      <c r="D405" s="27" t="s">
        <v>270</v>
      </c>
      <c r="E405" s="18" t="s">
        <v>66</v>
      </c>
      <c r="F405" s="19">
        <v>42774</v>
      </c>
      <c r="G405" s="27" t="s">
        <v>274</v>
      </c>
      <c r="H405" s="22">
        <v>-40</v>
      </c>
      <c r="I405" s="20"/>
      <c r="J405" s="22">
        <v>0</v>
      </c>
      <c r="K405" s="22">
        <v>0</v>
      </c>
      <c r="L405" s="20"/>
      <c r="M405" s="22">
        <v>0</v>
      </c>
      <c r="N405" s="22">
        <v>0</v>
      </c>
      <c r="O405" s="22">
        <v>0</v>
      </c>
      <c r="P405" s="22">
        <v>0</v>
      </c>
      <c r="Q405" s="28">
        <f t="shared" si="12"/>
        <v>0</v>
      </c>
      <c r="R405" s="22">
        <v>0</v>
      </c>
      <c r="S405" s="22">
        <v>-3.6</v>
      </c>
      <c r="T405" s="28">
        <f t="shared" si="13"/>
        <v>-3.6</v>
      </c>
      <c r="U405" s="20"/>
      <c r="W405" s="135">
        <f t="array" ref="W405">SUM(($D405=W$25)*($G405="CM")*($H405:$P405))</f>
        <v>0</v>
      </c>
      <c r="X405" s="135">
        <f t="array" ref="X405">SUM(($D405=W$25)*($G405&lt;&gt;"CM")*($H405:$P405))</f>
        <v>0</v>
      </c>
      <c r="AA405" s="135">
        <f t="array" ref="AA405">SUM(($D405=AA$25)*($G405="CM")*(H405+I405+J405+K405+L405+N405))</f>
        <v>0</v>
      </c>
      <c r="AB405" s="135">
        <f t="array" ref="AB405">SUM(($D405=AA$25)*($G405&lt;&gt;"CM")*(H405+I405+J405+K405+L405+N405))</f>
        <v>-40</v>
      </c>
    </row>
    <row r="406" spans="1:28" ht="15.75" thickBot="1" x14ac:dyDescent="0.3">
      <c r="A406" s="18" t="s">
        <v>22</v>
      </c>
      <c r="B406" s="18" t="s">
        <v>22</v>
      </c>
      <c r="C406" s="18" t="s">
        <v>65</v>
      </c>
      <c r="D406" s="27" t="s">
        <v>270</v>
      </c>
      <c r="E406" s="18" t="s">
        <v>66</v>
      </c>
      <c r="F406" s="19">
        <v>42775</v>
      </c>
      <c r="G406" s="27" t="s">
        <v>274</v>
      </c>
      <c r="H406" s="23">
        <v>-40</v>
      </c>
      <c r="I406" s="21"/>
      <c r="J406" s="23">
        <v>181.02</v>
      </c>
      <c r="K406" s="23">
        <v>25.97</v>
      </c>
      <c r="L406" s="21"/>
      <c r="M406" s="23">
        <v>81.45</v>
      </c>
      <c r="N406" s="23">
        <v>5.44</v>
      </c>
      <c r="O406" s="23">
        <v>-3.86</v>
      </c>
      <c r="P406" s="23">
        <v>-2.12</v>
      </c>
      <c r="Q406" s="28">
        <f t="shared" si="12"/>
        <v>-5.98</v>
      </c>
      <c r="R406" s="23">
        <v>0</v>
      </c>
      <c r="S406" s="23">
        <v>15.53</v>
      </c>
      <c r="T406" s="28">
        <f t="shared" si="13"/>
        <v>15.53</v>
      </c>
      <c r="U406" s="21"/>
      <c r="W406" s="135">
        <f t="array" ref="W406">SUM(($D406=W$25)*($G406="CM")*($H406:$P406))</f>
        <v>0</v>
      </c>
      <c r="X406" s="135">
        <f t="array" ref="X406">SUM(($D406=W$25)*($G406&lt;&gt;"CM")*($H406:$P406))</f>
        <v>0</v>
      </c>
      <c r="AA406" s="135">
        <f t="array" ref="AA406">SUM(($D406=AA$25)*($G406="CM")*(H406+I406+J406+K406+L406+N406))</f>
        <v>0</v>
      </c>
      <c r="AB406" s="135">
        <f t="array" ref="AB406">SUM(($D406=AA$25)*($G406&lt;&gt;"CM")*(H406+I406+J406+K406+L406+N406))</f>
        <v>172.43</v>
      </c>
    </row>
    <row r="407" spans="1:28" ht="15.75" thickBot="1" x14ac:dyDescent="0.3">
      <c r="A407" s="18" t="s">
        <v>22</v>
      </c>
      <c r="B407" s="18" t="s">
        <v>22</v>
      </c>
      <c r="C407" s="18" t="s">
        <v>65</v>
      </c>
      <c r="D407" s="27" t="s">
        <v>270</v>
      </c>
      <c r="E407" s="18" t="s">
        <v>66</v>
      </c>
      <c r="F407" s="19">
        <v>42777</v>
      </c>
      <c r="G407" s="27" t="s">
        <v>274</v>
      </c>
      <c r="H407" s="22">
        <v>0</v>
      </c>
      <c r="I407" s="20"/>
      <c r="J407" s="22">
        <v>-177.56</v>
      </c>
      <c r="K407" s="22">
        <v>-25.49</v>
      </c>
      <c r="L407" s="20"/>
      <c r="M407" s="22">
        <v>-79.89</v>
      </c>
      <c r="N407" s="22">
        <v>-5.34</v>
      </c>
      <c r="O407" s="22">
        <v>3.79</v>
      </c>
      <c r="P407" s="22">
        <v>2.0699999999999998</v>
      </c>
      <c r="Q407" s="28">
        <f t="shared" si="12"/>
        <v>5.8599999999999994</v>
      </c>
      <c r="R407" s="22">
        <v>0</v>
      </c>
      <c r="S407" s="22">
        <v>-18.78</v>
      </c>
      <c r="T407" s="28">
        <f t="shared" si="13"/>
        <v>-18.78</v>
      </c>
      <c r="U407" s="20"/>
      <c r="W407" s="135">
        <f t="array" ref="W407">SUM(($D407=W$25)*($G407="CM")*($H407:$P407))</f>
        <v>0</v>
      </c>
      <c r="X407" s="135">
        <f t="array" ref="X407">SUM(($D407=W$25)*($G407&lt;&gt;"CM")*($H407:$P407))</f>
        <v>0</v>
      </c>
      <c r="AA407" s="135">
        <f t="array" ref="AA407">SUM(($D407=AA$25)*($G407="CM")*(H407+I407+J407+K407+L407+N407))</f>
        <v>0</v>
      </c>
      <c r="AB407" s="135">
        <f t="array" ref="AB407">SUM(($D407=AA$25)*($G407&lt;&gt;"CM")*(H407+I407+J407+K407+L407+N407))</f>
        <v>-208.39000000000001</v>
      </c>
    </row>
    <row r="408" spans="1:28" ht="15.75" thickBot="1" x14ac:dyDescent="0.3">
      <c r="A408" s="18" t="s">
        <v>22</v>
      </c>
      <c r="B408" s="18" t="s">
        <v>22</v>
      </c>
      <c r="C408" s="18" t="s">
        <v>65</v>
      </c>
      <c r="D408" s="27" t="s">
        <v>270</v>
      </c>
      <c r="E408" s="18" t="s">
        <v>66</v>
      </c>
      <c r="F408" s="19">
        <v>42778</v>
      </c>
      <c r="G408" s="27" t="s">
        <v>274</v>
      </c>
      <c r="H408" s="23">
        <v>0</v>
      </c>
      <c r="I408" s="21"/>
      <c r="J408" s="23">
        <v>-109.01</v>
      </c>
      <c r="K408" s="23">
        <v>-15.64</v>
      </c>
      <c r="L408" s="21"/>
      <c r="M408" s="23">
        <v>-49.05</v>
      </c>
      <c r="N408" s="23">
        <v>-3.27</v>
      </c>
      <c r="O408" s="23">
        <v>2.33</v>
      </c>
      <c r="P408" s="23">
        <v>1.27</v>
      </c>
      <c r="Q408" s="28">
        <f t="shared" si="12"/>
        <v>3.6</v>
      </c>
      <c r="R408" s="23">
        <v>0</v>
      </c>
      <c r="S408" s="23">
        <v>-11.53</v>
      </c>
      <c r="T408" s="28">
        <f t="shared" si="13"/>
        <v>-11.53</v>
      </c>
      <c r="U408" s="21"/>
      <c r="W408" s="135">
        <f t="array" ref="W408">SUM(($D408=W$25)*($G408="CM")*($H408:$P408))</f>
        <v>0</v>
      </c>
      <c r="X408" s="135">
        <f t="array" ref="X408">SUM(($D408=W$25)*($G408&lt;&gt;"CM")*($H408:$P408))</f>
        <v>0</v>
      </c>
      <c r="AA408" s="135">
        <f t="array" ref="AA408">SUM(($D408=AA$25)*($G408="CM")*(H408+I408+J408+K408+L408+N408))</f>
        <v>0</v>
      </c>
      <c r="AB408" s="135">
        <f t="array" ref="AB408">SUM(($D408=AA$25)*($G408&lt;&gt;"CM")*(H408+I408+J408+K408+L408+N408))</f>
        <v>-127.92</v>
      </c>
    </row>
    <row r="409" spans="1:28" ht="15.75" thickBot="1" x14ac:dyDescent="0.3">
      <c r="A409" s="18" t="s">
        <v>22</v>
      </c>
      <c r="B409" s="18" t="s">
        <v>22</v>
      </c>
      <c r="C409" s="18" t="s">
        <v>65</v>
      </c>
      <c r="D409" s="27" t="s">
        <v>270</v>
      </c>
      <c r="E409" s="18" t="s">
        <v>66</v>
      </c>
      <c r="F409" s="19">
        <v>42780</v>
      </c>
      <c r="G409" s="27" t="s">
        <v>274</v>
      </c>
      <c r="H409" s="22">
        <v>0</v>
      </c>
      <c r="I409" s="20"/>
      <c r="J409" s="22">
        <v>0</v>
      </c>
      <c r="K409" s="22">
        <v>0</v>
      </c>
      <c r="L409" s="20"/>
      <c r="M409" s="22">
        <v>0</v>
      </c>
      <c r="N409" s="22">
        <v>0</v>
      </c>
      <c r="O409" s="22">
        <v>0</v>
      </c>
      <c r="P409" s="22">
        <v>0</v>
      </c>
      <c r="Q409" s="28">
        <f t="shared" si="12"/>
        <v>0</v>
      </c>
      <c r="R409" s="22">
        <v>0</v>
      </c>
      <c r="S409" s="22">
        <v>0</v>
      </c>
      <c r="T409" s="28">
        <f t="shared" si="13"/>
        <v>0</v>
      </c>
      <c r="U409" s="20"/>
      <c r="W409" s="135">
        <f t="array" ref="W409">SUM(($D409=W$25)*($G409="CM")*($H409:$P409))</f>
        <v>0</v>
      </c>
      <c r="X409" s="135">
        <f t="array" ref="X409">SUM(($D409=W$25)*($G409&lt;&gt;"CM")*($H409:$P409))</f>
        <v>0</v>
      </c>
      <c r="AA409" s="135">
        <f t="array" ref="AA409">SUM(($D409=AA$25)*($G409="CM")*(H409+I409+J409+K409+L409+N409))</f>
        <v>0</v>
      </c>
      <c r="AB409" s="135">
        <f t="array" ref="AB409">SUM(($D409=AA$25)*($G409&lt;&gt;"CM")*(H409+I409+J409+K409+L409+N409))</f>
        <v>0</v>
      </c>
    </row>
    <row r="410" spans="1:28" ht="15.75" thickBot="1" x14ac:dyDescent="0.3">
      <c r="A410" s="18" t="s">
        <v>22</v>
      </c>
      <c r="B410" s="18" t="s">
        <v>22</v>
      </c>
      <c r="C410" s="18" t="s">
        <v>65</v>
      </c>
      <c r="D410" s="27" t="s">
        <v>270</v>
      </c>
      <c r="E410" s="18" t="s">
        <v>66</v>
      </c>
      <c r="F410" s="19">
        <v>42781</v>
      </c>
      <c r="G410" s="27" t="s">
        <v>274</v>
      </c>
      <c r="H410" s="23">
        <v>0</v>
      </c>
      <c r="I410" s="21"/>
      <c r="J410" s="23">
        <v>11.8</v>
      </c>
      <c r="K410" s="23">
        <v>1.7</v>
      </c>
      <c r="L410" s="21"/>
      <c r="M410" s="23">
        <v>5.32</v>
      </c>
      <c r="N410" s="23">
        <v>0.35</v>
      </c>
      <c r="O410" s="23">
        <v>-0.25</v>
      </c>
      <c r="P410" s="23">
        <v>-0.14000000000000001</v>
      </c>
      <c r="Q410" s="28">
        <f t="shared" si="12"/>
        <v>-0.39</v>
      </c>
      <c r="R410" s="23">
        <v>0</v>
      </c>
      <c r="S410" s="23">
        <v>1.25</v>
      </c>
      <c r="T410" s="28">
        <f t="shared" si="13"/>
        <v>1.25</v>
      </c>
      <c r="U410" s="21"/>
      <c r="W410" s="135">
        <f t="array" ref="W410">SUM(($D410=W$25)*($G410="CM")*($H410:$P410))</f>
        <v>0</v>
      </c>
      <c r="X410" s="135">
        <f t="array" ref="X410">SUM(($D410=W$25)*($G410&lt;&gt;"CM")*($H410:$P410))</f>
        <v>0</v>
      </c>
      <c r="AA410" s="135">
        <f t="array" ref="AA410">SUM(($D410=AA$25)*($G410="CM")*(H410+I410+J410+K410+L410+N410))</f>
        <v>0</v>
      </c>
      <c r="AB410" s="135">
        <f t="array" ref="AB410">SUM(($D410=AA$25)*($G410&lt;&gt;"CM")*(H410+I410+J410+K410+L410+N410))</f>
        <v>13.85</v>
      </c>
    </row>
    <row r="411" spans="1:28" ht="15.75" thickBot="1" x14ac:dyDescent="0.3">
      <c r="A411" s="18" t="s">
        <v>22</v>
      </c>
      <c r="B411" s="18" t="s">
        <v>22</v>
      </c>
      <c r="C411" s="18" t="s">
        <v>65</v>
      </c>
      <c r="D411" s="27" t="s">
        <v>270</v>
      </c>
      <c r="E411" s="18" t="s">
        <v>66</v>
      </c>
      <c r="F411" s="19">
        <v>42782</v>
      </c>
      <c r="G411" s="27" t="s">
        <v>274</v>
      </c>
      <c r="H411" s="22">
        <v>0</v>
      </c>
      <c r="I411" s="20"/>
      <c r="J411" s="22">
        <v>6.73</v>
      </c>
      <c r="K411" s="22">
        <v>0.96</v>
      </c>
      <c r="L411" s="20"/>
      <c r="M411" s="22">
        <v>3.02</v>
      </c>
      <c r="N411" s="22">
        <v>0.2</v>
      </c>
      <c r="O411" s="22">
        <v>-0.14000000000000001</v>
      </c>
      <c r="P411" s="22">
        <v>-0.08</v>
      </c>
      <c r="Q411" s="28">
        <f t="shared" si="12"/>
        <v>-0.22000000000000003</v>
      </c>
      <c r="R411" s="22">
        <v>0</v>
      </c>
      <c r="S411" s="22">
        <v>0.71</v>
      </c>
      <c r="T411" s="28">
        <f t="shared" si="13"/>
        <v>0.71</v>
      </c>
      <c r="U411" s="20"/>
      <c r="W411" s="135">
        <f t="array" ref="W411">SUM(($D411=W$25)*($G411="CM")*($H411:$P411))</f>
        <v>0</v>
      </c>
      <c r="X411" s="135">
        <f t="array" ref="X411">SUM(($D411=W$25)*($G411&lt;&gt;"CM")*($H411:$P411))</f>
        <v>0</v>
      </c>
      <c r="AA411" s="135">
        <f t="array" ref="AA411">SUM(($D411=AA$25)*($G411="CM")*(H411+I411+J411+K411+L411+N411))</f>
        <v>0</v>
      </c>
      <c r="AB411" s="135">
        <f t="array" ref="AB411">SUM(($D411=AA$25)*($G411&lt;&gt;"CM")*(H411+I411+J411+K411+L411+N411))</f>
        <v>7.8900000000000006</v>
      </c>
    </row>
    <row r="412" spans="1:28" ht="15.75" thickBot="1" x14ac:dyDescent="0.3">
      <c r="A412" s="18" t="s">
        <v>22</v>
      </c>
      <c r="B412" s="18" t="s">
        <v>22</v>
      </c>
      <c r="C412" s="18" t="s">
        <v>65</v>
      </c>
      <c r="D412" s="27" t="s">
        <v>270</v>
      </c>
      <c r="E412" s="18" t="s">
        <v>66</v>
      </c>
      <c r="F412" s="19">
        <v>42785</v>
      </c>
      <c r="G412" s="27" t="s">
        <v>274</v>
      </c>
      <c r="H412" s="23">
        <v>0</v>
      </c>
      <c r="I412" s="21"/>
      <c r="J412" s="23">
        <v>-262.39999999999998</v>
      </c>
      <c r="K412" s="23">
        <v>-37.659999999999997</v>
      </c>
      <c r="L412" s="21"/>
      <c r="M412" s="23">
        <v>-118.08</v>
      </c>
      <c r="N412" s="23">
        <v>-7.9</v>
      </c>
      <c r="O412" s="23">
        <v>5.59</v>
      </c>
      <c r="P412" s="23">
        <v>3.07</v>
      </c>
      <c r="Q412" s="28">
        <f t="shared" si="12"/>
        <v>8.66</v>
      </c>
      <c r="R412" s="23">
        <v>0</v>
      </c>
      <c r="S412" s="23">
        <v>-27.73</v>
      </c>
      <c r="T412" s="28">
        <f t="shared" si="13"/>
        <v>-27.73</v>
      </c>
      <c r="U412" s="21"/>
      <c r="W412" s="135">
        <f t="array" ref="W412">SUM(($D412=W$25)*($G412="CM")*($H412:$P412))</f>
        <v>0</v>
      </c>
      <c r="X412" s="135">
        <f t="array" ref="X412">SUM(($D412=W$25)*($G412&lt;&gt;"CM")*($H412:$P412))</f>
        <v>0</v>
      </c>
      <c r="AA412" s="135">
        <f t="array" ref="AA412">SUM(($D412=AA$25)*($G412="CM")*(H412+I412+J412+K412+L412+N412))</f>
        <v>0</v>
      </c>
      <c r="AB412" s="135">
        <f t="array" ref="AB412">SUM(($D412=AA$25)*($G412&lt;&gt;"CM")*(H412+I412+J412+K412+L412+N412))</f>
        <v>-307.95999999999992</v>
      </c>
    </row>
    <row r="413" spans="1:28" ht="15.75" thickBot="1" x14ac:dyDescent="0.3">
      <c r="A413" s="18" t="s">
        <v>22</v>
      </c>
      <c r="B413" s="18" t="s">
        <v>22</v>
      </c>
      <c r="C413" s="18" t="s">
        <v>65</v>
      </c>
      <c r="D413" s="27" t="s">
        <v>270</v>
      </c>
      <c r="E413" s="18" t="s">
        <v>66</v>
      </c>
      <c r="F413" s="19">
        <v>42786</v>
      </c>
      <c r="G413" s="27" t="s">
        <v>274</v>
      </c>
      <c r="H413" s="22">
        <v>0</v>
      </c>
      <c r="I413" s="20"/>
      <c r="J413" s="22">
        <v>-325.16000000000003</v>
      </c>
      <c r="K413" s="22">
        <v>-46.65</v>
      </c>
      <c r="L413" s="20"/>
      <c r="M413" s="22">
        <v>-146.30000000000001</v>
      </c>
      <c r="N413" s="22">
        <v>-9.7799999999999994</v>
      </c>
      <c r="O413" s="22">
        <v>6.92</v>
      </c>
      <c r="P413" s="22">
        <v>3.81</v>
      </c>
      <c r="Q413" s="28">
        <f t="shared" si="12"/>
        <v>10.73</v>
      </c>
      <c r="R413" s="22">
        <v>0</v>
      </c>
      <c r="S413" s="22">
        <v>-34.39</v>
      </c>
      <c r="T413" s="28">
        <f t="shared" si="13"/>
        <v>-34.39</v>
      </c>
      <c r="U413" s="20"/>
      <c r="W413" s="135">
        <f t="array" ref="W413">SUM(($D413=W$25)*($G413="CM")*($H413:$P413))</f>
        <v>0</v>
      </c>
      <c r="X413" s="135">
        <f t="array" ref="X413">SUM(($D413=W$25)*($G413&lt;&gt;"CM")*($H413:$P413))</f>
        <v>0</v>
      </c>
      <c r="AA413" s="135">
        <f t="array" ref="AA413">SUM(($D413=AA$25)*($G413="CM")*(H413+I413+J413+K413+L413+N413))</f>
        <v>0</v>
      </c>
      <c r="AB413" s="135">
        <f t="array" ref="AB413">SUM(($D413=AA$25)*($G413&lt;&gt;"CM")*(H413+I413+J413+K413+L413+N413))</f>
        <v>-381.59</v>
      </c>
    </row>
    <row r="414" spans="1:28" ht="15.75" thickBot="1" x14ac:dyDescent="0.3">
      <c r="A414" s="18" t="s">
        <v>22</v>
      </c>
      <c r="B414" s="18" t="s">
        <v>22</v>
      </c>
      <c r="C414" s="18" t="s">
        <v>65</v>
      </c>
      <c r="D414" s="27" t="s">
        <v>270</v>
      </c>
      <c r="E414" s="18" t="s">
        <v>66</v>
      </c>
      <c r="F414" s="19">
        <v>42788</v>
      </c>
      <c r="G414" s="27" t="s">
        <v>274</v>
      </c>
      <c r="H414" s="23">
        <v>17.329999999999998</v>
      </c>
      <c r="I414" s="21"/>
      <c r="J414" s="23">
        <v>9.93</v>
      </c>
      <c r="K414" s="23">
        <v>1.43</v>
      </c>
      <c r="L414" s="21"/>
      <c r="M414" s="23">
        <v>4.47</v>
      </c>
      <c r="N414" s="23">
        <v>0.3</v>
      </c>
      <c r="O414" s="23">
        <v>-0.21</v>
      </c>
      <c r="P414" s="23">
        <v>-0.12</v>
      </c>
      <c r="Q414" s="28">
        <f t="shared" si="12"/>
        <v>-0.32999999999999996</v>
      </c>
      <c r="R414" s="23">
        <v>0</v>
      </c>
      <c r="S414" s="23">
        <v>2.61</v>
      </c>
      <c r="T414" s="28">
        <f t="shared" si="13"/>
        <v>2.61</v>
      </c>
      <c r="U414" s="21"/>
      <c r="W414" s="135">
        <f t="array" ref="W414">SUM(($D414=W$25)*($G414="CM")*($H414:$P414))</f>
        <v>0</v>
      </c>
      <c r="X414" s="135">
        <f t="array" ref="X414">SUM(($D414=W$25)*($G414&lt;&gt;"CM")*($H414:$P414))</f>
        <v>0</v>
      </c>
      <c r="AA414" s="135">
        <f t="array" ref="AA414">SUM(($D414=AA$25)*($G414="CM")*(H414+I414+J414+K414+L414+N414))</f>
        <v>0</v>
      </c>
      <c r="AB414" s="135">
        <f t="array" ref="AB414">SUM(($D414=AA$25)*($G414&lt;&gt;"CM")*(H414+I414+J414+K414+L414+N414))</f>
        <v>28.99</v>
      </c>
    </row>
    <row r="415" spans="1:28" ht="15.75" thickBot="1" x14ac:dyDescent="0.3">
      <c r="A415" s="18" t="s">
        <v>22</v>
      </c>
      <c r="B415" s="18" t="s">
        <v>22</v>
      </c>
      <c r="C415" s="18" t="s">
        <v>65</v>
      </c>
      <c r="D415" s="27" t="s">
        <v>270</v>
      </c>
      <c r="E415" s="18" t="s">
        <v>66</v>
      </c>
      <c r="F415" s="19">
        <v>42793</v>
      </c>
      <c r="G415" s="27" t="s">
        <v>274</v>
      </c>
      <c r="H415" s="22">
        <v>0</v>
      </c>
      <c r="I415" s="20"/>
      <c r="J415" s="22">
        <v>-455.41</v>
      </c>
      <c r="K415" s="22">
        <v>-65.349999999999994</v>
      </c>
      <c r="L415" s="20"/>
      <c r="M415" s="22">
        <v>-204.92</v>
      </c>
      <c r="N415" s="22">
        <v>-13.69</v>
      </c>
      <c r="O415" s="22">
        <v>9.6999999999999993</v>
      </c>
      <c r="P415" s="22">
        <v>5.34</v>
      </c>
      <c r="Q415" s="28">
        <f t="shared" si="12"/>
        <v>15.04</v>
      </c>
      <c r="R415" s="22">
        <v>0</v>
      </c>
      <c r="S415" s="22">
        <v>-48.16</v>
      </c>
      <c r="T415" s="28">
        <f t="shared" si="13"/>
        <v>-48.16</v>
      </c>
      <c r="U415" s="20"/>
      <c r="W415" s="135">
        <f t="array" ref="W415">SUM(($D415=W$25)*($G415="CM")*($H415:$P415))</f>
        <v>0</v>
      </c>
      <c r="X415" s="135">
        <f t="array" ref="X415">SUM(($D415=W$25)*($G415&lt;&gt;"CM")*($H415:$P415))</f>
        <v>0</v>
      </c>
      <c r="AA415" s="135">
        <f t="array" ref="AA415">SUM(($D415=AA$25)*($G415="CM")*(H415+I415+J415+K415+L415+N415))</f>
        <v>0</v>
      </c>
      <c r="AB415" s="135">
        <f t="array" ref="AB415">SUM(($D415=AA$25)*($G415&lt;&gt;"CM")*(H415+I415+J415+K415+L415+N415))</f>
        <v>-534.45000000000005</v>
      </c>
    </row>
    <row r="416" spans="1:28" ht="15.75" thickBot="1" x14ac:dyDescent="0.3">
      <c r="A416" s="18" t="s">
        <v>22</v>
      </c>
      <c r="B416" s="18" t="s">
        <v>22</v>
      </c>
      <c r="C416" s="18" t="s">
        <v>65</v>
      </c>
      <c r="D416" s="27" t="s">
        <v>270</v>
      </c>
      <c r="E416" s="18" t="s">
        <v>66</v>
      </c>
      <c r="F416" s="19">
        <v>42797</v>
      </c>
      <c r="G416" s="27" t="s">
        <v>274</v>
      </c>
      <c r="H416" s="23">
        <v>0</v>
      </c>
      <c r="I416" s="21"/>
      <c r="J416" s="23">
        <v>-151.88</v>
      </c>
      <c r="K416" s="23">
        <v>-21.79</v>
      </c>
      <c r="L416" s="21"/>
      <c r="M416" s="23">
        <v>-68.36</v>
      </c>
      <c r="N416" s="23">
        <v>-4.57</v>
      </c>
      <c r="O416" s="23">
        <v>-0.54</v>
      </c>
      <c r="P416" s="23">
        <v>1.1399999999999999</v>
      </c>
      <c r="Q416" s="28">
        <f t="shared" si="12"/>
        <v>0.59999999999999987</v>
      </c>
      <c r="R416" s="23">
        <v>0</v>
      </c>
      <c r="S416" s="23">
        <v>-14.35</v>
      </c>
      <c r="T416" s="28">
        <f t="shared" si="13"/>
        <v>-14.35</v>
      </c>
      <c r="U416" s="21"/>
      <c r="W416" s="135">
        <f t="array" ref="W416">SUM(($D416=W$25)*($G416="CM")*($H416:$P416))</f>
        <v>0</v>
      </c>
      <c r="X416" s="135">
        <f t="array" ref="X416">SUM(($D416=W$25)*($G416&lt;&gt;"CM")*($H416:$P416))</f>
        <v>0</v>
      </c>
      <c r="AA416" s="135">
        <f t="array" ref="AA416">SUM(($D416=AA$25)*($G416="CM")*(H416+I416+J416+K416+L416+N416))</f>
        <v>0</v>
      </c>
      <c r="AB416" s="135">
        <f t="array" ref="AB416">SUM(($D416=AA$25)*($G416&lt;&gt;"CM")*(H416+I416+J416+K416+L416+N416))</f>
        <v>-178.23999999999998</v>
      </c>
    </row>
    <row r="417" spans="1:28" ht="15.75" thickBot="1" x14ac:dyDescent="0.3">
      <c r="A417" s="18" t="s">
        <v>22</v>
      </c>
      <c r="B417" s="18" t="s">
        <v>22</v>
      </c>
      <c r="C417" s="18" t="s">
        <v>65</v>
      </c>
      <c r="D417" s="27" t="s">
        <v>270</v>
      </c>
      <c r="E417" s="18" t="s">
        <v>66</v>
      </c>
      <c r="F417" s="19">
        <v>42798</v>
      </c>
      <c r="G417" s="27" t="s">
        <v>274</v>
      </c>
      <c r="H417" s="22">
        <v>0</v>
      </c>
      <c r="I417" s="20"/>
      <c r="J417" s="22">
        <v>567.51</v>
      </c>
      <c r="K417" s="22">
        <v>81.430000000000007</v>
      </c>
      <c r="L417" s="20"/>
      <c r="M417" s="22">
        <v>255.36</v>
      </c>
      <c r="N417" s="22">
        <v>17.059999999999999</v>
      </c>
      <c r="O417" s="22">
        <v>2.14</v>
      </c>
      <c r="P417" s="22">
        <v>-4.3</v>
      </c>
      <c r="Q417" s="28">
        <f t="shared" si="12"/>
        <v>-2.1599999999999997</v>
      </c>
      <c r="R417" s="22">
        <v>0</v>
      </c>
      <c r="S417" s="22">
        <v>53.68</v>
      </c>
      <c r="T417" s="28">
        <f t="shared" si="13"/>
        <v>53.68</v>
      </c>
      <c r="U417" s="20"/>
      <c r="W417" s="135">
        <f t="array" ref="W417">SUM(($D417=W$25)*($G417="CM")*($H417:$P417))</f>
        <v>0</v>
      </c>
      <c r="X417" s="135">
        <f t="array" ref="X417">SUM(($D417=W$25)*($G417&lt;&gt;"CM")*($H417:$P417))</f>
        <v>0</v>
      </c>
      <c r="AA417" s="135">
        <f t="array" ref="AA417">SUM(($D417=AA$25)*($G417="CM")*(H417+I417+J417+K417+L417+N417))</f>
        <v>0</v>
      </c>
      <c r="AB417" s="135">
        <f t="array" ref="AB417">SUM(($D417=AA$25)*($G417&lt;&gt;"CM")*(H417+I417+J417+K417+L417+N417))</f>
        <v>666</v>
      </c>
    </row>
    <row r="418" spans="1:28" ht="15.75" thickBot="1" x14ac:dyDescent="0.3">
      <c r="A418" s="18" t="s">
        <v>22</v>
      </c>
      <c r="B418" s="18" t="s">
        <v>22</v>
      </c>
      <c r="C418" s="18" t="s">
        <v>65</v>
      </c>
      <c r="D418" s="27" t="s">
        <v>270</v>
      </c>
      <c r="E418" s="18" t="s">
        <v>66</v>
      </c>
      <c r="F418" s="19">
        <v>42799</v>
      </c>
      <c r="G418" s="27" t="s">
        <v>274</v>
      </c>
      <c r="H418" s="23">
        <v>25.33</v>
      </c>
      <c r="I418" s="21"/>
      <c r="J418" s="23">
        <v>134.88999999999999</v>
      </c>
      <c r="K418" s="23">
        <v>19.34</v>
      </c>
      <c r="L418" s="21"/>
      <c r="M418" s="23">
        <v>60.68</v>
      </c>
      <c r="N418" s="23">
        <v>4.04</v>
      </c>
      <c r="O418" s="23">
        <v>0.52</v>
      </c>
      <c r="P418" s="23">
        <v>-1.03</v>
      </c>
      <c r="Q418" s="28">
        <f t="shared" si="12"/>
        <v>-0.51</v>
      </c>
      <c r="R418" s="23">
        <v>0</v>
      </c>
      <c r="S418" s="23">
        <v>14.79</v>
      </c>
      <c r="T418" s="28">
        <f t="shared" si="13"/>
        <v>14.79</v>
      </c>
      <c r="U418" s="21"/>
      <c r="W418" s="135">
        <f t="array" ref="W418">SUM(($D418=W$25)*($G418="CM")*($H418:$P418))</f>
        <v>0</v>
      </c>
      <c r="X418" s="135">
        <f t="array" ref="X418">SUM(($D418=W$25)*($G418&lt;&gt;"CM")*($H418:$P418))</f>
        <v>0</v>
      </c>
      <c r="AA418" s="135">
        <f t="array" ref="AA418">SUM(($D418=AA$25)*($G418="CM")*(H418+I418+J418+K418+L418+N418))</f>
        <v>0</v>
      </c>
      <c r="AB418" s="135">
        <f t="array" ref="AB418">SUM(($D418=AA$25)*($G418&lt;&gt;"CM")*(H418+I418+J418+K418+L418+N418))</f>
        <v>183.59999999999997</v>
      </c>
    </row>
    <row r="419" spans="1:28" ht="15.75" thickBot="1" x14ac:dyDescent="0.3">
      <c r="A419" s="18" t="s">
        <v>22</v>
      </c>
      <c r="B419" s="18" t="s">
        <v>22</v>
      </c>
      <c r="C419" s="18" t="s">
        <v>65</v>
      </c>
      <c r="D419" s="27" t="s">
        <v>270</v>
      </c>
      <c r="E419" s="18" t="s">
        <v>66</v>
      </c>
      <c r="F419" s="19">
        <v>42800</v>
      </c>
      <c r="G419" s="27" t="s">
        <v>274</v>
      </c>
      <c r="H419" s="22">
        <v>0</v>
      </c>
      <c r="I419" s="20"/>
      <c r="J419" s="22">
        <v>-952</v>
      </c>
      <c r="K419" s="22">
        <v>-136.61000000000001</v>
      </c>
      <c r="L419" s="20"/>
      <c r="M419" s="22">
        <v>-428.37</v>
      </c>
      <c r="N419" s="22">
        <v>-28.62</v>
      </c>
      <c r="O419" s="22">
        <v>-3.59</v>
      </c>
      <c r="P419" s="22">
        <v>7.22</v>
      </c>
      <c r="Q419" s="28">
        <f t="shared" si="12"/>
        <v>3.63</v>
      </c>
      <c r="R419" s="22">
        <v>0</v>
      </c>
      <c r="S419" s="22">
        <v>-90.05</v>
      </c>
      <c r="T419" s="28">
        <f t="shared" si="13"/>
        <v>-90.05</v>
      </c>
      <c r="U419" s="20"/>
      <c r="W419" s="135">
        <f t="array" ref="W419">SUM(($D419=W$25)*($G419="CM")*($H419:$P419))</f>
        <v>0</v>
      </c>
      <c r="X419" s="135">
        <f t="array" ref="X419">SUM(($D419=W$25)*($G419&lt;&gt;"CM")*($H419:$P419))</f>
        <v>0</v>
      </c>
      <c r="AA419" s="135">
        <f t="array" ref="AA419">SUM(($D419=AA$25)*($G419="CM")*(H419+I419+J419+K419+L419+N419))</f>
        <v>0</v>
      </c>
      <c r="AB419" s="135">
        <f t="array" ref="AB419">SUM(($D419=AA$25)*($G419&lt;&gt;"CM")*(H419+I419+J419+K419+L419+N419))</f>
        <v>-1117.23</v>
      </c>
    </row>
    <row r="420" spans="1:28" ht="15.75" thickBot="1" x14ac:dyDescent="0.3">
      <c r="A420" s="18" t="s">
        <v>22</v>
      </c>
      <c r="B420" s="18" t="s">
        <v>22</v>
      </c>
      <c r="C420" s="18" t="s">
        <v>65</v>
      </c>
      <c r="D420" s="27" t="s">
        <v>270</v>
      </c>
      <c r="E420" s="18" t="s">
        <v>66</v>
      </c>
      <c r="F420" s="19">
        <v>42801</v>
      </c>
      <c r="G420" s="27" t="s">
        <v>274</v>
      </c>
      <c r="H420" s="23">
        <v>0</v>
      </c>
      <c r="I420" s="21"/>
      <c r="J420" s="23">
        <v>19.440000000000001</v>
      </c>
      <c r="K420" s="23">
        <v>2.79</v>
      </c>
      <c r="L420" s="21"/>
      <c r="M420" s="23">
        <v>8.74</v>
      </c>
      <c r="N420" s="23">
        <v>0.59</v>
      </c>
      <c r="O420" s="23">
        <v>0.09</v>
      </c>
      <c r="P420" s="23">
        <v>-0.16</v>
      </c>
      <c r="Q420" s="28">
        <f t="shared" si="12"/>
        <v>-7.0000000000000007E-2</v>
      </c>
      <c r="R420" s="23">
        <v>0</v>
      </c>
      <c r="S420" s="23">
        <v>1.84</v>
      </c>
      <c r="T420" s="28">
        <f t="shared" si="13"/>
        <v>1.84</v>
      </c>
      <c r="U420" s="21"/>
      <c r="W420" s="135">
        <f t="array" ref="W420">SUM(($D420=W$25)*($G420="CM")*($H420:$P420))</f>
        <v>0</v>
      </c>
      <c r="X420" s="135">
        <f t="array" ref="X420">SUM(($D420=W$25)*($G420&lt;&gt;"CM")*($H420:$P420))</f>
        <v>0</v>
      </c>
      <c r="AA420" s="135">
        <f t="array" ref="AA420">SUM(($D420=AA$25)*($G420="CM")*(H420+I420+J420+K420+L420+N420))</f>
        <v>0</v>
      </c>
      <c r="AB420" s="135">
        <f t="array" ref="AB420">SUM(($D420=AA$25)*($G420&lt;&gt;"CM")*(H420+I420+J420+K420+L420+N420))</f>
        <v>22.82</v>
      </c>
    </row>
    <row r="421" spans="1:28" ht="15.75" thickBot="1" x14ac:dyDescent="0.3">
      <c r="A421" s="18" t="s">
        <v>22</v>
      </c>
      <c r="B421" s="18" t="s">
        <v>22</v>
      </c>
      <c r="C421" s="18" t="s">
        <v>65</v>
      </c>
      <c r="D421" s="27" t="s">
        <v>270</v>
      </c>
      <c r="E421" s="18" t="s">
        <v>66</v>
      </c>
      <c r="F421" s="19">
        <v>42802</v>
      </c>
      <c r="G421" s="27" t="s">
        <v>274</v>
      </c>
      <c r="H421" s="22">
        <v>-28</v>
      </c>
      <c r="I421" s="20"/>
      <c r="J421" s="22">
        <v>23.68</v>
      </c>
      <c r="K421" s="22">
        <v>3.4</v>
      </c>
      <c r="L421" s="20"/>
      <c r="M421" s="22">
        <v>10.65</v>
      </c>
      <c r="N421" s="22">
        <v>0.71</v>
      </c>
      <c r="O421" s="22">
        <v>0.09</v>
      </c>
      <c r="P421" s="22">
        <v>-0.18</v>
      </c>
      <c r="Q421" s="28">
        <f t="shared" si="12"/>
        <v>-0.09</v>
      </c>
      <c r="R421" s="22">
        <v>0</v>
      </c>
      <c r="S421" s="22">
        <v>-0.01</v>
      </c>
      <c r="T421" s="28">
        <f t="shared" si="13"/>
        <v>-0.01</v>
      </c>
      <c r="U421" s="20"/>
      <c r="W421" s="135">
        <f t="array" ref="W421">SUM(($D421=W$25)*($G421="CM")*($H421:$P421))</f>
        <v>0</v>
      </c>
      <c r="X421" s="135">
        <f t="array" ref="X421">SUM(($D421=W$25)*($G421&lt;&gt;"CM")*($H421:$P421))</f>
        <v>0</v>
      </c>
      <c r="AA421" s="135">
        <f t="array" ref="AA421">SUM(($D421=AA$25)*($G421="CM")*(H421+I421+J421+K421+L421+N421))</f>
        <v>0</v>
      </c>
      <c r="AB421" s="135">
        <f t="array" ref="AB421">SUM(($D421=AA$25)*($G421&lt;&gt;"CM")*(H421+I421+J421+K421+L421+N421))</f>
        <v>-0.21000000000000041</v>
      </c>
    </row>
    <row r="422" spans="1:28" ht="15.75" thickBot="1" x14ac:dyDescent="0.3">
      <c r="A422" s="18" t="s">
        <v>22</v>
      </c>
      <c r="B422" s="18" t="s">
        <v>22</v>
      </c>
      <c r="C422" s="18" t="s">
        <v>65</v>
      </c>
      <c r="D422" s="27" t="s">
        <v>270</v>
      </c>
      <c r="E422" s="18" t="s">
        <v>66</v>
      </c>
      <c r="F422" s="19">
        <v>42803</v>
      </c>
      <c r="G422" s="27" t="s">
        <v>274</v>
      </c>
      <c r="H422" s="23">
        <v>240</v>
      </c>
      <c r="I422" s="21"/>
      <c r="J422" s="23">
        <v>515.97</v>
      </c>
      <c r="K422" s="23">
        <v>74.05</v>
      </c>
      <c r="L422" s="21"/>
      <c r="M422" s="23">
        <v>232.16</v>
      </c>
      <c r="N422" s="23">
        <v>15.51</v>
      </c>
      <c r="O422" s="23">
        <v>1.97</v>
      </c>
      <c r="P422" s="23">
        <v>-3.92</v>
      </c>
      <c r="Q422" s="28">
        <f t="shared" si="12"/>
        <v>-1.95</v>
      </c>
      <c r="R422" s="23">
        <v>0</v>
      </c>
      <c r="S422" s="23">
        <v>68.180000000000007</v>
      </c>
      <c r="T422" s="28">
        <f t="shared" si="13"/>
        <v>68.180000000000007</v>
      </c>
      <c r="U422" s="21"/>
      <c r="W422" s="135">
        <f t="array" ref="W422">SUM(($D422=W$25)*($G422="CM")*($H422:$P422))</f>
        <v>0</v>
      </c>
      <c r="X422" s="135">
        <f t="array" ref="X422">SUM(($D422=W$25)*($G422&lt;&gt;"CM")*($H422:$P422))</f>
        <v>0</v>
      </c>
      <c r="AA422" s="135">
        <f t="array" ref="AA422">SUM(($D422=AA$25)*($G422="CM")*(H422+I422+J422+K422+L422+N422))</f>
        <v>0</v>
      </c>
      <c r="AB422" s="135">
        <f t="array" ref="AB422">SUM(($D422=AA$25)*($G422&lt;&gt;"CM")*(H422+I422+J422+K422+L422+N422))</f>
        <v>845.53</v>
      </c>
    </row>
    <row r="423" spans="1:28" ht="15.75" thickBot="1" x14ac:dyDescent="0.3">
      <c r="A423" s="18" t="s">
        <v>22</v>
      </c>
      <c r="B423" s="18" t="s">
        <v>22</v>
      </c>
      <c r="C423" s="18" t="s">
        <v>65</v>
      </c>
      <c r="D423" s="27" t="s">
        <v>270</v>
      </c>
      <c r="E423" s="18" t="s">
        <v>66</v>
      </c>
      <c r="F423" s="19">
        <v>42804</v>
      </c>
      <c r="G423" s="27" t="s">
        <v>274</v>
      </c>
      <c r="H423" s="22">
        <v>280</v>
      </c>
      <c r="I423" s="20"/>
      <c r="J423" s="22">
        <v>1422.86</v>
      </c>
      <c r="K423" s="22">
        <v>204.17</v>
      </c>
      <c r="L423" s="20"/>
      <c r="M423" s="22">
        <v>640.24</v>
      </c>
      <c r="N423" s="22">
        <v>42.77</v>
      </c>
      <c r="O423" s="22">
        <v>5.41</v>
      </c>
      <c r="P423" s="22">
        <v>-10.81</v>
      </c>
      <c r="Q423" s="28">
        <f t="shared" si="12"/>
        <v>-5.4</v>
      </c>
      <c r="R423" s="22">
        <v>0</v>
      </c>
      <c r="S423" s="22">
        <v>157.15</v>
      </c>
      <c r="T423" s="28">
        <f t="shared" si="13"/>
        <v>157.15</v>
      </c>
      <c r="U423" s="20"/>
      <c r="W423" s="135">
        <f t="array" ref="W423">SUM(($D423=W$25)*($G423="CM")*($H423:$P423))</f>
        <v>0</v>
      </c>
      <c r="X423" s="135">
        <f t="array" ref="X423">SUM(($D423=W$25)*($G423&lt;&gt;"CM")*($H423:$P423))</f>
        <v>0</v>
      </c>
      <c r="AA423" s="135">
        <f t="array" ref="AA423">SUM(($D423=AA$25)*($G423="CM")*(H423+I423+J423+K423+L423+N423))</f>
        <v>0</v>
      </c>
      <c r="AB423" s="135">
        <f t="array" ref="AB423">SUM(($D423=AA$25)*($G423&lt;&gt;"CM")*(H423+I423+J423+K423+L423+N423))</f>
        <v>1949.8</v>
      </c>
    </row>
    <row r="424" spans="1:28" ht="15.75" thickBot="1" x14ac:dyDescent="0.3">
      <c r="A424" s="18" t="s">
        <v>22</v>
      </c>
      <c r="B424" s="18" t="s">
        <v>22</v>
      </c>
      <c r="C424" s="18" t="s">
        <v>65</v>
      </c>
      <c r="D424" s="27" t="s">
        <v>270</v>
      </c>
      <c r="E424" s="18" t="s">
        <v>66</v>
      </c>
      <c r="F424" s="19">
        <v>42805</v>
      </c>
      <c r="G424" s="27" t="s">
        <v>274</v>
      </c>
      <c r="H424" s="23">
        <v>600</v>
      </c>
      <c r="I424" s="21"/>
      <c r="J424" s="23">
        <v>11575.11</v>
      </c>
      <c r="K424" s="23">
        <v>1660.96</v>
      </c>
      <c r="L424" s="21"/>
      <c r="M424" s="23">
        <v>5208.45</v>
      </c>
      <c r="N424" s="23">
        <v>347.89</v>
      </c>
      <c r="O424" s="23">
        <v>43.98</v>
      </c>
      <c r="P424" s="23">
        <v>-87.92</v>
      </c>
      <c r="Q424" s="28">
        <f t="shared" si="12"/>
        <v>-43.940000000000005</v>
      </c>
      <c r="R424" s="23">
        <v>0</v>
      </c>
      <c r="S424" s="23">
        <v>1143.23</v>
      </c>
      <c r="T424" s="28">
        <f t="shared" si="13"/>
        <v>1143.23</v>
      </c>
      <c r="U424" s="21"/>
      <c r="W424" s="135">
        <f t="array" ref="W424">SUM(($D424=W$25)*($G424="CM")*($H424:$P424))</f>
        <v>0</v>
      </c>
      <c r="X424" s="135">
        <f t="array" ref="X424">SUM(($D424=W$25)*($G424&lt;&gt;"CM")*($H424:$P424))</f>
        <v>0</v>
      </c>
      <c r="AA424" s="135">
        <f t="array" ref="AA424">SUM(($D424=AA$25)*($G424="CM")*(H424+I424+J424+K424+L424+N424))</f>
        <v>0</v>
      </c>
      <c r="AB424" s="135">
        <f t="array" ref="AB424">SUM(($D424=AA$25)*($G424&lt;&gt;"CM")*(H424+I424+J424+K424+L424+N424))</f>
        <v>14183.96</v>
      </c>
    </row>
    <row r="425" spans="1:28" ht="15.75" thickBot="1" x14ac:dyDescent="0.3">
      <c r="A425" s="18" t="s">
        <v>22</v>
      </c>
      <c r="B425" s="18" t="s">
        <v>22</v>
      </c>
      <c r="C425" s="18" t="s">
        <v>65</v>
      </c>
      <c r="D425" s="27" t="s">
        <v>270</v>
      </c>
      <c r="E425" s="18" t="s">
        <v>66</v>
      </c>
      <c r="F425" s="19">
        <v>42806</v>
      </c>
      <c r="G425" s="27" t="s">
        <v>274</v>
      </c>
      <c r="H425" s="22">
        <v>1800</v>
      </c>
      <c r="I425" s="20"/>
      <c r="J425" s="22">
        <v>9606.86</v>
      </c>
      <c r="K425" s="22">
        <v>1378.52</v>
      </c>
      <c r="L425" s="20"/>
      <c r="M425" s="22">
        <v>4322.83</v>
      </c>
      <c r="N425" s="22">
        <v>288.73</v>
      </c>
      <c r="O425" s="22">
        <v>36.47</v>
      </c>
      <c r="P425" s="22">
        <v>-72.959999999999994</v>
      </c>
      <c r="Q425" s="28">
        <f t="shared" si="12"/>
        <v>-36.489999999999995</v>
      </c>
      <c r="R425" s="22">
        <v>0</v>
      </c>
      <c r="S425" s="22">
        <v>1053.79</v>
      </c>
      <c r="T425" s="28">
        <f t="shared" si="13"/>
        <v>1053.79</v>
      </c>
      <c r="U425" s="20"/>
      <c r="W425" s="135">
        <f t="array" ref="W425">SUM(($D425=W$25)*($G425="CM")*($H425:$P425))</f>
        <v>0</v>
      </c>
      <c r="X425" s="135">
        <f t="array" ref="X425">SUM(($D425=W$25)*($G425&lt;&gt;"CM")*($H425:$P425))</f>
        <v>0</v>
      </c>
      <c r="AA425" s="135">
        <f t="array" ref="AA425">SUM(($D425=AA$25)*($G425="CM")*(H425+I425+J425+K425+L425+N425))</f>
        <v>0</v>
      </c>
      <c r="AB425" s="135">
        <f t="array" ref="AB425">SUM(($D425=AA$25)*($G425&lt;&gt;"CM")*(H425+I425+J425+K425+L425+N425))</f>
        <v>13074.11</v>
      </c>
    </row>
    <row r="426" spans="1:28" ht="15.75" thickBot="1" x14ac:dyDescent="0.3">
      <c r="A426" s="18" t="s">
        <v>22</v>
      </c>
      <c r="B426" s="18" t="s">
        <v>22</v>
      </c>
      <c r="C426" s="18" t="s">
        <v>65</v>
      </c>
      <c r="D426" s="27" t="s">
        <v>270</v>
      </c>
      <c r="E426" s="18" t="s">
        <v>66</v>
      </c>
      <c r="F426" s="19">
        <v>42807</v>
      </c>
      <c r="G426" s="27" t="s">
        <v>274</v>
      </c>
      <c r="H426" s="23">
        <v>200</v>
      </c>
      <c r="I426" s="21"/>
      <c r="J426" s="23">
        <v>645.92999999999995</v>
      </c>
      <c r="K426" s="23">
        <v>92.69</v>
      </c>
      <c r="L426" s="21"/>
      <c r="M426" s="23">
        <v>290.64999999999998</v>
      </c>
      <c r="N426" s="23">
        <v>19.41</v>
      </c>
      <c r="O426" s="23">
        <v>2.48</v>
      </c>
      <c r="P426" s="23">
        <v>-4.92</v>
      </c>
      <c r="Q426" s="28">
        <f t="shared" si="12"/>
        <v>-2.44</v>
      </c>
      <c r="R426" s="23">
        <v>0</v>
      </c>
      <c r="S426" s="23">
        <v>77.22</v>
      </c>
      <c r="T426" s="28">
        <f t="shared" si="13"/>
        <v>77.22</v>
      </c>
      <c r="U426" s="21"/>
      <c r="W426" s="135">
        <f t="array" ref="W426">SUM(($D426=W$25)*($G426="CM")*($H426:$P426))</f>
        <v>0</v>
      </c>
      <c r="X426" s="135">
        <f t="array" ref="X426">SUM(($D426=W$25)*($G426&lt;&gt;"CM")*($H426:$P426))</f>
        <v>0</v>
      </c>
      <c r="AA426" s="135">
        <f t="array" ref="AA426">SUM(($D426=AA$25)*($G426="CM")*(H426+I426+J426+K426+L426+N426))</f>
        <v>0</v>
      </c>
      <c r="AB426" s="135">
        <f t="array" ref="AB426">SUM(($D426=AA$25)*($G426&lt;&gt;"CM")*(H426+I426+J426+K426+L426+N426))</f>
        <v>958.02999999999986</v>
      </c>
    </row>
    <row r="427" spans="1:28" ht="15.75" thickBot="1" x14ac:dyDescent="0.3">
      <c r="A427" s="18" t="s">
        <v>22</v>
      </c>
      <c r="B427" s="18" t="s">
        <v>22</v>
      </c>
      <c r="C427" s="18" t="s">
        <v>65</v>
      </c>
      <c r="D427" s="27" t="s">
        <v>270</v>
      </c>
      <c r="E427" s="18" t="s">
        <v>66</v>
      </c>
      <c r="F427" s="19">
        <v>42808</v>
      </c>
      <c r="G427" s="27" t="s">
        <v>274</v>
      </c>
      <c r="H427" s="22">
        <v>440</v>
      </c>
      <c r="I427" s="20"/>
      <c r="J427" s="22">
        <v>2078.0700000000002</v>
      </c>
      <c r="K427" s="22">
        <v>298.19</v>
      </c>
      <c r="L427" s="20"/>
      <c r="M427" s="22">
        <v>935.04</v>
      </c>
      <c r="N427" s="22">
        <v>62.45</v>
      </c>
      <c r="O427" s="22">
        <v>7.91</v>
      </c>
      <c r="P427" s="22">
        <v>-15.79</v>
      </c>
      <c r="Q427" s="28">
        <f t="shared" si="12"/>
        <v>-7.879999999999999</v>
      </c>
      <c r="R427" s="22">
        <v>0</v>
      </c>
      <c r="S427" s="22">
        <v>232</v>
      </c>
      <c r="T427" s="28">
        <f t="shared" si="13"/>
        <v>232</v>
      </c>
      <c r="U427" s="20"/>
      <c r="W427" s="135">
        <f t="array" ref="W427">SUM(($D427=W$25)*($G427="CM")*($H427:$P427))</f>
        <v>0</v>
      </c>
      <c r="X427" s="135">
        <f t="array" ref="X427">SUM(($D427=W$25)*($G427&lt;&gt;"CM")*($H427:$P427))</f>
        <v>0</v>
      </c>
      <c r="AA427" s="135">
        <f t="array" ref="AA427">SUM(($D427=AA$25)*($G427="CM")*(H427+I427+J427+K427+L427+N427))</f>
        <v>0</v>
      </c>
      <c r="AB427" s="135">
        <f t="array" ref="AB427">SUM(($D427=AA$25)*($G427&lt;&gt;"CM")*(H427+I427+J427+K427+L427+N427))</f>
        <v>2878.71</v>
      </c>
    </row>
    <row r="428" spans="1:28" ht="15.75" thickBot="1" x14ac:dyDescent="0.3">
      <c r="A428" s="18" t="s">
        <v>22</v>
      </c>
      <c r="B428" s="18" t="s">
        <v>22</v>
      </c>
      <c r="C428" s="18" t="s">
        <v>65</v>
      </c>
      <c r="D428" s="27" t="s">
        <v>270</v>
      </c>
      <c r="E428" s="18" t="s">
        <v>66</v>
      </c>
      <c r="F428" s="19">
        <v>42809</v>
      </c>
      <c r="G428" s="27" t="s">
        <v>274</v>
      </c>
      <c r="H428" s="23">
        <v>49.33</v>
      </c>
      <c r="I428" s="21"/>
      <c r="J428" s="23">
        <v>877.92</v>
      </c>
      <c r="K428" s="23">
        <v>125.98</v>
      </c>
      <c r="L428" s="21"/>
      <c r="M428" s="23">
        <v>395.05</v>
      </c>
      <c r="N428" s="23">
        <v>26.39</v>
      </c>
      <c r="O428" s="23">
        <v>3.37</v>
      </c>
      <c r="P428" s="23">
        <v>-6.7</v>
      </c>
      <c r="Q428" s="28">
        <f t="shared" si="12"/>
        <v>-3.33</v>
      </c>
      <c r="R428" s="23">
        <v>0</v>
      </c>
      <c r="S428" s="23">
        <v>87.02</v>
      </c>
      <c r="T428" s="28">
        <f t="shared" si="13"/>
        <v>87.02</v>
      </c>
      <c r="U428" s="21"/>
      <c r="W428" s="135">
        <f t="array" ref="W428">SUM(($D428=W$25)*($G428="CM")*($H428:$P428))</f>
        <v>0</v>
      </c>
      <c r="X428" s="135">
        <f t="array" ref="X428">SUM(($D428=W$25)*($G428&lt;&gt;"CM")*($H428:$P428))</f>
        <v>0</v>
      </c>
      <c r="AA428" s="135">
        <f t="array" ref="AA428">SUM(($D428=AA$25)*($G428="CM")*(H428+I428+J428+K428+L428+N428))</f>
        <v>0</v>
      </c>
      <c r="AB428" s="135">
        <f t="array" ref="AB428">SUM(($D428=AA$25)*($G428&lt;&gt;"CM")*(H428+I428+J428+K428+L428+N428))</f>
        <v>1079.6200000000001</v>
      </c>
    </row>
    <row r="429" spans="1:28" ht="15.75" thickBot="1" x14ac:dyDescent="0.3">
      <c r="A429" s="18" t="s">
        <v>22</v>
      </c>
      <c r="B429" s="18" t="s">
        <v>22</v>
      </c>
      <c r="C429" s="18" t="s">
        <v>65</v>
      </c>
      <c r="D429" s="27" t="s">
        <v>270</v>
      </c>
      <c r="E429" s="18" t="s">
        <v>66</v>
      </c>
      <c r="F429" s="19">
        <v>42810</v>
      </c>
      <c r="G429" s="27" t="s">
        <v>274</v>
      </c>
      <c r="H429" s="22">
        <v>520</v>
      </c>
      <c r="I429" s="20"/>
      <c r="J429" s="22">
        <v>2107.9699999999998</v>
      </c>
      <c r="K429" s="22">
        <v>302.49</v>
      </c>
      <c r="L429" s="20"/>
      <c r="M429" s="22">
        <v>948.51</v>
      </c>
      <c r="N429" s="22">
        <v>63.33</v>
      </c>
      <c r="O429" s="22">
        <v>8.0399999999999991</v>
      </c>
      <c r="P429" s="22">
        <v>-16.03</v>
      </c>
      <c r="Q429" s="28">
        <f t="shared" si="12"/>
        <v>-7.990000000000002</v>
      </c>
      <c r="R429" s="22">
        <v>0</v>
      </c>
      <c r="S429" s="22">
        <v>241.29</v>
      </c>
      <c r="T429" s="28">
        <f t="shared" si="13"/>
        <v>241.29</v>
      </c>
      <c r="U429" s="20"/>
      <c r="W429" s="135">
        <f t="array" ref="W429">SUM(($D429=W$25)*($G429="CM")*($H429:$P429))</f>
        <v>0</v>
      </c>
      <c r="X429" s="135">
        <f t="array" ref="X429">SUM(($D429=W$25)*($G429&lt;&gt;"CM")*($H429:$P429))</f>
        <v>0</v>
      </c>
      <c r="AA429" s="135">
        <f t="array" ref="AA429">SUM(($D429=AA$25)*($G429="CM")*(H429+I429+J429+K429+L429+N429))</f>
        <v>0</v>
      </c>
      <c r="AB429" s="135">
        <f t="array" ref="AB429">SUM(($D429=AA$25)*($G429&lt;&gt;"CM")*(H429+I429+J429+K429+L429+N429))</f>
        <v>2993.79</v>
      </c>
    </row>
    <row r="430" spans="1:28" ht="15.75" thickBot="1" x14ac:dyDescent="0.3">
      <c r="A430" s="18" t="s">
        <v>22</v>
      </c>
      <c r="B430" s="18" t="s">
        <v>22</v>
      </c>
      <c r="C430" s="18" t="s">
        <v>65</v>
      </c>
      <c r="D430" s="27" t="s">
        <v>270</v>
      </c>
      <c r="E430" s="18" t="s">
        <v>66</v>
      </c>
      <c r="F430" s="19">
        <v>42811</v>
      </c>
      <c r="G430" s="27" t="s">
        <v>274</v>
      </c>
      <c r="H430" s="23">
        <v>2224.0100000000002</v>
      </c>
      <c r="I430" s="21"/>
      <c r="J430" s="23">
        <v>18366.95</v>
      </c>
      <c r="K430" s="23">
        <v>2635.55</v>
      </c>
      <c r="L430" s="21"/>
      <c r="M430" s="23">
        <v>8264.5300000000007</v>
      </c>
      <c r="N430" s="23">
        <v>551.97</v>
      </c>
      <c r="O430" s="23">
        <v>69.739999999999995</v>
      </c>
      <c r="P430" s="23">
        <v>-139.5</v>
      </c>
      <c r="Q430" s="28">
        <f t="shared" si="12"/>
        <v>-69.760000000000005</v>
      </c>
      <c r="R430" s="23">
        <v>0</v>
      </c>
      <c r="S430" s="23">
        <v>1916.54</v>
      </c>
      <c r="T430" s="28">
        <f t="shared" si="13"/>
        <v>1916.54</v>
      </c>
      <c r="U430" s="21"/>
      <c r="W430" s="135">
        <f t="array" ref="W430">SUM(($D430=W$25)*($G430="CM")*($H430:$P430))</f>
        <v>0</v>
      </c>
      <c r="X430" s="135">
        <f t="array" ref="X430">SUM(($D430=W$25)*($G430&lt;&gt;"CM")*($H430:$P430))</f>
        <v>0</v>
      </c>
      <c r="AA430" s="135">
        <f t="array" ref="AA430">SUM(($D430=AA$25)*($G430="CM")*(H430+I430+J430+K430+L430+N430))</f>
        <v>0</v>
      </c>
      <c r="AB430" s="135">
        <f t="array" ref="AB430">SUM(($D430=AA$25)*($G430&lt;&gt;"CM")*(H430+I430+J430+K430+L430+N430))</f>
        <v>23778.48</v>
      </c>
    </row>
    <row r="431" spans="1:28" ht="15.75" thickBot="1" x14ac:dyDescent="0.3">
      <c r="A431" s="18" t="s">
        <v>22</v>
      </c>
      <c r="B431" s="18" t="s">
        <v>22</v>
      </c>
      <c r="C431" s="18" t="s">
        <v>65</v>
      </c>
      <c r="D431" s="27" t="s">
        <v>270</v>
      </c>
      <c r="E431" s="18" t="s">
        <v>66</v>
      </c>
      <c r="F431" s="19">
        <v>42812</v>
      </c>
      <c r="G431" s="27" t="s">
        <v>274</v>
      </c>
      <c r="H431" s="22">
        <v>400</v>
      </c>
      <c r="I431" s="20"/>
      <c r="J431" s="22">
        <v>573.08000000000004</v>
      </c>
      <c r="K431" s="22">
        <v>82.24</v>
      </c>
      <c r="L431" s="20"/>
      <c r="M431" s="22">
        <v>257.86</v>
      </c>
      <c r="N431" s="22">
        <v>17.22</v>
      </c>
      <c r="O431" s="22">
        <v>2.2200000000000002</v>
      </c>
      <c r="P431" s="22">
        <v>-4.37</v>
      </c>
      <c r="Q431" s="28">
        <f t="shared" si="12"/>
        <v>-2.15</v>
      </c>
      <c r="R431" s="22">
        <v>0</v>
      </c>
      <c r="S431" s="22">
        <v>86.43</v>
      </c>
      <c r="T431" s="28">
        <f t="shared" si="13"/>
        <v>86.43</v>
      </c>
      <c r="U431" s="20"/>
      <c r="W431" s="135">
        <f t="array" ref="W431">SUM(($D431=W$25)*($G431="CM")*($H431:$P431))</f>
        <v>0</v>
      </c>
      <c r="X431" s="135">
        <f t="array" ref="X431">SUM(($D431=W$25)*($G431&lt;&gt;"CM")*($H431:$P431))</f>
        <v>0</v>
      </c>
      <c r="AA431" s="135">
        <f t="array" ref="AA431">SUM(($D431=AA$25)*($G431="CM")*(H431+I431+J431+K431+L431+N431))</f>
        <v>0</v>
      </c>
      <c r="AB431" s="135">
        <f t="array" ref="AB431">SUM(($D431=AA$25)*($G431&lt;&gt;"CM")*(H431+I431+J431+K431+L431+N431))</f>
        <v>1072.54</v>
      </c>
    </row>
    <row r="432" spans="1:28" ht="15.75" thickBot="1" x14ac:dyDescent="0.3">
      <c r="A432" s="18" t="s">
        <v>22</v>
      </c>
      <c r="B432" s="18" t="s">
        <v>22</v>
      </c>
      <c r="C432" s="18" t="s">
        <v>65</v>
      </c>
      <c r="D432" s="27" t="s">
        <v>270</v>
      </c>
      <c r="E432" s="18" t="s">
        <v>66</v>
      </c>
      <c r="F432" s="19">
        <v>42813</v>
      </c>
      <c r="G432" s="27" t="s">
        <v>274</v>
      </c>
      <c r="H432" s="23">
        <v>854.67</v>
      </c>
      <c r="I432" s="21"/>
      <c r="J432" s="23">
        <v>2574.5300000000002</v>
      </c>
      <c r="K432" s="23">
        <v>369.42</v>
      </c>
      <c r="L432" s="21"/>
      <c r="M432" s="23">
        <v>1158.46</v>
      </c>
      <c r="N432" s="23">
        <v>77.39</v>
      </c>
      <c r="O432" s="23">
        <v>9.82</v>
      </c>
      <c r="P432" s="23">
        <v>-19.57</v>
      </c>
      <c r="Q432" s="28">
        <f t="shared" si="12"/>
        <v>-9.75</v>
      </c>
      <c r="R432" s="23">
        <v>0</v>
      </c>
      <c r="S432" s="23">
        <v>312.42</v>
      </c>
      <c r="T432" s="28">
        <f t="shared" si="13"/>
        <v>312.42</v>
      </c>
      <c r="U432" s="21"/>
      <c r="W432" s="135">
        <f t="array" ref="W432">SUM(($D432=W$25)*($G432="CM")*($H432:$P432))</f>
        <v>0</v>
      </c>
      <c r="X432" s="135">
        <f t="array" ref="X432">SUM(($D432=W$25)*($G432&lt;&gt;"CM")*($H432:$P432))</f>
        <v>0</v>
      </c>
      <c r="AA432" s="135">
        <f t="array" ref="AA432">SUM(($D432=AA$25)*($G432="CM")*(H432+I432+J432+K432+L432+N432))</f>
        <v>0</v>
      </c>
      <c r="AB432" s="135">
        <f t="array" ref="AB432">SUM(($D432=AA$25)*($G432&lt;&gt;"CM")*(H432+I432+J432+K432+L432+N432))</f>
        <v>3876.01</v>
      </c>
    </row>
    <row r="433" spans="1:28" ht="15.75" thickBot="1" x14ac:dyDescent="0.3">
      <c r="A433" s="18" t="s">
        <v>22</v>
      </c>
      <c r="B433" s="18" t="s">
        <v>22</v>
      </c>
      <c r="C433" s="18" t="s">
        <v>65</v>
      </c>
      <c r="D433" s="27" t="s">
        <v>270</v>
      </c>
      <c r="E433" s="18" t="s">
        <v>66</v>
      </c>
      <c r="F433" s="19">
        <v>42814</v>
      </c>
      <c r="G433" s="27" t="s">
        <v>274</v>
      </c>
      <c r="H433" s="22">
        <v>1760</v>
      </c>
      <c r="I433" s="20"/>
      <c r="J433" s="22">
        <v>6850.82</v>
      </c>
      <c r="K433" s="22">
        <v>983.05</v>
      </c>
      <c r="L433" s="20"/>
      <c r="M433" s="22">
        <v>3082.61</v>
      </c>
      <c r="N433" s="22">
        <v>205.88</v>
      </c>
      <c r="O433" s="22">
        <v>25.96</v>
      </c>
      <c r="P433" s="22">
        <v>-51.99</v>
      </c>
      <c r="Q433" s="28">
        <f t="shared" si="12"/>
        <v>-26.03</v>
      </c>
      <c r="R433" s="22">
        <v>0</v>
      </c>
      <c r="S433" s="22">
        <v>789.85</v>
      </c>
      <c r="T433" s="28">
        <f t="shared" si="13"/>
        <v>789.85</v>
      </c>
      <c r="U433" s="20"/>
      <c r="W433" s="135">
        <f t="array" ref="W433">SUM(($D433=W$25)*($G433="CM")*($H433:$P433))</f>
        <v>0</v>
      </c>
      <c r="X433" s="135">
        <f t="array" ref="X433">SUM(($D433=W$25)*($G433&lt;&gt;"CM")*($H433:$P433))</f>
        <v>0</v>
      </c>
      <c r="AA433" s="135">
        <f t="array" ref="AA433">SUM(($D433=AA$25)*($G433="CM")*(H433+I433+J433+K433+L433+N433))</f>
        <v>0</v>
      </c>
      <c r="AB433" s="135">
        <f t="array" ref="AB433">SUM(($D433=AA$25)*($G433&lt;&gt;"CM")*(H433+I433+J433+K433+L433+N433))</f>
        <v>9799.7499999999982</v>
      </c>
    </row>
    <row r="434" spans="1:28" ht="15.75" thickBot="1" x14ac:dyDescent="0.3">
      <c r="A434" s="18" t="s">
        <v>22</v>
      </c>
      <c r="B434" s="18" t="s">
        <v>22</v>
      </c>
      <c r="C434" s="18" t="s">
        <v>65</v>
      </c>
      <c r="D434" s="27" t="s">
        <v>270</v>
      </c>
      <c r="E434" s="18" t="s">
        <v>66</v>
      </c>
      <c r="F434" s="19">
        <v>42815</v>
      </c>
      <c r="G434" s="27" t="s">
        <v>274</v>
      </c>
      <c r="H434" s="23">
        <v>49.33</v>
      </c>
      <c r="I434" s="21"/>
      <c r="J434" s="23">
        <v>266.95</v>
      </c>
      <c r="K434" s="23">
        <v>38.299999999999997</v>
      </c>
      <c r="L434" s="21"/>
      <c r="M434" s="23">
        <v>120.12</v>
      </c>
      <c r="N434" s="23">
        <v>8.02</v>
      </c>
      <c r="O434" s="23">
        <v>1</v>
      </c>
      <c r="P434" s="23">
        <v>-2.02</v>
      </c>
      <c r="Q434" s="28">
        <f t="shared" si="12"/>
        <v>-1.02</v>
      </c>
      <c r="R434" s="23">
        <v>0</v>
      </c>
      <c r="S434" s="23">
        <v>29.22</v>
      </c>
      <c r="T434" s="28">
        <f t="shared" si="13"/>
        <v>29.22</v>
      </c>
      <c r="U434" s="21"/>
      <c r="W434" s="135">
        <f t="array" ref="W434">SUM(($D434=W$25)*($G434="CM")*($H434:$P434))</f>
        <v>0</v>
      </c>
      <c r="X434" s="135">
        <f t="array" ref="X434">SUM(($D434=W$25)*($G434&lt;&gt;"CM")*($H434:$P434))</f>
        <v>0</v>
      </c>
      <c r="AA434" s="135">
        <f t="array" ref="AA434">SUM(($D434=AA$25)*($G434="CM")*(H434+I434+J434+K434+L434+N434))</f>
        <v>0</v>
      </c>
      <c r="AB434" s="135">
        <f t="array" ref="AB434">SUM(($D434=AA$25)*($G434&lt;&gt;"CM")*(H434+I434+J434+K434+L434+N434))</f>
        <v>362.59999999999997</v>
      </c>
    </row>
    <row r="435" spans="1:28" ht="15.75" thickBot="1" x14ac:dyDescent="0.3">
      <c r="A435" s="18" t="s">
        <v>22</v>
      </c>
      <c r="B435" s="18" t="s">
        <v>22</v>
      </c>
      <c r="C435" s="18" t="s">
        <v>65</v>
      </c>
      <c r="D435" s="27" t="s">
        <v>270</v>
      </c>
      <c r="E435" s="18" t="s">
        <v>66</v>
      </c>
      <c r="F435" s="19">
        <v>42816</v>
      </c>
      <c r="G435" s="27" t="s">
        <v>274</v>
      </c>
      <c r="H435" s="22">
        <v>42.67</v>
      </c>
      <c r="I435" s="20"/>
      <c r="J435" s="22">
        <v>14.35</v>
      </c>
      <c r="K435" s="22">
        <v>2.06</v>
      </c>
      <c r="L435" s="20"/>
      <c r="M435" s="22">
        <v>6.46</v>
      </c>
      <c r="N435" s="22">
        <v>0.44</v>
      </c>
      <c r="O435" s="22">
        <v>0.05</v>
      </c>
      <c r="P435" s="22">
        <v>-0.11</v>
      </c>
      <c r="Q435" s="28">
        <f t="shared" si="12"/>
        <v>-0.06</v>
      </c>
      <c r="R435" s="22">
        <v>0</v>
      </c>
      <c r="S435" s="22">
        <v>4.8</v>
      </c>
      <c r="T435" s="28">
        <f t="shared" si="13"/>
        <v>4.8</v>
      </c>
      <c r="U435" s="20"/>
      <c r="W435" s="135">
        <f t="array" ref="W435">SUM(($D435=W$25)*($G435="CM")*($H435:$P435))</f>
        <v>0</v>
      </c>
      <c r="X435" s="135">
        <f t="array" ref="X435">SUM(($D435=W$25)*($G435&lt;&gt;"CM")*($H435:$P435))</f>
        <v>0</v>
      </c>
      <c r="AA435" s="135">
        <f t="array" ref="AA435">SUM(($D435=AA$25)*($G435="CM")*(H435+I435+J435+K435+L435+N435))</f>
        <v>0</v>
      </c>
      <c r="AB435" s="135">
        <f t="array" ref="AB435">SUM(($D435=AA$25)*($G435&lt;&gt;"CM")*(H435+I435+J435+K435+L435+N435))</f>
        <v>59.52</v>
      </c>
    </row>
    <row r="436" spans="1:28" ht="15.75" thickBot="1" x14ac:dyDescent="0.3">
      <c r="A436" s="18" t="s">
        <v>22</v>
      </c>
      <c r="B436" s="18" t="s">
        <v>22</v>
      </c>
      <c r="C436" s="18" t="s">
        <v>65</v>
      </c>
      <c r="D436" s="27" t="s">
        <v>270</v>
      </c>
      <c r="E436" s="18" t="s">
        <v>66</v>
      </c>
      <c r="F436" s="19">
        <v>42817</v>
      </c>
      <c r="G436" s="27" t="s">
        <v>274</v>
      </c>
      <c r="H436" s="23">
        <v>40</v>
      </c>
      <c r="I436" s="21"/>
      <c r="J436" s="23">
        <v>128.38999999999999</v>
      </c>
      <c r="K436" s="23">
        <v>18.420000000000002</v>
      </c>
      <c r="L436" s="21"/>
      <c r="M436" s="23">
        <v>57.77</v>
      </c>
      <c r="N436" s="23">
        <v>3.86</v>
      </c>
      <c r="O436" s="23">
        <v>0.49</v>
      </c>
      <c r="P436" s="23">
        <v>-0.98</v>
      </c>
      <c r="Q436" s="28">
        <f t="shared" si="12"/>
        <v>-0.49</v>
      </c>
      <c r="R436" s="23">
        <v>0</v>
      </c>
      <c r="S436" s="23">
        <v>15.37</v>
      </c>
      <c r="T436" s="28">
        <f t="shared" si="13"/>
        <v>15.37</v>
      </c>
      <c r="U436" s="21"/>
      <c r="W436" s="135">
        <f t="array" ref="W436">SUM(($D436=W$25)*($G436="CM")*($H436:$P436))</f>
        <v>0</v>
      </c>
      <c r="X436" s="135">
        <f t="array" ref="X436">SUM(($D436=W$25)*($G436&lt;&gt;"CM")*($H436:$P436))</f>
        <v>0</v>
      </c>
      <c r="AA436" s="135">
        <f t="array" ref="AA436">SUM(($D436=AA$25)*($G436="CM")*(H436+I436+J436+K436+L436+N436))</f>
        <v>0</v>
      </c>
      <c r="AB436" s="135">
        <f t="array" ref="AB436">SUM(($D436=AA$25)*($G436&lt;&gt;"CM")*(H436+I436+J436+K436+L436+N436))</f>
        <v>190.67000000000002</v>
      </c>
    </row>
    <row r="437" spans="1:28" ht="15.75" thickBot="1" x14ac:dyDescent="0.3">
      <c r="A437" s="18" t="s">
        <v>22</v>
      </c>
      <c r="B437" s="18" t="s">
        <v>22</v>
      </c>
      <c r="C437" s="18" t="s">
        <v>65</v>
      </c>
      <c r="D437" s="27" t="s">
        <v>270</v>
      </c>
      <c r="E437" s="18" t="s">
        <v>66</v>
      </c>
      <c r="F437" s="19">
        <v>42818</v>
      </c>
      <c r="G437" s="27" t="s">
        <v>274</v>
      </c>
      <c r="H437" s="22">
        <v>4</v>
      </c>
      <c r="I437" s="20"/>
      <c r="J437" s="22">
        <v>0</v>
      </c>
      <c r="K437" s="22">
        <v>0</v>
      </c>
      <c r="L437" s="20"/>
      <c r="M437" s="22">
        <v>0</v>
      </c>
      <c r="N437" s="22">
        <v>0</v>
      </c>
      <c r="O437" s="22">
        <v>0</v>
      </c>
      <c r="P437" s="22">
        <v>0</v>
      </c>
      <c r="Q437" s="28">
        <f t="shared" si="12"/>
        <v>0</v>
      </c>
      <c r="R437" s="22">
        <v>0</v>
      </c>
      <c r="S437" s="22">
        <v>0.33</v>
      </c>
      <c r="T437" s="28">
        <f t="shared" si="13"/>
        <v>0.33</v>
      </c>
      <c r="U437" s="20"/>
      <c r="W437" s="135">
        <f t="array" ref="W437">SUM(($D437=W$25)*($G437="CM")*($H437:$P437))</f>
        <v>0</v>
      </c>
      <c r="X437" s="135">
        <f t="array" ref="X437">SUM(($D437=W$25)*($G437&lt;&gt;"CM")*($H437:$P437))</f>
        <v>0</v>
      </c>
      <c r="AA437" s="135">
        <f t="array" ref="AA437">SUM(($D437=AA$25)*($G437="CM")*(H437+I437+J437+K437+L437+N437))</f>
        <v>0</v>
      </c>
      <c r="AB437" s="135">
        <f t="array" ref="AB437">SUM(($D437=AA$25)*($G437&lt;&gt;"CM")*(H437+I437+J437+K437+L437+N437))</f>
        <v>4</v>
      </c>
    </row>
    <row r="438" spans="1:28" ht="15.75" thickBot="1" x14ac:dyDescent="0.3">
      <c r="A438" s="18" t="s">
        <v>22</v>
      </c>
      <c r="B438" s="18" t="s">
        <v>22</v>
      </c>
      <c r="C438" s="18" t="s">
        <v>65</v>
      </c>
      <c r="D438" s="27" t="s">
        <v>270</v>
      </c>
      <c r="E438" s="18" t="s">
        <v>66</v>
      </c>
      <c r="F438" s="19">
        <v>42821</v>
      </c>
      <c r="G438" s="27" t="s">
        <v>274</v>
      </c>
      <c r="H438" s="23">
        <v>74.66</v>
      </c>
      <c r="I438" s="21"/>
      <c r="J438" s="23">
        <v>0.61</v>
      </c>
      <c r="K438" s="23">
        <v>0.09</v>
      </c>
      <c r="L438" s="21"/>
      <c r="M438" s="23">
        <v>0.27</v>
      </c>
      <c r="N438" s="23">
        <v>0.02</v>
      </c>
      <c r="O438" s="23">
        <v>0</v>
      </c>
      <c r="P438" s="23">
        <v>0</v>
      </c>
      <c r="Q438" s="28">
        <f t="shared" si="12"/>
        <v>0</v>
      </c>
      <c r="R438" s="23">
        <v>0</v>
      </c>
      <c r="S438" s="23">
        <v>6.07</v>
      </c>
      <c r="T438" s="28">
        <f t="shared" si="13"/>
        <v>6.07</v>
      </c>
      <c r="U438" s="21"/>
      <c r="W438" s="135">
        <f t="array" ref="W438">SUM(($D438=W$25)*($G438="CM")*($H438:$P438))</f>
        <v>0</v>
      </c>
      <c r="X438" s="135">
        <f t="array" ref="X438">SUM(($D438=W$25)*($G438&lt;&gt;"CM")*($H438:$P438))</f>
        <v>0</v>
      </c>
      <c r="AA438" s="135">
        <f t="array" ref="AA438">SUM(($D438=AA$25)*($G438="CM")*(H438+I438+J438+K438+L438+N438))</f>
        <v>0</v>
      </c>
      <c r="AB438" s="135">
        <f t="array" ref="AB438">SUM(($D438=AA$25)*($G438&lt;&gt;"CM")*(H438+I438+J438+K438+L438+N438))</f>
        <v>75.38</v>
      </c>
    </row>
    <row r="439" spans="1:28" ht="15.75" thickBot="1" x14ac:dyDescent="0.3">
      <c r="A439" s="18" t="s">
        <v>22</v>
      </c>
      <c r="B439" s="18" t="s">
        <v>22</v>
      </c>
      <c r="C439" s="18" t="s">
        <v>65</v>
      </c>
      <c r="D439" s="27" t="s">
        <v>270</v>
      </c>
      <c r="E439" s="18" t="s">
        <v>66</v>
      </c>
      <c r="F439" s="19">
        <v>42823</v>
      </c>
      <c r="G439" s="27" t="s">
        <v>274</v>
      </c>
      <c r="H439" s="22">
        <v>46.67</v>
      </c>
      <c r="I439" s="20"/>
      <c r="J439" s="22">
        <v>7.68</v>
      </c>
      <c r="K439" s="22">
        <v>1.1100000000000001</v>
      </c>
      <c r="L439" s="20"/>
      <c r="M439" s="22">
        <v>3.46</v>
      </c>
      <c r="N439" s="22">
        <v>0.23</v>
      </c>
      <c r="O439" s="22">
        <v>0.03</v>
      </c>
      <c r="P439" s="22">
        <v>-0.06</v>
      </c>
      <c r="Q439" s="28">
        <f t="shared" si="12"/>
        <v>-0.03</v>
      </c>
      <c r="R439" s="22">
        <v>0</v>
      </c>
      <c r="S439" s="22">
        <v>4.4800000000000004</v>
      </c>
      <c r="T439" s="28">
        <f t="shared" si="13"/>
        <v>4.4800000000000004</v>
      </c>
      <c r="U439" s="20"/>
      <c r="W439" s="135">
        <f t="array" ref="W439">SUM(($D439=W$25)*($G439="CM")*($H439:$P439))</f>
        <v>0</v>
      </c>
      <c r="X439" s="135">
        <f t="array" ref="X439">SUM(($D439=W$25)*($G439&lt;&gt;"CM")*($H439:$P439))</f>
        <v>0</v>
      </c>
      <c r="AA439" s="135">
        <f t="array" ref="AA439">SUM(($D439=AA$25)*($G439="CM")*(H439+I439+J439+K439+L439+N439))</f>
        <v>0</v>
      </c>
      <c r="AB439" s="135">
        <f t="array" ref="AB439">SUM(($D439=AA$25)*($G439&lt;&gt;"CM")*(H439+I439+J439+K439+L439+N439))</f>
        <v>55.69</v>
      </c>
    </row>
    <row r="440" spans="1:28" ht="15.75" thickBot="1" x14ac:dyDescent="0.3">
      <c r="A440" s="18" t="s">
        <v>22</v>
      </c>
      <c r="B440" s="18" t="s">
        <v>22</v>
      </c>
      <c r="C440" s="18" t="s">
        <v>65</v>
      </c>
      <c r="D440" s="27" t="s">
        <v>270</v>
      </c>
      <c r="E440" s="18" t="s">
        <v>66</v>
      </c>
      <c r="F440" s="19">
        <v>42824</v>
      </c>
      <c r="G440" s="27" t="s">
        <v>274</v>
      </c>
      <c r="H440" s="23">
        <v>1680</v>
      </c>
      <c r="I440" s="21"/>
      <c r="J440" s="23">
        <v>3127.25</v>
      </c>
      <c r="K440" s="23">
        <v>448.73</v>
      </c>
      <c r="L440" s="21"/>
      <c r="M440" s="23">
        <v>1407.16</v>
      </c>
      <c r="N440" s="23">
        <v>94.26</v>
      </c>
      <c r="O440" s="23">
        <v>11.9</v>
      </c>
      <c r="P440" s="23">
        <v>-23.75</v>
      </c>
      <c r="Q440" s="28">
        <f t="shared" si="12"/>
        <v>-11.85</v>
      </c>
      <c r="R440" s="23">
        <v>0</v>
      </c>
      <c r="S440" s="23">
        <v>431.26</v>
      </c>
      <c r="T440" s="28">
        <f t="shared" si="13"/>
        <v>431.26</v>
      </c>
      <c r="U440" s="21"/>
      <c r="W440" s="135">
        <f t="array" ref="W440">SUM(($D440=W$25)*($G440="CM")*($H440:$P440))</f>
        <v>0</v>
      </c>
      <c r="X440" s="135">
        <f t="array" ref="X440">SUM(($D440=W$25)*($G440&lt;&gt;"CM")*($H440:$P440))</f>
        <v>0</v>
      </c>
      <c r="AA440" s="135">
        <f t="array" ref="AA440">SUM(($D440=AA$25)*($G440="CM")*(H440+I440+J440+K440+L440+N440))</f>
        <v>0</v>
      </c>
      <c r="AB440" s="135">
        <f t="array" ref="AB440">SUM(($D440=AA$25)*($G440&lt;&gt;"CM")*(H440+I440+J440+K440+L440+N440))</f>
        <v>5350.24</v>
      </c>
    </row>
    <row r="441" spans="1:28" ht="15.75" thickBot="1" x14ac:dyDescent="0.3">
      <c r="A441" s="18" t="s">
        <v>22</v>
      </c>
      <c r="B441" s="18" t="s">
        <v>22</v>
      </c>
      <c r="C441" s="18" t="s">
        <v>65</v>
      </c>
      <c r="D441" s="27" t="s">
        <v>270</v>
      </c>
      <c r="E441" s="18" t="s">
        <v>66</v>
      </c>
      <c r="F441" s="19">
        <v>42825</v>
      </c>
      <c r="G441" s="27" t="s">
        <v>274</v>
      </c>
      <c r="H441" s="22">
        <v>1141.3399999999999</v>
      </c>
      <c r="I441" s="20"/>
      <c r="J441" s="22">
        <v>7210.62</v>
      </c>
      <c r="K441" s="22">
        <v>1034.7</v>
      </c>
      <c r="L441" s="20"/>
      <c r="M441" s="22">
        <v>3244.55</v>
      </c>
      <c r="N441" s="22">
        <v>217.59</v>
      </c>
      <c r="O441" s="22">
        <v>27.39</v>
      </c>
      <c r="P441" s="22">
        <v>-54.78</v>
      </c>
      <c r="Q441" s="28">
        <f t="shared" si="12"/>
        <v>-27.39</v>
      </c>
      <c r="R441" s="22">
        <v>0</v>
      </c>
      <c r="S441" s="22">
        <v>774.07</v>
      </c>
      <c r="T441" s="28">
        <f t="shared" si="13"/>
        <v>774.07</v>
      </c>
      <c r="U441" s="20"/>
      <c r="W441" s="135">
        <f t="array" ref="W441">SUM(($D441=W$25)*($G441="CM")*($H441:$P441))</f>
        <v>0</v>
      </c>
      <c r="X441" s="135">
        <f t="array" ref="X441">SUM(($D441=W$25)*($G441&lt;&gt;"CM")*($H441:$P441))</f>
        <v>0</v>
      </c>
      <c r="AA441" s="135">
        <f t="array" ref="AA441">SUM(($D441=AA$25)*($G441="CM")*(H441+I441+J441+K441+L441+N441))</f>
        <v>0</v>
      </c>
      <c r="AB441" s="135">
        <f t="array" ref="AB441">SUM(($D441=AA$25)*($G441&lt;&gt;"CM")*(H441+I441+J441+K441+L441+N441))</f>
        <v>9604.25</v>
      </c>
    </row>
    <row r="442" spans="1:28" ht="15.75" thickBot="1" x14ac:dyDescent="0.3">
      <c r="A442" s="18" t="s">
        <v>22</v>
      </c>
      <c r="B442" s="18" t="s">
        <v>22</v>
      </c>
      <c r="C442" s="18" t="s">
        <v>65</v>
      </c>
      <c r="D442" s="27" t="s">
        <v>270</v>
      </c>
      <c r="E442" s="18" t="s">
        <v>66</v>
      </c>
      <c r="F442" s="19">
        <v>42826</v>
      </c>
      <c r="G442" s="27" t="s">
        <v>273</v>
      </c>
      <c r="H442" s="23">
        <v>25.33</v>
      </c>
      <c r="I442" s="21"/>
      <c r="J442" s="23">
        <v>16.77</v>
      </c>
      <c r="K442" s="23">
        <v>2.41</v>
      </c>
      <c r="L442" s="21"/>
      <c r="M442" s="23">
        <v>7.55</v>
      </c>
      <c r="N442" s="23">
        <v>0.52</v>
      </c>
      <c r="O442" s="23">
        <v>-0.57999999999999996</v>
      </c>
      <c r="P442" s="23">
        <v>-0.04</v>
      </c>
      <c r="Q442" s="28">
        <f t="shared" si="12"/>
        <v>-0.62</v>
      </c>
      <c r="R442" s="23">
        <v>0</v>
      </c>
      <c r="S442" s="23">
        <v>4.42</v>
      </c>
      <c r="T442" s="28">
        <f t="shared" si="13"/>
        <v>4.42</v>
      </c>
      <c r="U442" s="21"/>
      <c r="W442" s="135">
        <f t="array" ref="W442">SUM(($D442=W$25)*($G442="CM")*($H442:$P442))</f>
        <v>0</v>
      </c>
      <c r="X442" s="135">
        <f t="array" ref="X442">SUM(($D442=W$25)*($G442&lt;&gt;"CM")*($H442:$P442))</f>
        <v>0</v>
      </c>
      <c r="AA442" s="135">
        <f t="array" ref="AA442">SUM(($D442=AA$25)*($G442="CM")*(H442+I442+J442+K442+L442+N442))</f>
        <v>45.029999999999994</v>
      </c>
      <c r="AB442" s="135">
        <f t="array" ref="AB442">SUM(($D442=AA$25)*($G442&lt;&gt;"CM")*(H442+I442+J442+K442+L442+N442))</f>
        <v>0</v>
      </c>
    </row>
    <row r="443" spans="1:28" ht="15.75" thickBot="1" x14ac:dyDescent="0.3">
      <c r="A443" s="18" t="s">
        <v>22</v>
      </c>
      <c r="B443" s="18" t="s">
        <v>22</v>
      </c>
      <c r="C443" s="18" t="s">
        <v>65</v>
      </c>
      <c r="D443" s="27" t="s">
        <v>270</v>
      </c>
      <c r="E443" s="18" t="s">
        <v>66</v>
      </c>
      <c r="F443" s="19">
        <v>42827</v>
      </c>
      <c r="G443" s="27" t="s">
        <v>273</v>
      </c>
      <c r="H443" s="22">
        <v>94.66</v>
      </c>
      <c r="I443" s="20"/>
      <c r="J443" s="22">
        <v>63.85</v>
      </c>
      <c r="K443" s="22">
        <v>9.15</v>
      </c>
      <c r="L443" s="20"/>
      <c r="M443" s="22">
        <v>28.72</v>
      </c>
      <c r="N443" s="22">
        <v>2.0499999999999998</v>
      </c>
      <c r="O443" s="22">
        <v>-2.16</v>
      </c>
      <c r="P443" s="22">
        <v>-0.18</v>
      </c>
      <c r="Q443" s="28">
        <f t="shared" si="12"/>
        <v>-2.3400000000000003</v>
      </c>
      <c r="R443" s="22">
        <v>0</v>
      </c>
      <c r="S443" s="22">
        <v>16.649999999999999</v>
      </c>
      <c r="T443" s="28">
        <f t="shared" si="13"/>
        <v>16.649999999999999</v>
      </c>
      <c r="U443" s="20"/>
      <c r="W443" s="135">
        <f t="array" ref="W443">SUM(($D443=W$25)*($G443="CM")*($H443:$P443))</f>
        <v>0</v>
      </c>
      <c r="X443" s="135">
        <f t="array" ref="X443">SUM(($D443=W$25)*($G443&lt;&gt;"CM")*($H443:$P443))</f>
        <v>0</v>
      </c>
      <c r="AA443" s="135">
        <f t="array" ref="AA443">SUM(($D443=AA$25)*($G443="CM")*(H443+I443+J443+K443+L443+N443))</f>
        <v>169.71</v>
      </c>
      <c r="AB443" s="135">
        <f t="array" ref="AB443">SUM(($D443=AA$25)*($G443&lt;&gt;"CM")*(H443+I443+J443+K443+L443+N443))</f>
        <v>0</v>
      </c>
    </row>
    <row r="444" spans="1:28" ht="15.75" thickBot="1" x14ac:dyDescent="0.3">
      <c r="A444" s="18" t="s">
        <v>22</v>
      </c>
      <c r="B444" s="18" t="s">
        <v>22</v>
      </c>
      <c r="C444" s="18" t="s">
        <v>65</v>
      </c>
      <c r="D444" s="27" t="s">
        <v>270</v>
      </c>
      <c r="E444" s="18" t="s">
        <v>66</v>
      </c>
      <c r="F444" s="19">
        <v>42828</v>
      </c>
      <c r="G444" s="27" t="s">
        <v>273</v>
      </c>
      <c r="H444" s="23">
        <v>31732</v>
      </c>
      <c r="I444" s="21"/>
      <c r="J444" s="23">
        <v>171085.02</v>
      </c>
      <c r="K444" s="23">
        <v>24549.73</v>
      </c>
      <c r="L444" s="21"/>
      <c r="M444" s="23">
        <v>76982.83</v>
      </c>
      <c r="N444" s="23">
        <v>5201.82</v>
      </c>
      <c r="O444" s="23">
        <v>-5847.99</v>
      </c>
      <c r="P444" s="23">
        <v>-451.94</v>
      </c>
      <c r="Q444" s="28">
        <f t="shared" si="12"/>
        <v>-6299.9299999999994</v>
      </c>
      <c r="R444" s="23">
        <v>0</v>
      </c>
      <c r="S444" s="23">
        <v>22814.79</v>
      </c>
      <c r="T444" s="28">
        <f t="shared" si="13"/>
        <v>22814.79</v>
      </c>
      <c r="U444" s="21"/>
      <c r="W444" s="135">
        <f t="array" ref="W444">SUM(($D444=W$25)*($G444="CM")*($H444:$P444))</f>
        <v>0</v>
      </c>
      <c r="X444" s="135">
        <f t="array" ref="X444">SUM(($D444=W$25)*($G444&lt;&gt;"CM")*($H444:$P444))</f>
        <v>0</v>
      </c>
      <c r="AA444" s="135">
        <f t="array" ref="AA444">SUM(($D444=AA$25)*($G444="CM")*(H444+I444+J444+K444+L444+N444))</f>
        <v>232568.57</v>
      </c>
      <c r="AB444" s="135">
        <f t="array" ref="AB444">SUM(($D444=AA$25)*($G444&lt;&gt;"CM")*(H444+I444+J444+K444+L444+N444))</f>
        <v>0</v>
      </c>
    </row>
    <row r="445" spans="1:28" ht="15.75" thickBot="1" x14ac:dyDescent="0.3">
      <c r="A445" s="18" t="s">
        <v>22</v>
      </c>
      <c r="B445" s="18" t="s">
        <v>22</v>
      </c>
      <c r="C445" s="18" t="s">
        <v>65</v>
      </c>
      <c r="D445" s="27" t="s">
        <v>270</v>
      </c>
      <c r="E445" s="18" t="s">
        <v>66</v>
      </c>
      <c r="F445" s="19">
        <v>42829</v>
      </c>
      <c r="G445" s="27" t="s">
        <v>273</v>
      </c>
      <c r="H445" s="22">
        <v>9784.02</v>
      </c>
      <c r="I445" s="20"/>
      <c r="J445" s="22">
        <v>59197.34</v>
      </c>
      <c r="K445" s="22">
        <v>8494.5499999999993</v>
      </c>
      <c r="L445" s="20"/>
      <c r="M445" s="22">
        <v>26636.93</v>
      </c>
      <c r="N445" s="22">
        <v>1825.39</v>
      </c>
      <c r="O445" s="22">
        <v>-2023.56</v>
      </c>
      <c r="P445" s="22">
        <v>-156.29</v>
      </c>
      <c r="Q445" s="28">
        <f t="shared" si="12"/>
        <v>-2179.85</v>
      </c>
      <c r="R445" s="22">
        <v>0</v>
      </c>
      <c r="S445" s="22">
        <v>7779.41</v>
      </c>
      <c r="T445" s="28">
        <f t="shared" si="13"/>
        <v>7779.41</v>
      </c>
      <c r="U445" s="20"/>
      <c r="W445" s="135">
        <f t="array" ref="W445">SUM(($D445=W$25)*($G445="CM")*($H445:$P445))</f>
        <v>0</v>
      </c>
      <c r="X445" s="135">
        <f t="array" ref="X445">SUM(($D445=W$25)*($G445&lt;&gt;"CM")*($H445:$P445))</f>
        <v>0</v>
      </c>
      <c r="AA445" s="135">
        <f t="array" ref="AA445">SUM(($D445=AA$25)*($G445="CM")*(H445+I445+J445+K445+L445+N445))</f>
        <v>79301.3</v>
      </c>
      <c r="AB445" s="135">
        <f t="array" ref="AB445">SUM(($D445=AA$25)*($G445&lt;&gt;"CM")*(H445+I445+J445+K445+L445+N445))</f>
        <v>0</v>
      </c>
    </row>
    <row r="446" spans="1:28" ht="15.75" thickBot="1" x14ac:dyDescent="0.3">
      <c r="A446" s="18" t="s">
        <v>22</v>
      </c>
      <c r="B446" s="18" t="s">
        <v>22</v>
      </c>
      <c r="C446" s="18" t="s">
        <v>65</v>
      </c>
      <c r="D446" s="27" t="s">
        <v>270</v>
      </c>
      <c r="E446" s="18" t="s">
        <v>66</v>
      </c>
      <c r="F446" s="19">
        <v>42830</v>
      </c>
      <c r="G446" s="27" t="s">
        <v>273</v>
      </c>
      <c r="H446" s="23">
        <v>20454.669999999998</v>
      </c>
      <c r="I446" s="21"/>
      <c r="J446" s="23">
        <v>156288.57999999999</v>
      </c>
      <c r="K446" s="23">
        <v>22426.38</v>
      </c>
      <c r="L446" s="21"/>
      <c r="M446" s="23">
        <v>70324.94</v>
      </c>
      <c r="N446" s="23">
        <v>4900.33</v>
      </c>
      <c r="O446" s="23">
        <v>-5342.08</v>
      </c>
      <c r="P446" s="23">
        <v>-412.93</v>
      </c>
      <c r="Q446" s="28">
        <f t="shared" si="12"/>
        <v>-5755.01</v>
      </c>
      <c r="R446" s="23">
        <v>0</v>
      </c>
      <c r="S446" s="23">
        <v>20019.22</v>
      </c>
      <c r="T446" s="28">
        <f t="shared" si="13"/>
        <v>20019.22</v>
      </c>
      <c r="U446" s="21"/>
      <c r="W446" s="135">
        <f t="array" ref="W446">SUM(($D446=W$25)*($G446="CM")*($H446:$P446))</f>
        <v>0</v>
      </c>
      <c r="X446" s="135">
        <f t="array" ref="X446">SUM(($D446=W$25)*($G446&lt;&gt;"CM")*($H446:$P446))</f>
        <v>0</v>
      </c>
      <c r="AA446" s="135">
        <f t="array" ref="AA446">SUM(($D446=AA$25)*($G446="CM")*(H446+I446+J446+K446+L446+N446))</f>
        <v>204069.96</v>
      </c>
      <c r="AB446" s="135">
        <f t="array" ref="AB446">SUM(($D446=AA$25)*($G446&lt;&gt;"CM")*(H446+I446+J446+K446+L446+N446))</f>
        <v>0</v>
      </c>
    </row>
    <row r="447" spans="1:28" ht="15.75" thickBot="1" x14ac:dyDescent="0.3">
      <c r="A447" s="18" t="s">
        <v>22</v>
      </c>
      <c r="B447" s="18" t="s">
        <v>22</v>
      </c>
      <c r="C447" s="18" t="s">
        <v>65</v>
      </c>
      <c r="D447" s="27" t="s">
        <v>270</v>
      </c>
      <c r="E447" s="18" t="s">
        <v>66</v>
      </c>
      <c r="F447" s="19">
        <v>42831</v>
      </c>
      <c r="G447" s="27" t="s">
        <v>273</v>
      </c>
      <c r="H447" s="22">
        <v>23349.34</v>
      </c>
      <c r="I447" s="20"/>
      <c r="J447" s="22">
        <v>124128.46</v>
      </c>
      <c r="K447" s="22">
        <v>17811.669999999998</v>
      </c>
      <c r="L447" s="20"/>
      <c r="M447" s="22">
        <v>55853.96</v>
      </c>
      <c r="N447" s="22">
        <v>3917.71</v>
      </c>
      <c r="O447" s="22">
        <v>-4243.04</v>
      </c>
      <c r="P447" s="22">
        <v>-327.88</v>
      </c>
      <c r="Q447" s="28">
        <f t="shared" si="12"/>
        <v>-4570.92</v>
      </c>
      <c r="R447" s="22">
        <v>0</v>
      </c>
      <c r="S447" s="22">
        <v>16599.13</v>
      </c>
      <c r="T447" s="28">
        <f t="shared" si="13"/>
        <v>16599.13</v>
      </c>
      <c r="U447" s="20"/>
      <c r="W447" s="135">
        <f t="array" ref="W447">SUM(($D447=W$25)*($G447="CM")*($H447:$P447))</f>
        <v>0</v>
      </c>
      <c r="X447" s="135">
        <f t="array" ref="X447">SUM(($D447=W$25)*($G447&lt;&gt;"CM")*($H447:$P447))</f>
        <v>0</v>
      </c>
      <c r="AA447" s="135">
        <f t="array" ref="AA447">SUM(($D447=AA$25)*($G447="CM")*(H447+I447+J447+K447+L447+N447))</f>
        <v>169207.18000000002</v>
      </c>
      <c r="AB447" s="135">
        <f t="array" ref="AB447">SUM(($D447=AA$25)*($G447&lt;&gt;"CM")*(H447+I447+J447+K447+L447+N447))</f>
        <v>0</v>
      </c>
    </row>
    <row r="448" spans="1:28" ht="15.75" thickBot="1" x14ac:dyDescent="0.3">
      <c r="A448" s="18" t="s">
        <v>22</v>
      </c>
      <c r="B448" s="18" t="s">
        <v>22</v>
      </c>
      <c r="C448" s="18" t="s">
        <v>65</v>
      </c>
      <c r="D448" s="27" t="s">
        <v>270</v>
      </c>
      <c r="E448" s="18" t="s">
        <v>66</v>
      </c>
      <c r="F448" s="19">
        <v>42832</v>
      </c>
      <c r="G448" s="27" t="s">
        <v>273</v>
      </c>
      <c r="H448" s="23">
        <v>28295.99</v>
      </c>
      <c r="I448" s="21"/>
      <c r="J448" s="23">
        <v>204117.16</v>
      </c>
      <c r="K448" s="23">
        <v>29289.56</v>
      </c>
      <c r="L448" s="21"/>
      <c r="M448" s="23">
        <v>91846.17</v>
      </c>
      <c r="N448" s="23">
        <v>6485.08</v>
      </c>
      <c r="O448" s="23">
        <v>-6977.01</v>
      </c>
      <c r="P448" s="23">
        <v>-539.23</v>
      </c>
      <c r="Q448" s="28">
        <f t="shared" si="12"/>
        <v>-7516.24</v>
      </c>
      <c r="R448" s="23">
        <v>0</v>
      </c>
      <c r="S448" s="23">
        <v>26309.14</v>
      </c>
      <c r="T448" s="28">
        <f t="shared" si="13"/>
        <v>26309.14</v>
      </c>
      <c r="U448" s="21"/>
      <c r="W448" s="135">
        <f t="array" ref="W448">SUM(($D448=W$25)*($G448="CM")*($H448:$P448))</f>
        <v>0</v>
      </c>
      <c r="X448" s="135">
        <f t="array" ref="X448">SUM(($D448=W$25)*($G448&lt;&gt;"CM")*($H448:$P448))</f>
        <v>0</v>
      </c>
      <c r="AA448" s="135">
        <f t="array" ref="AA448">SUM(($D448=AA$25)*($G448="CM")*(H448+I448+J448+K448+L448+N448))</f>
        <v>268187.78999999998</v>
      </c>
      <c r="AB448" s="135">
        <f t="array" ref="AB448">SUM(($D448=AA$25)*($G448&lt;&gt;"CM")*(H448+I448+J448+K448+L448+N448))</f>
        <v>0</v>
      </c>
    </row>
    <row r="449" spans="1:28" ht="15.75" thickBot="1" x14ac:dyDescent="0.3">
      <c r="A449" s="18" t="s">
        <v>22</v>
      </c>
      <c r="B449" s="18" t="s">
        <v>22</v>
      </c>
      <c r="C449" s="18" t="s">
        <v>65</v>
      </c>
      <c r="D449" s="27" t="s">
        <v>270</v>
      </c>
      <c r="E449" s="18" t="s">
        <v>66</v>
      </c>
      <c r="F449" s="19">
        <v>42833</v>
      </c>
      <c r="G449" s="27" t="s">
        <v>273</v>
      </c>
      <c r="H449" s="22">
        <v>22603.99</v>
      </c>
      <c r="I449" s="20"/>
      <c r="J449" s="22">
        <v>123431.74</v>
      </c>
      <c r="K449" s="22">
        <v>17711.669999999998</v>
      </c>
      <c r="L449" s="20"/>
      <c r="M449" s="22">
        <v>55540.37</v>
      </c>
      <c r="N449" s="22">
        <v>3946.91</v>
      </c>
      <c r="O449" s="22">
        <v>-4219.1000000000004</v>
      </c>
      <c r="P449" s="22">
        <v>-326.07</v>
      </c>
      <c r="Q449" s="28">
        <f t="shared" si="12"/>
        <v>-4545.17</v>
      </c>
      <c r="R449" s="22">
        <v>0</v>
      </c>
      <c r="S449" s="22">
        <v>16450.689999999999</v>
      </c>
      <c r="T449" s="28">
        <f t="shared" si="13"/>
        <v>16450.689999999999</v>
      </c>
      <c r="U449" s="20"/>
      <c r="W449" s="135">
        <f t="array" ref="W449">SUM(($D449=W$25)*($G449="CM")*($H449:$P449))</f>
        <v>0</v>
      </c>
      <c r="X449" s="135">
        <f t="array" ref="X449">SUM(($D449=W$25)*($G449&lt;&gt;"CM")*($H449:$P449))</f>
        <v>0</v>
      </c>
      <c r="AA449" s="135">
        <f t="array" ref="AA449">SUM(($D449=AA$25)*($G449="CM")*(H449+I449+J449+K449+L449+N449))</f>
        <v>167694.31000000003</v>
      </c>
      <c r="AB449" s="135">
        <f t="array" ref="AB449">SUM(($D449=AA$25)*($G449&lt;&gt;"CM")*(H449+I449+J449+K449+L449+N449))</f>
        <v>0</v>
      </c>
    </row>
    <row r="450" spans="1:28" ht="15.75" thickBot="1" x14ac:dyDescent="0.3">
      <c r="A450" s="18" t="s">
        <v>22</v>
      </c>
      <c r="B450" s="18" t="s">
        <v>22</v>
      </c>
      <c r="C450" s="18" t="s">
        <v>65</v>
      </c>
      <c r="D450" s="27" t="s">
        <v>270</v>
      </c>
      <c r="E450" s="18" t="s">
        <v>66</v>
      </c>
      <c r="F450" s="19">
        <v>42834</v>
      </c>
      <c r="G450" s="27" t="s">
        <v>273</v>
      </c>
      <c r="H450" s="23">
        <v>51641.53</v>
      </c>
      <c r="I450" s="21"/>
      <c r="J450" s="23">
        <v>297014.61</v>
      </c>
      <c r="K450" s="23">
        <v>42619.86</v>
      </c>
      <c r="L450" s="21"/>
      <c r="M450" s="23">
        <v>133646.93</v>
      </c>
      <c r="N450" s="23">
        <v>9630.0300000000007</v>
      </c>
      <c r="O450" s="23">
        <v>-10152.25</v>
      </c>
      <c r="P450" s="23">
        <v>-784.72</v>
      </c>
      <c r="Q450" s="28">
        <f t="shared" si="12"/>
        <v>-10936.97</v>
      </c>
      <c r="R450" s="23">
        <v>0</v>
      </c>
      <c r="S450" s="23">
        <v>39328.57</v>
      </c>
      <c r="T450" s="28">
        <f t="shared" si="13"/>
        <v>39328.57</v>
      </c>
      <c r="U450" s="21"/>
      <c r="W450" s="135">
        <f t="array" ref="W450">SUM(($D450=W$25)*($G450="CM")*($H450:$P450))</f>
        <v>0</v>
      </c>
      <c r="X450" s="135">
        <f t="array" ref="X450">SUM(($D450=W$25)*($G450&lt;&gt;"CM")*($H450:$P450))</f>
        <v>0</v>
      </c>
      <c r="AA450" s="135">
        <f t="array" ref="AA450">SUM(($D450=AA$25)*($G450="CM")*(H450+I450+J450+K450+L450+N450))</f>
        <v>400906.03</v>
      </c>
      <c r="AB450" s="135">
        <f t="array" ref="AB450">SUM(($D450=AA$25)*($G450&lt;&gt;"CM")*(H450+I450+J450+K450+L450+N450))</f>
        <v>0</v>
      </c>
    </row>
    <row r="451" spans="1:28" ht="15.75" thickBot="1" x14ac:dyDescent="0.3">
      <c r="A451" s="18" t="s">
        <v>22</v>
      </c>
      <c r="B451" s="18" t="s">
        <v>22</v>
      </c>
      <c r="C451" s="18" t="s">
        <v>65</v>
      </c>
      <c r="D451" s="27" t="s">
        <v>270</v>
      </c>
      <c r="E451" s="18" t="s">
        <v>66</v>
      </c>
      <c r="F451" s="19">
        <v>42835</v>
      </c>
      <c r="G451" s="27" t="s">
        <v>273</v>
      </c>
      <c r="H451" s="22">
        <v>29594.67</v>
      </c>
      <c r="I451" s="20"/>
      <c r="J451" s="22">
        <v>238230.78</v>
      </c>
      <c r="K451" s="22">
        <v>34184.870000000003</v>
      </c>
      <c r="L451" s="20"/>
      <c r="M451" s="22">
        <v>107196.43</v>
      </c>
      <c r="N451" s="22">
        <v>7788.99</v>
      </c>
      <c r="O451" s="22">
        <v>-8143.08</v>
      </c>
      <c r="P451" s="22">
        <v>-629.27</v>
      </c>
      <c r="Q451" s="28">
        <f t="shared" si="12"/>
        <v>-8772.35</v>
      </c>
      <c r="R451" s="22">
        <v>0</v>
      </c>
      <c r="S451" s="22">
        <v>30391.1</v>
      </c>
      <c r="T451" s="28">
        <f t="shared" si="13"/>
        <v>30391.1</v>
      </c>
      <c r="U451" s="20"/>
      <c r="W451" s="135">
        <f t="array" ref="W451">SUM(($D451=W$25)*($G451="CM")*($H451:$P451))</f>
        <v>0</v>
      </c>
      <c r="X451" s="135">
        <f t="array" ref="X451">SUM(($D451=W$25)*($G451&lt;&gt;"CM")*($H451:$P451))</f>
        <v>0</v>
      </c>
      <c r="AA451" s="135">
        <f t="array" ref="AA451">SUM(($D451=AA$25)*($G451="CM")*(H451+I451+J451+K451+L451+N451))</f>
        <v>309799.31</v>
      </c>
      <c r="AB451" s="135">
        <f t="array" ref="AB451">SUM(($D451=AA$25)*($G451&lt;&gt;"CM")*(H451+I451+J451+K451+L451+N451))</f>
        <v>0</v>
      </c>
    </row>
    <row r="452" spans="1:28" ht="15.75" thickBot="1" x14ac:dyDescent="0.3">
      <c r="A452" s="18" t="s">
        <v>22</v>
      </c>
      <c r="B452" s="18" t="s">
        <v>22</v>
      </c>
      <c r="C452" s="18" t="s">
        <v>65</v>
      </c>
      <c r="D452" s="27" t="s">
        <v>270</v>
      </c>
      <c r="E452" s="18" t="s">
        <v>66</v>
      </c>
      <c r="F452" s="19">
        <v>42836</v>
      </c>
      <c r="G452" s="27" t="s">
        <v>273</v>
      </c>
      <c r="H452" s="23">
        <v>37926.620000000003</v>
      </c>
      <c r="I452" s="21"/>
      <c r="J452" s="23">
        <v>188996.48000000001</v>
      </c>
      <c r="K452" s="23">
        <v>27119.9</v>
      </c>
      <c r="L452" s="21"/>
      <c r="M452" s="23">
        <v>85042.41</v>
      </c>
      <c r="N452" s="23">
        <v>6280.65</v>
      </c>
      <c r="O452" s="23">
        <v>-6460.21</v>
      </c>
      <c r="P452" s="23">
        <v>-499.24</v>
      </c>
      <c r="Q452" s="28">
        <f t="shared" ref="Q452:Q515" si="14">O452+P452</f>
        <v>-6959.45</v>
      </c>
      <c r="R452" s="23">
        <v>0</v>
      </c>
      <c r="S452" s="23">
        <v>25537.46</v>
      </c>
      <c r="T452" s="28">
        <f t="shared" ref="T452:T515" si="15">R452+S452</f>
        <v>25537.46</v>
      </c>
      <c r="U452" s="21"/>
      <c r="W452" s="135">
        <f t="array" ref="W452">SUM(($D452=W$25)*($G452="CM")*($H452:$P452))</f>
        <v>0</v>
      </c>
      <c r="X452" s="135">
        <f t="array" ref="X452">SUM(($D452=W$25)*($G452&lt;&gt;"CM")*($H452:$P452))</f>
        <v>0</v>
      </c>
      <c r="AA452" s="135">
        <f t="array" ref="AA452">SUM(($D452=AA$25)*($G452="CM")*(H452+I452+J452+K452+L452+N452))</f>
        <v>260323.65</v>
      </c>
      <c r="AB452" s="135">
        <f t="array" ref="AB452">SUM(($D452=AA$25)*($G452&lt;&gt;"CM")*(H452+I452+J452+K452+L452+N452))</f>
        <v>0</v>
      </c>
    </row>
    <row r="453" spans="1:28" ht="15.75" thickBot="1" x14ac:dyDescent="0.3">
      <c r="A453" s="18" t="s">
        <v>22</v>
      </c>
      <c r="B453" s="18" t="s">
        <v>22</v>
      </c>
      <c r="C453" s="18" t="s">
        <v>65</v>
      </c>
      <c r="D453" s="27" t="s">
        <v>270</v>
      </c>
      <c r="E453" s="18" t="s">
        <v>66</v>
      </c>
      <c r="F453" s="19">
        <v>42837</v>
      </c>
      <c r="G453" s="27" t="s">
        <v>273</v>
      </c>
      <c r="H453" s="22">
        <v>33527.980000000003</v>
      </c>
      <c r="I453" s="20"/>
      <c r="J453" s="22">
        <v>198243.11</v>
      </c>
      <c r="K453" s="22">
        <v>28446.78</v>
      </c>
      <c r="L453" s="20"/>
      <c r="M453" s="22">
        <v>89203.06</v>
      </c>
      <c r="N453" s="22">
        <v>6628.65</v>
      </c>
      <c r="O453" s="22">
        <v>-6776.21</v>
      </c>
      <c r="P453" s="22">
        <v>-523.78</v>
      </c>
      <c r="Q453" s="28">
        <f t="shared" si="14"/>
        <v>-7299.99</v>
      </c>
      <c r="R453" s="22">
        <v>0</v>
      </c>
      <c r="S453" s="22">
        <v>26177.65</v>
      </c>
      <c r="T453" s="28">
        <f t="shared" si="15"/>
        <v>26177.65</v>
      </c>
      <c r="U453" s="20"/>
      <c r="W453" s="135">
        <f t="array" ref="W453">SUM(($D453=W$25)*($G453="CM")*($H453:$P453))</f>
        <v>0</v>
      </c>
      <c r="X453" s="135">
        <f t="array" ref="X453">SUM(($D453=W$25)*($G453&lt;&gt;"CM")*($H453:$P453))</f>
        <v>0</v>
      </c>
      <c r="AA453" s="135">
        <f t="array" ref="AA453">SUM(($D453=AA$25)*($G453="CM")*(H453+I453+J453+K453+L453+N453))</f>
        <v>266846.52</v>
      </c>
      <c r="AB453" s="135">
        <f t="array" ref="AB453">SUM(($D453=AA$25)*($G453&lt;&gt;"CM")*(H453+I453+J453+K453+L453+N453))</f>
        <v>0</v>
      </c>
    </row>
    <row r="454" spans="1:28" ht="15.75" thickBot="1" x14ac:dyDescent="0.3">
      <c r="A454" s="18" t="s">
        <v>22</v>
      </c>
      <c r="B454" s="18" t="s">
        <v>22</v>
      </c>
      <c r="C454" s="18" t="s">
        <v>65</v>
      </c>
      <c r="D454" s="27" t="s">
        <v>270</v>
      </c>
      <c r="E454" s="18" t="s">
        <v>66</v>
      </c>
      <c r="F454" s="19">
        <v>42838</v>
      </c>
      <c r="G454" s="27" t="s">
        <v>273</v>
      </c>
      <c r="H454" s="23">
        <v>32400</v>
      </c>
      <c r="I454" s="21"/>
      <c r="J454" s="23">
        <v>225589.67</v>
      </c>
      <c r="K454" s="23">
        <v>32370.97</v>
      </c>
      <c r="L454" s="21"/>
      <c r="M454" s="23">
        <v>101508.11</v>
      </c>
      <c r="N454" s="23">
        <v>7622.69</v>
      </c>
      <c r="O454" s="23">
        <v>-7710.83</v>
      </c>
      <c r="P454" s="23">
        <v>-596.04</v>
      </c>
      <c r="Q454" s="28">
        <f t="shared" si="14"/>
        <v>-8306.869999999999</v>
      </c>
      <c r="R454" s="23">
        <v>0</v>
      </c>
      <c r="S454" s="23">
        <v>29232.05</v>
      </c>
      <c r="T454" s="28">
        <f t="shared" si="15"/>
        <v>29232.05</v>
      </c>
      <c r="U454" s="21"/>
      <c r="W454" s="135">
        <f t="array" ref="W454">SUM(($D454=W$25)*($G454="CM")*($H454:$P454))</f>
        <v>0</v>
      </c>
      <c r="X454" s="135">
        <f t="array" ref="X454">SUM(($D454=W$25)*($G454&lt;&gt;"CM")*($H454:$P454))</f>
        <v>0</v>
      </c>
      <c r="AA454" s="135">
        <f t="array" ref="AA454">SUM(($D454=AA$25)*($G454="CM")*(H454+I454+J454+K454+L454+N454))</f>
        <v>297983.33</v>
      </c>
      <c r="AB454" s="135">
        <f t="array" ref="AB454">SUM(($D454=AA$25)*($G454&lt;&gt;"CM")*(H454+I454+J454+K454+L454+N454))</f>
        <v>0</v>
      </c>
    </row>
    <row r="455" spans="1:28" ht="15.75" thickBot="1" x14ac:dyDescent="0.3">
      <c r="A455" s="18" t="s">
        <v>22</v>
      </c>
      <c r="B455" s="18" t="s">
        <v>22</v>
      </c>
      <c r="C455" s="18" t="s">
        <v>65</v>
      </c>
      <c r="D455" s="27" t="s">
        <v>270</v>
      </c>
      <c r="E455" s="18" t="s">
        <v>66</v>
      </c>
      <c r="F455" s="19">
        <v>42839</v>
      </c>
      <c r="G455" s="27" t="s">
        <v>273</v>
      </c>
      <c r="H455" s="22">
        <v>32049.32</v>
      </c>
      <c r="I455" s="20"/>
      <c r="J455" s="22">
        <v>182215.88</v>
      </c>
      <c r="K455" s="22">
        <v>26146.79</v>
      </c>
      <c r="L455" s="20"/>
      <c r="M455" s="22">
        <v>81991.22</v>
      </c>
      <c r="N455" s="22">
        <v>6246.57</v>
      </c>
      <c r="O455" s="22">
        <v>-6228.41</v>
      </c>
      <c r="P455" s="22">
        <v>-481.45</v>
      </c>
      <c r="Q455" s="28">
        <f t="shared" si="14"/>
        <v>-6709.86</v>
      </c>
      <c r="R455" s="22">
        <v>0</v>
      </c>
      <c r="S455" s="22">
        <v>24197.27</v>
      </c>
      <c r="T455" s="28">
        <f t="shared" si="15"/>
        <v>24197.27</v>
      </c>
      <c r="U455" s="20"/>
      <c r="W455" s="135">
        <f t="array" ref="W455">SUM(($D455=W$25)*($G455="CM")*($H455:$P455))</f>
        <v>0</v>
      </c>
      <c r="X455" s="135">
        <f t="array" ref="X455">SUM(($D455=W$25)*($G455&lt;&gt;"CM")*($H455:$P455))</f>
        <v>0</v>
      </c>
      <c r="AA455" s="135">
        <f t="array" ref="AA455">SUM(($D455=AA$25)*($G455="CM")*(H455+I455+J455+K455+L455+N455))</f>
        <v>246658.56000000003</v>
      </c>
      <c r="AB455" s="135">
        <f t="array" ref="AB455">SUM(($D455=AA$25)*($G455&lt;&gt;"CM")*(H455+I455+J455+K455+L455+N455))</f>
        <v>0</v>
      </c>
    </row>
    <row r="456" spans="1:28" ht="15.75" thickBot="1" x14ac:dyDescent="0.3">
      <c r="A456" s="18" t="s">
        <v>22</v>
      </c>
      <c r="B456" s="18" t="s">
        <v>22</v>
      </c>
      <c r="C456" s="18" t="s">
        <v>65</v>
      </c>
      <c r="D456" s="27" t="s">
        <v>270</v>
      </c>
      <c r="E456" s="18" t="s">
        <v>66</v>
      </c>
      <c r="F456" s="19">
        <v>42840</v>
      </c>
      <c r="G456" s="27" t="s">
        <v>273</v>
      </c>
      <c r="H456" s="23">
        <v>15640</v>
      </c>
      <c r="I456" s="21"/>
      <c r="J456" s="23">
        <v>107058.43</v>
      </c>
      <c r="K456" s="23">
        <v>15362.22</v>
      </c>
      <c r="L456" s="21"/>
      <c r="M456" s="23">
        <v>48172.72</v>
      </c>
      <c r="N456" s="23">
        <v>3700.48</v>
      </c>
      <c r="O456" s="23">
        <v>-3659.35</v>
      </c>
      <c r="P456" s="23">
        <v>-282.86</v>
      </c>
      <c r="Q456" s="28">
        <f t="shared" si="14"/>
        <v>-3942.21</v>
      </c>
      <c r="R456" s="23">
        <v>0</v>
      </c>
      <c r="S456" s="23">
        <v>13906.6</v>
      </c>
      <c r="T456" s="28">
        <f t="shared" si="15"/>
        <v>13906.6</v>
      </c>
      <c r="U456" s="21"/>
      <c r="W456" s="135">
        <f t="array" ref="W456">SUM(($D456=W$25)*($G456="CM")*($H456:$P456))</f>
        <v>0</v>
      </c>
      <c r="X456" s="135">
        <f t="array" ref="X456">SUM(($D456=W$25)*($G456&lt;&gt;"CM")*($H456:$P456))</f>
        <v>0</v>
      </c>
      <c r="AA456" s="135">
        <f t="array" ref="AA456">SUM(($D456=AA$25)*($G456="CM")*(H456+I456+J456+K456+L456+N456))</f>
        <v>141761.13</v>
      </c>
      <c r="AB456" s="135">
        <f t="array" ref="AB456">SUM(($D456=AA$25)*($G456&lt;&gt;"CM")*(H456+I456+J456+K456+L456+N456))</f>
        <v>0</v>
      </c>
    </row>
    <row r="457" spans="1:28" ht="15.75" thickBot="1" x14ac:dyDescent="0.3">
      <c r="A457" s="18" t="s">
        <v>22</v>
      </c>
      <c r="B457" s="18" t="s">
        <v>22</v>
      </c>
      <c r="C457" s="18" t="s">
        <v>65</v>
      </c>
      <c r="D457" s="27" t="s">
        <v>270</v>
      </c>
      <c r="E457" s="18" t="s">
        <v>66</v>
      </c>
      <c r="F457" s="19">
        <v>42841</v>
      </c>
      <c r="G457" s="27" t="s">
        <v>273</v>
      </c>
      <c r="H457" s="22">
        <v>32150.67</v>
      </c>
      <c r="I457" s="20"/>
      <c r="J457" s="22">
        <v>188853.27</v>
      </c>
      <c r="K457" s="22">
        <v>27099.279999999999</v>
      </c>
      <c r="L457" s="20"/>
      <c r="M457" s="22">
        <v>84977.98</v>
      </c>
      <c r="N457" s="22">
        <v>6634.82</v>
      </c>
      <c r="O457" s="22">
        <v>-6455.12</v>
      </c>
      <c r="P457" s="22">
        <v>-498.92</v>
      </c>
      <c r="Q457" s="28">
        <f t="shared" si="14"/>
        <v>-6954.04</v>
      </c>
      <c r="R457" s="22">
        <v>0</v>
      </c>
      <c r="S457" s="22">
        <v>24989.919999999998</v>
      </c>
      <c r="T457" s="28">
        <f t="shared" si="15"/>
        <v>24989.919999999998</v>
      </c>
      <c r="U457" s="20"/>
      <c r="W457" s="135">
        <f t="array" ref="W457">SUM(($D457=W$25)*($G457="CM")*($H457:$P457))</f>
        <v>0</v>
      </c>
      <c r="X457" s="135">
        <f t="array" ref="X457">SUM(($D457=W$25)*($G457&lt;&gt;"CM")*($H457:$P457))</f>
        <v>0</v>
      </c>
      <c r="AA457" s="135">
        <f t="array" ref="AA457">SUM(($D457=AA$25)*($G457="CM")*(H457+I457+J457+K457+L457+N457))</f>
        <v>254738.04</v>
      </c>
      <c r="AB457" s="135">
        <f t="array" ref="AB457">SUM(($D457=AA$25)*($G457&lt;&gt;"CM")*(H457+I457+J457+K457+L457+N457))</f>
        <v>0</v>
      </c>
    </row>
    <row r="458" spans="1:28" ht="15.75" thickBot="1" x14ac:dyDescent="0.3">
      <c r="A458" s="18" t="s">
        <v>22</v>
      </c>
      <c r="B458" s="18" t="s">
        <v>22</v>
      </c>
      <c r="C458" s="18" t="s">
        <v>65</v>
      </c>
      <c r="D458" s="27" t="s">
        <v>270</v>
      </c>
      <c r="E458" s="18" t="s">
        <v>66</v>
      </c>
      <c r="F458" s="19">
        <v>42842</v>
      </c>
      <c r="G458" s="27" t="s">
        <v>273</v>
      </c>
      <c r="H458" s="23">
        <v>27727.99</v>
      </c>
      <c r="I458" s="21"/>
      <c r="J458" s="23">
        <v>157988.32</v>
      </c>
      <c r="K458" s="23">
        <v>22670.48</v>
      </c>
      <c r="L458" s="21"/>
      <c r="M458" s="23">
        <v>71089.69</v>
      </c>
      <c r="N458" s="23">
        <v>5598.93</v>
      </c>
      <c r="O458" s="23">
        <v>-5400.19</v>
      </c>
      <c r="P458" s="23">
        <v>-417.41</v>
      </c>
      <c r="Q458" s="28">
        <f t="shared" si="14"/>
        <v>-5817.5999999999995</v>
      </c>
      <c r="R458" s="23">
        <v>0</v>
      </c>
      <c r="S458" s="23">
        <v>20992.02</v>
      </c>
      <c r="T458" s="28">
        <f t="shared" si="15"/>
        <v>20992.02</v>
      </c>
      <c r="U458" s="21"/>
      <c r="W458" s="135">
        <f t="array" ref="W458">SUM(($D458=W$25)*($G458="CM")*($H458:$P458))</f>
        <v>0</v>
      </c>
      <c r="X458" s="135">
        <f t="array" ref="X458">SUM(($D458=W$25)*($G458&lt;&gt;"CM")*($H458:$P458))</f>
        <v>0</v>
      </c>
      <c r="AA458" s="135">
        <f t="array" ref="AA458">SUM(($D458=AA$25)*($G458="CM")*(H458+I458+J458+K458+L458+N458))</f>
        <v>213985.72</v>
      </c>
      <c r="AB458" s="135">
        <f t="array" ref="AB458">SUM(($D458=AA$25)*($G458&lt;&gt;"CM")*(H458+I458+J458+K458+L458+N458))</f>
        <v>0</v>
      </c>
    </row>
    <row r="459" spans="1:28" ht="15.75" thickBot="1" x14ac:dyDescent="0.3">
      <c r="A459" s="18" t="s">
        <v>22</v>
      </c>
      <c r="B459" s="18" t="s">
        <v>22</v>
      </c>
      <c r="C459" s="18" t="s">
        <v>65</v>
      </c>
      <c r="D459" s="27" t="s">
        <v>270</v>
      </c>
      <c r="E459" s="18" t="s">
        <v>66</v>
      </c>
      <c r="F459" s="19">
        <v>42843</v>
      </c>
      <c r="G459" s="27" t="s">
        <v>273</v>
      </c>
      <c r="H459" s="22">
        <v>20281.34</v>
      </c>
      <c r="I459" s="20"/>
      <c r="J459" s="22">
        <v>157460.85</v>
      </c>
      <c r="K459" s="22">
        <v>22594.67</v>
      </c>
      <c r="L459" s="20"/>
      <c r="M459" s="22">
        <v>70852.160000000003</v>
      </c>
      <c r="N459" s="22">
        <v>5630.62</v>
      </c>
      <c r="O459" s="22">
        <v>-5382.18</v>
      </c>
      <c r="P459" s="22">
        <v>-416.02</v>
      </c>
      <c r="Q459" s="28">
        <f t="shared" si="14"/>
        <v>-5798.2000000000007</v>
      </c>
      <c r="R459" s="22">
        <v>0</v>
      </c>
      <c r="S459" s="22">
        <v>20205.38</v>
      </c>
      <c r="T459" s="28">
        <f t="shared" si="15"/>
        <v>20205.38</v>
      </c>
      <c r="U459" s="20"/>
      <c r="W459" s="135">
        <f t="array" ref="W459">SUM(($D459=W$25)*($G459="CM")*($H459:$P459))</f>
        <v>0</v>
      </c>
      <c r="X459" s="135">
        <f t="array" ref="X459">SUM(($D459=W$25)*($G459&lt;&gt;"CM")*($H459:$P459))</f>
        <v>0</v>
      </c>
      <c r="AA459" s="135">
        <f t="array" ref="AA459">SUM(($D459=AA$25)*($G459="CM")*(H459+I459+J459+K459+L459+N459))</f>
        <v>205967.47999999998</v>
      </c>
      <c r="AB459" s="135">
        <f t="array" ref="AB459">SUM(($D459=AA$25)*($G459&lt;&gt;"CM")*(H459+I459+J459+K459+L459+N459))</f>
        <v>0</v>
      </c>
    </row>
    <row r="460" spans="1:28" ht="15.75" thickBot="1" x14ac:dyDescent="0.3">
      <c r="A460" s="18" t="s">
        <v>22</v>
      </c>
      <c r="B460" s="18" t="s">
        <v>22</v>
      </c>
      <c r="C460" s="18" t="s">
        <v>65</v>
      </c>
      <c r="D460" s="27" t="s">
        <v>270</v>
      </c>
      <c r="E460" s="18" t="s">
        <v>66</v>
      </c>
      <c r="F460" s="19">
        <v>42844</v>
      </c>
      <c r="G460" s="27" t="s">
        <v>273</v>
      </c>
      <c r="H460" s="23">
        <v>42712</v>
      </c>
      <c r="I460" s="21"/>
      <c r="J460" s="23">
        <v>300218.32</v>
      </c>
      <c r="K460" s="23">
        <v>43079.519999999997</v>
      </c>
      <c r="L460" s="21"/>
      <c r="M460" s="23">
        <v>135088.64000000001</v>
      </c>
      <c r="N460" s="23">
        <v>10817.51</v>
      </c>
      <c r="O460" s="23">
        <v>-10261.799999999999</v>
      </c>
      <c r="P460" s="23">
        <v>-793.11</v>
      </c>
      <c r="Q460" s="28">
        <f t="shared" si="14"/>
        <v>-11054.91</v>
      </c>
      <c r="R460" s="23">
        <v>0</v>
      </c>
      <c r="S460" s="23">
        <v>38928.660000000003</v>
      </c>
      <c r="T460" s="28">
        <f t="shared" si="15"/>
        <v>38928.660000000003</v>
      </c>
      <c r="U460" s="21"/>
      <c r="W460" s="135">
        <f t="array" ref="W460">SUM(($D460=W$25)*($G460="CM")*($H460:$P460))</f>
        <v>0</v>
      </c>
      <c r="X460" s="135">
        <f t="array" ref="X460">SUM(($D460=W$25)*($G460&lt;&gt;"CM")*($H460:$P460))</f>
        <v>0</v>
      </c>
      <c r="AA460" s="135">
        <f t="array" ref="AA460">SUM(($D460=AA$25)*($G460="CM")*(H460+I460+J460+K460+L460+N460))</f>
        <v>396827.35000000003</v>
      </c>
      <c r="AB460" s="135">
        <f t="array" ref="AB460">SUM(($D460=AA$25)*($G460&lt;&gt;"CM")*(H460+I460+J460+K460+L460+N460))</f>
        <v>0</v>
      </c>
    </row>
    <row r="461" spans="1:28" ht="15.75" thickBot="1" x14ac:dyDescent="0.3">
      <c r="A461" s="18" t="s">
        <v>22</v>
      </c>
      <c r="B461" s="18" t="s">
        <v>22</v>
      </c>
      <c r="C461" s="18" t="s">
        <v>65</v>
      </c>
      <c r="D461" s="27" t="s">
        <v>270</v>
      </c>
      <c r="E461" s="18" t="s">
        <v>66</v>
      </c>
      <c r="F461" s="19">
        <v>42845</v>
      </c>
      <c r="G461" s="27" t="s">
        <v>273</v>
      </c>
      <c r="H461" s="22">
        <v>70473.320000000007</v>
      </c>
      <c r="I461" s="20"/>
      <c r="J461" s="22">
        <v>367808.51</v>
      </c>
      <c r="K461" s="22">
        <v>52778.23</v>
      </c>
      <c r="L461" s="20"/>
      <c r="M461" s="22">
        <v>165502.19</v>
      </c>
      <c r="N461" s="22">
        <v>13379.1</v>
      </c>
      <c r="O461" s="22">
        <v>-12572.11</v>
      </c>
      <c r="P461" s="22">
        <v>-971.53</v>
      </c>
      <c r="Q461" s="28">
        <f t="shared" si="14"/>
        <v>-13543.640000000001</v>
      </c>
      <c r="R461" s="22">
        <v>0</v>
      </c>
      <c r="S461" s="22">
        <v>49485.440000000002</v>
      </c>
      <c r="T461" s="28">
        <f t="shared" si="15"/>
        <v>49485.440000000002</v>
      </c>
      <c r="U461" s="20"/>
      <c r="W461" s="135">
        <f t="array" ref="W461">SUM(($D461=W$25)*($G461="CM")*($H461:$P461))</f>
        <v>0</v>
      </c>
      <c r="X461" s="135">
        <f t="array" ref="X461">SUM(($D461=W$25)*($G461&lt;&gt;"CM")*($H461:$P461))</f>
        <v>0</v>
      </c>
      <c r="AA461" s="135">
        <f t="array" ref="AA461">SUM(($D461=AA$25)*($G461="CM")*(H461+I461+J461+K461+L461+N461))</f>
        <v>504439.16</v>
      </c>
      <c r="AB461" s="135">
        <f t="array" ref="AB461">SUM(($D461=AA$25)*($G461&lt;&gt;"CM")*(H461+I461+J461+K461+L461+N461))</f>
        <v>0</v>
      </c>
    </row>
    <row r="462" spans="1:28" ht="15.75" thickBot="1" x14ac:dyDescent="0.3">
      <c r="A462" s="18" t="s">
        <v>22</v>
      </c>
      <c r="B462" s="18" t="s">
        <v>22</v>
      </c>
      <c r="C462" s="18" t="s">
        <v>65</v>
      </c>
      <c r="D462" s="27" t="s">
        <v>270</v>
      </c>
      <c r="E462" s="18" t="s">
        <v>66</v>
      </c>
      <c r="F462" s="19">
        <v>42846</v>
      </c>
      <c r="G462" s="27" t="s">
        <v>273</v>
      </c>
      <c r="H462" s="23">
        <v>40</v>
      </c>
      <c r="I462" s="21"/>
      <c r="J462" s="23">
        <v>12.11</v>
      </c>
      <c r="K462" s="23">
        <v>1.74</v>
      </c>
      <c r="L462" s="21"/>
      <c r="M462" s="23">
        <v>5.45</v>
      </c>
      <c r="N462" s="23">
        <v>0.45</v>
      </c>
      <c r="O462" s="23">
        <v>-0.42</v>
      </c>
      <c r="P462" s="23">
        <v>-0.03</v>
      </c>
      <c r="Q462" s="28">
        <f t="shared" si="14"/>
        <v>-0.44999999999999996</v>
      </c>
      <c r="R462" s="23">
        <v>0</v>
      </c>
      <c r="S462" s="23">
        <v>5.33</v>
      </c>
      <c r="T462" s="28">
        <f t="shared" si="15"/>
        <v>5.33</v>
      </c>
      <c r="U462" s="21"/>
      <c r="W462" s="135">
        <f t="array" ref="W462">SUM(($D462=W$25)*($G462="CM")*($H462:$P462))</f>
        <v>0</v>
      </c>
      <c r="X462" s="135">
        <f t="array" ref="X462">SUM(($D462=W$25)*($G462&lt;&gt;"CM")*($H462:$P462))</f>
        <v>0</v>
      </c>
      <c r="AA462" s="135">
        <f t="array" ref="AA462">SUM(($D462=AA$25)*($G462="CM")*(H462+I462+J462+K462+L462+N462))</f>
        <v>54.300000000000004</v>
      </c>
      <c r="AB462" s="135">
        <f t="array" ref="AB462">SUM(($D462=AA$25)*($G462&lt;&gt;"CM")*(H462+I462+J462+K462+L462+N462))</f>
        <v>0</v>
      </c>
    </row>
    <row r="463" spans="1:28" ht="15.75" thickBot="1" x14ac:dyDescent="0.3">
      <c r="A463" s="18" t="s">
        <v>22</v>
      </c>
      <c r="B463" s="18" t="s">
        <v>22</v>
      </c>
      <c r="C463" s="18" t="s">
        <v>65</v>
      </c>
      <c r="D463" s="27" t="s">
        <v>270</v>
      </c>
      <c r="E463" s="18" t="s">
        <v>66</v>
      </c>
      <c r="F463" s="19">
        <v>42848</v>
      </c>
      <c r="G463" s="27" t="s">
        <v>273</v>
      </c>
      <c r="H463" s="22">
        <v>86.67</v>
      </c>
      <c r="I463" s="20"/>
      <c r="J463" s="22">
        <v>87.08</v>
      </c>
      <c r="K463" s="22">
        <v>12.5</v>
      </c>
      <c r="L463" s="20"/>
      <c r="M463" s="22">
        <v>39.18</v>
      </c>
      <c r="N463" s="22">
        <v>3.13</v>
      </c>
      <c r="O463" s="22">
        <v>-2.98</v>
      </c>
      <c r="P463" s="22">
        <v>-0.22</v>
      </c>
      <c r="Q463" s="28">
        <f t="shared" si="14"/>
        <v>-3.2</v>
      </c>
      <c r="R463" s="22">
        <v>0</v>
      </c>
      <c r="S463" s="22">
        <v>18.579999999999998</v>
      </c>
      <c r="T463" s="28">
        <f t="shared" si="15"/>
        <v>18.579999999999998</v>
      </c>
      <c r="U463" s="20"/>
      <c r="W463" s="135">
        <f t="array" ref="W463">SUM(($D463=W$25)*($G463="CM")*($H463:$P463))</f>
        <v>0</v>
      </c>
      <c r="X463" s="135">
        <f t="array" ref="X463">SUM(($D463=W$25)*($G463&lt;&gt;"CM")*($H463:$P463))</f>
        <v>0</v>
      </c>
      <c r="AA463" s="135">
        <f t="array" ref="AA463">SUM(($D463=AA$25)*($G463="CM")*(H463+I463+J463+K463+L463+N463))</f>
        <v>189.38</v>
      </c>
      <c r="AB463" s="135">
        <f t="array" ref="AB463">SUM(($D463=AA$25)*($G463&lt;&gt;"CM")*(H463+I463+J463+K463+L463+N463))</f>
        <v>0</v>
      </c>
    </row>
    <row r="464" spans="1:28" ht="15.75" thickBot="1" x14ac:dyDescent="0.3">
      <c r="A464" s="18" t="s">
        <v>22</v>
      </c>
      <c r="B464" s="18" t="s">
        <v>22</v>
      </c>
      <c r="C464" s="18" t="s">
        <v>65</v>
      </c>
      <c r="D464" s="27" t="s">
        <v>270</v>
      </c>
      <c r="E464" s="18" t="s">
        <v>66</v>
      </c>
      <c r="F464" s="19">
        <v>42849</v>
      </c>
      <c r="G464" s="27" t="s">
        <v>273</v>
      </c>
      <c r="H464" s="23">
        <v>66.66</v>
      </c>
      <c r="I464" s="21"/>
      <c r="J464" s="23">
        <v>38.200000000000003</v>
      </c>
      <c r="K464" s="23">
        <v>5.49</v>
      </c>
      <c r="L464" s="21"/>
      <c r="M464" s="23">
        <v>17.2</v>
      </c>
      <c r="N464" s="23">
        <v>1.42</v>
      </c>
      <c r="O464" s="23">
        <v>-1.3</v>
      </c>
      <c r="P464" s="23">
        <v>-0.1</v>
      </c>
      <c r="Q464" s="28">
        <f t="shared" si="14"/>
        <v>-1.4000000000000001</v>
      </c>
      <c r="R464" s="23">
        <v>0</v>
      </c>
      <c r="S464" s="23">
        <v>10.96</v>
      </c>
      <c r="T464" s="28">
        <f t="shared" si="15"/>
        <v>10.96</v>
      </c>
      <c r="U464" s="21"/>
      <c r="W464" s="135">
        <f t="array" ref="W464">SUM(($D464=W$25)*($G464="CM")*($H464:$P464))</f>
        <v>0</v>
      </c>
      <c r="X464" s="135">
        <f t="array" ref="X464">SUM(($D464=W$25)*($G464&lt;&gt;"CM")*($H464:$P464))</f>
        <v>0</v>
      </c>
      <c r="AA464" s="135">
        <f t="array" ref="AA464">SUM(($D464=AA$25)*($G464="CM")*(H464+I464+J464+K464+L464+N464))</f>
        <v>111.77</v>
      </c>
      <c r="AB464" s="135">
        <f t="array" ref="AB464">SUM(($D464=AA$25)*($G464&lt;&gt;"CM")*(H464+I464+J464+K464+L464+N464))</f>
        <v>0</v>
      </c>
    </row>
    <row r="465" spans="1:28" ht="15.75" thickBot="1" x14ac:dyDescent="0.3">
      <c r="A465" s="18" t="s">
        <v>22</v>
      </c>
      <c r="B465" s="18" t="s">
        <v>22</v>
      </c>
      <c r="C465" s="18" t="s">
        <v>65</v>
      </c>
      <c r="D465" s="27" t="s">
        <v>270</v>
      </c>
      <c r="E465" s="18" t="s">
        <v>66</v>
      </c>
      <c r="F465" s="19">
        <v>42850</v>
      </c>
      <c r="G465" s="27" t="s">
        <v>273</v>
      </c>
      <c r="H465" s="22">
        <v>157.34</v>
      </c>
      <c r="I465" s="20"/>
      <c r="J465" s="22">
        <v>82.53</v>
      </c>
      <c r="K465" s="22">
        <v>11.86</v>
      </c>
      <c r="L465" s="20"/>
      <c r="M465" s="22">
        <v>37.14</v>
      </c>
      <c r="N465" s="22">
        <v>3.05</v>
      </c>
      <c r="O465" s="22">
        <v>-2.83</v>
      </c>
      <c r="P465" s="22">
        <v>-0.2</v>
      </c>
      <c r="Q465" s="28">
        <f t="shared" si="14"/>
        <v>-3.0300000000000002</v>
      </c>
      <c r="R465" s="22">
        <v>0</v>
      </c>
      <c r="S465" s="22">
        <v>24.99</v>
      </c>
      <c r="T465" s="28">
        <f t="shared" si="15"/>
        <v>24.99</v>
      </c>
      <c r="U465" s="20"/>
      <c r="W465" s="135">
        <f t="array" ref="W465">SUM(($D465=W$25)*($G465="CM")*($H465:$P465))</f>
        <v>0</v>
      </c>
      <c r="X465" s="135">
        <f t="array" ref="X465">SUM(($D465=W$25)*($G465&lt;&gt;"CM")*($H465:$P465))</f>
        <v>0</v>
      </c>
      <c r="AA465" s="135">
        <f t="array" ref="AA465">SUM(($D465=AA$25)*($G465="CM")*(H465+I465+J465+K465+L465+N465))</f>
        <v>254.78000000000003</v>
      </c>
      <c r="AB465" s="135">
        <f t="array" ref="AB465">SUM(($D465=AA$25)*($G465&lt;&gt;"CM")*(H465+I465+J465+K465+L465+N465))</f>
        <v>0</v>
      </c>
    </row>
    <row r="466" spans="1:28" ht="15.75" thickBot="1" x14ac:dyDescent="0.3">
      <c r="A466" s="18" t="s">
        <v>22</v>
      </c>
      <c r="B466" s="18" t="s">
        <v>22</v>
      </c>
      <c r="C466" s="18" t="s">
        <v>65</v>
      </c>
      <c r="D466" s="27" t="s">
        <v>270</v>
      </c>
      <c r="E466" s="18" t="s">
        <v>66</v>
      </c>
      <c r="F466" s="19">
        <v>42851</v>
      </c>
      <c r="G466" s="27" t="s">
        <v>273</v>
      </c>
      <c r="H466" s="23">
        <v>304</v>
      </c>
      <c r="I466" s="21"/>
      <c r="J466" s="23">
        <v>672.06</v>
      </c>
      <c r="K466" s="23">
        <v>96.46</v>
      </c>
      <c r="L466" s="21"/>
      <c r="M466" s="23">
        <v>302.43</v>
      </c>
      <c r="N466" s="23">
        <v>24.91</v>
      </c>
      <c r="O466" s="23">
        <v>-22.96</v>
      </c>
      <c r="P466" s="23">
        <v>-1.79</v>
      </c>
      <c r="Q466" s="28">
        <f t="shared" si="14"/>
        <v>-24.75</v>
      </c>
      <c r="R466" s="23">
        <v>0</v>
      </c>
      <c r="S466" s="23">
        <v>107.66</v>
      </c>
      <c r="T466" s="28">
        <f t="shared" si="15"/>
        <v>107.66</v>
      </c>
      <c r="U466" s="21"/>
      <c r="W466" s="135">
        <f t="array" ref="W466">SUM(($D466=W$25)*($G466="CM")*($H466:$P466))</f>
        <v>0</v>
      </c>
      <c r="X466" s="135">
        <f t="array" ref="X466">SUM(($D466=W$25)*($G466&lt;&gt;"CM")*($H466:$P466))</f>
        <v>0</v>
      </c>
      <c r="AA466" s="135">
        <f t="array" ref="AA466">SUM(($D466=AA$25)*($G466="CM")*(H466+I466+J466+K466+L466+N466))</f>
        <v>1097.43</v>
      </c>
      <c r="AB466" s="135">
        <f t="array" ref="AB466">SUM(($D466=AA$25)*($G466&lt;&gt;"CM")*(H466+I466+J466+K466+L466+N466))</f>
        <v>0</v>
      </c>
    </row>
    <row r="467" spans="1:28" ht="15.75" thickBot="1" x14ac:dyDescent="0.3">
      <c r="A467" s="18" t="s">
        <v>22</v>
      </c>
      <c r="B467" s="18" t="s">
        <v>22</v>
      </c>
      <c r="C467" s="18" t="s">
        <v>65</v>
      </c>
      <c r="D467" s="27" t="s">
        <v>270</v>
      </c>
      <c r="E467" s="18" t="s">
        <v>66</v>
      </c>
      <c r="F467" s="19">
        <v>42852</v>
      </c>
      <c r="G467" s="27" t="s">
        <v>273</v>
      </c>
      <c r="H467" s="22">
        <v>44.01</v>
      </c>
      <c r="I467" s="20"/>
      <c r="J467" s="22">
        <v>52.32</v>
      </c>
      <c r="K467" s="22">
        <v>7.51</v>
      </c>
      <c r="L467" s="20"/>
      <c r="M467" s="22">
        <v>23.54</v>
      </c>
      <c r="N467" s="22">
        <v>1.94</v>
      </c>
      <c r="O467" s="22">
        <v>-1.78</v>
      </c>
      <c r="P467" s="22">
        <v>-0.14000000000000001</v>
      </c>
      <c r="Q467" s="28">
        <f t="shared" si="14"/>
        <v>-1.92</v>
      </c>
      <c r="R467" s="22">
        <v>0</v>
      </c>
      <c r="S467" s="22">
        <v>10.38</v>
      </c>
      <c r="T467" s="28">
        <f t="shared" si="15"/>
        <v>10.38</v>
      </c>
      <c r="U467" s="20"/>
      <c r="W467" s="135">
        <f t="array" ref="W467">SUM(($D467=W$25)*($G467="CM")*($H467:$P467))</f>
        <v>0</v>
      </c>
      <c r="X467" s="135">
        <f t="array" ref="X467">SUM(($D467=W$25)*($G467&lt;&gt;"CM")*($H467:$P467))</f>
        <v>0</v>
      </c>
      <c r="AA467" s="135">
        <f t="array" ref="AA467">SUM(($D467=AA$25)*($G467="CM")*(H467+I467+J467+K467+L467+N467))</f>
        <v>105.78</v>
      </c>
      <c r="AB467" s="135">
        <f t="array" ref="AB467">SUM(($D467=AA$25)*($G467&lt;&gt;"CM")*(H467+I467+J467+K467+L467+N467))</f>
        <v>0</v>
      </c>
    </row>
    <row r="468" spans="1:28" ht="15.75" thickBot="1" x14ac:dyDescent="0.3">
      <c r="A468" s="18" t="s">
        <v>22</v>
      </c>
      <c r="B468" s="18" t="s">
        <v>22</v>
      </c>
      <c r="C468" s="18" t="s">
        <v>65</v>
      </c>
      <c r="D468" s="27" t="s">
        <v>270</v>
      </c>
      <c r="E468" s="18" t="s">
        <v>66</v>
      </c>
      <c r="F468" s="19">
        <v>42853</v>
      </c>
      <c r="G468" s="27" t="s">
        <v>273</v>
      </c>
      <c r="H468" s="23">
        <v>80</v>
      </c>
      <c r="I468" s="21"/>
      <c r="J468" s="23">
        <v>142.81</v>
      </c>
      <c r="K468" s="23">
        <v>20.49</v>
      </c>
      <c r="L468" s="21"/>
      <c r="M468" s="23">
        <v>64.25</v>
      </c>
      <c r="N468" s="23">
        <v>5.3</v>
      </c>
      <c r="O468" s="23">
        <v>-4.8899999999999997</v>
      </c>
      <c r="P468" s="23">
        <v>-0.37</v>
      </c>
      <c r="Q468" s="28">
        <f t="shared" si="14"/>
        <v>-5.26</v>
      </c>
      <c r="R468" s="23">
        <v>0</v>
      </c>
      <c r="S468" s="23">
        <v>24.39</v>
      </c>
      <c r="T468" s="28">
        <f t="shared" si="15"/>
        <v>24.39</v>
      </c>
      <c r="U468" s="21"/>
      <c r="W468" s="135">
        <f t="array" ref="W468">SUM(($D468=W$25)*($G468="CM")*($H468:$P468))</f>
        <v>0</v>
      </c>
      <c r="X468" s="135">
        <f t="array" ref="X468">SUM(($D468=W$25)*($G468&lt;&gt;"CM")*($H468:$P468))</f>
        <v>0</v>
      </c>
      <c r="AA468" s="135">
        <f t="array" ref="AA468">SUM(($D468=AA$25)*($G468="CM")*(H468+I468+J468+K468+L468+N468))</f>
        <v>248.60000000000002</v>
      </c>
      <c r="AB468" s="135">
        <f t="array" ref="AB468">SUM(($D468=AA$25)*($G468&lt;&gt;"CM")*(H468+I468+J468+K468+L468+N468))</f>
        <v>0</v>
      </c>
    </row>
    <row r="469" spans="1:28" ht="15.75" thickBot="1" x14ac:dyDescent="0.3">
      <c r="A469" s="18" t="s">
        <v>22</v>
      </c>
      <c r="B469" s="18" t="s">
        <v>22</v>
      </c>
      <c r="C469" s="18" t="s">
        <v>65</v>
      </c>
      <c r="D469" s="27" t="s">
        <v>270</v>
      </c>
      <c r="E469" s="18" t="s">
        <v>66</v>
      </c>
      <c r="F469" s="19">
        <v>42854</v>
      </c>
      <c r="G469" s="27" t="s">
        <v>273</v>
      </c>
      <c r="H469" s="22">
        <v>32345.34</v>
      </c>
      <c r="I469" s="20"/>
      <c r="J469" s="22">
        <v>168698.2</v>
      </c>
      <c r="K469" s="22">
        <v>24207.24</v>
      </c>
      <c r="L469" s="20"/>
      <c r="M469" s="22">
        <v>75908.850000000006</v>
      </c>
      <c r="N469" s="22">
        <v>6236.98</v>
      </c>
      <c r="O469" s="22">
        <v>-5766.32</v>
      </c>
      <c r="P469" s="22">
        <v>-445.7</v>
      </c>
      <c r="Q469" s="28">
        <f t="shared" si="14"/>
        <v>-6212.0199999999995</v>
      </c>
      <c r="R469" s="22">
        <v>0</v>
      </c>
      <c r="S469" s="22">
        <v>22708.94</v>
      </c>
      <c r="T469" s="28">
        <f t="shared" si="15"/>
        <v>22708.94</v>
      </c>
      <c r="U469" s="20"/>
      <c r="W469" s="135">
        <f t="array" ref="W469">SUM(($D469=W$25)*($G469="CM")*($H469:$P469))</f>
        <v>0</v>
      </c>
      <c r="X469" s="135">
        <f t="array" ref="X469">SUM(($D469=W$25)*($G469&lt;&gt;"CM")*($H469:$P469))</f>
        <v>0</v>
      </c>
      <c r="AA469" s="135">
        <f t="array" ref="AA469">SUM(($D469=AA$25)*($G469="CM")*(H469+I469+J469+K469+L469+N469))</f>
        <v>231487.76</v>
      </c>
      <c r="AB469" s="135">
        <f t="array" ref="AB469">SUM(($D469=AA$25)*($G469&lt;&gt;"CM")*(H469+I469+J469+K469+L469+N469))</f>
        <v>0</v>
      </c>
    </row>
    <row r="470" spans="1:28" ht="15.75" thickBot="1" x14ac:dyDescent="0.3">
      <c r="A470" s="18" t="s">
        <v>22</v>
      </c>
      <c r="B470" s="18" t="s">
        <v>22</v>
      </c>
      <c r="C470" s="18" t="s">
        <v>65</v>
      </c>
      <c r="D470" s="27" t="s">
        <v>270</v>
      </c>
      <c r="E470" s="18" t="s">
        <v>66</v>
      </c>
      <c r="F470" s="19">
        <v>42855</v>
      </c>
      <c r="G470" s="27" t="s">
        <v>273</v>
      </c>
      <c r="H470" s="23">
        <v>15405.33</v>
      </c>
      <c r="I470" s="21"/>
      <c r="J470" s="23">
        <v>109373.35</v>
      </c>
      <c r="K470" s="23">
        <v>15694.52</v>
      </c>
      <c r="L470" s="21"/>
      <c r="M470" s="23">
        <v>49214.53</v>
      </c>
      <c r="N470" s="23">
        <v>4063.56</v>
      </c>
      <c r="O470" s="23">
        <v>-3738.47</v>
      </c>
      <c r="P470" s="23">
        <v>-288.97000000000003</v>
      </c>
      <c r="Q470" s="28">
        <f t="shared" si="14"/>
        <v>-4027.4399999999996</v>
      </c>
      <c r="R470" s="23">
        <v>0</v>
      </c>
      <c r="S470" s="23">
        <v>14179</v>
      </c>
      <c r="T470" s="28">
        <f t="shared" si="15"/>
        <v>14179</v>
      </c>
      <c r="U470" s="21"/>
      <c r="W470" s="135">
        <f t="array" ref="W470">SUM(($D470=W$25)*($G470="CM")*($H470:$P470))</f>
        <v>0</v>
      </c>
      <c r="X470" s="135">
        <f t="array" ref="X470">SUM(($D470=W$25)*($G470&lt;&gt;"CM")*($H470:$P470))</f>
        <v>0</v>
      </c>
      <c r="AA470" s="135">
        <f t="array" ref="AA470">SUM(($D470=AA$25)*($G470="CM")*(H470+I470+J470+K470+L470+N470))</f>
        <v>144536.76</v>
      </c>
      <c r="AB470" s="135">
        <f t="array" ref="AB470">SUM(($D470=AA$25)*($G470&lt;&gt;"CM")*(H470+I470+J470+K470+L470+N470))</f>
        <v>0</v>
      </c>
    </row>
    <row r="471" spans="1:28" ht="15.75" thickBot="1" x14ac:dyDescent="0.3">
      <c r="A471" s="18" t="s">
        <v>22</v>
      </c>
      <c r="B471" s="18" t="s">
        <v>22</v>
      </c>
      <c r="C471" s="18" t="s">
        <v>67</v>
      </c>
      <c r="D471" s="27" t="s">
        <v>270</v>
      </c>
      <c r="E471" s="18" t="s">
        <v>68</v>
      </c>
      <c r="F471" s="19">
        <v>42755</v>
      </c>
      <c r="G471" s="27" t="s">
        <v>274</v>
      </c>
      <c r="H471" s="20"/>
      <c r="I471" s="20"/>
      <c r="J471" s="22">
        <v>0</v>
      </c>
      <c r="K471" s="22">
        <v>0</v>
      </c>
      <c r="L471" s="20"/>
      <c r="M471" s="22">
        <v>0</v>
      </c>
      <c r="N471" s="22">
        <v>0</v>
      </c>
      <c r="O471" s="22">
        <v>0</v>
      </c>
      <c r="P471" s="22">
        <v>0</v>
      </c>
      <c r="Q471" s="28">
        <f t="shared" si="14"/>
        <v>0</v>
      </c>
      <c r="R471" s="22">
        <v>0</v>
      </c>
      <c r="S471" s="22">
        <v>0</v>
      </c>
      <c r="T471" s="28">
        <f t="shared" si="15"/>
        <v>0</v>
      </c>
      <c r="U471" s="20"/>
      <c r="W471" s="135">
        <f t="array" ref="W471">SUM(($D471=W$25)*($G471="CM")*($H471:$P471))</f>
        <v>0</v>
      </c>
      <c r="X471" s="135">
        <f t="array" ref="X471">SUM(($D471=W$25)*($G471&lt;&gt;"CM")*($H471:$P471))</f>
        <v>0</v>
      </c>
      <c r="AA471" s="135">
        <f t="array" ref="AA471">SUM(($D471=AA$25)*($G471="CM")*(H471+I471+J471+K471+L471+N471))</f>
        <v>0</v>
      </c>
      <c r="AB471" s="135">
        <f t="array" ref="AB471">SUM(($D471=AA$25)*($G471&lt;&gt;"CM")*(H471+I471+J471+K471+L471+N471))</f>
        <v>0</v>
      </c>
    </row>
    <row r="472" spans="1:28" ht="15.75" thickBot="1" x14ac:dyDescent="0.3">
      <c r="A472" s="18" t="s">
        <v>22</v>
      </c>
      <c r="B472" s="18" t="s">
        <v>22</v>
      </c>
      <c r="C472" s="18" t="s">
        <v>67</v>
      </c>
      <c r="D472" s="27" t="s">
        <v>270</v>
      </c>
      <c r="E472" s="18" t="s">
        <v>68</v>
      </c>
      <c r="F472" s="19">
        <v>42786</v>
      </c>
      <c r="G472" s="27" t="s">
        <v>274</v>
      </c>
      <c r="H472" s="21"/>
      <c r="I472" s="21"/>
      <c r="J472" s="23">
        <v>0</v>
      </c>
      <c r="K472" s="23">
        <v>0</v>
      </c>
      <c r="L472" s="21"/>
      <c r="M472" s="23">
        <v>0</v>
      </c>
      <c r="N472" s="23">
        <v>0</v>
      </c>
      <c r="O472" s="23">
        <v>0</v>
      </c>
      <c r="P472" s="23">
        <v>0</v>
      </c>
      <c r="Q472" s="28">
        <f t="shared" si="14"/>
        <v>0</v>
      </c>
      <c r="R472" s="23">
        <v>0</v>
      </c>
      <c r="S472" s="23">
        <v>0</v>
      </c>
      <c r="T472" s="28">
        <f t="shared" si="15"/>
        <v>0</v>
      </c>
      <c r="U472" s="21"/>
      <c r="W472" s="135">
        <f t="array" ref="W472">SUM(($D472=W$25)*($G472="CM")*($H472:$P472))</f>
        <v>0</v>
      </c>
      <c r="X472" s="135">
        <f t="array" ref="X472">SUM(($D472=W$25)*($G472&lt;&gt;"CM")*($H472:$P472))</f>
        <v>0</v>
      </c>
      <c r="AA472" s="135">
        <f t="array" ref="AA472">SUM(($D472=AA$25)*($G472="CM")*(H472+I472+J472+K472+L472+N472))</f>
        <v>0</v>
      </c>
      <c r="AB472" s="135">
        <f t="array" ref="AB472">SUM(($D472=AA$25)*($G472&lt;&gt;"CM")*(H472+I472+J472+K472+L472+N472))</f>
        <v>0</v>
      </c>
    </row>
    <row r="473" spans="1:28" ht="15.75" thickBot="1" x14ac:dyDescent="0.3">
      <c r="A473" s="18" t="s">
        <v>22</v>
      </c>
      <c r="B473" s="18" t="s">
        <v>22</v>
      </c>
      <c r="C473" s="18" t="s">
        <v>67</v>
      </c>
      <c r="D473" s="27" t="s">
        <v>270</v>
      </c>
      <c r="E473" s="18" t="s">
        <v>68</v>
      </c>
      <c r="F473" s="19">
        <v>42804</v>
      </c>
      <c r="G473" s="27" t="s">
        <v>274</v>
      </c>
      <c r="H473" s="20"/>
      <c r="I473" s="20"/>
      <c r="J473" s="22">
        <v>94.84</v>
      </c>
      <c r="K473" s="22">
        <v>13.61</v>
      </c>
      <c r="L473" s="20"/>
      <c r="M473" s="22">
        <v>42.67</v>
      </c>
      <c r="N473" s="22">
        <v>2.85</v>
      </c>
      <c r="O473" s="22">
        <v>0.36</v>
      </c>
      <c r="P473" s="22">
        <v>-0.72</v>
      </c>
      <c r="Q473" s="28">
        <f t="shared" si="14"/>
        <v>-0.36</v>
      </c>
      <c r="R473" s="22">
        <v>0</v>
      </c>
      <c r="S473" s="22">
        <v>8.9700000000000006</v>
      </c>
      <c r="T473" s="28">
        <f t="shared" si="15"/>
        <v>8.9700000000000006</v>
      </c>
      <c r="U473" s="20"/>
      <c r="W473" s="135">
        <f t="array" ref="W473">SUM(($D473=W$25)*($G473="CM")*($H473:$P473))</f>
        <v>0</v>
      </c>
      <c r="X473" s="135">
        <f t="array" ref="X473">SUM(($D473=W$25)*($G473&lt;&gt;"CM")*($H473:$P473))</f>
        <v>0</v>
      </c>
      <c r="AA473" s="135">
        <f t="array" ref="AA473">SUM(($D473=AA$25)*($G473="CM")*(H473+I473+J473+K473+L473+N473))</f>
        <v>0</v>
      </c>
      <c r="AB473" s="135">
        <f t="array" ref="AB473">SUM(($D473=AA$25)*($G473&lt;&gt;"CM")*(H473+I473+J473+K473+L473+N473))</f>
        <v>111.3</v>
      </c>
    </row>
    <row r="474" spans="1:28" ht="15.75" thickBot="1" x14ac:dyDescent="0.3">
      <c r="A474" s="18" t="s">
        <v>22</v>
      </c>
      <c r="B474" s="18" t="s">
        <v>22</v>
      </c>
      <c r="C474" s="18" t="s">
        <v>67</v>
      </c>
      <c r="D474" s="27" t="s">
        <v>270</v>
      </c>
      <c r="E474" s="18" t="s">
        <v>68</v>
      </c>
      <c r="F474" s="19">
        <v>42808</v>
      </c>
      <c r="G474" s="27" t="s">
        <v>274</v>
      </c>
      <c r="H474" s="21"/>
      <c r="I474" s="21"/>
      <c r="J474" s="23">
        <v>23.08</v>
      </c>
      <c r="K474" s="23">
        <v>3.31</v>
      </c>
      <c r="L474" s="21"/>
      <c r="M474" s="23">
        <v>10.38</v>
      </c>
      <c r="N474" s="23">
        <v>0.69</v>
      </c>
      <c r="O474" s="23">
        <v>0.09</v>
      </c>
      <c r="P474" s="23">
        <v>-0.18</v>
      </c>
      <c r="Q474" s="28">
        <f t="shared" si="14"/>
        <v>-0.09</v>
      </c>
      <c r="R474" s="23">
        <v>0</v>
      </c>
      <c r="S474" s="23">
        <v>2.1800000000000002</v>
      </c>
      <c r="T474" s="28">
        <f t="shared" si="15"/>
        <v>2.1800000000000002</v>
      </c>
      <c r="U474" s="21"/>
      <c r="W474" s="135">
        <f t="array" ref="W474">SUM(($D474=W$25)*($G474="CM")*($H474:$P474))</f>
        <v>0</v>
      </c>
      <c r="X474" s="135">
        <f t="array" ref="X474">SUM(($D474=W$25)*($G474&lt;&gt;"CM")*($H474:$P474))</f>
        <v>0</v>
      </c>
      <c r="AA474" s="135">
        <f t="array" ref="AA474">SUM(($D474=AA$25)*($G474="CM")*(H474+I474+J474+K474+L474+N474))</f>
        <v>0</v>
      </c>
      <c r="AB474" s="135">
        <f t="array" ref="AB474">SUM(($D474=AA$25)*($G474&lt;&gt;"CM")*(H474+I474+J474+K474+L474+N474))</f>
        <v>27.08</v>
      </c>
    </row>
    <row r="475" spans="1:28" ht="15.75" thickBot="1" x14ac:dyDescent="0.3">
      <c r="A475" s="18" t="s">
        <v>22</v>
      </c>
      <c r="B475" s="18" t="s">
        <v>22</v>
      </c>
      <c r="C475" s="18" t="s">
        <v>67</v>
      </c>
      <c r="D475" s="27" t="s">
        <v>270</v>
      </c>
      <c r="E475" s="18" t="s">
        <v>68</v>
      </c>
      <c r="F475" s="19">
        <v>42809</v>
      </c>
      <c r="G475" s="27" t="s">
        <v>274</v>
      </c>
      <c r="H475" s="20"/>
      <c r="I475" s="20"/>
      <c r="J475" s="22">
        <v>0</v>
      </c>
      <c r="K475" s="22">
        <v>0</v>
      </c>
      <c r="L475" s="20"/>
      <c r="M475" s="22">
        <v>0</v>
      </c>
      <c r="N475" s="22">
        <v>0</v>
      </c>
      <c r="O475" s="22">
        <v>0</v>
      </c>
      <c r="P475" s="22">
        <v>0</v>
      </c>
      <c r="Q475" s="28">
        <f t="shared" si="14"/>
        <v>0</v>
      </c>
      <c r="R475" s="22">
        <v>0</v>
      </c>
      <c r="S475" s="22">
        <v>0</v>
      </c>
      <c r="T475" s="28">
        <f t="shared" si="15"/>
        <v>0</v>
      </c>
      <c r="U475" s="20"/>
      <c r="W475" s="135">
        <f t="array" ref="W475">SUM(($D475=W$25)*($G475="CM")*($H475:$P475))</f>
        <v>0</v>
      </c>
      <c r="X475" s="135">
        <f t="array" ref="X475">SUM(($D475=W$25)*($G475&lt;&gt;"CM")*($H475:$P475))</f>
        <v>0</v>
      </c>
      <c r="AA475" s="135">
        <f t="array" ref="AA475">SUM(($D475=AA$25)*($G475="CM")*(H475+I475+J475+K475+L475+N475))</f>
        <v>0</v>
      </c>
      <c r="AB475" s="135">
        <f t="array" ref="AB475">SUM(($D475=AA$25)*($G475&lt;&gt;"CM")*(H475+I475+J475+K475+L475+N475))</f>
        <v>0</v>
      </c>
    </row>
    <row r="476" spans="1:28" ht="15.75" thickBot="1" x14ac:dyDescent="0.3">
      <c r="A476" s="18" t="s">
        <v>22</v>
      </c>
      <c r="B476" s="18" t="s">
        <v>22</v>
      </c>
      <c r="C476" s="18" t="s">
        <v>67</v>
      </c>
      <c r="D476" s="27" t="s">
        <v>270</v>
      </c>
      <c r="E476" s="18" t="s">
        <v>68</v>
      </c>
      <c r="F476" s="19">
        <v>42811</v>
      </c>
      <c r="G476" s="27" t="s">
        <v>274</v>
      </c>
      <c r="H476" s="21"/>
      <c r="I476" s="21"/>
      <c r="J476" s="23">
        <v>0</v>
      </c>
      <c r="K476" s="23">
        <v>0</v>
      </c>
      <c r="L476" s="21"/>
      <c r="M476" s="23">
        <v>0</v>
      </c>
      <c r="N476" s="23">
        <v>0</v>
      </c>
      <c r="O476" s="23">
        <v>0</v>
      </c>
      <c r="P476" s="23">
        <v>0</v>
      </c>
      <c r="Q476" s="28">
        <f t="shared" si="14"/>
        <v>0</v>
      </c>
      <c r="R476" s="23">
        <v>0</v>
      </c>
      <c r="S476" s="23">
        <v>0</v>
      </c>
      <c r="T476" s="28">
        <f t="shared" si="15"/>
        <v>0</v>
      </c>
      <c r="U476" s="21"/>
      <c r="W476" s="135">
        <f t="array" ref="W476">SUM(($D476=W$25)*($G476="CM")*($H476:$P476))</f>
        <v>0</v>
      </c>
      <c r="X476" s="135">
        <f t="array" ref="X476">SUM(($D476=W$25)*($G476&lt;&gt;"CM")*($H476:$P476))</f>
        <v>0</v>
      </c>
      <c r="AA476" s="135">
        <f t="array" ref="AA476">SUM(($D476=AA$25)*($G476="CM")*(H476+I476+J476+K476+L476+N476))</f>
        <v>0</v>
      </c>
      <c r="AB476" s="135">
        <f t="array" ref="AB476">SUM(($D476=AA$25)*($G476&lt;&gt;"CM")*(H476+I476+J476+K476+L476+N476))</f>
        <v>0</v>
      </c>
    </row>
    <row r="477" spans="1:28" ht="15.75" thickBot="1" x14ac:dyDescent="0.3">
      <c r="A477" s="18" t="s">
        <v>22</v>
      </c>
      <c r="B477" s="18" t="s">
        <v>22</v>
      </c>
      <c r="C477" s="18" t="s">
        <v>67</v>
      </c>
      <c r="D477" s="27" t="s">
        <v>270</v>
      </c>
      <c r="E477" s="18" t="s">
        <v>68</v>
      </c>
      <c r="F477" s="19">
        <v>42812</v>
      </c>
      <c r="G477" s="27" t="s">
        <v>274</v>
      </c>
      <c r="H477" s="20"/>
      <c r="I477" s="20"/>
      <c r="J477" s="22">
        <v>199.25</v>
      </c>
      <c r="K477" s="22">
        <v>28.59</v>
      </c>
      <c r="L477" s="20"/>
      <c r="M477" s="22">
        <v>89.65</v>
      </c>
      <c r="N477" s="22">
        <v>5.99</v>
      </c>
      <c r="O477" s="22">
        <v>0.75</v>
      </c>
      <c r="P477" s="22">
        <v>-1.51</v>
      </c>
      <c r="Q477" s="28">
        <f t="shared" si="14"/>
        <v>-0.76</v>
      </c>
      <c r="R477" s="22">
        <v>0</v>
      </c>
      <c r="S477" s="22">
        <v>18.850000000000001</v>
      </c>
      <c r="T477" s="28">
        <f t="shared" si="15"/>
        <v>18.850000000000001</v>
      </c>
      <c r="U477" s="20"/>
      <c r="W477" s="135">
        <f t="array" ref="W477">SUM(($D477=W$25)*($G477="CM")*($H477:$P477))</f>
        <v>0</v>
      </c>
      <c r="X477" s="135">
        <f t="array" ref="X477">SUM(($D477=W$25)*($G477&lt;&gt;"CM")*($H477:$P477))</f>
        <v>0</v>
      </c>
      <c r="AA477" s="135">
        <f t="array" ref="AA477">SUM(($D477=AA$25)*($G477="CM")*(H477+I477+J477+K477+L477+N477))</f>
        <v>0</v>
      </c>
      <c r="AB477" s="135">
        <f t="array" ref="AB477">SUM(($D477=AA$25)*($G477&lt;&gt;"CM")*(H477+I477+J477+K477+L477+N477))</f>
        <v>233.83</v>
      </c>
    </row>
    <row r="478" spans="1:28" ht="15.75" thickBot="1" x14ac:dyDescent="0.3">
      <c r="A478" s="18" t="s">
        <v>22</v>
      </c>
      <c r="B478" s="18" t="s">
        <v>22</v>
      </c>
      <c r="C478" s="18" t="s">
        <v>67</v>
      </c>
      <c r="D478" s="27" t="s">
        <v>270</v>
      </c>
      <c r="E478" s="18" t="s">
        <v>68</v>
      </c>
      <c r="F478" s="19">
        <v>42813</v>
      </c>
      <c r="G478" s="27" t="s">
        <v>274</v>
      </c>
      <c r="H478" s="21"/>
      <c r="I478" s="21"/>
      <c r="J478" s="23">
        <v>81.760000000000005</v>
      </c>
      <c r="K478" s="23">
        <v>11.73</v>
      </c>
      <c r="L478" s="21"/>
      <c r="M478" s="23">
        <v>36.79</v>
      </c>
      <c r="N478" s="23">
        <v>2.46</v>
      </c>
      <c r="O478" s="23">
        <v>0.31</v>
      </c>
      <c r="P478" s="23">
        <v>-0.62</v>
      </c>
      <c r="Q478" s="28">
        <f t="shared" si="14"/>
        <v>-0.31</v>
      </c>
      <c r="R478" s="23">
        <v>0</v>
      </c>
      <c r="S478" s="23">
        <v>7.73</v>
      </c>
      <c r="T478" s="28">
        <f t="shared" si="15"/>
        <v>7.73</v>
      </c>
      <c r="U478" s="21"/>
      <c r="W478" s="135">
        <f t="array" ref="W478">SUM(($D478=W$25)*($G478="CM")*($H478:$P478))</f>
        <v>0</v>
      </c>
      <c r="X478" s="135">
        <f t="array" ref="X478">SUM(($D478=W$25)*($G478&lt;&gt;"CM")*($H478:$P478))</f>
        <v>0</v>
      </c>
      <c r="AA478" s="135">
        <f t="array" ref="AA478">SUM(($D478=AA$25)*($G478="CM")*(H478+I478+J478+K478+L478+N478))</f>
        <v>0</v>
      </c>
      <c r="AB478" s="135">
        <f t="array" ref="AB478">SUM(($D478=AA$25)*($G478&lt;&gt;"CM")*(H478+I478+J478+K478+L478+N478))</f>
        <v>95.95</v>
      </c>
    </row>
    <row r="479" spans="1:28" ht="15.75" thickBot="1" x14ac:dyDescent="0.3">
      <c r="A479" s="18" t="s">
        <v>22</v>
      </c>
      <c r="B479" s="18" t="s">
        <v>22</v>
      </c>
      <c r="C479" s="18" t="s">
        <v>67</v>
      </c>
      <c r="D479" s="27" t="s">
        <v>270</v>
      </c>
      <c r="E479" s="18" t="s">
        <v>68</v>
      </c>
      <c r="F479" s="19">
        <v>42814</v>
      </c>
      <c r="G479" s="27" t="s">
        <v>274</v>
      </c>
      <c r="H479" s="20"/>
      <c r="I479" s="20"/>
      <c r="J479" s="22">
        <v>1044.8900000000001</v>
      </c>
      <c r="K479" s="22">
        <v>149.94</v>
      </c>
      <c r="L479" s="20"/>
      <c r="M479" s="22">
        <v>470.18</v>
      </c>
      <c r="N479" s="22">
        <v>31.4</v>
      </c>
      <c r="O479" s="22">
        <v>3.97</v>
      </c>
      <c r="P479" s="22">
        <v>-7.95</v>
      </c>
      <c r="Q479" s="28">
        <f t="shared" si="14"/>
        <v>-3.98</v>
      </c>
      <c r="R479" s="22">
        <v>0</v>
      </c>
      <c r="S479" s="22">
        <v>98.84</v>
      </c>
      <c r="T479" s="28">
        <f t="shared" si="15"/>
        <v>98.84</v>
      </c>
      <c r="U479" s="20"/>
      <c r="W479" s="135">
        <f t="array" ref="W479">SUM(($D479=W$25)*($G479="CM")*($H479:$P479))</f>
        <v>0</v>
      </c>
      <c r="X479" s="135">
        <f t="array" ref="X479">SUM(($D479=W$25)*($G479&lt;&gt;"CM")*($H479:$P479))</f>
        <v>0</v>
      </c>
      <c r="AA479" s="135">
        <f t="array" ref="AA479">SUM(($D479=AA$25)*($G479="CM")*(H479+I479+J479+K479+L479+N479))</f>
        <v>0</v>
      </c>
      <c r="AB479" s="135">
        <f t="array" ref="AB479">SUM(($D479=AA$25)*($G479&lt;&gt;"CM")*(H479+I479+J479+K479+L479+N479))</f>
        <v>1226.2300000000002</v>
      </c>
    </row>
    <row r="480" spans="1:28" ht="15.75" thickBot="1" x14ac:dyDescent="0.3">
      <c r="A480" s="18" t="s">
        <v>22</v>
      </c>
      <c r="B480" s="18" t="s">
        <v>22</v>
      </c>
      <c r="C480" s="18" t="s">
        <v>67</v>
      </c>
      <c r="D480" s="27" t="s">
        <v>270</v>
      </c>
      <c r="E480" s="18" t="s">
        <v>68</v>
      </c>
      <c r="F480" s="19">
        <v>42815</v>
      </c>
      <c r="G480" s="27" t="s">
        <v>274</v>
      </c>
      <c r="H480" s="21"/>
      <c r="I480" s="21"/>
      <c r="J480" s="23">
        <v>18.350000000000001</v>
      </c>
      <c r="K480" s="23">
        <v>2.63</v>
      </c>
      <c r="L480" s="21"/>
      <c r="M480" s="23">
        <v>8.26</v>
      </c>
      <c r="N480" s="23">
        <v>0.55000000000000004</v>
      </c>
      <c r="O480" s="23">
        <v>7.0000000000000007E-2</v>
      </c>
      <c r="P480" s="23">
        <v>-0.14000000000000001</v>
      </c>
      <c r="Q480" s="28">
        <f t="shared" si="14"/>
        <v>-7.0000000000000007E-2</v>
      </c>
      <c r="R480" s="23">
        <v>0</v>
      </c>
      <c r="S480" s="23">
        <v>1.74</v>
      </c>
      <c r="T480" s="28">
        <f t="shared" si="15"/>
        <v>1.74</v>
      </c>
      <c r="U480" s="21"/>
      <c r="W480" s="135">
        <f t="array" ref="W480">SUM(($D480=W$25)*($G480="CM")*($H480:$P480))</f>
        <v>0</v>
      </c>
      <c r="X480" s="135">
        <f t="array" ref="X480">SUM(($D480=W$25)*($G480&lt;&gt;"CM")*($H480:$P480))</f>
        <v>0</v>
      </c>
      <c r="AA480" s="135">
        <f t="array" ref="AA480">SUM(($D480=AA$25)*($G480="CM")*(H480+I480+J480+K480+L480+N480))</f>
        <v>0</v>
      </c>
      <c r="AB480" s="135">
        <f t="array" ref="AB480">SUM(($D480=AA$25)*($G480&lt;&gt;"CM")*(H480+I480+J480+K480+L480+N480))</f>
        <v>21.53</v>
      </c>
    </row>
    <row r="481" spans="1:28" ht="15.75" thickBot="1" x14ac:dyDescent="0.3">
      <c r="A481" s="18" t="s">
        <v>22</v>
      </c>
      <c r="B481" s="18" t="s">
        <v>22</v>
      </c>
      <c r="C481" s="18" t="s">
        <v>67</v>
      </c>
      <c r="D481" s="27" t="s">
        <v>270</v>
      </c>
      <c r="E481" s="18" t="s">
        <v>68</v>
      </c>
      <c r="F481" s="19">
        <v>42825</v>
      </c>
      <c r="G481" s="27" t="s">
        <v>274</v>
      </c>
      <c r="H481" s="20"/>
      <c r="I481" s="20"/>
      <c r="J481" s="22">
        <v>12.23</v>
      </c>
      <c r="K481" s="22">
        <v>1.76</v>
      </c>
      <c r="L481" s="20"/>
      <c r="M481" s="22">
        <v>5.5</v>
      </c>
      <c r="N481" s="22">
        <v>0.38</v>
      </c>
      <c r="O481" s="22">
        <v>0.04</v>
      </c>
      <c r="P481" s="22">
        <v>-0.09</v>
      </c>
      <c r="Q481" s="28">
        <f t="shared" si="14"/>
        <v>-4.9999999999999996E-2</v>
      </c>
      <c r="R481" s="22">
        <v>0</v>
      </c>
      <c r="S481" s="22">
        <v>1.1599999999999999</v>
      </c>
      <c r="T481" s="28">
        <f t="shared" si="15"/>
        <v>1.1599999999999999</v>
      </c>
      <c r="U481" s="20"/>
      <c r="W481" s="135">
        <f t="array" ref="W481">SUM(($D481=W$25)*($G481="CM")*($H481:$P481))</f>
        <v>0</v>
      </c>
      <c r="X481" s="135">
        <f t="array" ref="X481">SUM(($D481=W$25)*($G481&lt;&gt;"CM")*($H481:$P481))</f>
        <v>0</v>
      </c>
      <c r="AA481" s="135">
        <f t="array" ref="AA481">SUM(($D481=AA$25)*($G481="CM")*(H481+I481+J481+K481+L481+N481))</f>
        <v>0</v>
      </c>
      <c r="AB481" s="135">
        <f t="array" ref="AB481">SUM(($D481=AA$25)*($G481&lt;&gt;"CM")*(H481+I481+J481+K481+L481+N481))</f>
        <v>14.370000000000001</v>
      </c>
    </row>
    <row r="482" spans="1:28" ht="15.75" thickBot="1" x14ac:dyDescent="0.3">
      <c r="A482" s="18" t="s">
        <v>22</v>
      </c>
      <c r="B482" s="18" t="s">
        <v>22</v>
      </c>
      <c r="C482" s="18" t="s">
        <v>67</v>
      </c>
      <c r="D482" s="27" t="s">
        <v>270</v>
      </c>
      <c r="E482" s="18" t="s">
        <v>68</v>
      </c>
      <c r="F482" s="19">
        <v>42828</v>
      </c>
      <c r="G482" s="27" t="s">
        <v>273</v>
      </c>
      <c r="H482" s="21"/>
      <c r="I482" s="21"/>
      <c r="J482" s="23">
        <v>3663.59</v>
      </c>
      <c r="K482" s="23">
        <v>525.71</v>
      </c>
      <c r="L482" s="21"/>
      <c r="M482" s="23">
        <v>1648.49</v>
      </c>
      <c r="N482" s="23">
        <v>111.42</v>
      </c>
      <c r="O482" s="23">
        <v>-125.23</v>
      </c>
      <c r="P482" s="23">
        <v>-9.68</v>
      </c>
      <c r="Q482" s="28">
        <f t="shared" si="14"/>
        <v>-134.91</v>
      </c>
      <c r="R482" s="23">
        <v>0</v>
      </c>
      <c r="S482" s="23">
        <v>421.93</v>
      </c>
      <c r="T482" s="28">
        <f t="shared" si="15"/>
        <v>421.93</v>
      </c>
      <c r="U482" s="21"/>
      <c r="W482" s="135">
        <f t="array" ref="W482">SUM(($D482=W$25)*($G482="CM")*($H482:$P482))</f>
        <v>0</v>
      </c>
      <c r="X482" s="135">
        <f t="array" ref="X482">SUM(($D482=W$25)*($G482&lt;&gt;"CM")*($H482:$P482))</f>
        <v>0</v>
      </c>
      <c r="AA482" s="135">
        <f t="array" ref="AA482">SUM(($D482=AA$25)*($G482="CM")*(H482+I482+J482+K482+L482+N482))</f>
        <v>4300.72</v>
      </c>
      <c r="AB482" s="135">
        <f t="array" ref="AB482">SUM(($D482=AA$25)*($G482&lt;&gt;"CM")*(H482+I482+J482+K482+L482+N482))</f>
        <v>0</v>
      </c>
    </row>
    <row r="483" spans="1:28" ht="15.75" thickBot="1" x14ac:dyDescent="0.3">
      <c r="A483" s="18" t="s">
        <v>22</v>
      </c>
      <c r="B483" s="18" t="s">
        <v>22</v>
      </c>
      <c r="C483" s="18" t="s">
        <v>67</v>
      </c>
      <c r="D483" s="27" t="s">
        <v>270</v>
      </c>
      <c r="E483" s="18" t="s">
        <v>68</v>
      </c>
      <c r="F483" s="19">
        <v>42829</v>
      </c>
      <c r="G483" s="27" t="s">
        <v>273</v>
      </c>
      <c r="H483" s="20"/>
      <c r="I483" s="20"/>
      <c r="J483" s="22">
        <v>985.81</v>
      </c>
      <c r="K483" s="22">
        <v>141.46</v>
      </c>
      <c r="L483" s="20"/>
      <c r="M483" s="22">
        <v>443.57</v>
      </c>
      <c r="N483" s="22">
        <v>30.44</v>
      </c>
      <c r="O483" s="22">
        <v>-33.68</v>
      </c>
      <c r="P483" s="22">
        <v>-2.6</v>
      </c>
      <c r="Q483" s="28">
        <f t="shared" si="14"/>
        <v>-36.28</v>
      </c>
      <c r="R483" s="22">
        <v>0</v>
      </c>
      <c r="S483" s="22">
        <v>113.56</v>
      </c>
      <c r="T483" s="28">
        <f t="shared" si="15"/>
        <v>113.56</v>
      </c>
      <c r="U483" s="20"/>
      <c r="W483" s="135">
        <f t="array" ref="W483">SUM(($D483=W$25)*($G483="CM")*($H483:$P483))</f>
        <v>0</v>
      </c>
      <c r="X483" s="135">
        <f t="array" ref="X483">SUM(($D483=W$25)*($G483&lt;&gt;"CM")*($H483:$P483))</f>
        <v>0</v>
      </c>
      <c r="AA483" s="135">
        <f t="array" ref="AA483">SUM(($D483=AA$25)*($G483="CM")*(H483+I483+J483+K483+L483+N483))</f>
        <v>1157.71</v>
      </c>
      <c r="AB483" s="135">
        <f t="array" ref="AB483">SUM(($D483=AA$25)*($G483&lt;&gt;"CM")*(H483+I483+J483+K483+L483+N483))</f>
        <v>0</v>
      </c>
    </row>
    <row r="484" spans="1:28" ht="15.75" thickBot="1" x14ac:dyDescent="0.3">
      <c r="A484" s="18" t="s">
        <v>22</v>
      </c>
      <c r="B484" s="18" t="s">
        <v>22</v>
      </c>
      <c r="C484" s="18" t="s">
        <v>67</v>
      </c>
      <c r="D484" s="27" t="s">
        <v>270</v>
      </c>
      <c r="E484" s="18" t="s">
        <v>68</v>
      </c>
      <c r="F484" s="19">
        <v>42830</v>
      </c>
      <c r="G484" s="27" t="s">
        <v>273</v>
      </c>
      <c r="H484" s="21"/>
      <c r="I484" s="21"/>
      <c r="J484" s="23">
        <v>498.1</v>
      </c>
      <c r="K484" s="23">
        <v>71.489999999999995</v>
      </c>
      <c r="L484" s="21"/>
      <c r="M484" s="23">
        <v>224.13</v>
      </c>
      <c r="N484" s="23">
        <v>15.6</v>
      </c>
      <c r="O484" s="23">
        <v>-17.02</v>
      </c>
      <c r="P484" s="23">
        <v>-1.33</v>
      </c>
      <c r="Q484" s="28">
        <f t="shared" si="14"/>
        <v>-18.350000000000001</v>
      </c>
      <c r="R484" s="23">
        <v>0</v>
      </c>
      <c r="S484" s="23">
        <v>57.4</v>
      </c>
      <c r="T484" s="28">
        <f t="shared" si="15"/>
        <v>57.4</v>
      </c>
      <c r="U484" s="21"/>
      <c r="W484" s="135">
        <f t="array" ref="W484">SUM(($D484=W$25)*($G484="CM")*($H484:$P484))</f>
        <v>0</v>
      </c>
      <c r="X484" s="135">
        <f t="array" ref="X484">SUM(($D484=W$25)*($G484&lt;&gt;"CM")*($H484:$P484))</f>
        <v>0</v>
      </c>
      <c r="AA484" s="135">
        <f t="array" ref="AA484">SUM(($D484=AA$25)*($G484="CM")*(H484+I484+J484+K484+L484+N484))</f>
        <v>585.19000000000005</v>
      </c>
      <c r="AB484" s="135">
        <f t="array" ref="AB484">SUM(($D484=AA$25)*($G484&lt;&gt;"CM")*(H484+I484+J484+K484+L484+N484))</f>
        <v>0</v>
      </c>
    </row>
    <row r="485" spans="1:28" ht="15.75" thickBot="1" x14ac:dyDescent="0.3">
      <c r="A485" s="18" t="s">
        <v>22</v>
      </c>
      <c r="B485" s="18" t="s">
        <v>22</v>
      </c>
      <c r="C485" s="18" t="s">
        <v>67</v>
      </c>
      <c r="D485" s="27" t="s">
        <v>270</v>
      </c>
      <c r="E485" s="18" t="s">
        <v>68</v>
      </c>
      <c r="F485" s="19">
        <v>42831</v>
      </c>
      <c r="G485" s="27" t="s">
        <v>273</v>
      </c>
      <c r="H485" s="20"/>
      <c r="I485" s="20"/>
      <c r="J485" s="22">
        <v>2430.6799999999998</v>
      </c>
      <c r="K485" s="22">
        <v>348.81</v>
      </c>
      <c r="L485" s="20"/>
      <c r="M485" s="22">
        <v>1093.74</v>
      </c>
      <c r="N485" s="22">
        <v>76.53</v>
      </c>
      <c r="O485" s="22">
        <v>-83.12</v>
      </c>
      <c r="P485" s="22">
        <v>-6.4</v>
      </c>
      <c r="Q485" s="28">
        <f t="shared" si="14"/>
        <v>-89.52000000000001</v>
      </c>
      <c r="R485" s="22">
        <v>0</v>
      </c>
      <c r="S485" s="22">
        <v>280.16000000000003</v>
      </c>
      <c r="T485" s="28">
        <f t="shared" si="15"/>
        <v>280.16000000000003</v>
      </c>
      <c r="U485" s="20"/>
      <c r="W485" s="135">
        <f t="array" ref="W485">SUM(($D485=W$25)*($G485="CM")*($H485:$P485))</f>
        <v>0</v>
      </c>
      <c r="X485" s="135">
        <f t="array" ref="X485">SUM(($D485=W$25)*($G485&lt;&gt;"CM")*($H485:$P485))</f>
        <v>0</v>
      </c>
      <c r="AA485" s="135">
        <f t="array" ref="AA485">SUM(($D485=AA$25)*($G485="CM")*(H485+I485+J485+K485+L485+N485))</f>
        <v>2856.02</v>
      </c>
      <c r="AB485" s="135">
        <f t="array" ref="AB485">SUM(($D485=AA$25)*($G485&lt;&gt;"CM")*(H485+I485+J485+K485+L485+N485))</f>
        <v>0</v>
      </c>
    </row>
    <row r="486" spans="1:28" ht="15.75" thickBot="1" x14ac:dyDescent="0.3">
      <c r="A486" s="18" t="s">
        <v>22</v>
      </c>
      <c r="B486" s="18" t="s">
        <v>22</v>
      </c>
      <c r="C486" s="18" t="s">
        <v>67</v>
      </c>
      <c r="D486" s="27" t="s">
        <v>270</v>
      </c>
      <c r="E486" s="18" t="s">
        <v>68</v>
      </c>
      <c r="F486" s="19">
        <v>42832</v>
      </c>
      <c r="G486" s="27" t="s">
        <v>273</v>
      </c>
      <c r="H486" s="21"/>
      <c r="I486" s="21"/>
      <c r="J486" s="23">
        <v>2493.7800000000002</v>
      </c>
      <c r="K486" s="23">
        <v>357.86</v>
      </c>
      <c r="L486" s="21"/>
      <c r="M486" s="23">
        <v>1122.1199999999999</v>
      </c>
      <c r="N486" s="23">
        <v>79.239999999999995</v>
      </c>
      <c r="O486" s="23">
        <v>-85.25</v>
      </c>
      <c r="P486" s="23">
        <v>-6.59</v>
      </c>
      <c r="Q486" s="28">
        <f t="shared" si="14"/>
        <v>-91.84</v>
      </c>
      <c r="R486" s="23">
        <v>0</v>
      </c>
      <c r="S486" s="23">
        <v>287.52</v>
      </c>
      <c r="T486" s="28">
        <f t="shared" si="15"/>
        <v>287.52</v>
      </c>
      <c r="U486" s="21"/>
      <c r="W486" s="135">
        <f t="array" ref="W486">SUM(($D486=W$25)*($G486="CM")*($H486:$P486))</f>
        <v>0</v>
      </c>
      <c r="X486" s="135">
        <f t="array" ref="X486">SUM(($D486=W$25)*($G486&lt;&gt;"CM")*($H486:$P486))</f>
        <v>0</v>
      </c>
      <c r="AA486" s="135">
        <f t="array" ref="AA486">SUM(($D486=AA$25)*($G486="CM")*(H486+I486+J486+K486+L486+N486))</f>
        <v>2930.88</v>
      </c>
      <c r="AB486" s="135">
        <f t="array" ref="AB486">SUM(($D486=AA$25)*($G486&lt;&gt;"CM")*(H486+I486+J486+K486+L486+N486))</f>
        <v>0</v>
      </c>
    </row>
    <row r="487" spans="1:28" ht="15.75" thickBot="1" x14ac:dyDescent="0.3">
      <c r="A487" s="18" t="s">
        <v>22</v>
      </c>
      <c r="B487" s="18" t="s">
        <v>22</v>
      </c>
      <c r="C487" s="18" t="s">
        <v>67</v>
      </c>
      <c r="D487" s="27" t="s">
        <v>270</v>
      </c>
      <c r="E487" s="18" t="s">
        <v>68</v>
      </c>
      <c r="F487" s="19">
        <v>42833</v>
      </c>
      <c r="G487" s="27" t="s">
        <v>273</v>
      </c>
      <c r="H487" s="20"/>
      <c r="I487" s="20"/>
      <c r="J487" s="22">
        <v>1592.79</v>
      </c>
      <c r="K487" s="22">
        <v>228.55</v>
      </c>
      <c r="L487" s="20"/>
      <c r="M487" s="22">
        <v>716.71</v>
      </c>
      <c r="N487" s="22">
        <v>50.86</v>
      </c>
      <c r="O487" s="22">
        <v>-54.44</v>
      </c>
      <c r="P487" s="22">
        <v>-4.2</v>
      </c>
      <c r="Q487" s="28">
        <f t="shared" si="14"/>
        <v>-58.64</v>
      </c>
      <c r="R487" s="22">
        <v>0</v>
      </c>
      <c r="S487" s="22">
        <v>183.66</v>
      </c>
      <c r="T487" s="28">
        <f t="shared" si="15"/>
        <v>183.66</v>
      </c>
      <c r="U487" s="20"/>
      <c r="W487" s="135">
        <f t="array" ref="W487">SUM(($D487=W$25)*($G487="CM")*($H487:$P487))</f>
        <v>0</v>
      </c>
      <c r="X487" s="135">
        <f t="array" ref="X487">SUM(($D487=W$25)*($G487&lt;&gt;"CM")*($H487:$P487))</f>
        <v>0</v>
      </c>
      <c r="AA487" s="135">
        <f t="array" ref="AA487">SUM(($D487=AA$25)*($G487="CM")*(H487+I487+J487+K487+L487+N487))</f>
        <v>1872.1999999999998</v>
      </c>
      <c r="AB487" s="135">
        <f t="array" ref="AB487">SUM(($D487=AA$25)*($G487&lt;&gt;"CM")*(H487+I487+J487+K487+L487+N487))</f>
        <v>0</v>
      </c>
    </row>
    <row r="488" spans="1:28" ht="15.75" thickBot="1" x14ac:dyDescent="0.3">
      <c r="A488" s="18" t="s">
        <v>22</v>
      </c>
      <c r="B488" s="18" t="s">
        <v>22</v>
      </c>
      <c r="C488" s="18" t="s">
        <v>67</v>
      </c>
      <c r="D488" s="27" t="s">
        <v>270</v>
      </c>
      <c r="E488" s="18" t="s">
        <v>68</v>
      </c>
      <c r="F488" s="19">
        <v>42834</v>
      </c>
      <c r="G488" s="27" t="s">
        <v>273</v>
      </c>
      <c r="H488" s="21"/>
      <c r="I488" s="21"/>
      <c r="J488" s="23">
        <v>7453.43</v>
      </c>
      <c r="K488" s="23">
        <v>1069.51</v>
      </c>
      <c r="L488" s="21"/>
      <c r="M488" s="23">
        <v>3353.81</v>
      </c>
      <c r="N488" s="23">
        <v>241.99</v>
      </c>
      <c r="O488" s="23">
        <v>-254.77</v>
      </c>
      <c r="P488" s="23">
        <v>-19.690000000000001</v>
      </c>
      <c r="Q488" s="28">
        <f t="shared" si="14"/>
        <v>-274.46000000000004</v>
      </c>
      <c r="R488" s="23">
        <v>0</v>
      </c>
      <c r="S488" s="23">
        <v>859.84</v>
      </c>
      <c r="T488" s="28">
        <f t="shared" si="15"/>
        <v>859.84</v>
      </c>
      <c r="U488" s="21"/>
      <c r="W488" s="135">
        <f t="array" ref="W488">SUM(($D488=W$25)*($G488="CM")*($H488:$P488))</f>
        <v>0</v>
      </c>
      <c r="X488" s="135">
        <f t="array" ref="X488">SUM(($D488=W$25)*($G488&lt;&gt;"CM")*($H488:$P488))</f>
        <v>0</v>
      </c>
      <c r="AA488" s="135">
        <f t="array" ref="AA488">SUM(($D488=AA$25)*($G488="CM")*(H488+I488+J488+K488+L488+N488))</f>
        <v>8764.93</v>
      </c>
      <c r="AB488" s="135">
        <f t="array" ref="AB488">SUM(($D488=AA$25)*($G488&lt;&gt;"CM")*(H488+I488+J488+K488+L488+N488))</f>
        <v>0</v>
      </c>
    </row>
    <row r="489" spans="1:28" ht="15.75" thickBot="1" x14ac:dyDescent="0.3">
      <c r="A489" s="18" t="s">
        <v>22</v>
      </c>
      <c r="B489" s="18" t="s">
        <v>22</v>
      </c>
      <c r="C489" s="18" t="s">
        <v>67</v>
      </c>
      <c r="D489" s="27" t="s">
        <v>270</v>
      </c>
      <c r="E489" s="18" t="s">
        <v>68</v>
      </c>
      <c r="F489" s="19">
        <v>42835</v>
      </c>
      <c r="G489" s="27" t="s">
        <v>273</v>
      </c>
      <c r="H489" s="20"/>
      <c r="I489" s="20"/>
      <c r="J489" s="22">
        <v>5654.19</v>
      </c>
      <c r="K489" s="22">
        <v>811.33</v>
      </c>
      <c r="L489" s="20"/>
      <c r="M489" s="22">
        <v>2544.2199999999998</v>
      </c>
      <c r="N489" s="22">
        <v>184.54</v>
      </c>
      <c r="O489" s="22">
        <v>-193.28</v>
      </c>
      <c r="P489" s="22">
        <v>-14.93</v>
      </c>
      <c r="Q489" s="28">
        <f t="shared" si="14"/>
        <v>-208.21</v>
      </c>
      <c r="R489" s="22">
        <v>0</v>
      </c>
      <c r="S489" s="22">
        <v>652.37</v>
      </c>
      <c r="T489" s="28">
        <f t="shared" si="15"/>
        <v>652.37</v>
      </c>
      <c r="U489" s="20"/>
      <c r="W489" s="135">
        <f t="array" ref="W489">SUM(($D489=W$25)*($G489="CM")*($H489:$P489))</f>
        <v>0</v>
      </c>
      <c r="X489" s="135">
        <f t="array" ref="X489">SUM(($D489=W$25)*($G489&lt;&gt;"CM")*($H489:$P489))</f>
        <v>0</v>
      </c>
      <c r="AA489" s="135">
        <f t="array" ref="AA489">SUM(($D489=AA$25)*($G489="CM")*(H489+I489+J489+K489+L489+N489))</f>
        <v>6650.0599999999995</v>
      </c>
      <c r="AB489" s="135">
        <f t="array" ref="AB489">SUM(($D489=AA$25)*($G489&lt;&gt;"CM")*(H489+I489+J489+K489+L489+N489))</f>
        <v>0</v>
      </c>
    </row>
    <row r="490" spans="1:28" ht="15.75" thickBot="1" x14ac:dyDescent="0.3">
      <c r="A490" s="18" t="s">
        <v>22</v>
      </c>
      <c r="B490" s="18" t="s">
        <v>22</v>
      </c>
      <c r="C490" s="18" t="s">
        <v>67</v>
      </c>
      <c r="D490" s="27" t="s">
        <v>270</v>
      </c>
      <c r="E490" s="18" t="s">
        <v>68</v>
      </c>
      <c r="F490" s="19">
        <v>42836</v>
      </c>
      <c r="G490" s="27" t="s">
        <v>273</v>
      </c>
      <c r="H490" s="21"/>
      <c r="I490" s="21"/>
      <c r="J490" s="23">
        <v>1640.52</v>
      </c>
      <c r="K490" s="23">
        <v>235.4</v>
      </c>
      <c r="L490" s="21"/>
      <c r="M490" s="23">
        <v>738.18</v>
      </c>
      <c r="N490" s="23">
        <v>54.51</v>
      </c>
      <c r="O490" s="23">
        <v>-56.11</v>
      </c>
      <c r="P490" s="23">
        <v>-4.29</v>
      </c>
      <c r="Q490" s="28">
        <f t="shared" si="14"/>
        <v>-60.4</v>
      </c>
      <c r="R490" s="23">
        <v>0</v>
      </c>
      <c r="S490" s="23">
        <v>189.37</v>
      </c>
      <c r="T490" s="28">
        <f t="shared" si="15"/>
        <v>189.37</v>
      </c>
      <c r="U490" s="21"/>
      <c r="W490" s="135">
        <f t="array" ref="W490">SUM(($D490=W$25)*($G490="CM")*($H490:$P490))</f>
        <v>0</v>
      </c>
      <c r="X490" s="135">
        <f t="array" ref="X490">SUM(($D490=W$25)*($G490&lt;&gt;"CM")*($H490:$P490))</f>
        <v>0</v>
      </c>
      <c r="AA490" s="135">
        <f t="array" ref="AA490">SUM(($D490=AA$25)*($G490="CM")*(H490+I490+J490+K490+L490+N490))</f>
        <v>1930.43</v>
      </c>
      <c r="AB490" s="135">
        <f t="array" ref="AB490">SUM(($D490=AA$25)*($G490&lt;&gt;"CM")*(H490+I490+J490+K490+L490+N490))</f>
        <v>0</v>
      </c>
    </row>
    <row r="491" spans="1:28" ht="15.75" thickBot="1" x14ac:dyDescent="0.3">
      <c r="A491" s="18" t="s">
        <v>22</v>
      </c>
      <c r="B491" s="18" t="s">
        <v>22</v>
      </c>
      <c r="C491" s="18" t="s">
        <v>67</v>
      </c>
      <c r="D491" s="27" t="s">
        <v>270</v>
      </c>
      <c r="E491" s="18" t="s">
        <v>68</v>
      </c>
      <c r="F491" s="19">
        <v>42837</v>
      </c>
      <c r="G491" s="27" t="s">
        <v>273</v>
      </c>
      <c r="H491" s="20"/>
      <c r="I491" s="20"/>
      <c r="J491" s="22">
        <v>3085.34</v>
      </c>
      <c r="K491" s="22">
        <v>442.74</v>
      </c>
      <c r="L491" s="20"/>
      <c r="M491" s="22">
        <v>1388.31</v>
      </c>
      <c r="N491" s="22">
        <v>103.26</v>
      </c>
      <c r="O491" s="22">
        <v>-105.46</v>
      </c>
      <c r="P491" s="22">
        <v>-8.15</v>
      </c>
      <c r="Q491" s="28">
        <f t="shared" si="14"/>
        <v>-113.61</v>
      </c>
      <c r="R491" s="22">
        <v>0</v>
      </c>
      <c r="S491" s="22">
        <v>356.22</v>
      </c>
      <c r="T491" s="28">
        <f t="shared" si="15"/>
        <v>356.22</v>
      </c>
      <c r="U491" s="20"/>
      <c r="W491" s="135">
        <f t="array" ref="W491">SUM(($D491=W$25)*($G491="CM")*($H491:$P491))</f>
        <v>0</v>
      </c>
      <c r="X491" s="135">
        <f t="array" ref="X491">SUM(($D491=W$25)*($G491&lt;&gt;"CM")*($H491:$P491))</f>
        <v>0</v>
      </c>
      <c r="AA491" s="135">
        <f t="array" ref="AA491">SUM(($D491=AA$25)*($G491="CM")*(H491+I491+J491+K491+L491+N491))</f>
        <v>3631.34</v>
      </c>
      <c r="AB491" s="135">
        <f t="array" ref="AB491">SUM(($D491=AA$25)*($G491&lt;&gt;"CM")*(H491+I491+J491+K491+L491+N491))</f>
        <v>0</v>
      </c>
    </row>
    <row r="492" spans="1:28" ht="15.75" thickBot="1" x14ac:dyDescent="0.3">
      <c r="A492" s="18" t="s">
        <v>22</v>
      </c>
      <c r="B492" s="18" t="s">
        <v>22</v>
      </c>
      <c r="C492" s="18" t="s">
        <v>67</v>
      </c>
      <c r="D492" s="27" t="s">
        <v>270</v>
      </c>
      <c r="E492" s="18" t="s">
        <v>68</v>
      </c>
      <c r="F492" s="19">
        <v>42838</v>
      </c>
      <c r="G492" s="27" t="s">
        <v>273</v>
      </c>
      <c r="H492" s="21"/>
      <c r="I492" s="21"/>
      <c r="J492" s="23">
        <v>2261.2199999999998</v>
      </c>
      <c r="K492" s="23">
        <v>324.45999999999998</v>
      </c>
      <c r="L492" s="21"/>
      <c r="M492" s="23">
        <v>1017.44</v>
      </c>
      <c r="N492" s="23">
        <v>76.28</v>
      </c>
      <c r="O492" s="23">
        <v>-77.319999999999993</v>
      </c>
      <c r="P492" s="23">
        <v>-5.96</v>
      </c>
      <c r="Q492" s="28">
        <f t="shared" si="14"/>
        <v>-83.279999999999987</v>
      </c>
      <c r="R492" s="23">
        <v>0</v>
      </c>
      <c r="S492" s="23">
        <v>261.14999999999998</v>
      </c>
      <c r="T492" s="28">
        <f t="shared" si="15"/>
        <v>261.14999999999998</v>
      </c>
      <c r="U492" s="21"/>
      <c r="W492" s="135">
        <f t="array" ref="W492">SUM(($D492=W$25)*($G492="CM")*($H492:$P492))</f>
        <v>0</v>
      </c>
      <c r="X492" s="135">
        <f t="array" ref="X492">SUM(($D492=W$25)*($G492&lt;&gt;"CM")*($H492:$P492))</f>
        <v>0</v>
      </c>
      <c r="AA492" s="135">
        <f t="array" ref="AA492">SUM(($D492=AA$25)*($G492="CM")*(H492+I492+J492+K492+L492+N492))</f>
        <v>2661.96</v>
      </c>
      <c r="AB492" s="135">
        <f t="array" ref="AB492">SUM(($D492=AA$25)*($G492&lt;&gt;"CM")*(H492+I492+J492+K492+L492+N492))</f>
        <v>0</v>
      </c>
    </row>
    <row r="493" spans="1:28" ht="15.75" thickBot="1" x14ac:dyDescent="0.3">
      <c r="A493" s="18" t="s">
        <v>22</v>
      </c>
      <c r="B493" s="18" t="s">
        <v>22</v>
      </c>
      <c r="C493" s="18" t="s">
        <v>67</v>
      </c>
      <c r="D493" s="27" t="s">
        <v>270</v>
      </c>
      <c r="E493" s="18" t="s">
        <v>68</v>
      </c>
      <c r="F493" s="19">
        <v>42839</v>
      </c>
      <c r="G493" s="27" t="s">
        <v>273</v>
      </c>
      <c r="H493" s="20"/>
      <c r="I493" s="20"/>
      <c r="J493" s="22">
        <v>3161.55</v>
      </c>
      <c r="K493" s="22">
        <v>453.63</v>
      </c>
      <c r="L493" s="20"/>
      <c r="M493" s="22">
        <v>1422.6</v>
      </c>
      <c r="N493" s="22">
        <v>108.62</v>
      </c>
      <c r="O493" s="22">
        <v>-108.05</v>
      </c>
      <c r="P493" s="22">
        <v>-8.34</v>
      </c>
      <c r="Q493" s="28">
        <f t="shared" si="14"/>
        <v>-116.39</v>
      </c>
      <c r="R493" s="22">
        <v>0</v>
      </c>
      <c r="S493" s="22">
        <v>365.34</v>
      </c>
      <c r="T493" s="28">
        <f t="shared" si="15"/>
        <v>365.34</v>
      </c>
      <c r="U493" s="20"/>
      <c r="W493" s="135">
        <f t="array" ref="W493">SUM(($D493=W$25)*($G493="CM")*($H493:$P493))</f>
        <v>0</v>
      </c>
      <c r="X493" s="135">
        <f t="array" ref="X493">SUM(($D493=W$25)*($G493&lt;&gt;"CM")*($H493:$P493))</f>
        <v>0</v>
      </c>
      <c r="AA493" s="135">
        <f t="array" ref="AA493">SUM(($D493=AA$25)*($G493="CM")*(H493+I493+J493+K493+L493+N493))</f>
        <v>3723.8</v>
      </c>
      <c r="AB493" s="135">
        <f t="array" ref="AB493">SUM(($D493=AA$25)*($G493&lt;&gt;"CM")*(H493+I493+J493+K493+L493+N493))</f>
        <v>0</v>
      </c>
    </row>
    <row r="494" spans="1:28" ht="15.75" thickBot="1" x14ac:dyDescent="0.3">
      <c r="A494" s="18" t="s">
        <v>22</v>
      </c>
      <c r="B494" s="18" t="s">
        <v>22</v>
      </c>
      <c r="C494" s="18" t="s">
        <v>67</v>
      </c>
      <c r="D494" s="27" t="s">
        <v>270</v>
      </c>
      <c r="E494" s="18" t="s">
        <v>68</v>
      </c>
      <c r="F494" s="19">
        <v>42840</v>
      </c>
      <c r="G494" s="27" t="s">
        <v>273</v>
      </c>
      <c r="H494" s="21"/>
      <c r="I494" s="21"/>
      <c r="J494" s="23">
        <v>26.83</v>
      </c>
      <c r="K494" s="23">
        <v>3.85</v>
      </c>
      <c r="L494" s="21"/>
      <c r="M494" s="23">
        <v>12.07</v>
      </c>
      <c r="N494" s="23">
        <v>0.93</v>
      </c>
      <c r="O494" s="23">
        <v>-0.92</v>
      </c>
      <c r="P494" s="23">
        <v>-7.0000000000000007E-2</v>
      </c>
      <c r="Q494" s="28">
        <f t="shared" si="14"/>
        <v>-0.99</v>
      </c>
      <c r="R494" s="23">
        <v>0</v>
      </c>
      <c r="S494" s="23">
        <v>3.1</v>
      </c>
      <c r="T494" s="28">
        <f t="shared" si="15"/>
        <v>3.1</v>
      </c>
      <c r="U494" s="21"/>
      <c r="W494" s="135">
        <f t="array" ref="W494">SUM(($D494=W$25)*($G494="CM")*($H494:$P494))</f>
        <v>0</v>
      </c>
      <c r="X494" s="135">
        <f t="array" ref="X494">SUM(($D494=W$25)*($G494&lt;&gt;"CM")*($H494:$P494))</f>
        <v>0</v>
      </c>
      <c r="AA494" s="135">
        <f t="array" ref="AA494">SUM(($D494=AA$25)*($G494="CM")*(H494+I494+J494+K494+L494+N494))</f>
        <v>31.61</v>
      </c>
      <c r="AB494" s="135">
        <f t="array" ref="AB494">SUM(($D494=AA$25)*($G494&lt;&gt;"CM")*(H494+I494+J494+K494+L494+N494))</f>
        <v>0</v>
      </c>
    </row>
    <row r="495" spans="1:28" ht="15.75" thickBot="1" x14ac:dyDescent="0.3">
      <c r="A495" s="18" t="s">
        <v>22</v>
      </c>
      <c r="B495" s="18" t="s">
        <v>22</v>
      </c>
      <c r="C495" s="18" t="s">
        <v>67</v>
      </c>
      <c r="D495" s="27" t="s">
        <v>270</v>
      </c>
      <c r="E495" s="18" t="s">
        <v>68</v>
      </c>
      <c r="F495" s="19">
        <v>42841</v>
      </c>
      <c r="G495" s="27" t="s">
        <v>273</v>
      </c>
      <c r="H495" s="20"/>
      <c r="I495" s="20"/>
      <c r="J495" s="22">
        <v>5607.52</v>
      </c>
      <c r="K495" s="22">
        <v>804.64</v>
      </c>
      <c r="L495" s="20"/>
      <c r="M495" s="22">
        <v>2523.1799999999998</v>
      </c>
      <c r="N495" s="22">
        <v>196.73</v>
      </c>
      <c r="O495" s="22">
        <v>-191.68</v>
      </c>
      <c r="P495" s="22">
        <v>-14.81</v>
      </c>
      <c r="Q495" s="28">
        <f t="shared" si="14"/>
        <v>-206.49</v>
      </c>
      <c r="R495" s="22">
        <v>0</v>
      </c>
      <c r="S495" s="22">
        <v>648.35</v>
      </c>
      <c r="T495" s="28">
        <f t="shared" si="15"/>
        <v>648.35</v>
      </c>
      <c r="U495" s="20"/>
      <c r="W495" s="135">
        <f t="array" ref="W495">SUM(($D495=W$25)*($G495="CM")*($H495:$P495))</f>
        <v>0</v>
      </c>
      <c r="X495" s="135">
        <f t="array" ref="X495">SUM(($D495=W$25)*($G495&lt;&gt;"CM")*($H495:$P495))</f>
        <v>0</v>
      </c>
      <c r="AA495" s="135">
        <f t="array" ref="AA495">SUM(($D495=AA$25)*($G495="CM")*(H495+I495+J495+K495+L495+N495))</f>
        <v>6608.89</v>
      </c>
      <c r="AB495" s="135">
        <f t="array" ref="AB495">SUM(($D495=AA$25)*($G495&lt;&gt;"CM")*(H495+I495+J495+K495+L495+N495))</f>
        <v>0</v>
      </c>
    </row>
    <row r="496" spans="1:28" ht="15.75" thickBot="1" x14ac:dyDescent="0.3">
      <c r="A496" s="18" t="s">
        <v>22</v>
      </c>
      <c r="B496" s="18" t="s">
        <v>22</v>
      </c>
      <c r="C496" s="18" t="s">
        <v>67</v>
      </c>
      <c r="D496" s="27" t="s">
        <v>270</v>
      </c>
      <c r="E496" s="18" t="s">
        <v>68</v>
      </c>
      <c r="F496" s="19">
        <v>42842</v>
      </c>
      <c r="G496" s="27" t="s">
        <v>273</v>
      </c>
      <c r="H496" s="21"/>
      <c r="I496" s="21"/>
      <c r="J496" s="23">
        <v>551.46</v>
      </c>
      <c r="K496" s="23">
        <v>79.13</v>
      </c>
      <c r="L496" s="21"/>
      <c r="M496" s="23">
        <v>248.13</v>
      </c>
      <c r="N496" s="23">
        <v>19.61</v>
      </c>
      <c r="O496" s="23">
        <v>-18.829999999999998</v>
      </c>
      <c r="P496" s="23">
        <v>-1.48</v>
      </c>
      <c r="Q496" s="28">
        <f t="shared" si="14"/>
        <v>-20.309999999999999</v>
      </c>
      <c r="R496" s="23">
        <v>0</v>
      </c>
      <c r="S496" s="23">
        <v>63.78</v>
      </c>
      <c r="T496" s="28">
        <f t="shared" si="15"/>
        <v>63.78</v>
      </c>
      <c r="U496" s="21"/>
      <c r="W496" s="135">
        <f t="array" ref="W496">SUM(($D496=W$25)*($G496="CM")*($H496:$P496))</f>
        <v>0</v>
      </c>
      <c r="X496" s="135">
        <f t="array" ref="X496">SUM(($D496=W$25)*($G496&lt;&gt;"CM")*($H496:$P496))</f>
        <v>0</v>
      </c>
      <c r="AA496" s="135">
        <f t="array" ref="AA496">SUM(($D496=AA$25)*($G496="CM")*(H496+I496+J496+K496+L496+N496))</f>
        <v>650.20000000000005</v>
      </c>
      <c r="AB496" s="135">
        <f t="array" ref="AB496">SUM(($D496=AA$25)*($G496&lt;&gt;"CM")*(H496+I496+J496+K496+L496+N496))</f>
        <v>0</v>
      </c>
    </row>
    <row r="497" spans="1:28" ht="15.75" thickBot="1" x14ac:dyDescent="0.3">
      <c r="A497" s="18" t="s">
        <v>22</v>
      </c>
      <c r="B497" s="18" t="s">
        <v>22</v>
      </c>
      <c r="C497" s="18" t="s">
        <v>67</v>
      </c>
      <c r="D497" s="27" t="s">
        <v>270</v>
      </c>
      <c r="E497" s="18" t="s">
        <v>68</v>
      </c>
      <c r="F497" s="19">
        <v>42843</v>
      </c>
      <c r="G497" s="27" t="s">
        <v>273</v>
      </c>
      <c r="H497" s="20"/>
      <c r="I497" s="20"/>
      <c r="J497" s="22">
        <v>1242.3800000000001</v>
      </c>
      <c r="K497" s="22">
        <v>178.28</v>
      </c>
      <c r="L497" s="20"/>
      <c r="M497" s="22">
        <v>559.03</v>
      </c>
      <c r="N497" s="22">
        <v>44.48</v>
      </c>
      <c r="O497" s="22">
        <v>-42.47</v>
      </c>
      <c r="P497" s="22">
        <v>-3.28</v>
      </c>
      <c r="Q497" s="28">
        <f t="shared" si="14"/>
        <v>-45.75</v>
      </c>
      <c r="R497" s="22">
        <v>0</v>
      </c>
      <c r="S497" s="22">
        <v>143.72999999999999</v>
      </c>
      <c r="T497" s="28">
        <f t="shared" si="15"/>
        <v>143.72999999999999</v>
      </c>
      <c r="U497" s="20"/>
      <c r="W497" s="135">
        <f t="array" ref="W497">SUM(($D497=W$25)*($G497="CM")*($H497:$P497))</f>
        <v>0</v>
      </c>
      <c r="X497" s="135">
        <f t="array" ref="X497">SUM(($D497=W$25)*($G497&lt;&gt;"CM")*($H497:$P497))</f>
        <v>0</v>
      </c>
      <c r="AA497" s="135">
        <f t="array" ref="AA497">SUM(($D497=AA$25)*($G497="CM")*(H497+I497+J497+K497+L497+N497))</f>
        <v>1465.14</v>
      </c>
      <c r="AB497" s="135">
        <f t="array" ref="AB497">SUM(($D497=AA$25)*($G497&lt;&gt;"CM")*(H497+I497+J497+K497+L497+N497))</f>
        <v>0</v>
      </c>
    </row>
    <row r="498" spans="1:28" ht="15.75" thickBot="1" x14ac:dyDescent="0.3">
      <c r="A498" s="18" t="s">
        <v>22</v>
      </c>
      <c r="B498" s="18" t="s">
        <v>22</v>
      </c>
      <c r="C498" s="18" t="s">
        <v>67</v>
      </c>
      <c r="D498" s="27" t="s">
        <v>270</v>
      </c>
      <c r="E498" s="18" t="s">
        <v>68</v>
      </c>
      <c r="F498" s="19">
        <v>42844</v>
      </c>
      <c r="G498" s="27" t="s">
        <v>273</v>
      </c>
      <c r="H498" s="21"/>
      <c r="I498" s="21"/>
      <c r="J498" s="23">
        <v>2867.39</v>
      </c>
      <c r="K498" s="23">
        <v>411.44</v>
      </c>
      <c r="L498" s="21"/>
      <c r="M498" s="23">
        <v>1290.25</v>
      </c>
      <c r="N498" s="23">
        <v>103.28</v>
      </c>
      <c r="O498" s="23">
        <v>-98.02</v>
      </c>
      <c r="P498" s="23">
        <v>-7.55</v>
      </c>
      <c r="Q498" s="28">
        <f t="shared" si="14"/>
        <v>-105.57</v>
      </c>
      <c r="R498" s="23">
        <v>0</v>
      </c>
      <c r="S498" s="23">
        <v>331.77</v>
      </c>
      <c r="T498" s="28">
        <f t="shared" si="15"/>
        <v>331.77</v>
      </c>
      <c r="U498" s="21"/>
      <c r="W498" s="135">
        <f t="array" ref="W498">SUM(($D498=W$25)*($G498="CM")*($H498:$P498))</f>
        <v>0</v>
      </c>
      <c r="X498" s="135">
        <f t="array" ref="X498">SUM(($D498=W$25)*($G498&lt;&gt;"CM")*($H498:$P498))</f>
        <v>0</v>
      </c>
      <c r="AA498" s="135">
        <f t="array" ref="AA498">SUM(($D498=AA$25)*($G498="CM")*(H498+I498+J498+K498+L498+N498))</f>
        <v>3382.11</v>
      </c>
      <c r="AB498" s="135">
        <f t="array" ref="AB498">SUM(($D498=AA$25)*($G498&lt;&gt;"CM")*(H498+I498+J498+K498+L498+N498))</f>
        <v>0</v>
      </c>
    </row>
    <row r="499" spans="1:28" ht="15.75" thickBot="1" x14ac:dyDescent="0.3">
      <c r="A499" s="18" t="s">
        <v>22</v>
      </c>
      <c r="B499" s="18" t="s">
        <v>22</v>
      </c>
      <c r="C499" s="18" t="s">
        <v>67</v>
      </c>
      <c r="D499" s="27" t="s">
        <v>270</v>
      </c>
      <c r="E499" s="18" t="s">
        <v>68</v>
      </c>
      <c r="F499" s="19">
        <v>42845</v>
      </c>
      <c r="G499" s="27" t="s">
        <v>273</v>
      </c>
      <c r="H499" s="20"/>
      <c r="I499" s="20"/>
      <c r="J499" s="22">
        <v>27344.639999999999</v>
      </c>
      <c r="K499" s="22">
        <v>3923.86</v>
      </c>
      <c r="L499" s="20"/>
      <c r="M499" s="22">
        <v>12304.2</v>
      </c>
      <c r="N499" s="22">
        <v>996.79</v>
      </c>
      <c r="O499" s="22">
        <v>-934.55</v>
      </c>
      <c r="P499" s="22">
        <v>-72.319999999999993</v>
      </c>
      <c r="Q499" s="28">
        <f t="shared" si="14"/>
        <v>-1006.8699999999999</v>
      </c>
      <c r="R499" s="22">
        <v>0</v>
      </c>
      <c r="S499" s="22">
        <v>3165.15</v>
      </c>
      <c r="T499" s="28">
        <f t="shared" si="15"/>
        <v>3165.15</v>
      </c>
      <c r="U499" s="20"/>
      <c r="W499" s="135">
        <f t="array" ref="W499">SUM(($D499=W$25)*($G499="CM")*($H499:$P499))</f>
        <v>0</v>
      </c>
      <c r="X499" s="135">
        <f t="array" ref="X499">SUM(($D499=W$25)*($G499&lt;&gt;"CM")*($H499:$P499))</f>
        <v>0</v>
      </c>
      <c r="AA499" s="135">
        <f t="array" ref="AA499">SUM(($D499=AA$25)*($G499="CM")*(H499+I499+J499+K499+L499+N499))</f>
        <v>32265.29</v>
      </c>
      <c r="AB499" s="135">
        <f t="array" ref="AB499">SUM(($D499=AA$25)*($G499&lt;&gt;"CM")*(H499+I499+J499+K499+L499+N499))</f>
        <v>0</v>
      </c>
    </row>
    <row r="500" spans="1:28" ht="15.75" thickBot="1" x14ac:dyDescent="0.3">
      <c r="A500" s="18" t="s">
        <v>22</v>
      </c>
      <c r="B500" s="18" t="s">
        <v>22</v>
      </c>
      <c r="C500" s="18" t="s">
        <v>67</v>
      </c>
      <c r="D500" s="27" t="s">
        <v>270</v>
      </c>
      <c r="E500" s="18" t="s">
        <v>68</v>
      </c>
      <c r="F500" s="19">
        <v>42850</v>
      </c>
      <c r="G500" s="27" t="s">
        <v>273</v>
      </c>
      <c r="H500" s="21"/>
      <c r="I500" s="21"/>
      <c r="J500" s="23">
        <v>29.07</v>
      </c>
      <c r="K500" s="23">
        <v>4.17</v>
      </c>
      <c r="L500" s="21"/>
      <c r="M500" s="23">
        <v>13.08</v>
      </c>
      <c r="N500" s="23">
        <v>1.08</v>
      </c>
      <c r="O500" s="23">
        <v>-0.99</v>
      </c>
      <c r="P500" s="23">
        <v>-0.08</v>
      </c>
      <c r="Q500" s="28">
        <f t="shared" si="14"/>
        <v>-1.07</v>
      </c>
      <c r="R500" s="23">
        <v>0</v>
      </c>
      <c r="S500" s="23">
        <v>3.37</v>
      </c>
      <c r="T500" s="28">
        <f t="shared" si="15"/>
        <v>3.37</v>
      </c>
      <c r="U500" s="21"/>
      <c r="W500" s="135">
        <f t="array" ref="W500">SUM(($D500=W$25)*($G500="CM")*($H500:$P500))</f>
        <v>0</v>
      </c>
      <c r="X500" s="135">
        <f t="array" ref="X500">SUM(($D500=W$25)*($G500&lt;&gt;"CM")*($H500:$P500))</f>
        <v>0</v>
      </c>
      <c r="AA500" s="135">
        <f t="array" ref="AA500">SUM(($D500=AA$25)*($G500="CM")*(H500+I500+J500+K500+L500+N500))</f>
        <v>34.32</v>
      </c>
      <c r="AB500" s="135">
        <f t="array" ref="AB500">SUM(($D500=AA$25)*($G500&lt;&gt;"CM")*(H500+I500+J500+K500+L500+N500))</f>
        <v>0</v>
      </c>
    </row>
    <row r="501" spans="1:28" ht="15.75" thickBot="1" x14ac:dyDescent="0.3">
      <c r="A501" s="18" t="s">
        <v>22</v>
      </c>
      <c r="B501" s="18" t="s">
        <v>22</v>
      </c>
      <c r="C501" s="18" t="s">
        <v>67</v>
      </c>
      <c r="D501" s="27" t="s">
        <v>270</v>
      </c>
      <c r="E501" s="18" t="s">
        <v>68</v>
      </c>
      <c r="F501" s="19">
        <v>42854</v>
      </c>
      <c r="G501" s="27" t="s">
        <v>273</v>
      </c>
      <c r="H501" s="20"/>
      <c r="I501" s="20"/>
      <c r="J501" s="22">
        <v>608.94000000000005</v>
      </c>
      <c r="K501" s="22">
        <v>87.37</v>
      </c>
      <c r="L501" s="20"/>
      <c r="M501" s="22">
        <v>274</v>
      </c>
      <c r="N501" s="22">
        <v>22.53</v>
      </c>
      <c r="O501" s="22">
        <v>-20.81</v>
      </c>
      <c r="P501" s="22">
        <v>-1.61</v>
      </c>
      <c r="Q501" s="28">
        <f t="shared" si="14"/>
        <v>-22.419999999999998</v>
      </c>
      <c r="R501" s="22">
        <v>0</v>
      </c>
      <c r="S501" s="22">
        <v>70.52</v>
      </c>
      <c r="T501" s="28">
        <f t="shared" si="15"/>
        <v>70.52</v>
      </c>
      <c r="U501" s="20"/>
      <c r="W501" s="135">
        <f t="array" ref="W501">SUM(($D501=W$25)*($G501="CM")*($H501:$P501))</f>
        <v>0</v>
      </c>
      <c r="X501" s="135">
        <f t="array" ref="X501">SUM(($D501=W$25)*($G501&lt;&gt;"CM")*($H501:$P501))</f>
        <v>0</v>
      </c>
      <c r="AA501" s="135">
        <f t="array" ref="AA501">SUM(($D501=AA$25)*($G501="CM")*(H501+I501+J501+K501+L501+N501))</f>
        <v>718.84</v>
      </c>
      <c r="AB501" s="135">
        <f t="array" ref="AB501">SUM(($D501=AA$25)*($G501&lt;&gt;"CM")*(H501+I501+J501+K501+L501+N501))</f>
        <v>0</v>
      </c>
    </row>
    <row r="502" spans="1:28" ht="15.75" thickBot="1" x14ac:dyDescent="0.3">
      <c r="A502" s="18" t="s">
        <v>22</v>
      </c>
      <c r="B502" s="18" t="s">
        <v>22</v>
      </c>
      <c r="C502" s="18" t="s">
        <v>67</v>
      </c>
      <c r="D502" s="27" t="s">
        <v>270</v>
      </c>
      <c r="E502" s="18" t="s">
        <v>68</v>
      </c>
      <c r="F502" s="19">
        <v>42855</v>
      </c>
      <c r="G502" s="27" t="s">
        <v>273</v>
      </c>
      <c r="H502" s="21"/>
      <c r="I502" s="21"/>
      <c r="J502" s="23">
        <v>2073.98</v>
      </c>
      <c r="K502" s="23">
        <v>297.61</v>
      </c>
      <c r="L502" s="21"/>
      <c r="M502" s="23">
        <v>933.23</v>
      </c>
      <c r="N502" s="23">
        <v>77.06</v>
      </c>
      <c r="O502" s="23">
        <v>-70.900000000000006</v>
      </c>
      <c r="P502" s="23">
        <v>-5.48</v>
      </c>
      <c r="Q502" s="28">
        <f t="shared" si="14"/>
        <v>-76.38000000000001</v>
      </c>
      <c r="R502" s="23">
        <v>0</v>
      </c>
      <c r="S502" s="23">
        <v>240.18</v>
      </c>
      <c r="T502" s="28">
        <f t="shared" si="15"/>
        <v>240.18</v>
      </c>
      <c r="U502" s="21"/>
      <c r="W502" s="135">
        <f t="array" ref="W502">SUM(($D502=W$25)*($G502="CM")*($H502:$P502))</f>
        <v>0</v>
      </c>
      <c r="X502" s="135">
        <f t="array" ref="X502">SUM(($D502=W$25)*($G502&lt;&gt;"CM")*($H502:$P502))</f>
        <v>0</v>
      </c>
      <c r="AA502" s="135">
        <f t="array" ref="AA502">SUM(($D502=AA$25)*($G502="CM")*(H502+I502+J502+K502+L502+N502))</f>
        <v>2448.65</v>
      </c>
      <c r="AB502" s="135">
        <f t="array" ref="AB502">SUM(($D502=AA$25)*($G502&lt;&gt;"CM")*(H502+I502+J502+K502+L502+N502))</f>
        <v>0</v>
      </c>
    </row>
    <row r="503" spans="1:28" ht="15.75" thickBot="1" x14ac:dyDescent="0.3">
      <c r="A503" s="18" t="s">
        <v>22</v>
      </c>
      <c r="B503" s="18" t="s">
        <v>22</v>
      </c>
      <c r="C503" s="18" t="s">
        <v>69</v>
      </c>
      <c r="D503" s="27" t="s">
        <v>270</v>
      </c>
      <c r="E503" s="18" t="s">
        <v>70</v>
      </c>
      <c r="F503" s="19">
        <v>42828</v>
      </c>
      <c r="G503" s="27" t="s">
        <v>273</v>
      </c>
      <c r="H503" s="22">
        <v>40</v>
      </c>
      <c r="I503" s="20"/>
      <c r="J503" s="22">
        <v>19.38</v>
      </c>
      <c r="K503" s="22">
        <v>2.78</v>
      </c>
      <c r="L503" s="20"/>
      <c r="M503" s="22">
        <v>8.7200000000000006</v>
      </c>
      <c r="N503" s="22">
        <v>0.57999999999999996</v>
      </c>
      <c r="O503" s="22">
        <v>-0.66</v>
      </c>
      <c r="P503" s="22">
        <v>-0.05</v>
      </c>
      <c r="Q503" s="28">
        <f t="shared" si="14"/>
        <v>-0.71000000000000008</v>
      </c>
      <c r="R503" s="22">
        <v>0</v>
      </c>
      <c r="S503" s="22">
        <v>6.15</v>
      </c>
      <c r="T503" s="28">
        <f t="shared" si="15"/>
        <v>6.15</v>
      </c>
      <c r="U503" s="20"/>
      <c r="W503" s="135">
        <f t="array" ref="W503">SUM(($D503=W$25)*($G503="CM")*($H503:$P503))</f>
        <v>0</v>
      </c>
      <c r="X503" s="135">
        <f t="array" ref="X503">SUM(($D503=W$25)*($G503&lt;&gt;"CM")*($H503:$P503))</f>
        <v>0</v>
      </c>
      <c r="AA503" s="135">
        <f t="array" ref="AA503">SUM(($D503=AA$25)*($G503="CM")*(H503+I503+J503+K503+L503+N503))</f>
        <v>62.739999999999995</v>
      </c>
      <c r="AB503" s="135">
        <f t="array" ref="AB503">SUM(($D503=AA$25)*($G503&lt;&gt;"CM")*(H503+I503+J503+K503+L503+N503))</f>
        <v>0</v>
      </c>
    </row>
    <row r="504" spans="1:28" ht="15.75" thickBot="1" x14ac:dyDescent="0.3">
      <c r="A504" s="18" t="s">
        <v>22</v>
      </c>
      <c r="B504" s="18" t="s">
        <v>22</v>
      </c>
      <c r="C504" s="18" t="s">
        <v>69</v>
      </c>
      <c r="D504" s="27" t="s">
        <v>270</v>
      </c>
      <c r="E504" s="18" t="s">
        <v>70</v>
      </c>
      <c r="F504" s="19">
        <v>42835</v>
      </c>
      <c r="G504" s="27" t="s">
        <v>273</v>
      </c>
      <c r="H504" s="23">
        <v>40</v>
      </c>
      <c r="I504" s="21"/>
      <c r="J504" s="23">
        <v>581.38</v>
      </c>
      <c r="K504" s="23">
        <v>83.42</v>
      </c>
      <c r="L504" s="21"/>
      <c r="M504" s="23">
        <v>261.60000000000002</v>
      </c>
      <c r="N504" s="23">
        <v>18.87</v>
      </c>
      <c r="O504" s="23">
        <v>-19.87</v>
      </c>
      <c r="P504" s="23">
        <v>-1.54</v>
      </c>
      <c r="Q504" s="28">
        <f t="shared" si="14"/>
        <v>-21.41</v>
      </c>
      <c r="R504" s="23">
        <v>0</v>
      </c>
      <c r="S504" s="23">
        <v>70.989999999999995</v>
      </c>
      <c r="T504" s="28">
        <f t="shared" si="15"/>
        <v>70.989999999999995</v>
      </c>
      <c r="U504" s="21"/>
      <c r="W504" s="135">
        <f t="array" ref="W504">SUM(($D504=W$25)*($G504="CM")*($H504:$P504))</f>
        <v>0</v>
      </c>
      <c r="X504" s="135">
        <f t="array" ref="X504">SUM(($D504=W$25)*($G504&lt;&gt;"CM")*($H504:$P504))</f>
        <v>0</v>
      </c>
      <c r="AA504" s="135">
        <f t="array" ref="AA504">SUM(($D504=AA$25)*($G504="CM")*(H504+I504+J504+K504+L504+N504))</f>
        <v>723.67</v>
      </c>
      <c r="AB504" s="135">
        <f t="array" ref="AB504">SUM(($D504=AA$25)*($G504&lt;&gt;"CM")*(H504+I504+J504+K504+L504+N504))</f>
        <v>0</v>
      </c>
    </row>
    <row r="505" spans="1:28" ht="15.75" thickBot="1" x14ac:dyDescent="0.3">
      <c r="A505" s="18" t="s">
        <v>22</v>
      </c>
      <c r="B505" s="18" t="s">
        <v>22</v>
      </c>
      <c r="C505" s="18" t="s">
        <v>69</v>
      </c>
      <c r="D505" s="27" t="s">
        <v>270</v>
      </c>
      <c r="E505" s="18" t="s">
        <v>70</v>
      </c>
      <c r="F505" s="19">
        <v>42836</v>
      </c>
      <c r="G505" s="27" t="s">
        <v>273</v>
      </c>
      <c r="H505" s="22">
        <v>120</v>
      </c>
      <c r="I505" s="20"/>
      <c r="J505" s="22">
        <v>5416.37</v>
      </c>
      <c r="K505" s="22">
        <v>777.21</v>
      </c>
      <c r="L505" s="20"/>
      <c r="M505" s="22">
        <v>2437.19</v>
      </c>
      <c r="N505" s="22">
        <v>179.63</v>
      </c>
      <c r="O505" s="22">
        <v>-185.14</v>
      </c>
      <c r="P505" s="22">
        <v>-14.31</v>
      </c>
      <c r="Q505" s="28">
        <f t="shared" si="14"/>
        <v>-199.45</v>
      </c>
      <c r="R505" s="22">
        <v>0</v>
      </c>
      <c r="S505" s="22">
        <v>636.98</v>
      </c>
      <c r="T505" s="28">
        <f t="shared" si="15"/>
        <v>636.98</v>
      </c>
      <c r="U505" s="20"/>
      <c r="W505" s="135">
        <f t="array" ref="W505">SUM(($D505=W$25)*($G505="CM")*($H505:$P505))</f>
        <v>0</v>
      </c>
      <c r="X505" s="135">
        <f t="array" ref="X505">SUM(($D505=W$25)*($G505&lt;&gt;"CM")*($H505:$P505))</f>
        <v>0</v>
      </c>
      <c r="AA505" s="135">
        <f t="array" ref="AA505">SUM(($D505=AA$25)*($G505="CM")*(H505+I505+J505+K505+L505+N505))</f>
        <v>6493.21</v>
      </c>
      <c r="AB505" s="135">
        <f t="array" ref="AB505">SUM(($D505=AA$25)*($G505&lt;&gt;"CM")*(H505+I505+J505+K505+L505+N505))</f>
        <v>0</v>
      </c>
    </row>
    <row r="506" spans="1:28" ht="15.75" thickBot="1" x14ac:dyDescent="0.3">
      <c r="A506" s="18" t="s">
        <v>22</v>
      </c>
      <c r="B506" s="18" t="s">
        <v>22</v>
      </c>
      <c r="C506" s="18" t="s">
        <v>69</v>
      </c>
      <c r="D506" s="27" t="s">
        <v>270</v>
      </c>
      <c r="E506" s="18" t="s">
        <v>70</v>
      </c>
      <c r="F506" s="19">
        <v>42837</v>
      </c>
      <c r="G506" s="27" t="s">
        <v>273</v>
      </c>
      <c r="H506" s="23">
        <v>40</v>
      </c>
      <c r="I506" s="21"/>
      <c r="J506" s="23">
        <v>147.77000000000001</v>
      </c>
      <c r="K506" s="23">
        <v>21.2</v>
      </c>
      <c r="L506" s="21"/>
      <c r="M506" s="23">
        <v>66.489999999999995</v>
      </c>
      <c r="N506" s="23">
        <v>4.9400000000000004</v>
      </c>
      <c r="O506" s="23">
        <v>-5.05</v>
      </c>
      <c r="P506" s="23">
        <v>-0.39</v>
      </c>
      <c r="Q506" s="28">
        <f t="shared" si="14"/>
        <v>-5.4399999999999995</v>
      </c>
      <c r="R506" s="23">
        <v>0</v>
      </c>
      <c r="S506" s="23">
        <v>20.98</v>
      </c>
      <c r="T506" s="28">
        <f t="shared" si="15"/>
        <v>20.98</v>
      </c>
      <c r="U506" s="21"/>
      <c r="W506" s="135">
        <f t="array" ref="W506">SUM(($D506=W$25)*($G506="CM")*($H506:$P506))</f>
        <v>0</v>
      </c>
      <c r="X506" s="135">
        <f t="array" ref="X506">SUM(($D506=W$25)*($G506&lt;&gt;"CM")*($H506:$P506))</f>
        <v>0</v>
      </c>
      <c r="AA506" s="135">
        <f t="array" ref="AA506">SUM(($D506=AA$25)*($G506="CM")*(H506+I506+J506+K506+L506+N506))</f>
        <v>213.91</v>
      </c>
      <c r="AB506" s="135">
        <f t="array" ref="AB506">SUM(($D506=AA$25)*($G506&lt;&gt;"CM")*(H506+I506+J506+K506+L506+N506))</f>
        <v>0</v>
      </c>
    </row>
    <row r="507" spans="1:28" ht="15.75" thickBot="1" x14ac:dyDescent="0.3">
      <c r="A507" s="18" t="s">
        <v>22</v>
      </c>
      <c r="B507" s="18" t="s">
        <v>22</v>
      </c>
      <c r="C507" s="18" t="s">
        <v>69</v>
      </c>
      <c r="D507" s="27" t="s">
        <v>270</v>
      </c>
      <c r="E507" s="18" t="s">
        <v>70</v>
      </c>
      <c r="F507" s="19">
        <v>42838</v>
      </c>
      <c r="G507" s="27" t="s">
        <v>273</v>
      </c>
      <c r="H507" s="22">
        <v>80</v>
      </c>
      <c r="I507" s="20"/>
      <c r="J507" s="22">
        <v>1223.31</v>
      </c>
      <c r="K507" s="22">
        <v>175.54</v>
      </c>
      <c r="L507" s="20"/>
      <c r="M507" s="22">
        <v>550.45000000000005</v>
      </c>
      <c r="N507" s="22">
        <v>41.11</v>
      </c>
      <c r="O507" s="22">
        <v>-41.81</v>
      </c>
      <c r="P507" s="22">
        <v>-3.23</v>
      </c>
      <c r="Q507" s="28">
        <f t="shared" si="14"/>
        <v>-45.04</v>
      </c>
      <c r="R507" s="22">
        <v>0</v>
      </c>
      <c r="S507" s="22">
        <v>149.11000000000001</v>
      </c>
      <c r="T507" s="28">
        <f t="shared" si="15"/>
        <v>149.11000000000001</v>
      </c>
      <c r="U507" s="20"/>
      <c r="W507" s="135">
        <f t="array" ref="W507">SUM(($D507=W$25)*($G507="CM")*($H507:$P507))</f>
        <v>0</v>
      </c>
      <c r="X507" s="135">
        <f t="array" ref="X507">SUM(($D507=W$25)*($G507&lt;&gt;"CM")*($H507:$P507))</f>
        <v>0</v>
      </c>
      <c r="AA507" s="135">
        <f t="array" ref="AA507">SUM(($D507=AA$25)*($G507="CM")*(H507+I507+J507+K507+L507+N507))</f>
        <v>1519.9599999999998</v>
      </c>
      <c r="AB507" s="135">
        <f t="array" ref="AB507">SUM(($D507=AA$25)*($G507&lt;&gt;"CM")*(H507+I507+J507+K507+L507+N507))</f>
        <v>0</v>
      </c>
    </row>
    <row r="508" spans="1:28" ht="15.75" thickBot="1" x14ac:dyDescent="0.3">
      <c r="A508" s="18" t="s">
        <v>22</v>
      </c>
      <c r="B508" s="18" t="s">
        <v>22</v>
      </c>
      <c r="C508" s="18" t="s">
        <v>69</v>
      </c>
      <c r="D508" s="27" t="s">
        <v>270</v>
      </c>
      <c r="E508" s="18" t="s">
        <v>70</v>
      </c>
      <c r="F508" s="19">
        <v>42841</v>
      </c>
      <c r="G508" s="27" t="s">
        <v>273</v>
      </c>
      <c r="H508" s="23">
        <v>40</v>
      </c>
      <c r="I508" s="21"/>
      <c r="J508" s="23">
        <v>1392.88</v>
      </c>
      <c r="K508" s="23">
        <v>199.87</v>
      </c>
      <c r="L508" s="21"/>
      <c r="M508" s="23">
        <v>626.75</v>
      </c>
      <c r="N508" s="23">
        <v>48.83</v>
      </c>
      <c r="O508" s="23">
        <v>-47.61</v>
      </c>
      <c r="P508" s="23">
        <v>-3.68</v>
      </c>
      <c r="Q508" s="28">
        <f t="shared" si="14"/>
        <v>-51.29</v>
      </c>
      <c r="R508" s="23">
        <v>0</v>
      </c>
      <c r="S508" s="23">
        <v>164.96</v>
      </c>
      <c r="T508" s="28">
        <f t="shared" si="15"/>
        <v>164.96</v>
      </c>
      <c r="U508" s="21"/>
      <c r="W508" s="135">
        <f t="array" ref="W508">SUM(($D508=W$25)*($G508="CM")*($H508:$P508))</f>
        <v>0</v>
      </c>
      <c r="X508" s="135">
        <f t="array" ref="X508">SUM(($D508=W$25)*($G508&lt;&gt;"CM")*($H508:$P508))</f>
        <v>0</v>
      </c>
      <c r="AA508" s="135">
        <f t="array" ref="AA508">SUM(($D508=AA$25)*($G508="CM")*(H508+I508+J508+K508+L508+N508))</f>
        <v>1681.58</v>
      </c>
      <c r="AB508" s="135">
        <f t="array" ref="AB508">SUM(($D508=AA$25)*($G508&lt;&gt;"CM")*(H508+I508+J508+K508+L508+N508))</f>
        <v>0</v>
      </c>
    </row>
    <row r="509" spans="1:28" ht="15.75" thickBot="1" x14ac:dyDescent="0.3">
      <c r="A509" s="18" t="s">
        <v>22</v>
      </c>
      <c r="B509" s="18" t="s">
        <v>22</v>
      </c>
      <c r="C509" s="18" t="s">
        <v>69</v>
      </c>
      <c r="D509" s="27" t="s">
        <v>270</v>
      </c>
      <c r="E509" s="18" t="s">
        <v>70</v>
      </c>
      <c r="F509" s="19">
        <v>42844</v>
      </c>
      <c r="G509" s="27" t="s">
        <v>273</v>
      </c>
      <c r="H509" s="22">
        <v>80</v>
      </c>
      <c r="I509" s="20"/>
      <c r="J509" s="22">
        <v>340.05</v>
      </c>
      <c r="K509" s="22">
        <v>48.79</v>
      </c>
      <c r="L509" s="20"/>
      <c r="M509" s="22">
        <v>153.01</v>
      </c>
      <c r="N509" s="22">
        <v>12.44</v>
      </c>
      <c r="O509" s="22">
        <v>-11.62</v>
      </c>
      <c r="P509" s="22">
        <v>-0.9</v>
      </c>
      <c r="Q509" s="28">
        <f t="shared" si="14"/>
        <v>-12.52</v>
      </c>
      <c r="R509" s="22">
        <v>0</v>
      </c>
      <c r="S509" s="22">
        <v>47.21</v>
      </c>
      <c r="T509" s="28">
        <f t="shared" si="15"/>
        <v>47.21</v>
      </c>
      <c r="U509" s="20"/>
      <c r="W509" s="135">
        <f t="array" ref="W509">SUM(($D509=W$25)*($G509="CM")*($H509:$P509))</f>
        <v>0</v>
      </c>
      <c r="X509" s="135">
        <f t="array" ref="X509">SUM(($D509=W$25)*($G509&lt;&gt;"CM")*($H509:$P509))</f>
        <v>0</v>
      </c>
      <c r="AA509" s="135">
        <f t="array" ref="AA509">SUM(($D509=AA$25)*($G509="CM")*(H509+I509+J509+K509+L509+N509))</f>
        <v>481.28000000000003</v>
      </c>
      <c r="AB509" s="135">
        <f t="array" ref="AB509">SUM(($D509=AA$25)*($G509&lt;&gt;"CM")*(H509+I509+J509+K509+L509+N509))</f>
        <v>0</v>
      </c>
    </row>
    <row r="510" spans="1:28" ht="15.75" thickBot="1" x14ac:dyDescent="0.3">
      <c r="A510" s="18" t="s">
        <v>22</v>
      </c>
      <c r="B510" s="18" t="s">
        <v>22</v>
      </c>
      <c r="C510" s="18" t="s">
        <v>71</v>
      </c>
      <c r="D510" s="27" t="s">
        <v>270</v>
      </c>
      <c r="E510" s="18" t="s">
        <v>72</v>
      </c>
      <c r="F510" s="19">
        <v>42844</v>
      </c>
      <c r="G510" s="27" t="s">
        <v>273</v>
      </c>
      <c r="H510" s="21"/>
      <c r="I510" s="23">
        <v>39441.599999999999</v>
      </c>
      <c r="J510" s="23">
        <v>22572.959999999999</v>
      </c>
      <c r="K510" s="21"/>
      <c r="L510" s="23">
        <v>8510.4</v>
      </c>
      <c r="M510" s="23">
        <v>53628</v>
      </c>
      <c r="N510" s="21"/>
      <c r="O510" s="23">
        <v>-4073.76</v>
      </c>
      <c r="P510" s="23">
        <v>-314.88</v>
      </c>
      <c r="Q510" s="28">
        <f t="shared" si="14"/>
        <v>-4388.6400000000003</v>
      </c>
      <c r="R510" s="23">
        <v>0</v>
      </c>
      <c r="S510" s="23">
        <v>6918.5</v>
      </c>
      <c r="T510" s="28">
        <f t="shared" si="15"/>
        <v>6918.5</v>
      </c>
      <c r="U510" s="21"/>
      <c r="W510" s="135">
        <f t="array" ref="W510">SUM(($D510=W$25)*($G510="CM")*($H510:$P510))</f>
        <v>0</v>
      </c>
      <c r="X510" s="135">
        <f t="array" ref="X510">SUM(($D510=W$25)*($G510&lt;&gt;"CM")*($H510:$P510))</f>
        <v>0</v>
      </c>
      <c r="AA510" s="135">
        <f t="array" ref="AA510">SUM(($D510=AA$25)*($G510="CM")*(H510+I510+J510+K510+L510+N510))</f>
        <v>70524.959999999992</v>
      </c>
      <c r="AB510" s="135">
        <f t="array" ref="AB510">SUM(($D510=AA$25)*($G510&lt;&gt;"CM")*(H510+I510+J510+K510+L510+N510))</f>
        <v>0</v>
      </c>
    </row>
    <row r="511" spans="1:28" ht="15.75" thickBot="1" x14ac:dyDescent="0.3">
      <c r="A511" s="18" t="s">
        <v>22</v>
      </c>
      <c r="B511" s="18" t="s">
        <v>22</v>
      </c>
      <c r="C511" s="18" t="s">
        <v>73</v>
      </c>
      <c r="D511" s="27" t="s">
        <v>269</v>
      </c>
      <c r="E511" s="18" t="s">
        <v>74</v>
      </c>
      <c r="F511" s="19">
        <v>42824</v>
      </c>
      <c r="G511" s="27" t="s">
        <v>274</v>
      </c>
      <c r="H511" s="20"/>
      <c r="I511" s="20"/>
      <c r="J511" s="20"/>
      <c r="K511" s="20"/>
      <c r="L511" s="20"/>
      <c r="M511" s="20"/>
      <c r="N511" s="20"/>
      <c r="O511" s="20"/>
      <c r="P511" s="20"/>
      <c r="Q511" s="28">
        <f t="shared" si="14"/>
        <v>0</v>
      </c>
      <c r="R511" s="20"/>
      <c r="S511" s="20"/>
      <c r="T511" s="28">
        <f t="shared" si="15"/>
        <v>0</v>
      </c>
      <c r="U511" s="22">
        <v>-195483.84</v>
      </c>
      <c r="W511" s="135">
        <f t="array" ref="W511">SUM(($D511=W$25)*($G511="CM")*($H511:$P511))</f>
        <v>0</v>
      </c>
      <c r="X511" s="135">
        <f t="array" ref="X511">SUM(($D511=W$25)*($G511&lt;&gt;"CM")*($H511:$P511))</f>
        <v>0</v>
      </c>
      <c r="AA511" s="135">
        <f t="array" ref="AA511">SUM(($D511=AA$25)*($G511="CM")*(H511+I511+J511+K511+L511+N511))</f>
        <v>0</v>
      </c>
      <c r="AB511" s="135">
        <f t="array" ref="AB511">SUM(($D511=AA$25)*($G511&lt;&gt;"CM")*(H511+I511+J511+K511+L511+N511))</f>
        <v>0</v>
      </c>
    </row>
    <row r="512" spans="1:28" ht="15.75" thickBot="1" x14ac:dyDescent="0.3">
      <c r="A512" s="18" t="s">
        <v>22</v>
      </c>
      <c r="B512" s="18" t="s">
        <v>22</v>
      </c>
      <c r="C512" s="18" t="s">
        <v>73</v>
      </c>
      <c r="D512" s="27" t="s">
        <v>269</v>
      </c>
      <c r="E512" s="18" t="s">
        <v>74</v>
      </c>
      <c r="F512" s="19">
        <v>42825</v>
      </c>
      <c r="G512" s="27" t="s">
        <v>274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8">
        <f t="shared" si="14"/>
        <v>0</v>
      </c>
      <c r="R512" s="21"/>
      <c r="S512" s="21"/>
      <c r="T512" s="28">
        <f t="shared" si="15"/>
        <v>0</v>
      </c>
      <c r="U512" s="23">
        <v>-163588.54</v>
      </c>
      <c r="W512" s="135">
        <f t="array" ref="W512">SUM(($D512=W$25)*($G512="CM")*($H512:$P512))</f>
        <v>0</v>
      </c>
      <c r="X512" s="135">
        <f t="array" ref="X512">SUM(($D512=W$25)*($G512&lt;&gt;"CM")*($H512:$P512))</f>
        <v>0</v>
      </c>
      <c r="AA512" s="135">
        <f t="array" ref="AA512">SUM(($D512=AA$25)*($G512="CM")*(H512+I512+J512+K512+L512+N512))</f>
        <v>0</v>
      </c>
      <c r="AB512" s="135">
        <f t="array" ref="AB512">SUM(($D512=AA$25)*($G512&lt;&gt;"CM")*(H512+I512+J512+K512+L512+N512))</f>
        <v>0</v>
      </c>
    </row>
    <row r="513" spans="1:28" ht="15.75" thickBot="1" x14ac:dyDescent="0.3">
      <c r="A513" s="18" t="s">
        <v>22</v>
      </c>
      <c r="B513" s="18" t="s">
        <v>22</v>
      </c>
      <c r="C513" s="18" t="s">
        <v>75</v>
      </c>
      <c r="D513" s="27" t="s">
        <v>269</v>
      </c>
      <c r="E513" s="18" t="s">
        <v>76</v>
      </c>
      <c r="F513" s="19">
        <v>42844</v>
      </c>
      <c r="G513" s="27" t="s">
        <v>273</v>
      </c>
      <c r="H513" s="20"/>
      <c r="I513" s="20"/>
      <c r="J513" s="20"/>
      <c r="K513" s="20"/>
      <c r="L513" s="20"/>
      <c r="M513" s="20"/>
      <c r="N513" s="20"/>
      <c r="O513" s="20"/>
      <c r="P513" s="20"/>
      <c r="Q513" s="28">
        <f t="shared" si="14"/>
        <v>0</v>
      </c>
      <c r="R513" s="20"/>
      <c r="S513" s="20"/>
      <c r="T513" s="28">
        <f t="shared" si="15"/>
        <v>0</v>
      </c>
      <c r="U513" s="22">
        <v>-28573.55</v>
      </c>
      <c r="W513" s="135">
        <f t="array" ref="W513">SUM(($D513=W$25)*($G513="CM")*($H513:$P513))</f>
        <v>0</v>
      </c>
      <c r="X513" s="135">
        <f t="array" ref="X513">SUM(($D513=W$25)*($G513&lt;&gt;"CM")*($H513:$P513))</f>
        <v>0</v>
      </c>
      <c r="AA513" s="135">
        <f t="array" ref="AA513">SUM(($D513=AA$25)*($G513="CM")*(H513+I513+J513+K513+L513+N513))</f>
        <v>0</v>
      </c>
      <c r="AB513" s="135">
        <f t="array" ref="AB513">SUM(($D513=AA$25)*($G513&lt;&gt;"CM")*(H513+I513+J513+K513+L513+N513))</f>
        <v>0</v>
      </c>
    </row>
    <row r="514" spans="1:28" ht="15.75" thickBot="1" x14ac:dyDescent="0.3">
      <c r="A514" s="18" t="s">
        <v>22</v>
      </c>
      <c r="B514" s="18" t="s">
        <v>22</v>
      </c>
      <c r="C514" s="18" t="s">
        <v>77</v>
      </c>
      <c r="D514" s="27" t="s">
        <v>270</v>
      </c>
      <c r="E514" s="18" t="s">
        <v>78</v>
      </c>
      <c r="F514" s="19">
        <v>42704</v>
      </c>
      <c r="G514" s="27" t="s">
        <v>274</v>
      </c>
      <c r="H514" s="21"/>
      <c r="I514" s="21"/>
      <c r="J514" s="23">
        <v>0</v>
      </c>
      <c r="K514" s="21"/>
      <c r="L514" s="21"/>
      <c r="M514" s="21"/>
      <c r="N514" s="21"/>
      <c r="O514" s="23">
        <v>0</v>
      </c>
      <c r="P514" s="21"/>
      <c r="Q514" s="28">
        <f t="shared" si="14"/>
        <v>0</v>
      </c>
      <c r="R514" s="23">
        <v>0</v>
      </c>
      <c r="S514" s="21"/>
      <c r="T514" s="28">
        <f t="shared" si="15"/>
        <v>0</v>
      </c>
      <c r="U514" s="21"/>
      <c r="W514" s="135">
        <f t="array" ref="W514">SUM(($D514=W$25)*($G514="CM")*($H514:$P514))</f>
        <v>0</v>
      </c>
      <c r="X514" s="135">
        <f t="array" ref="X514">SUM(($D514=W$25)*($G514&lt;&gt;"CM")*($H514:$P514))</f>
        <v>0</v>
      </c>
      <c r="AA514" s="135">
        <f t="array" ref="AA514">SUM(($D514=AA$25)*($G514="CM")*(H514+I514+J514+K514+L514+N514))</f>
        <v>0</v>
      </c>
      <c r="AB514" s="135">
        <f t="array" ref="AB514">SUM(($D514=AA$25)*($G514&lt;&gt;"CM")*(H514+I514+J514+K514+L514+N514))</f>
        <v>0</v>
      </c>
    </row>
    <row r="515" spans="1:28" ht="15.75" thickBot="1" x14ac:dyDescent="0.3">
      <c r="A515" s="18" t="s">
        <v>22</v>
      </c>
      <c r="B515" s="18" t="s">
        <v>22</v>
      </c>
      <c r="C515" s="18" t="s">
        <v>77</v>
      </c>
      <c r="D515" s="27" t="s">
        <v>270</v>
      </c>
      <c r="E515" s="18" t="s">
        <v>78</v>
      </c>
      <c r="F515" s="19">
        <v>42735</v>
      </c>
      <c r="G515" s="27" t="s">
        <v>274</v>
      </c>
      <c r="H515" s="20"/>
      <c r="I515" s="20"/>
      <c r="J515" s="22">
        <v>-1.29</v>
      </c>
      <c r="K515" s="20"/>
      <c r="L515" s="20"/>
      <c r="M515" s="20"/>
      <c r="N515" s="20"/>
      <c r="O515" s="22">
        <v>0</v>
      </c>
      <c r="P515" s="20"/>
      <c r="Q515" s="28">
        <f t="shared" si="14"/>
        <v>0</v>
      </c>
      <c r="R515" s="22">
        <v>-0.11</v>
      </c>
      <c r="S515" s="20"/>
      <c r="T515" s="28">
        <f t="shared" si="15"/>
        <v>-0.11</v>
      </c>
      <c r="U515" s="20"/>
      <c r="W515" s="135">
        <f t="array" ref="W515">SUM(($D515=W$25)*($G515="CM")*($H515:$P515))</f>
        <v>0</v>
      </c>
      <c r="X515" s="135">
        <f t="array" ref="X515">SUM(($D515=W$25)*($G515&lt;&gt;"CM")*($H515:$P515))</f>
        <v>0</v>
      </c>
      <c r="AA515" s="135">
        <f t="array" ref="AA515">SUM(($D515=AA$25)*($G515="CM")*(H515+I515+J515+K515+L515+N515))</f>
        <v>0</v>
      </c>
      <c r="AB515" s="135">
        <f t="array" ref="AB515">SUM(($D515=AA$25)*($G515&lt;&gt;"CM")*(H515+I515+J515+K515+L515+N515))</f>
        <v>-1.29</v>
      </c>
    </row>
    <row r="516" spans="1:28" ht="15.75" thickBot="1" x14ac:dyDescent="0.3">
      <c r="A516" s="18" t="s">
        <v>22</v>
      </c>
      <c r="B516" s="18" t="s">
        <v>22</v>
      </c>
      <c r="C516" s="18" t="s">
        <v>77</v>
      </c>
      <c r="D516" s="27" t="s">
        <v>270</v>
      </c>
      <c r="E516" s="18" t="s">
        <v>78</v>
      </c>
      <c r="F516" s="19">
        <v>42737</v>
      </c>
      <c r="G516" s="27" t="s">
        <v>274</v>
      </c>
      <c r="H516" s="21"/>
      <c r="I516" s="21"/>
      <c r="J516" s="23">
        <v>1.29</v>
      </c>
      <c r="K516" s="21"/>
      <c r="L516" s="21"/>
      <c r="M516" s="21"/>
      <c r="N516" s="21"/>
      <c r="O516" s="23">
        <v>0</v>
      </c>
      <c r="P516" s="21"/>
      <c r="Q516" s="28">
        <f t="shared" ref="Q516:Q578" si="16">O516+P516</f>
        <v>0</v>
      </c>
      <c r="R516" s="23">
        <v>0.11</v>
      </c>
      <c r="S516" s="21"/>
      <c r="T516" s="28">
        <f t="shared" ref="T516:T578" si="17">R516+S516</f>
        <v>0.11</v>
      </c>
      <c r="U516" s="21"/>
      <c r="W516" s="135">
        <f t="array" ref="W516">SUM(($D516=W$25)*($G516="CM")*($H516:$P516))</f>
        <v>0</v>
      </c>
      <c r="X516" s="135">
        <f t="array" ref="X516">SUM(($D516=W$25)*($G516&lt;&gt;"CM")*($H516:$P516))</f>
        <v>0</v>
      </c>
      <c r="AA516" s="135">
        <f t="array" ref="AA516">SUM(($D516=AA$25)*($G516="CM")*(H516+I516+J516+K516+L516+N516))</f>
        <v>0</v>
      </c>
      <c r="AB516" s="135">
        <f t="array" ref="AB516">SUM(($D516=AA$25)*($G516&lt;&gt;"CM")*(H516+I516+J516+K516+L516+N516))</f>
        <v>1.29</v>
      </c>
    </row>
    <row r="517" spans="1:28" ht="15.75" thickBot="1" x14ac:dyDescent="0.3">
      <c r="A517" s="18" t="s">
        <v>22</v>
      </c>
      <c r="B517" s="18" t="s">
        <v>22</v>
      </c>
      <c r="C517" s="18" t="s">
        <v>77</v>
      </c>
      <c r="D517" s="27" t="s">
        <v>270</v>
      </c>
      <c r="E517" s="18" t="s">
        <v>78</v>
      </c>
      <c r="F517" s="19">
        <v>42766</v>
      </c>
      <c r="G517" s="27" t="s">
        <v>274</v>
      </c>
      <c r="H517" s="20"/>
      <c r="I517" s="20"/>
      <c r="J517" s="22">
        <v>0.69</v>
      </c>
      <c r="K517" s="20"/>
      <c r="L517" s="20"/>
      <c r="M517" s="20"/>
      <c r="N517" s="20"/>
      <c r="O517" s="22">
        <v>0</v>
      </c>
      <c r="P517" s="20"/>
      <c r="Q517" s="28">
        <f t="shared" si="16"/>
        <v>0</v>
      </c>
      <c r="R517" s="22">
        <v>0.06</v>
      </c>
      <c r="S517" s="20"/>
      <c r="T517" s="28">
        <f t="shared" si="17"/>
        <v>0.06</v>
      </c>
      <c r="U517" s="20"/>
      <c r="W517" s="135">
        <f t="array" ref="W517">SUM(($D517=W$25)*($G517="CM")*($H517:$P517))</f>
        <v>0</v>
      </c>
      <c r="X517" s="135">
        <f t="array" ref="X517">SUM(($D517=W$25)*($G517&lt;&gt;"CM")*($H517:$P517))</f>
        <v>0</v>
      </c>
      <c r="AA517" s="135">
        <f t="array" ref="AA517">SUM(($D517=AA$25)*($G517="CM")*(H517+I517+J517+K517+L517+N517))</f>
        <v>0</v>
      </c>
      <c r="AB517" s="135">
        <f t="array" ref="AB517">SUM(($D517=AA$25)*($G517&lt;&gt;"CM")*(H517+I517+J517+K517+L517+N517))</f>
        <v>0.69</v>
      </c>
    </row>
    <row r="518" spans="1:28" ht="15.75" thickBot="1" x14ac:dyDescent="0.3">
      <c r="A518" s="18" t="s">
        <v>22</v>
      </c>
      <c r="B518" s="18" t="s">
        <v>22</v>
      </c>
      <c r="C518" s="18" t="s">
        <v>77</v>
      </c>
      <c r="D518" s="27" t="s">
        <v>270</v>
      </c>
      <c r="E518" s="18" t="s">
        <v>78</v>
      </c>
      <c r="F518" s="19">
        <v>42794</v>
      </c>
      <c r="G518" s="27" t="s">
        <v>274</v>
      </c>
      <c r="H518" s="21"/>
      <c r="I518" s="21"/>
      <c r="J518" s="23">
        <v>-3.8</v>
      </c>
      <c r="K518" s="21"/>
      <c r="L518" s="21"/>
      <c r="M518" s="21"/>
      <c r="N518" s="21"/>
      <c r="O518" s="23">
        <v>0</v>
      </c>
      <c r="P518" s="21"/>
      <c r="Q518" s="28">
        <f t="shared" si="16"/>
        <v>0</v>
      </c>
      <c r="R518" s="23">
        <v>-0.32</v>
      </c>
      <c r="S518" s="21"/>
      <c r="T518" s="28">
        <f t="shared" si="17"/>
        <v>-0.32</v>
      </c>
      <c r="U518" s="21"/>
      <c r="W518" s="135">
        <f t="array" ref="W518">SUM(($D518=W$25)*($G518="CM")*($H518:$P518))</f>
        <v>0</v>
      </c>
      <c r="X518" s="135">
        <f t="array" ref="X518">SUM(($D518=W$25)*($G518&lt;&gt;"CM")*($H518:$P518))</f>
        <v>0</v>
      </c>
      <c r="AA518" s="135">
        <f t="array" ref="AA518">SUM(($D518=AA$25)*($G518="CM")*(H518+I518+J518+K518+L518+N518))</f>
        <v>0</v>
      </c>
      <c r="AB518" s="135">
        <f t="array" ref="AB518">SUM(($D518=AA$25)*($G518&lt;&gt;"CM")*(H518+I518+J518+K518+L518+N518))</f>
        <v>-3.8</v>
      </c>
    </row>
    <row r="519" spans="1:28" ht="15.75" thickBot="1" x14ac:dyDescent="0.3">
      <c r="A519" s="18" t="s">
        <v>22</v>
      </c>
      <c r="B519" s="18" t="s">
        <v>22</v>
      </c>
      <c r="C519" s="18" t="s">
        <v>77</v>
      </c>
      <c r="D519" s="27" t="s">
        <v>270</v>
      </c>
      <c r="E519" s="18" t="s">
        <v>78</v>
      </c>
      <c r="F519" s="19">
        <v>42795</v>
      </c>
      <c r="G519" s="27" t="s">
        <v>274</v>
      </c>
      <c r="H519" s="20"/>
      <c r="I519" s="20"/>
      <c r="J519" s="22">
        <v>3.8</v>
      </c>
      <c r="K519" s="20"/>
      <c r="L519" s="20"/>
      <c r="M519" s="20"/>
      <c r="N519" s="20"/>
      <c r="O519" s="22">
        <v>0</v>
      </c>
      <c r="P519" s="20"/>
      <c r="Q519" s="28">
        <f t="shared" si="16"/>
        <v>0</v>
      </c>
      <c r="R519" s="22">
        <v>0.32</v>
      </c>
      <c r="S519" s="20"/>
      <c r="T519" s="28">
        <f t="shared" si="17"/>
        <v>0.32</v>
      </c>
      <c r="U519" s="20"/>
      <c r="W519" s="135">
        <f t="array" ref="W519">SUM(($D519=W$25)*($G519="CM")*($H519:$P519))</f>
        <v>0</v>
      </c>
      <c r="X519" s="135">
        <f t="array" ref="X519">SUM(($D519=W$25)*($G519&lt;&gt;"CM")*($H519:$P519))</f>
        <v>0</v>
      </c>
      <c r="AA519" s="135">
        <f t="array" ref="AA519">SUM(($D519=AA$25)*($G519="CM")*(H519+I519+J519+K519+L519+N519))</f>
        <v>0</v>
      </c>
      <c r="AB519" s="135">
        <f t="array" ref="AB519">SUM(($D519=AA$25)*($G519&lt;&gt;"CM")*(H519+I519+J519+K519+L519+N519))</f>
        <v>3.8</v>
      </c>
    </row>
    <row r="520" spans="1:28" ht="15.75" thickBot="1" x14ac:dyDescent="0.3">
      <c r="A520" s="18" t="s">
        <v>22</v>
      </c>
      <c r="B520" s="18" t="s">
        <v>22</v>
      </c>
      <c r="C520" s="18" t="s">
        <v>77</v>
      </c>
      <c r="D520" s="27" t="s">
        <v>270</v>
      </c>
      <c r="E520" s="18" t="s">
        <v>78</v>
      </c>
      <c r="F520" s="19">
        <v>42824</v>
      </c>
      <c r="G520" s="27" t="s">
        <v>274</v>
      </c>
      <c r="H520" s="21"/>
      <c r="I520" s="21"/>
      <c r="J520" s="23">
        <v>4.22</v>
      </c>
      <c r="K520" s="21"/>
      <c r="L520" s="21"/>
      <c r="M520" s="21"/>
      <c r="N520" s="21"/>
      <c r="O520" s="23">
        <v>0</v>
      </c>
      <c r="P520" s="21"/>
      <c r="Q520" s="28">
        <f t="shared" si="16"/>
        <v>0</v>
      </c>
      <c r="R520" s="23">
        <v>0.35</v>
      </c>
      <c r="S520" s="21"/>
      <c r="T520" s="28">
        <f t="shared" si="17"/>
        <v>0.35</v>
      </c>
      <c r="U520" s="21"/>
      <c r="W520" s="135">
        <f t="array" ref="W520">SUM(($D520=W$25)*($G520="CM")*($H520:$P520))</f>
        <v>0</v>
      </c>
      <c r="X520" s="135">
        <f t="array" ref="X520">SUM(($D520=W$25)*($G520&lt;&gt;"CM")*($H520:$P520))</f>
        <v>0</v>
      </c>
      <c r="AA520" s="135">
        <f t="array" ref="AA520">SUM(($D520=AA$25)*($G520="CM")*(H520+I520+J520+K520+L520+N520))</f>
        <v>0</v>
      </c>
      <c r="AB520" s="135">
        <f t="array" ref="AB520">SUM(($D520=AA$25)*($G520&lt;&gt;"CM")*(H520+I520+J520+K520+L520+N520))</f>
        <v>4.22</v>
      </c>
    </row>
    <row r="521" spans="1:28" ht="15.75" thickBot="1" x14ac:dyDescent="0.3">
      <c r="A521" s="18" t="s">
        <v>22</v>
      </c>
      <c r="B521" s="18" t="s">
        <v>22</v>
      </c>
      <c r="C521" s="18" t="s">
        <v>77</v>
      </c>
      <c r="D521" s="27" t="s">
        <v>270</v>
      </c>
      <c r="E521" s="18" t="s">
        <v>78</v>
      </c>
      <c r="F521" s="19">
        <v>42825</v>
      </c>
      <c r="G521" s="27" t="s">
        <v>274</v>
      </c>
      <c r="H521" s="20"/>
      <c r="I521" s="20"/>
      <c r="J521" s="22">
        <v>-4.22</v>
      </c>
      <c r="K521" s="20"/>
      <c r="L521" s="20"/>
      <c r="M521" s="20"/>
      <c r="N521" s="20"/>
      <c r="O521" s="22">
        <v>0</v>
      </c>
      <c r="P521" s="20"/>
      <c r="Q521" s="28">
        <f t="shared" si="16"/>
        <v>0</v>
      </c>
      <c r="R521" s="22">
        <v>-0.35</v>
      </c>
      <c r="S521" s="20"/>
      <c r="T521" s="28">
        <f t="shared" si="17"/>
        <v>-0.35</v>
      </c>
      <c r="U521" s="20"/>
      <c r="W521" s="135">
        <f t="array" ref="W521">SUM(($D521=W$25)*($G521="CM")*($H521:$P521))</f>
        <v>0</v>
      </c>
      <c r="X521" s="135">
        <f t="array" ref="X521">SUM(($D521=W$25)*($G521&lt;&gt;"CM")*($H521:$P521))</f>
        <v>0</v>
      </c>
      <c r="AA521" s="135">
        <f t="array" ref="AA521">SUM(($D521=AA$25)*($G521="CM")*(H521+I521+J521+K521+L521+N521))</f>
        <v>0</v>
      </c>
      <c r="AB521" s="135">
        <f t="array" ref="AB521">SUM(($D521=AA$25)*($G521&lt;&gt;"CM")*(H521+I521+J521+K521+L521+N521))</f>
        <v>-4.22</v>
      </c>
    </row>
    <row r="522" spans="1:28" ht="15.75" thickBot="1" x14ac:dyDescent="0.3">
      <c r="A522" s="18" t="s">
        <v>22</v>
      </c>
      <c r="B522" s="18" t="s">
        <v>22</v>
      </c>
      <c r="C522" s="18" t="s">
        <v>81</v>
      </c>
      <c r="D522" s="27" t="s">
        <v>270</v>
      </c>
      <c r="E522" s="18" t="s">
        <v>82</v>
      </c>
      <c r="F522" s="19">
        <v>42777</v>
      </c>
      <c r="G522" s="27" t="s">
        <v>274</v>
      </c>
      <c r="H522" s="22">
        <v>0</v>
      </c>
      <c r="I522" s="20"/>
      <c r="J522" s="22">
        <v>0</v>
      </c>
      <c r="K522" s="22">
        <v>0</v>
      </c>
      <c r="L522" s="20"/>
      <c r="M522" s="22">
        <v>0</v>
      </c>
      <c r="N522" s="22">
        <v>0</v>
      </c>
      <c r="O522" s="22">
        <v>0</v>
      </c>
      <c r="P522" s="22">
        <v>0</v>
      </c>
      <c r="Q522" s="28">
        <f t="shared" si="16"/>
        <v>0</v>
      </c>
      <c r="R522" s="22">
        <v>0</v>
      </c>
      <c r="S522" s="22">
        <v>0</v>
      </c>
      <c r="T522" s="28">
        <f t="shared" si="17"/>
        <v>0</v>
      </c>
      <c r="U522" s="20"/>
      <c r="W522" s="135">
        <f t="array" ref="W522">SUM(($D522=W$25)*($G522="CM")*($H522:$P522))</f>
        <v>0</v>
      </c>
      <c r="X522" s="135">
        <f t="array" ref="X522">SUM(($D522=W$25)*($G522&lt;&gt;"CM")*($H522:$P522))</f>
        <v>0</v>
      </c>
      <c r="AA522" s="135">
        <f t="array" ref="AA522">SUM(($D522=AA$25)*($G522="CM")*(H522+I522+J522+K522+L522+N522))</f>
        <v>0</v>
      </c>
      <c r="AB522" s="135">
        <f t="array" ref="AB522">SUM(($D522=AA$25)*($G522&lt;&gt;"CM")*(H522+I522+J522+K522+L522+N522))</f>
        <v>0</v>
      </c>
    </row>
    <row r="523" spans="1:28" ht="15.75" thickBot="1" x14ac:dyDescent="0.3">
      <c r="A523" s="18" t="s">
        <v>22</v>
      </c>
      <c r="B523" s="18" t="s">
        <v>22</v>
      </c>
      <c r="C523" s="18" t="s">
        <v>81</v>
      </c>
      <c r="D523" s="27" t="s">
        <v>270</v>
      </c>
      <c r="E523" s="18" t="s">
        <v>82</v>
      </c>
      <c r="F523" s="19">
        <v>42803</v>
      </c>
      <c r="G523" s="27" t="s">
        <v>274</v>
      </c>
      <c r="H523" s="23">
        <v>0</v>
      </c>
      <c r="I523" s="21"/>
      <c r="J523" s="23">
        <v>-9.69</v>
      </c>
      <c r="K523" s="23">
        <v>-1.39</v>
      </c>
      <c r="L523" s="21"/>
      <c r="M523" s="23">
        <v>-4.3600000000000003</v>
      </c>
      <c r="N523" s="23">
        <v>0</v>
      </c>
      <c r="O523" s="23">
        <v>-0.04</v>
      </c>
      <c r="P523" s="23">
        <v>7.0000000000000007E-2</v>
      </c>
      <c r="Q523" s="28">
        <f t="shared" si="16"/>
        <v>3.0000000000000006E-2</v>
      </c>
      <c r="R523" s="23">
        <v>0</v>
      </c>
      <c r="S523" s="23">
        <v>-0.9</v>
      </c>
      <c r="T523" s="28">
        <f t="shared" si="17"/>
        <v>-0.9</v>
      </c>
      <c r="U523" s="21"/>
      <c r="W523" s="135">
        <f t="array" ref="W523">SUM(($D523=W$25)*($G523="CM")*($H523:$P523))</f>
        <v>0</v>
      </c>
      <c r="X523" s="135">
        <f t="array" ref="X523">SUM(($D523=W$25)*($G523&lt;&gt;"CM")*($H523:$P523))</f>
        <v>0</v>
      </c>
      <c r="AA523" s="135">
        <f t="array" ref="AA523">SUM(($D523=AA$25)*($G523="CM")*(H523+I523+J523+K523+L523+N523))</f>
        <v>0</v>
      </c>
      <c r="AB523" s="135">
        <f t="array" ref="AB523">SUM(($D523=AA$25)*($G523&lt;&gt;"CM")*(H523+I523+J523+K523+L523+N523))</f>
        <v>-11.08</v>
      </c>
    </row>
    <row r="524" spans="1:28" ht="15.75" thickBot="1" x14ac:dyDescent="0.3">
      <c r="A524" s="18" t="s">
        <v>22</v>
      </c>
      <c r="B524" s="18" t="s">
        <v>22</v>
      </c>
      <c r="C524" s="18" t="s">
        <v>81</v>
      </c>
      <c r="D524" s="27" t="s">
        <v>270</v>
      </c>
      <c r="E524" s="18" t="s">
        <v>82</v>
      </c>
      <c r="F524" s="19">
        <v>42805</v>
      </c>
      <c r="G524" s="27" t="s">
        <v>274</v>
      </c>
      <c r="H524" s="22">
        <v>0</v>
      </c>
      <c r="I524" s="20"/>
      <c r="J524" s="22">
        <v>0</v>
      </c>
      <c r="K524" s="22">
        <v>0</v>
      </c>
      <c r="L524" s="20"/>
      <c r="M524" s="22">
        <v>0</v>
      </c>
      <c r="N524" s="22">
        <v>0</v>
      </c>
      <c r="O524" s="22">
        <v>0</v>
      </c>
      <c r="P524" s="22">
        <v>0</v>
      </c>
      <c r="Q524" s="28">
        <f t="shared" si="16"/>
        <v>0</v>
      </c>
      <c r="R524" s="22">
        <v>0</v>
      </c>
      <c r="S524" s="22">
        <v>0</v>
      </c>
      <c r="T524" s="28">
        <f t="shared" si="17"/>
        <v>0</v>
      </c>
      <c r="U524" s="20"/>
      <c r="W524" s="135">
        <f t="array" ref="W524">SUM(($D524=W$25)*($G524="CM")*($H524:$P524))</f>
        <v>0</v>
      </c>
      <c r="X524" s="135">
        <f t="array" ref="X524">SUM(($D524=W$25)*($G524&lt;&gt;"CM")*($H524:$P524))</f>
        <v>0</v>
      </c>
      <c r="AA524" s="135">
        <f t="array" ref="AA524">SUM(($D524=AA$25)*($G524="CM")*(H524+I524+J524+K524+L524+N524))</f>
        <v>0</v>
      </c>
      <c r="AB524" s="135">
        <f t="array" ref="AB524">SUM(($D524=AA$25)*($G524&lt;&gt;"CM")*(H524+I524+J524+K524+L524+N524))</f>
        <v>0</v>
      </c>
    </row>
    <row r="525" spans="1:28" ht="15.75" thickBot="1" x14ac:dyDescent="0.3">
      <c r="A525" s="18" t="s">
        <v>22</v>
      </c>
      <c r="B525" s="18" t="s">
        <v>22</v>
      </c>
      <c r="C525" s="18" t="s">
        <v>81</v>
      </c>
      <c r="D525" s="27" t="s">
        <v>270</v>
      </c>
      <c r="E525" s="18" t="s">
        <v>82</v>
      </c>
      <c r="F525" s="19">
        <v>42816</v>
      </c>
      <c r="G525" s="27" t="s">
        <v>274</v>
      </c>
      <c r="H525" s="23">
        <v>4.17</v>
      </c>
      <c r="I525" s="21"/>
      <c r="J525" s="23">
        <v>0.06</v>
      </c>
      <c r="K525" s="23">
        <v>0.01</v>
      </c>
      <c r="L525" s="21"/>
      <c r="M525" s="23">
        <v>0.03</v>
      </c>
      <c r="N525" s="23">
        <v>0</v>
      </c>
      <c r="O525" s="23">
        <v>0</v>
      </c>
      <c r="P525" s="23">
        <v>0</v>
      </c>
      <c r="Q525" s="28">
        <f t="shared" si="16"/>
        <v>0</v>
      </c>
      <c r="R525" s="23">
        <v>0</v>
      </c>
      <c r="S525" s="23">
        <v>0.34</v>
      </c>
      <c r="T525" s="28">
        <f t="shared" si="17"/>
        <v>0.34</v>
      </c>
      <c r="U525" s="21"/>
      <c r="W525" s="135">
        <f t="array" ref="W525">SUM(($D525=W$25)*($G525="CM")*($H525:$P525))</f>
        <v>0</v>
      </c>
      <c r="X525" s="135">
        <f t="array" ref="X525">SUM(($D525=W$25)*($G525&lt;&gt;"CM")*($H525:$P525))</f>
        <v>0</v>
      </c>
      <c r="AA525" s="135">
        <f t="array" ref="AA525">SUM(($D525=AA$25)*($G525="CM")*(H525+I525+J525+K525+L525+N525))</f>
        <v>0</v>
      </c>
      <c r="AB525" s="135">
        <f t="array" ref="AB525">SUM(($D525=AA$25)*($G525&lt;&gt;"CM")*(H525+I525+J525+K525+L525+N525))</f>
        <v>4.2399999999999993</v>
      </c>
    </row>
    <row r="526" spans="1:28" ht="15.75" thickBot="1" x14ac:dyDescent="0.3">
      <c r="A526" s="18" t="s">
        <v>22</v>
      </c>
      <c r="B526" s="18" t="s">
        <v>22</v>
      </c>
      <c r="C526" s="18" t="s">
        <v>81</v>
      </c>
      <c r="D526" s="27" t="s">
        <v>270</v>
      </c>
      <c r="E526" s="18" t="s">
        <v>82</v>
      </c>
      <c r="F526" s="19">
        <v>42829</v>
      </c>
      <c r="G526" s="27" t="s">
        <v>273</v>
      </c>
      <c r="H526" s="22">
        <v>75</v>
      </c>
      <c r="I526" s="20"/>
      <c r="J526" s="22">
        <v>224.81</v>
      </c>
      <c r="K526" s="22">
        <v>32.25</v>
      </c>
      <c r="L526" s="20"/>
      <c r="M526" s="22">
        <v>101.15</v>
      </c>
      <c r="N526" s="22">
        <v>0</v>
      </c>
      <c r="O526" s="22">
        <v>-7.69</v>
      </c>
      <c r="P526" s="22">
        <v>-0.59</v>
      </c>
      <c r="Q526" s="28">
        <f t="shared" si="16"/>
        <v>-8.2800000000000011</v>
      </c>
      <c r="R526" s="22">
        <v>0</v>
      </c>
      <c r="S526" s="22">
        <v>32.58</v>
      </c>
      <c r="T526" s="28">
        <f t="shared" si="17"/>
        <v>32.58</v>
      </c>
      <c r="U526" s="20"/>
      <c r="W526" s="135">
        <f t="array" ref="W526">SUM(($D526=W$25)*($G526="CM")*($H526:$P526))</f>
        <v>0</v>
      </c>
      <c r="X526" s="135">
        <f t="array" ref="X526">SUM(($D526=W$25)*($G526&lt;&gt;"CM")*($H526:$P526))</f>
        <v>0</v>
      </c>
      <c r="AA526" s="135">
        <f t="array" ref="AA526">SUM(($D526=AA$25)*($G526="CM")*(H526+I526+J526+K526+L526+N526))</f>
        <v>332.06</v>
      </c>
      <c r="AB526" s="135">
        <f t="array" ref="AB526">SUM(($D526=AA$25)*($G526&lt;&gt;"CM")*(H526+I526+J526+K526+L526+N526))</f>
        <v>0</v>
      </c>
    </row>
    <row r="527" spans="1:28" ht="15.75" thickBot="1" x14ac:dyDescent="0.3">
      <c r="A527" s="18" t="s">
        <v>22</v>
      </c>
      <c r="B527" s="18" t="s">
        <v>22</v>
      </c>
      <c r="C527" s="18" t="s">
        <v>81</v>
      </c>
      <c r="D527" s="27" t="s">
        <v>270</v>
      </c>
      <c r="E527" s="18" t="s">
        <v>82</v>
      </c>
      <c r="F527" s="19">
        <v>42831</v>
      </c>
      <c r="G527" s="27" t="s">
        <v>273</v>
      </c>
      <c r="H527" s="23">
        <v>125</v>
      </c>
      <c r="I527" s="21"/>
      <c r="J527" s="23">
        <v>2336.65</v>
      </c>
      <c r="K527" s="23">
        <v>335.29</v>
      </c>
      <c r="L527" s="21"/>
      <c r="M527" s="23">
        <v>1051.42</v>
      </c>
      <c r="N527" s="23">
        <v>0</v>
      </c>
      <c r="O527" s="23">
        <v>-79.87</v>
      </c>
      <c r="P527" s="23">
        <v>-6.17</v>
      </c>
      <c r="Q527" s="28">
        <f t="shared" si="16"/>
        <v>-86.04</v>
      </c>
      <c r="R527" s="23">
        <v>0</v>
      </c>
      <c r="S527" s="23">
        <v>274.39</v>
      </c>
      <c r="T527" s="28">
        <f t="shared" si="17"/>
        <v>274.39</v>
      </c>
      <c r="U527" s="21"/>
      <c r="W527" s="135">
        <f t="array" ref="W527">SUM(($D527=W$25)*($G527="CM")*($H527:$P527))</f>
        <v>0</v>
      </c>
      <c r="X527" s="135">
        <f t="array" ref="X527">SUM(($D527=W$25)*($G527&lt;&gt;"CM")*($H527:$P527))</f>
        <v>0</v>
      </c>
      <c r="AA527" s="135">
        <f t="array" ref="AA527">SUM(($D527=AA$25)*($G527="CM")*(H527+I527+J527+K527+L527+N527))</f>
        <v>2796.94</v>
      </c>
      <c r="AB527" s="135">
        <f t="array" ref="AB527">SUM(($D527=AA$25)*($G527&lt;&gt;"CM")*(H527+I527+J527+K527+L527+N527))</f>
        <v>0</v>
      </c>
    </row>
    <row r="528" spans="1:28" ht="15.75" thickBot="1" x14ac:dyDescent="0.3">
      <c r="A528" s="18" t="s">
        <v>22</v>
      </c>
      <c r="B528" s="18" t="s">
        <v>22</v>
      </c>
      <c r="C528" s="18" t="s">
        <v>81</v>
      </c>
      <c r="D528" s="27" t="s">
        <v>270</v>
      </c>
      <c r="E528" s="18" t="s">
        <v>82</v>
      </c>
      <c r="F528" s="19">
        <v>42832</v>
      </c>
      <c r="G528" s="27" t="s">
        <v>273</v>
      </c>
      <c r="H528" s="22">
        <v>175</v>
      </c>
      <c r="I528" s="20"/>
      <c r="J528" s="22">
        <v>2042.99</v>
      </c>
      <c r="K528" s="22">
        <v>293.16000000000003</v>
      </c>
      <c r="L528" s="20"/>
      <c r="M528" s="22">
        <v>919.27</v>
      </c>
      <c r="N528" s="22">
        <v>0</v>
      </c>
      <c r="O528" s="22">
        <v>-69.84</v>
      </c>
      <c r="P528" s="22">
        <v>-5.39</v>
      </c>
      <c r="Q528" s="28">
        <f t="shared" si="16"/>
        <v>-75.23</v>
      </c>
      <c r="R528" s="22">
        <v>0</v>
      </c>
      <c r="S528" s="22">
        <v>246.33</v>
      </c>
      <c r="T528" s="28">
        <f t="shared" si="17"/>
        <v>246.33</v>
      </c>
      <c r="U528" s="20"/>
      <c r="W528" s="135">
        <f t="array" ref="W528">SUM(($D528=W$25)*($G528="CM")*($H528:$P528))</f>
        <v>0</v>
      </c>
      <c r="X528" s="135">
        <f t="array" ref="X528">SUM(($D528=W$25)*($G528&lt;&gt;"CM")*($H528:$P528))</f>
        <v>0</v>
      </c>
      <c r="AA528" s="135">
        <f t="array" ref="AA528">SUM(($D528=AA$25)*($G528="CM")*(H528+I528+J528+K528+L528+N528))</f>
        <v>2511.1499999999996</v>
      </c>
      <c r="AB528" s="135">
        <f t="array" ref="AB528">SUM(($D528=AA$25)*($G528&lt;&gt;"CM")*(H528+I528+J528+K528+L528+N528))</f>
        <v>0</v>
      </c>
    </row>
    <row r="529" spans="1:28" ht="15.75" thickBot="1" x14ac:dyDescent="0.3">
      <c r="A529" s="18" t="s">
        <v>22</v>
      </c>
      <c r="B529" s="18" t="s">
        <v>22</v>
      </c>
      <c r="C529" s="18" t="s">
        <v>81</v>
      </c>
      <c r="D529" s="27" t="s">
        <v>270</v>
      </c>
      <c r="E529" s="18" t="s">
        <v>82</v>
      </c>
      <c r="F529" s="19">
        <v>42833</v>
      </c>
      <c r="G529" s="27" t="s">
        <v>273</v>
      </c>
      <c r="H529" s="23">
        <v>75</v>
      </c>
      <c r="I529" s="21"/>
      <c r="J529" s="23">
        <v>577.44000000000005</v>
      </c>
      <c r="K529" s="23">
        <v>82.86</v>
      </c>
      <c r="L529" s="21"/>
      <c r="M529" s="23">
        <v>259.83</v>
      </c>
      <c r="N529" s="23">
        <v>0</v>
      </c>
      <c r="O529" s="23">
        <v>-19.75</v>
      </c>
      <c r="P529" s="23">
        <v>-1.52</v>
      </c>
      <c r="Q529" s="28">
        <f t="shared" si="16"/>
        <v>-21.27</v>
      </c>
      <c r="R529" s="23">
        <v>0</v>
      </c>
      <c r="S529" s="23">
        <v>72.14</v>
      </c>
      <c r="T529" s="28">
        <f t="shared" si="17"/>
        <v>72.14</v>
      </c>
      <c r="U529" s="21"/>
      <c r="W529" s="135">
        <f t="array" ref="W529">SUM(($D529=W$25)*($G529="CM")*($H529:$P529))</f>
        <v>0</v>
      </c>
      <c r="X529" s="135">
        <f t="array" ref="X529">SUM(($D529=W$25)*($G529&lt;&gt;"CM")*($H529:$P529))</f>
        <v>0</v>
      </c>
      <c r="AA529" s="135">
        <f t="array" ref="AA529">SUM(($D529=AA$25)*($G529="CM")*(H529+I529+J529+K529+L529+N529))</f>
        <v>735.30000000000007</v>
      </c>
      <c r="AB529" s="135">
        <f t="array" ref="AB529">SUM(($D529=AA$25)*($G529&lt;&gt;"CM")*(H529+I529+J529+K529+L529+N529))</f>
        <v>0</v>
      </c>
    </row>
    <row r="530" spans="1:28" ht="15.75" thickBot="1" x14ac:dyDescent="0.3">
      <c r="A530" s="18" t="s">
        <v>22</v>
      </c>
      <c r="B530" s="18" t="s">
        <v>22</v>
      </c>
      <c r="C530" s="18" t="s">
        <v>81</v>
      </c>
      <c r="D530" s="27" t="s">
        <v>270</v>
      </c>
      <c r="E530" s="18" t="s">
        <v>82</v>
      </c>
      <c r="F530" s="19">
        <v>42834</v>
      </c>
      <c r="G530" s="27" t="s">
        <v>273</v>
      </c>
      <c r="H530" s="22">
        <v>275</v>
      </c>
      <c r="I530" s="20"/>
      <c r="J530" s="22">
        <v>1917.73</v>
      </c>
      <c r="K530" s="22">
        <v>275.2</v>
      </c>
      <c r="L530" s="20"/>
      <c r="M530" s="22">
        <v>862.94</v>
      </c>
      <c r="N530" s="22">
        <v>0</v>
      </c>
      <c r="O530" s="22">
        <v>-65.56</v>
      </c>
      <c r="P530" s="22">
        <v>-5.0599999999999996</v>
      </c>
      <c r="Q530" s="28">
        <f t="shared" si="16"/>
        <v>-70.62</v>
      </c>
      <c r="R530" s="22">
        <v>0</v>
      </c>
      <c r="S530" s="22">
        <v>242.09</v>
      </c>
      <c r="T530" s="28">
        <f t="shared" si="17"/>
        <v>242.09</v>
      </c>
      <c r="U530" s="20"/>
      <c r="W530" s="135">
        <f t="array" ref="W530">SUM(($D530=W$25)*($G530="CM")*($H530:$P530))</f>
        <v>0</v>
      </c>
      <c r="X530" s="135">
        <f t="array" ref="X530">SUM(($D530=W$25)*($G530&lt;&gt;"CM")*($H530:$P530))</f>
        <v>0</v>
      </c>
      <c r="AA530" s="135">
        <f t="array" ref="AA530">SUM(($D530=AA$25)*($G530="CM")*(H530+I530+J530+K530+L530+N530))</f>
        <v>2467.9299999999998</v>
      </c>
      <c r="AB530" s="135">
        <f t="array" ref="AB530">SUM(($D530=AA$25)*($G530&lt;&gt;"CM")*(H530+I530+J530+K530+L530+N530))</f>
        <v>0</v>
      </c>
    </row>
    <row r="531" spans="1:28" ht="15.75" thickBot="1" x14ac:dyDescent="0.3">
      <c r="A531" s="18" t="s">
        <v>22</v>
      </c>
      <c r="B531" s="18" t="s">
        <v>22</v>
      </c>
      <c r="C531" s="18" t="s">
        <v>81</v>
      </c>
      <c r="D531" s="27" t="s">
        <v>270</v>
      </c>
      <c r="E531" s="18" t="s">
        <v>82</v>
      </c>
      <c r="F531" s="19">
        <v>42835</v>
      </c>
      <c r="G531" s="27" t="s">
        <v>273</v>
      </c>
      <c r="H531" s="23">
        <v>125</v>
      </c>
      <c r="I531" s="21"/>
      <c r="J531" s="23">
        <v>557.28</v>
      </c>
      <c r="K531" s="23">
        <v>79.959999999999994</v>
      </c>
      <c r="L531" s="21"/>
      <c r="M531" s="23">
        <v>250.75</v>
      </c>
      <c r="N531" s="23">
        <v>0</v>
      </c>
      <c r="O531" s="23">
        <v>-19.04</v>
      </c>
      <c r="P531" s="23">
        <v>-1.47</v>
      </c>
      <c r="Q531" s="28">
        <f t="shared" si="16"/>
        <v>-20.509999999999998</v>
      </c>
      <c r="R531" s="23">
        <v>0</v>
      </c>
      <c r="S531" s="23">
        <v>74.78</v>
      </c>
      <c r="T531" s="28">
        <f t="shared" si="17"/>
        <v>74.78</v>
      </c>
      <c r="U531" s="21"/>
      <c r="W531" s="135">
        <f t="array" ref="W531">SUM(($D531=W$25)*($G531="CM")*($H531:$P531))</f>
        <v>0</v>
      </c>
      <c r="X531" s="135">
        <f t="array" ref="X531">SUM(($D531=W$25)*($G531&lt;&gt;"CM")*($H531:$P531))</f>
        <v>0</v>
      </c>
      <c r="AA531" s="135">
        <f t="array" ref="AA531">SUM(($D531=AA$25)*($G531="CM")*(H531+I531+J531+K531+L531+N531))</f>
        <v>762.24</v>
      </c>
      <c r="AB531" s="135">
        <f t="array" ref="AB531">SUM(($D531=AA$25)*($G531&lt;&gt;"CM")*(H531+I531+J531+K531+L531+N531))</f>
        <v>0</v>
      </c>
    </row>
    <row r="532" spans="1:28" ht="15.75" thickBot="1" x14ac:dyDescent="0.3">
      <c r="A532" s="18" t="s">
        <v>22</v>
      </c>
      <c r="B532" s="18" t="s">
        <v>22</v>
      </c>
      <c r="C532" s="18" t="s">
        <v>81</v>
      </c>
      <c r="D532" s="27" t="s">
        <v>270</v>
      </c>
      <c r="E532" s="18" t="s">
        <v>82</v>
      </c>
      <c r="F532" s="19">
        <v>42836</v>
      </c>
      <c r="G532" s="27" t="s">
        <v>273</v>
      </c>
      <c r="H532" s="22">
        <v>100</v>
      </c>
      <c r="I532" s="20"/>
      <c r="J532" s="22">
        <v>457.1</v>
      </c>
      <c r="K532" s="22">
        <v>65.59</v>
      </c>
      <c r="L532" s="20"/>
      <c r="M532" s="22">
        <v>205.69</v>
      </c>
      <c r="N532" s="22">
        <v>0</v>
      </c>
      <c r="O532" s="22">
        <v>-15.62</v>
      </c>
      <c r="P532" s="22">
        <v>-1.21</v>
      </c>
      <c r="Q532" s="28">
        <f t="shared" si="16"/>
        <v>-16.829999999999998</v>
      </c>
      <c r="R532" s="22">
        <v>0</v>
      </c>
      <c r="S532" s="22">
        <v>61.07</v>
      </c>
      <c r="T532" s="28">
        <f t="shared" si="17"/>
        <v>61.07</v>
      </c>
      <c r="U532" s="20"/>
      <c r="W532" s="135">
        <f t="array" ref="W532">SUM(($D532=W$25)*($G532="CM")*($H532:$P532))</f>
        <v>0</v>
      </c>
      <c r="X532" s="135">
        <f t="array" ref="X532">SUM(($D532=W$25)*($G532&lt;&gt;"CM")*($H532:$P532))</f>
        <v>0</v>
      </c>
      <c r="AA532" s="135">
        <f t="array" ref="AA532">SUM(($D532=AA$25)*($G532="CM")*(H532+I532+J532+K532+L532+N532))</f>
        <v>622.69000000000005</v>
      </c>
      <c r="AB532" s="135">
        <f t="array" ref="AB532">SUM(($D532=AA$25)*($G532&lt;&gt;"CM")*(H532+I532+J532+K532+L532+N532))</f>
        <v>0</v>
      </c>
    </row>
    <row r="533" spans="1:28" ht="15.75" thickBot="1" x14ac:dyDescent="0.3">
      <c r="A533" s="18" t="s">
        <v>22</v>
      </c>
      <c r="B533" s="18" t="s">
        <v>22</v>
      </c>
      <c r="C533" s="18" t="s">
        <v>81</v>
      </c>
      <c r="D533" s="27" t="s">
        <v>270</v>
      </c>
      <c r="E533" s="18" t="s">
        <v>82</v>
      </c>
      <c r="F533" s="19">
        <v>42837</v>
      </c>
      <c r="G533" s="27" t="s">
        <v>273</v>
      </c>
      <c r="H533" s="23">
        <v>125</v>
      </c>
      <c r="I533" s="21"/>
      <c r="J533" s="23">
        <v>885.57</v>
      </c>
      <c r="K533" s="23">
        <v>127.07</v>
      </c>
      <c r="L533" s="21"/>
      <c r="M533" s="23">
        <v>398.48</v>
      </c>
      <c r="N533" s="23">
        <v>0</v>
      </c>
      <c r="O533" s="23">
        <v>-30.27</v>
      </c>
      <c r="P533" s="23">
        <v>-2.34</v>
      </c>
      <c r="Q533" s="28">
        <f t="shared" si="16"/>
        <v>-32.61</v>
      </c>
      <c r="R533" s="23">
        <v>0</v>
      </c>
      <c r="S533" s="23">
        <v>111.62</v>
      </c>
      <c r="T533" s="28">
        <f t="shared" si="17"/>
        <v>111.62</v>
      </c>
      <c r="U533" s="21"/>
      <c r="W533" s="135">
        <f t="array" ref="W533">SUM(($D533=W$25)*($G533="CM")*($H533:$P533))</f>
        <v>0</v>
      </c>
      <c r="X533" s="135">
        <f t="array" ref="X533">SUM(($D533=W$25)*($G533&lt;&gt;"CM")*($H533:$P533))</f>
        <v>0</v>
      </c>
      <c r="AA533" s="135">
        <f t="array" ref="AA533">SUM(($D533=AA$25)*($G533="CM")*(H533+I533+J533+K533+L533+N533))</f>
        <v>1137.6400000000001</v>
      </c>
      <c r="AB533" s="135">
        <f t="array" ref="AB533">SUM(($D533=AA$25)*($G533&lt;&gt;"CM")*(H533+I533+J533+K533+L533+N533))</f>
        <v>0</v>
      </c>
    </row>
    <row r="534" spans="1:28" ht="15.75" thickBot="1" x14ac:dyDescent="0.3">
      <c r="A534" s="18" t="s">
        <v>22</v>
      </c>
      <c r="B534" s="18" t="s">
        <v>22</v>
      </c>
      <c r="C534" s="18" t="s">
        <v>81</v>
      </c>
      <c r="D534" s="27" t="s">
        <v>270</v>
      </c>
      <c r="E534" s="18" t="s">
        <v>82</v>
      </c>
      <c r="F534" s="19">
        <v>42839</v>
      </c>
      <c r="G534" s="27" t="s">
        <v>273</v>
      </c>
      <c r="H534" s="22">
        <v>100</v>
      </c>
      <c r="I534" s="20"/>
      <c r="J534" s="22">
        <v>527.6</v>
      </c>
      <c r="K534" s="22">
        <v>75.709999999999994</v>
      </c>
      <c r="L534" s="20"/>
      <c r="M534" s="22">
        <v>237.4</v>
      </c>
      <c r="N534" s="22">
        <v>0</v>
      </c>
      <c r="O534" s="22">
        <v>-18.04</v>
      </c>
      <c r="P534" s="22">
        <v>-1.39</v>
      </c>
      <c r="Q534" s="28">
        <f t="shared" si="16"/>
        <v>-19.43</v>
      </c>
      <c r="R534" s="22">
        <v>0</v>
      </c>
      <c r="S534" s="22">
        <v>68.989999999999995</v>
      </c>
      <c r="T534" s="28">
        <f t="shared" si="17"/>
        <v>68.989999999999995</v>
      </c>
      <c r="U534" s="20"/>
      <c r="W534" s="135">
        <f t="array" ref="W534">SUM(($D534=W$25)*($G534="CM")*($H534:$P534))</f>
        <v>0</v>
      </c>
      <c r="X534" s="135">
        <f t="array" ref="X534">SUM(($D534=W$25)*($G534&lt;&gt;"CM")*($H534:$P534))</f>
        <v>0</v>
      </c>
      <c r="AA534" s="135">
        <f t="array" ref="AA534">SUM(($D534=AA$25)*($G534="CM")*(H534+I534+J534+K534+L534+N534))</f>
        <v>703.31000000000006</v>
      </c>
      <c r="AB534" s="135">
        <f t="array" ref="AB534">SUM(($D534=AA$25)*($G534&lt;&gt;"CM")*(H534+I534+J534+K534+L534+N534))</f>
        <v>0</v>
      </c>
    </row>
    <row r="535" spans="1:28" ht="15.75" thickBot="1" x14ac:dyDescent="0.3">
      <c r="A535" s="18" t="s">
        <v>22</v>
      </c>
      <c r="B535" s="18" t="s">
        <v>22</v>
      </c>
      <c r="C535" s="18" t="s">
        <v>81</v>
      </c>
      <c r="D535" s="27" t="s">
        <v>270</v>
      </c>
      <c r="E535" s="18" t="s">
        <v>82</v>
      </c>
      <c r="F535" s="19">
        <v>42840</v>
      </c>
      <c r="G535" s="27" t="s">
        <v>273</v>
      </c>
      <c r="H535" s="23">
        <v>50</v>
      </c>
      <c r="I535" s="21"/>
      <c r="J535" s="23">
        <v>124.93</v>
      </c>
      <c r="K535" s="23">
        <v>17.93</v>
      </c>
      <c r="L535" s="21"/>
      <c r="M535" s="23">
        <v>56.22</v>
      </c>
      <c r="N535" s="23">
        <v>0</v>
      </c>
      <c r="O535" s="23">
        <v>-4.2699999999999996</v>
      </c>
      <c r="P535" s="23">
        <v>-0.33</v>
      </c>
      <c r="Q535" s="28">
        <f t="shared" si="16"/>
        <v>-4.5999999999999996</v>
      </c>
      <c r="R535" s="23">
        <v>0</v>
      </c>
      <c r="S535" s="23">
        <v>18.920000000000002</v>
      </c>
      <c r="T535" s="28">
        <f t="shared" si="17"/>
        <v>18.920000000000002</v>
      </c>
      <c r="U535" s="21"/>
      <c r="W535" s="135">
        <f t="array" ref="W535">SUM(($D535=W$25)*($G535="CM")*($H535:$P535))</f>
        <v>0</v>
      </c>
      <c r="X535" s="135">
        <f t="array" ref="X535">SUM(($D535=W$25)*($G535&lt;&gt;"CM")*($H535:$P535))</f>
        <v>0</v>
      </c>
      <c r="AA535" s="135">
        <f t="array" ref="AA535">SUM(($D535=AA$25)*($G535="CM")*(H535+I535+J535+K535+L535+N535))</f>
        <v>192.86</v>
      </c>
      <c r="AB535" s="135">
        <f t="array" ref="AB535">SUM(($D535=AA$25)*($G535&lt;&gt;"CM")*(H535+I535+J535+K535+L535+N535))</f>
        <v>0</v>
      </c>
    </row>
    <row r="536" spans="1:28" ht="15.75" thickBot="1" x14ac:dyDescent="0.3">
      <c r="A536" s="18" t="s">
        <v>22</v>
      </c>
      <c r="B536" s="18" t="s">
        <v>22</v>
      </c>
      <c r="C536" s="18" t="s">
        <v>81</v>
      </c>
      <c r="D536" s="27" t="s">
        <v>270</v>
      </c>
      <c r="E536" s="18" t="s">
        <v>82</v>
      </c>
      <c r="F536" s="19">
        <v>42842</v>
      </c>
      <c r="G536" s="27" t="s">
        <v>273</v>
      </c>
      <c r="H536" s="22">
        <v>49.19</v>
      </c>
      <c r="I536" s="20"/>
      <c r="J536" s="22">
        <v>290.69</v>
      </c>
      <c r="K536" s="22">
        <v>41.71</v>
      </c>
      <c r="L536" s="20"/>
      <c r="M536" s="22">
        <v>130.80000000000001</v>
      </c>
      <c r="N536" s="22">
        <v>0</v>
      </c>
      <c r="O536" s="22">
        <v>-9.93</v>
      </c>
      <c r="P536" s="22">
        <v>-0.77</v>
      </c>
      <c r="Q536" s="28">
        <f t="shared" si="16"/>
        <v>-10.7</v>
      </c>
      <c r="R536" s="22">
        <v>0</v>
      </c>
      <c r="S536" s="22">
        <v>37.43</v>
      </c>
      <c r="T536" s="28">
        <f t="shared" si="17"/>
        <v>37.43</v>
      </c>
      <c r="U536" s="20"/>
      <c r="W536" s="135">
        <f t="array" ref="W536">SUM(($D536=W$25)*($G536="CM")*($H536:$P536))</f>
        <v>0</v>
      </c>
      <c r="X536" s="135">
        <f t="array" ref="X536">SUM(($D536=W$25)*($G536&lt;&gt;"CM")*($H536:$P536))</f>
        <v>0</v>
      </c>
      <c r="AA536" s="135">
        <f t="array" ref="AA536">SUM(($D536=AA$25)*($G536="CM")*(H536+I536+J536+K536+L536+N536))</f>
        <v>381.59</v>
      </c>
      <c r="AB536" s="135">
        <f t="array" ref="AB536">SUM(($D536=AA$25)*($G536&lt;&gt;"CM")*(H536+I536+J536+K536+L536+N536))</f>
        <v>0</v>
      </c>
    </row>
    <row r="537" spans="1:28" ht="15.75" thickBot="1" x14ac:dyDescent="0.3">
      <c r="A537" s="18" t="s">
        <v>22</v>
      </c>
      <c r="B537" s="18" t="s">
        <v>22</v>
      </c>
      <c r="C537" s="18" t="s">
        <v>81</v>
      </c>
      <c r="D537" s="27" t="s">
        <v>270</v>
      </c>
      <c r="E537" s="18" t="s">
        <v>82</v>
      </c>
      <c r="F537" s="19">
        <v>42844</v>
      </c>
      <c r="G537" s="27" t="s">
        <v>273</v>
      </c>
      <c r="H537" s="23">
        <v>25</v>
      </c>
      <c r="I537" s="21"/>
      <c r="J537" s="23">
        <v>124.5</v>
      </c>
      <c r="K537" s="23">
        <v>17.87</v>
      </c>
      <c r="L537" s="21"/>
      <c r="M537" s="23">
        <v>56.03</v>
      </c>
      <c r="N537" s="23">
        <v>0</v>
      </c>
      <c r="O537" s="23">
        <v>-4.25</v>
      </c>
      <c r="P537" s="23">
        <v>-0.33</v>
      </c>
      <c r="Q537" s="28">
        <f t="shared" si="16"/>
        <v>-4.58</v>
      </c>
      <c r="R537" s="23">
        <v>0</v>
      </c>
      <c r="S537" s="23">
        <v>16.420000000000002</v>
      </c>
      <c r="T537" s="28">
        <f t="shared" si="17"/>
        <v>16.420000000000002</v>
      </c>
      <c r="U537" s="21"/>
      <c r="W537" s="135">
        <f t="array" ref="W537">SUM(($D537=W$25)*($G537="CM")*($H537:$P537))</f>
        <v>0</v>
      </c>
      <c r="X537" s="135">
        <f t="array" ref="X537">SUM(($D537=W$25)*($G537&lt;&gt;"CM")*($H537:$P537))</f>
        <v>0</v>
      </c>
      <c r="AA537" s="135">
        <f t="array" ref="AA537">SUM(($D537=AA$25)*($G537="CM")*(H537+I537+J537+K537+L537+N537))</f>
        <v>167.37</v>
      </c>
      <c r="AB537" s="135">
        <f t="array" ref="AB537">SUM(($D537=AA$25)*($G537&lt;&gt;"CM")*(H537+I537+J537+K537+L537+N537))</f>
        <v>0</v>
      </c>
    </row>
    <row r="538" spans="1:28" ht="15.75" thickBot="1" x14ac:dyDescent="0.3">
      <c r="A538" s="18" t="s">
        <v>22</v>
      </c>
      <c r="B538" s="18" t="s">
        <v>22</v>
      </c>
      <c r="C538" s="18" t="s">
        <v>81</v>
      </c>
      <c r="D538" s="27" t="s">
        <v>270</v>
      </c>
      <c r="E538" s="18" t="s">
        <v>82</v>
      </c>
      <c r="F538" s="19">
        <v>42845</v>
      </c>
      <c r="G538" s="27" t="s">
        <v>273</v>
      </c>
      <c r="H538" s="22">
        <v>25</v>
      </c>
      <c r="I538" s="20"/>
      <c r="J538" s="22">
        <v>582.47</v>
      </c>
      <c r="K538" s="22">
        <v>83.58</v>
      </c>
      <c r="L538" s="20"/>
      <c r="M538" s="22">
        <v>262.08999999999997</v>
      </c>
      <c r="N538" s="22">
        <v>0</v>
      </c>
      <c r="O538" s="22">
        <v>-19.91</v>
      </c>
      <c r="P538" s="22">
        <v>-1.54</v>
      </c>
      <c r="Q538" s="28">
        <f t="shared" si="16"/>
        <v>-21.45</v>
      </c>
      <c r="R538" s="22">
        <v>0</v>
      </c>
      <c r="S538" s="22">
        <v>67.790000000000006</v>
      </c>
      <c r="T538" s="28">
        <f t="shared" si="17"/>
        <v>67.790000000000006</v>
      </c>
      <c r="U538" s="20"/>
      <c r="W538" s="135">
        <f t="array" ref="W538">SUM(($D538=W$25)*($G538="CM")*($H538:$P538))</f>
        <v>0</v>
      </c>
      <c r="X538" s="135">
        <f t="array" ref="X538">SUM(($D538=W$25)*($G538&lt;&gt;"CM")*($H538:$P538))</f>
        <v>0</v>
      </c>
      <c r="AA538" s="135">
        <f t="array" ref="AA538">SUM(($D538=AA$25)*($G538="CM")*(H538+I538+J538+K538+L538+N538))</f>
        <v>691.05000000000007</v>
      </c>
      <c r="AB538" s="135">
        <f t="array" ref="AB538">SUM(($D538=AA$25)*($G538&lt;&gt;"CM")*(H538+I538+J538+K538+L538+N538))</f>
        <v>0</v>
      </c>
    </row>
    <row r="539" spans="1:28" ht="15.75" thickBot="1" x14ac:dyDescent="0.3">
      <c r="A539" s="18" t="s">
        <v>22</v>
      </c>
      <c r="B539" s="18" t="s">
        <v>22</v>
      </c>
      <c r="C539" s="18" t="s">
        <v>81</v>
      </c>
      <c r="D539" s="27" t="s">
        <v>270</v>
      </c>
      <c r="E539" s="18" t="s">
        <v>82</v>
      </c>
      <c r="F539" s="19">
        <v>42854</v>
      </c>
      <c r="G539" s="27" t="s">
        <v>273</v>
      </c>
      <c r="H539" s="23">
        <v>25</v>
      </c>
      <c r="I539" s="21"/>
      <c r="J539" s="23">
        <v>217.83</v>
      </c>
      <c r="K539" s="23">
        <v>31.26</v>
      </c>
      <c r="L539" s="21"/>
      <c r="M539" s="23">
        <v>98.02</v>
      </c>
      <c r="N539" s="23">
        <v>0</v>
      </c>
      <c r="O539" s="23">
        <v>-7.44</v>
      </c>
      <c r="P539" s="23">
        <v>-0.57999999999999996</v>
      </c>
      <c r="Q539" s="28">
        <f t="shared" si="16"/>
        <v>-8.02</v>
      </c>
      <c r="R539" s="23">
        <v>0</v>
      </c>
      <c r="S539" s="23">
        <v>26.89</v>
      </c>
      <c r="T539" s="28">
        <f t="shared" si="17"/>
        <v>26.89</v>
      </c>
      <c r="U539" s="21"/>
      <c r="W539" s="135">
        <f t="array" ref="W539">SUM(($D539=W$25)*($G539="CM")*($H539:$P539))</f>
        <v>0</v>
      </c>
      <c r="X539" s="135">
        <f t="array" ref="X539">SUM(($D539=W$25)*($G539&lt;&gt;"CM")*($H539:$P539))</f>
        <v>0</v>
      </c>
      <c r="AA539" s="135">
        <f t="array" ref="AA539">SUM(($D539=AA$25)*($G539="CM")*(H539+I539+J539+K539+L539+N539))</f>
        <v>274.09000000000003</v>
      </c>
      <c r="AB539" s="135">
        <f t="array" ref="AB539">SUM(($D539=AA$25)*($G539&lt;&gt;"CM")*(H539+I539+J539+K539+L539+N539))</f>
        <v>0</v>
      </c>
    </row>
    <row r="540" spans="1:28" ht="15.75" thickBot="1" x14ac:dyDescent="0.3">
      <c r="A540" s="18" t="s">
        <v>22</v>
      </c>
      <c r="B540" s="18" t="s">
        <v>22</v>
      </c>
      <c r="C540" s="18" t="s">
        <v>81</v>
      </c>
      <c r="D540" s="27" t="s">
        <v>270</v>
      </c>
      <c r="E540" s="18" t="s">
        <v>82</v>
      </c>
      <c r="F540" s="19">
        <v>42855</v>
      </c>
      <c r="G540" s="27" t="s">
        <v>273</v>
      </c>
      <c r="H540" s="22">
        <v>25</v>
      </c>
      <c r="I540" s="20"/>
      <c r="J540" s="22">
        <v>545.04</v>
      </c>
      <c r="K540" s="22">
        <v>78.209999999999994</v>
      </c>
      <c r="L540" s="20"/>
      <c r="M540" s="22">
        <v>245.25</v>
      </c>
      <c r="N540" s="22">
        <v>0</v>
      </c>
      <c r="O540" s="22">
        <v>-18.63</v>
      </c>
      <c r="P540" s="22">
        <v>-1.44</v>
      </c>
      <c r="Q540" s="28">
        <f t="shared" si="16"/>
        <v>-20.07</v>
      </c>
      <c r="R540" s="22">
        <v>0</v>
      </c>
      <c r="S540" s="22">
        <v>63.59</v>
      </c>
      <c r="T540" s="28">
        <f t="shared" si="17"/>
        <v>63.59</v>
      </c>
      <c r="U540" s="20"/>
      <c r="W540" s="135">
        <f t="array" ref="W540">SUM(($D540=W$25)*($G540="CM")*($H540:$P540))</f>
        <v>0</v>
      </c>
      <c r="X540" s="135">
        <f t="array" ref="X540">SUM(($D540=W$25)*($G540&lt;&gt;"CM")*($H540:$P540))</f>
        <v>0</v>
      </c>
      <c r="AA540" s="135">
        <f t="array" ref="AA540">SUM(($D540=AA$25)*($G540="CM")*(H540+I540+J540+K540+L540+N540))</f>
        <v>648.25</v>
      </c>
      <c r="AB540" s="135">
        <f t="array" ref="AB540">SUM(($D540=AA$25)*($G540&lt;&gt;"CM")*(H540+I540+J540+K540+L540+N540))</f>
        <v>0</v>
      </c>
    </row>
    <row r="541" spans="1:28" ht="15.75" thickBot="1" x14ac:dyDescent="0.3">
      <c r="A541" s="18" t="s">
        <v>22</v>
      </c>
      <c r="B541" s="18" t="s">
        <v>22</v>
      </c>
      <c r="C541" s="18" t="s">
        <v>83</v>
      </c>
      <c r="D541" s="27" t="s">
        <v>270</v>
      </c>
      <c r="E541" s="18" t="s">
        <v>84</v>
      </c>
      <c r="F541" s="19">
        <v>42825</v>
      </c>
      <c r="G541" s="27" t="s">
        <v>274</v>
      </c>
      <c r="H541" s="21"/>
      <c r="I541" s="23">
        <v>157510.35999999999</v>
      </c>
      <c r="J541" s="23">
        <v>119519.1</v>
      </c>
      <c r="K541" s="21"/>
      <c r="L541" s="23">
        <v>33680.449999999997</v>
      </c>
      <c r="M541" s="23">
        <v>274843.5</v>
      </c>
      <c r="N541" s="21"/>
      <c r="O541" s="23">
        <v>2319.7800000000002</v>
      </c>
      <c r="P541" s="23">
        <v>-4639.5600000000004</v>
      </c>
      <c r="Q541" s="28">
        <f t="shared" si="16"/>
        <v>-2319.7800000000002</v>
      </c>
      <c r="R541" s="23">
        <v>0</v>
      </c>
      <c r="S541" s="23">
        <v>25043.22</v>
      </c>
      <c r="T541" s="28">
        <f t="shared" si="17"/>
        <v>25043.22</v>
      </c>
      <c r="U541" s="21"/>
      <c r="W541" s="135">
        <f t="array" ref="W541">SUM(($D541=W$25)*($G541="CM")*($H541:$P541))</f>
        <v>0</v>
      </c>
      <c r="X541" s="135">
        <f t="array" ref="X541">SUM(($D541=W$25)*($G541&lt;&gt;"CM")*($H541:$P541))</f>
        <v>0</v>
      </c>
      <c r="AA541" s="135">
        <f t="array" ref="AA541">SUM(($D541=AA$25)*($G541="CM")*(H541+I541+J541+K541+L541+N541))</f>
        <v>0</v>
      </c>
      <c r="AB541" s="135">
        <f t="array" ref="AB541">SUM(($D541=AA$25)*($G541&lt;&gt;"CM")*(H541+I541+J541+K541+L541+N541))</f>
        <v>310709.90999999997</v>
      </c>
    </row>
    <row r="542" spans="1:28" ht="15.75" thickBot="1" x14ac:dyDescent="0.3">
      <c r="A542" s="18" t="s">
        <v>22</v>
      </c>
      <c r="B542" s="18" t="s">
        <v>22</v>
      </c>
      <c r="C542" s="18" t="s">
        <v>85</v>
      </c>
      <c r="D542" s="27" t="s">
        <v>270</v>
      </c>
      <c r="E542" s="18" t="s">
        <v>86</v>
      </c>
      <c r="F542" s="19">
        <v>42825</v>
      </c>
      <c r="G542" s="27" t="s">
        <v>274</v>
      </c>
      <c r="H542" s="22">
        <v>4000</v>
      </c>
      <c r="I542" s="22">
        <v>1338088.6599999999</v>
      </c>
      <c r="J542" s="22">
        <v>740478.8</v>
      </c>
      <c r="K542" s="20"/>
      <c r="L542" s="22">
        <v>251474.76</v>
      </c>
      <c r="M542" s="22">
        <v>2046455.11</v>
      </c>
      <c r="N542" s="22">
        <v>0</v>
      </c>
      <c r="O542" s="22">
        <v>17272.830000000002</v>
      </c>
      <c r="P542" s="22">
        <v>-34545.660000000003</v>
      </c>
      <c r="Q542" s="28">
        <f t="shared" si="16"/>
        <v>-17272.830000000002</v>
      </c>
      <c r="R542" s="22">
        <v>0</v>
      </c>
      <c r="S542" s="22">
        <v>188123.8</v>
      </c>
      <c r="T542" s="28">
        <f t="shared" si="17"/>
        <v>188123.8</v>
      </c>
      <c r="U542" s="20"/>
      <c r="W542" s="135">
        <f t="array" ref="W542">SUM(($D542=W$25)*($G542="CM")*($H542:$P542))</f>
        <v>0</v>
      </c>
      <c r="X542" s="135">
        <f t="array" ref="X542">SUM(($D542=W$25)*($G542&lt;&gt;"CM")*($H542:$P542))</f>
        <v>0</v>
      </c>
      <c r="AA542" s="135">
        <f t="array" ref="AA542">SUM(($D542=AA$25)*($G542="CM")*(H542+I542+J542+K542+L542+N542))</f>
        <v>0</v>
      </c>
      <c r="AB542" s="135">
        <f t="array" ref="AB542">SUM(($D542=AA$25)*($G542&lt;&gt;"CM")*(H542+I542+J542+K542+L542+N542))</f>
        <v>2334042.2199999997</v>
      </c>
    </row>
    <row r="543" spans="1:28" ht="15.75" thickBot="1" x14ac:dyDescent="0.3">
      <c r="A543" s="18" t="s">
        <v>22</v>
      </c>
      <c r="B543" s="18" t="s">
        <v>22</v>
      </c>
      <c r="C543" s="18" t="s">
        <v>85</v>
      </c>
      <c r="D543" s="27" t="s">
        <v>270</v>
      </c>
      <c r="E543" s="18" t="s">
        <v>86</v>
      </c>
      <c r="F543" s="19">
        <v>42828</v>
      </c>
      <c r="G543" s="27" t="s">
        <v>273</v>
      </c>
      <c r="H543" s="23">
        <v>5000</v>
      </c>
      <c r="I543" s="23">
        <v>52703.39</v>
      </c>
      <c r="J543" s="23">
        <v>19463.64</v>
      </c>
      <c r="K543" s="21"/>
      <c r="L543" s="23">
        <v>9955.5300000000007</v>
      </c>
      <c r="M543" s="23">
        <v>53791.5</v>
      </c>
      <c r="N543" s="23">
        <v>0</v>
      </c>
      <c r="O543" s="23">
        <v>-4086.18</v>
      </c>
      <c r="P543" s="23">
        <v>-315.83999999999997</v>
      </c>
      <c r="Q543" s="28">
        <f t="shared" si="16"/>
        <v>-4402.0199999999995</v>
      </c>
      <c r="R543" s="23">
        <v>0</v>
      </c>
      <c r="S543" s="23">
        <v>8546.7199999999993</v>
      </c>
      <c r="T543" s="28">
        <f t="shared" si="17"/>
        <v>8546.7199999999993</v>
      </c>
      <c r="U543" s="21"/>
      <c r="W543" s="135">
        <f t="array" ref="W543">SUM(($D543=W$25)*($G543="CM")*($H543:$P543))</f>
        <v>0</v>
      </c>
      <c r="X543" s="135">
        <f t="array" ref="X543">SUM(($D543=W$25)*($G543&lt;&gt;"CM")*($H543:$P543))</f>
        <v>0</v>
      </c>
      <c r="AA543" s="135">
        <f t="array" ref="AA543">SUM(($D543=AA$25)*($G543="CM")*(H543+I543+J543+K543+L543+N543))</f>
        <v>87122.559999999998</v>
      </c>
      <c r="AB543" s="135">
        <f t="array" ref="AB543">SUM(($D543=AA$25)*($G543&lt;&gt;"CM")*(H543+I543+J543+K543+L543+N543))</f>
        <v>0</v>
      </c>
    </row>
    <row r="544" spans="1:28" ht="15.75" thickBot="1" x14ac:dyDescent="0.3">
      <c r="A544" s="18" t="s">
        <v>22</v>
      </c>
      <c r="B544" s="18" t="s">
        <v>22</v>
      </c>
      <c r="C544" s="18" t="s">
        <v>85</v>
      </c>
      <c r="D544" s="27" t="s">
        <v>270</v>
      </c>
      <c r="E544" s="18" t="s">
        <v>86</v>
      </c>
      <c r="F544" s="19">
        <v>42832</v>
      </c>
      <c r="G544" s="27" t="s">
        <v>273</v>
      </c>
      <c r="H544" s="22">
        <v>1000</v>
      </c>
      <c r="I544" s="22">
        <v>126556.5</v>
      </c>
      <c r="J544" s="22">
        <v>58923.360000000001</v>
      </c>
      <c r="K544" s="20"/>
      <c r="L544" s="22">
        <v>23907.11</v>
      </c>
      <c r="M544" s="22">
        <v>162846</v>
      </c>
      <c r="N544" s="22">
        <v>0</v>
      </c>
      <c r="O544" s="22">
        <v>-12370.32</v>
      </c>
      <c r="P544" s="22">
        <v>-956.16</v>
      </c>
      <c r="Q544" s="28">
        <f t="shared" si="16"/>
        <v>-13326.48</v>
      </c>
      <c r="R544" s="22">
        <v>0</v>
      </c>
      <c r="S544" s="22">
        <v>20638.96</v>
      </c>
      <c r="T544" s="28">
        <f t="shared" si="17"/>
        <v>20638.96</v>
      </c>
      <c r="U544" s="20"/>
      <c r="W544" s="135">
        <f t="array" ref="W544">SUM(($D544=W$25)*($G544="CM")*($H544:$P544))</f>
        <v>0</v>
      </c>
      <c r="X544" s="135">
        <f t="array" ref="X544">SUM(($D544=W$25)*($G544&lt;&gt;"CM")*($H544:$P544))</f>
        <v>0</v>
      </c>
      <c r="AA544" s="135">
        <f t="array" ref="AA544">SUM(($D544=AA$25)*($G544="CM")*(H544+I544+J544+K544+L544+N544))</f>
        <v>210386.96999999997</v>
      </c>
      <c r="AB544" s="135">
        <f t="array" ref="AB544">SUM(($D544=AA$25)*($G544&lt;&gt;"CM")*(H544+I544+J544+K544+L544+N544))</f>
        <v>0</v>
      </c>
    </row>
    <row r="545" spans="1:28" ht="15.75" thickBot="1" x14ac:dyDescent="0.3">
      <c r="A545" s="18" t="s">
        <v>22</v>
      </c>
      <c r="B545" s="18" t="s">
        <v>22</v>
      </c>
      <c r="C545" s="18" t="s">
        <v>85</v>
      </c>
      <c r="D545" s="27" t="s">
        <v>270</v>
      </c>
      <c r="E545" s="18" t="s">
        <v>86</v>
      </c>
      <c r="F545" s="19">
        <v>42840</v>
      </c>
      <c r="G545" s="27" t="s">
        <v>273</v>
      </c>
      <c r="H545" s="23">
        <v>1000</v>
      </c>
      <c r="I545" s="23">
        <v>29374.45</v>
      </c>
      <c r="J545" s="23">
        <v>3993.3</v>
      </c>
      <c r="K545" s="21"/>
      <c r="L545" s="23">
        <v>5513.55</v>
      </c>
      <c r="M545" s="23">
        <v>11036.25</v>
      </c>
      <c r="N545" s="23">
        <v>0</v>
      </c>
      <c r="O545" s="23">
        <v>-838.35</v>
      </c>
      <c r="P545" s="23">
        <v>-64.8</v>
      </c>
      <c r="Q545" s="28">
        <f t="shared" si="16"/>
        <v>-903.15</v>
      </c>
      <c r="R545" s="23">
        <v>0</v>
      </c>
      <c r="S545" s="23">
        <v>3912.36</v>
      </c>
      <c r="T545" s="28">
        <f t="shared" si="17"/>
        <v>3912.36</v>
      </c>
      <c r="U545" s="21"/>
      <c r="W545" s="135">
        <f t="array" ref="W545">SUM(($D545=W$25)*($G545="CM")*($H545:$P545))</f>
        <v>0</v>
      </c>
      <c r="X545" s="135">
        <f t="array" ref="X545">SUM(($D545=W$25)*($G545&lt;&gt;"CM")*($H545:$P545))</f>
        <v>0</v>
      </c>
      <c r="AA545" s="135">
        <f t="array" ref="AA545">SUM(($D545=AA$25)*($G545="CM")*(H545+I545+J545+K545+L545+N545))</f>
        <v>39881.300000000003</v>
      </c>
      <c r="AB545" s="135">
        <f t="array" ref="AB545">SUM(($D545=AA$25)*($G545&lt;&gt;"CM")*(H545+I545+J545+K545+L545+N545))</f>
        <v>0</v>
      </c>
    </row>
    <row r="546" spans="1:28" ht="15.75" thickBot="1" x14ac:dyDescent="0.3">
      <c r="A546" s="18" t="s">
        <v>22</v>
      </c>
      <c r="B546" s="18" t="s">
        <v>22</v>
      </c>
      <c r="C546" s="18" t="s">
        <v>85</v>
      </c>
      <c r="D546" s="27" t="s">
        <v>270</v>
      </c>
      <c r="E546" s="18" t="s">
        <v>86</v>
      </c>
      <c r="F546" s="19">
        <v>42843</v>
      </c>
      <c r="G546" s="27" t="s">
        <v>273</v>
      </c>
      <c r="H546" s="22">
        <v>2000</v>
      </c>
      <c r="I546" s="22">
        <v>119992.19</v>
      </c>
      <c r="J546" s="22">
        <v>52415.76</v>
      </c>
      <c r="K546" s="20"/>
      <c r="L546" s="22">
        <v>22582.06</v>
      </c>
      <c r="M546" s="22">
        <v>144861</v>
      </c>
      <c r="N546" s="22">
        <v>0</v>
      </c>
      <c r="O546" s="22">
        <v>-11004.12</v>
      </c>
      <c r="P546" s="22">
        <v>-850.56</v>
      </c>
      <c r="Q546" s="28">
        <f t="shared" si="16"/>
        <v>-11854.68</v>
      </c>
      <c r="R546" s="22">
        <v>0</v>
      </c>
      <c r="S546" s="22">
        <v>19324.72</v>
      </c>
      <c r="T546" s="28">
        <f t="shared" si="17"/>
        <v>19324.72</v>
      </c>
      <c r="U546" s="20"/>
      <c r="W546" s="135">
        <f t="array" ref="W546">SUM(($D546=W$25)*($G546="CM")*($H546:$P546))</f>
        <v>0</v>
      </c>
      <c r="X546" s="135">
        <f t="array" ref="X546">SUM(($D546=W$25)*($G546&lt;&gt;"CM")*($H546:$P546))</f>
        <v>0</v>
      </c>
      <c r="AA546" s="135">
        <f t="array" ref="AA546">SUM(($D546=AA$25)*($G546="CM")*(H546+I546+J546+K546+L546+N546))</f>
        <v>196990.01</v>
      </c>
      <c r="AB546" s="135">
        <f t="array" ref="AB546">SUM(($D546=AA$25)*($G546&lt;&gt;"CM")*(H546+I546+J546+K546+L546+N546))</f>
        <v>0</v>
      </c>
    </row>
    <row r="547" spans="1:28" ht="15.75" thickBot="1" x14ac:dyDescent="0.3">
      <c r="A547" s="18" t="s">
        <v>22</v>
      </c>
      <c r="B547" s="18" t="s">
        <v>22</v>
      </c>
      <c r="C547" s="18" t="s">
        <v>87</v>
      </c>
      <c r="D547" s="27" t="s">
        <v>270</v>
      </c>
      <c r="E547" s="18" t="s">
        <v>88</v>
      </c>
      <c r="F547" s="19">
        <v>42794</v>
      </c>
      <c r="G547" s="27" t="s">
        <v>274</v>
      </c>
      <c r="H547" s="23">
        <v>-40</v>
      </c>
      <c r="I547" s="21"/>
      <c r="J547" s="23">
        <v>-3204.84</v>
      </c>
      <c r="K547" s="23">
        <v>-459.87</v>
      </c>
      <c r="L547" s="21"/>
      <c r="M547" s="23">
        <v>-1442.07</v>
      </c>
      <c r="N547" s="23">
        <v>0</v>
      </c>
      <c r="O547" s="23">
        <v>68.27</v>
      </c>
      <c r="P547" s="23">
        <v>37.57</v>
      </c>
      <c r="Q547" s="28">
        <f t="shared" si="16"/>
        <v>105.84</v>
      </c>
      <c r="R547" s="23">
        <v>0</v>
      </c>
      <c r="S547" s="23">
        <v>-333.79</v>
      </c>
      <c r="T547" s="28">
        <f t="shared" si="17"/>
        <v>-333.79</v>
      </c>
      <c r="U547" s="21"/>
      <c r="W547" s="135">
        <f t="array" ref="W547">SUM(($D547=W$25)*($G547="CM")*($H547:$P547))</f>
        <v>0</v>
      </c>
      <c r="X547" s="135">
        <f t="array" ref="X547">SUM(($D547=W$25)*($G547&lt;&gt;"CM")*($H547:$P547))</f>
        <v>0</v>
      </c>
      <c r="AA547" s="135">
        <f t="array" ref="AA547">SUM(($D547=AA$25)*($G547="CM")*(H547+I547+J547+K547+L547+N547))</f>
        <v>0</v>
      </c>
      <c r="AB547" s="135">
        <f t="array" ref="AB547">SUM(($D547=AA$25)*($G547&lt;&gt;"CM")*(H547+I547+J547+K547+L547+N547))</f>
        <v>-3704.71</v>
      </c>
    </row>
    <row r="548" spans="1:28" ht="15.75" thickBot="1" x14ac:dyDescent="0.3">
      <c r="A548" s="18" t="s">
        <v>22</v>
      </c>
      <c r="B548" s="18" t="s">
        <v>22</v>
      </c>
      <c r="C548" s="18" t="s">
        <v>87</v>
      </c>
      <c r="D548" s="27" t="s">
        <v>270</v>
      </c>
      <c r="E548" s="18" t="s">
        <v>88</v>
      </c>
      <c r="F548" s="19">
        <v>42803</v>
      </c>
      <c r="G548" s="27" t="s">
        <v>274</v>
      </c>
      <c r="H548" s="22">
        <v>0</v>
      </c>
      <c r="I548" s="20"/>
      <c r="J548" s="22">
        <v>-50.87</v>
      </c>
      <c r="K548" s="22">
        <v>-7.3</v>
      </c>
      <c r="L548" s="20"/>
      <c r="M548" s="22">
        <v>-22.89</v>
      </c>
      <c r="N548" s="22">
        <v>0</v>
      </c>
      <c r="O548" s="22">
        <v>-0.2</v>
      </c>
      <c r="P548" s="22">
        <v>0.39</v>
      </c>
      <c r="Q548" s="28">
        <f t="shared" si="16"/>
        <v>0.19</v>
      </c>
      <c r="R548" s="22">
        <v>0</v>
      </c>
      <c r="S548" s="22">
        <v>-4.6900000000000004</v>
      </c>
      <c r="T548" s="28">
        <f t="shared" si="17"/>
        <v>-4.6900000000000004</v>
      </c>
      <c r="U548" s="20"/>
      <c r="W548" s="135">
        <f t="array" ref="W548">SUM(($D548=W$25)*($G548="CM")*($H548:$P548))</f>
        <v>0</v>
      </c>
      <c r="X548" s="135">
        <f t="array" ref="X548">SUM(($D548=W$25)*($G548&lt;&gt;"CM")*($H548:$P548))</f>
        <v>0</v>
      </c>
      <c r="AA548" s="135">
        <f t="array" ref="AA548">SUM(($D548=AA$25)*($G548="CM")*(H548+I548+J548+K548+L548+N548))</f>
        <v>0</v>
      </c>
      <c r="AB548" s="135">
        <f t="array" ref="AB548">SUM(($D548=AA$25)*($G548&lt;&gt;"CM")*(H548+I548+J548+K548+L548+N548))</f>
        <v>-58.169999999999995</v>
      </c>
    </row>
    <row r="549" spans="1:28" ht="15.75" thickBot="1" x14ac:dyDescent="0.3">
      <c r="A549" s="18" t="s">
        <v>22</v>
      </c>
      <c r="B549" s="18" t="s">
        <v>22</v>
      </c>
      <c r="C549" s="18" t="s">
        <v>87</v>
      </c>
      <c r="D549" s="27" t="s">
        <v>270</v>
      </c>
      <c r="E549" s="18" t="s">
        <v>88</v>
      </c>
      <c r="F549" s="19">
        <v>42814</v>
      </c>
      <c r="G549" s="27" t="s">
        <v>274</v>
      </c>
      <c r="H549" s="23">
        <v>0</v>
      </c>
      <c r="I549" s="21"/>
      <c r="J549" s="23">
        <v>-43.61</v>
      </c>
      <c r="K549" s="23">
        <v>-6.25</v>
      </c>
      <c r="L549" s="21"/>
      <c r="M549" s="23">
        <v>-19.62</v>
      </c>
      <c r="N549" s="23">
        <v>0</v>
      </c>
      <c r="O549" s="23">
        <v>-0.17</v>
      </c>
      <c r="P549" s="23">
        <v>0.34</v>
      </c>
      <c r="Q549" s="28">
        <f t="shared" si="16"/>
        <v>0.17</v>
      </c>
      <c r="R549" s="23">
        <v>0</v>
      </c>
      <c r="S549" s="23">
        <v>-4.0199999999999996</v>
      </c>
      <c r="T549" s="28">
        <f t="shared" si="17"/>
        <v>-4.0199999999999996</v>
      </c>
      <c r="U549" s="21"/>
      <c r="W549" s="135">
        <f t="array" ref="W549">SUM(($D549=W$25)*($G549="CM")*($H549:$P549))</f>
        <v>0</v>
      </c>
      <c r="X549" s="135">
        <f t="array" ref="X549">SUM(($D549=W$25)*($G549&lt;&gt;"CM")*($H549:$P549))</f>
        <v>0</v>
      </c>
      <c r="AA549" s="135">
        <f t="array" ref="AA549">SUM(($D549=AA$25)*($G549="CM")*(H549+I549+J549+K549+L549+N549))</f>
        <v>0</v>
      </c>
      <c r="AB549" s="135">
        <f t="array" ref="AB549">SUM(($D549=AA$25)*($G549&lt;&gt;"CM")*(H549+I549+J549+K549+L549+N549))</f>
        <v>-49.86</v>
      </c>
    </row>
    <row r="550" spans="1:28" ht="15.75" thickBot="1" x14ac:dyDescent="0.3">
      <c r="A550" s="18" t="s">
        <v>22</v>
      </c>
      <c r="B550" s="18" t="s">
        <v>22</v>
      </c>
      <c r="C550" s="18" t="s">
        <v>87</v>
      </c>
      <c r="D550" s="27" t="s">
        <v>270</v>
      </c>
      <c r="E550" s="18" t="s">
        <v>88</v>
      </c>
      <c r="F550" s="19">
        <v>42829</v>
      </c>
      <c r="G550" s="27" t="s">
        <v>273</v>
      </c>
      <c r="H550" s="22">
        <v>200</v>
      </c>
      <c r="I550" s="20"/>
      <c r="J550" s="22">
        <v>571.14</v>
      </c>
      <c r="K550" s="22">
        <v>81.95</v>
      </c>
      <c r="L550" s="20"/>
      <c r="M550" s="22">
        <v>257</v>
      </c>
      <c r="N550" s="22">
        <v>0</v>
      </c>
      <c r="O550" s="22">
        <v>-19.52</v>
      </c>
      <c r="P550" s="22">
        <v>-1.51</v>
      </c>
      <c r="Q550" s="28">
        <f t="shared" si="16"/>
        <v>-21.03</v>
      </c>
      <c r="R550" s="22">
        <v>0</v>
      </c>
      <c r="S550" s="22">
        <v>83.69</v>
      </c>
      <c r="T550" s="28">
        <f t="shared" si="17"/>
        <v>83.69</v>
      </c>
      <c r="U550" s="20"/>
      <c r="W550" s="135">
        <f t="array" ref="W550">SUM(($D550=W$25)*($G550="CM")*($H550:$P550))</f>
        <v>0</v>
      </c>
      <c r="X550" s="135">
        <f t="array" ref="X550">SUM(($D550=W$25)*($G550&lt;&gt;"CM")*($H550:$P550))</f>
        <v>0</v>
      </c>
      <c r="AA550" s="135">
        <f t="array" ref="AA550">SUM(($D550=AA$25)*($G550="CM")*(H550+I550+J550+K550+L550+N550))</f>
        <v>853.09</v>
      </c>
      <c r="AB550" s="135">
        <f t="array" ref="AB550">SUM(($D550=AA$25)*($G550&lt;&gt;"CM")*(H550+I550+J550+K550+L550+N550))</f>
        <v>0</v>
      </c>
    </row>
    <row r="551" spans="1:28" ht="15.75" thickBot="1" x14ac:dyDescent="0.3">
      <c r="A551" s="18" t="s">
        <v>22</v>
      </c>
      <c r="B551" s="18" t="s">
        <v>22</v>
      </c>
      <c r="C551" s="18" t="s">
        <v>87</v>
      </c>
      <c r="D551" s="27" t="s">
        <v>270</v>
      </c>
      <c r="E551" s="18" t="s">
        <v>88</v>
      </c>
      <c r="F551" s="19">
        <v>42830</v>
      </c>
      <c r="G551" s="27" t="s">
        <v>273</v>
      </c>
      <c r="H551" s="23">
        <v>120</v>
      </c>
      <c r="I551" s="21"/>
      <c r="J551" s="23">
        <v>1790.09</v>
      </c>
      <c r="K551" s="23">
        <v>256.87</v>
      </c>
      <c r="L551" s="21"/>
      <c r="M551" s="23">
        <v>805.48</v>
      </c>
      <c r="N551" s="23">
        <v>0</v>
      </c>
      <c r="O551" s="23">
        <v>-61.19</v>
      </c>
      <c r="P551" s="23">
        <v>-4.7300000000000004</v>
      </c>
      <c r="Q551" s="28">
        <f t="shared" si="16"/>
        <v>-65.92</v>
      </c>
      <c r="R551" s="23">
        <v>0</v>
      </c>
      <c r="S551" s="23">
        <v>212.59</v>
      </c>
      <c r="T551" s="28">
        <f t="shared" si="17"/>
        <v>212.59</v>
      </c>
      <c r="U551" s="21"/>
      <c r="W551" s="135">
        <f t="array" ref="W551">SUM(($D551=W$25)*($G551="CM")*($H551:$P551))</f>
        <v>0</v>
      </c>
      <c r="X551" s="135">
        <f t="array" ref="X551">SUM(($D551=W$25)*($G551&lt;&gt;"CM")*($H551:$P551))</f>
        <v>0</v>
      </c>
      <c r="AA551" s="135">
        <f t="array" ref="AA551">SUM(($D551=AA$25)*($G551="CM")*(H551+I551+J551+K551+L551+N551))</f>
        <v>2166.96</v>
      </c>
      <c r="AB551" s="135">
        <f t="array" ref="AB551">SUM(($D551=AA$25)*($G551&lt;&gt;"CM")*(H551+I551+J551+K551+L551+N551))</f>
        <v>0</v>
      </c>
    </row>
    <row r="552" spans="1:28" ht="15.75" thickBot="1" x14ac:dyDescent="0.3">
      <c r="A552" s="18" t="s">
        <v>22</v>
      </c>
      <c r="B552" s="18" t="s">
        <v>22</v>
      </c>
      <c r="C552" s="18" t="s">
        <v>87</v>
      </c>
      <c r="D552" s="27" t="s">
        <v>270</v>
      </c>
      <c r="E552" s="18" t="s">
        <v>88</v>
      </c>
      <c r="F552" s="19">
        <v>42831</v>
      </c>
      <c r="G552" s="27" t="s">
        <v>273</v>
      </c>
      <c r="H552" s="22">
        <v>580</v>
      </c>
      <c r="I552" s="20"/>
      <c r="J552" s="22">
        <v>7490.07</v>
      </c>
      <c r="K552" s="22">
        <v>1074.77</v>
      </c>
      <c r="L552" s="20"/>
      <c r="M552" s="22">
        <v>3370.28</v>
      </c>
      <c r="N552" s="22">
        <v>0</v>
      </c>
      <c r="O552" s="22">
        <v>-256.01</v>
      </c>
      <c r="P552" s="22">
        <v>-19.79</v>
      </c>
      <c r="Q552" s="28">
        <f t="shared" si="16"/>
        <v>-275.8</v>
      </c>
      <c r="R552" s="22">
        <v>0</v>
      </c>
      <c r="S552" s="22">
        <v>897.11</v>
      </c>
      <c r="T552" s="28">
        <f t="shared" si="17"/>
        <v>897.11</v>
      </c>
      <c r="U552" s="20"/>
      <c r="W552" s="135">
        <f t="array" ref="W552">SUM(($D552=W$25)*($G552="CM")*($H552:$P552))</f>
        <v>0</v>
      </c>
      <c r="X552" s="135">
        <f t="array" ref="X552">SUM(($D552=W$25)*($G552&lt;&gt;"CM")*($H552:$P552))</f>
        <v>0</v>
      </c>
      <c r="AA552" s="135">
        <f t="array" ref="AA552">SUM(($D552=AA$25)*($G552="CM")*(H552+I552+J552+K552+L552+N552))</f>
        <v>9144.84</v>
      </c>
      <c r="AB552" s="135">
        <f t="array" ref="AB552">SUM(($D552=AA$25)*($G552&lt;&gt;"CM")*(H552+I552+J552+K552+L552+N552))</f>
        <v>0</v>
      </c>
    </row>
    <row r="553" spans="1:28" ht="15.75" thickBot="1" x14ac:dyDescent="0.3">
      <c r="A553" s="18" t="s">
        <v>22</v>
      </c>
      <c r="B553" s="18" t="s">
        <v>22</v>
      </c>
      <c r="C553" s="18" t="s">
        <v>87</v>
      </c>
      <c r="D553" s="27" t="s">
        <v>270</v>
      </c>
      <c r="E553" s="18" t="s">
        <v>88</v>
      </c>
      <c r="F553" s="19">
        <v>42832</v>
      </c>
      <c r="G553" s="27" t="s">
        <v>273</v>
      </c>
      <c r="H553" s="23">
        <v>1120</v>
      </c>
      <c r="I553" s="21"/>
      <c r="J553" s="23">
        <v>15202.44</v>
      </c>
      <c r="K553" s="23">
        <v>2181.4699999999998</v>
      </c>
      <c r="L553" s="21"/>
      <c r="M553" s="23">
        <v>6840.58</v>
      </c>
      <c r="N553" s="23">
        <v>0</v>
      </c>
      <c r="O553" s="23">
        <v>-519.62</v>
      </c>
      <c r="P553" s="23">
        <v>-40.17</v>
      </c>
      <c r="Q553" s="28">
        <f t="shared" si="16"/>
        <v>-559.79</v>
      </c>
      <c r="R553" s="23">
        <v>0</v>
      </c>
      <c r="S553" s="23">
        <v>1815.23</v>
      </c>
      <c r="T553" s="28">
        <f t="shared" si="17"/>
        <v>1815.23</v>
      </c>
      <c r="U553" s="21"/>
      <c r="W553" s="135">
        <f t="array" ref="W553">SUM(($D553=W$25)*($G553="CM")*($H553:$P553))</f>
        <v>0</v>
      </c>
      <c r="X553" s="135">
        <f t="array" ref="X553">SUM(($D553=W$25)*($G553&lt;&gt;"CM")*($H553:$P553))</f>
        <v>0</v>
      </c>
      <c r="AA553" s="135">
        <f t="array" ref="AA553">SUM(($D553=AA$25)*($G553="CM")*(H553+I553+J553+K553+L553+N553))</f>
        <v>18503.91</v>
      </c>
      <c r="AB553" s="135">
        <f t="array" ref="AB553">SUM(($D553=AA$25)*($G553&lt;&gt;"CM")*(H553+I553+J553+K553+L553+N553))</f>
        <v>0</v>
      </c>
    </row>
    <row r="554" spans="1:28" ht="15.75" thickBot="1" x14ac:dyDescent="0.3">
      <c r="A554" s="18" t="s">
        <v>22</v>
      </c>
      <c r="B554" s="18" t="s">
        <v>22</v>
      </c>
      <c r="C554" s="18" t="s">
        <v>87</v>
      </c>
      <c r="D554" s="27" t="s">
        <v>270</v>
      </c>
      <c r="E554" s="18" t="s">
        <v>88</v>
      </c>
      <c r="F554" s="19">
        <v>42833</v>
      </c>
      <c r="G554" s="27" t="s">
        <v>273</v>
      </c>
      <c r="H554" s="22">
        <v>240</v>
      </c>
      <c r="I554" s="20"/>
      <c r="J554" s="22">
        <v>3323.53</v>
      </c>
      <c r="K554" s="22">
        <v>476.91</v>
      </c>
      <c r="L554" s="20"/>
      <c r="M554" s="22">
        <v>1495.48</v>
      </c>
      <c r="N554" s="22">
        <v>0</v>
      </c>
      <c r="O554" s="22">
        <v>-113.61</v>
      </c>
      <c r="P554" s="22">
        <v>-8.7799999999999994</v>
      </c>
      <c r="Q554" s="28">
        <f t="shared" si="16"/>
        <v>-122.39</v>
      </c>
      <c r="R554" s="22">
        <v>0</v>
      </c>
      <c r="S554" s="22">
        <v>396.36</v>
      </c>
      <c r="T554" s="28">
        <f t="shared" si="17"/>
        <v>396.36</v>
      </c>
      <c r="U554" s="20"/>
      <c r="W554" s="135">
        <f t="array" ref="W554">SUM(($D554=W$25)*($G554="CM")*($H554:$P554))</f>
        <v>0</v>
      </c>
      <c r="X554" s="135">
        <f t="array" ref="X554">SUM(($D554=W$25)*($G554&lt;&gt;"CM")*($H554:$P554))</f>
        <v>0</v>
      </c>
      <c r="AA554" s="135">
        <f t="array" ref="AA554">SUM(($D554=AA$25)*($G554="CM")*(H554+I554+J554+K554+L554+N554))</f>
        <v>4040.44</v>
      </c>
      <c r="AB554" s="135">
        <f t="array" ref="AB554">SUM(($D554=AA$25)*($G554&lt;&gt;"CM")*(H554+I554+J554+K554+L554+N554))</f>
        <v>0</v>
      </c>
    </row>
    <row r="555" spans="1:28" ht="15.75" thickBot="1" x14ac:dyDescent="0.3">
      <c r="A555" s="18" t="s">
        <v>22</v>
      </c>
      <c r="B555" s="18" t="s">
        <v>22</v>
      </c>
      <c r="C555" s="18" t="s">
        <v>87</v>
      </c>
      <c r="D555" s="27" t="s">
        <v>270</v>
      </c>
      <c r="E555" s="18" t="s">
        <v>88</v>
      </c>
      <c r="F555" s="19">
        <v>42834</v>
      </c>
      <c r="G555" s="27" t="s">
        <v>273</v>
      </c>
      <c r="H555" s="23">
        <v>520</v>
      </c>
      <c r="I555" s="21"/>
      <c r="J555" s="23">
        <v>2823.86</v>
      </c>
      <c r="K555" s="23">
        <v>405.2</v>
      </c>
      <c r="L555" s="21"/>
      <c r="M555" s="23">
        <v>1270.6400000000001</v>
      </c>
      <c r="N555" s="23">
        <v>0</v>
      </c>
      <c r="O555" s="23">
        <v>-96.51</v>
      </c>
      <c r="P555" s="23">
        <v>-7.47</v>
      </c>
      <c r="Q555" s="28">
        <f t="shared" si="16"/>
        <v>-103.98</v>
      </c>
      <c r="R555" s="23">
        <v>0</v>
      </c>
      <c r="S555" s="23">
        <v>367.76</v>
      </c>
      <c r="T555" s="28">
        <f t="shared" si="17"/>
        <v>367.76</v>
      </c>
      <c r="U555" s="21"/>
      <c r="W555" s="135">
        <f t="array" ref="W555">SUM(($D555=W$25)*($G555="CM")*($H555:$P555))</f>
        <v>0</v>
      </c>
      <c r="X555" s="135">
        <f t="array" ref="X555">SUM(($D555=W$25)*($G555&lt;&gt;"CM")*($H555:$P555))</f>
        <v>0</v>
      </c>
      <c r="AA555" s="135">
        <f t="array" ref="AA555">SUM(($D555=AA$25)*($G555="CM")*(H555+I555+J555+K555+L555+N555))</f>
        <v>3749.06</v>
      </c>
      <c r="AB555" s="135">
        <f t="array" ref="AB555">SUM(($D555=AA$25)*($G555&lt;&gt;"CM")*(H555+I555+J555+K555+L555+N555))</f>
        <v>0</v>
      </c>
    </row>
    <row r="556" spans="1:28" ht="15.75" thickBot="1" x14ac:dyDescent="0.3">
      <c r="A556" s="18" t="s">
        <v>22</v>
      </c>
      <c r="B556" s="18" t="s">
        <v>22</v>
      </c>
      <c r="C556" s="18" t="s">
        <v>87</v>
      </c>
      <c r="D556" s="27" t="s">
        <v>270</v>
      </c>
      <c r="E556" s="18" t="s">
        <v>88</v>
      </c>
      <c r="F556" s="19">
        <v>42835</v>
      </c>
      <c r="G556" s="27" t="s">
        <v>273</v>
      </c>
      <c r="H556" s="22">
        <v>80</v>
      </c>
      <c r="I556" s="20"/>
      <c r="J556" s="22">
        <v>3501.22</v>
      </c>
      <c r="K556" s="22">
        <v>502.4</v>
      </c>
      <c r="L556" s="20"/>
      <c r="M556" s="22">
        <v>1575.43</v>
      </c>
      <c r="N556" s="22">
        <v>0</v>
      </c>
      <c r="O556" s="22">
        <v>-119.67</v>
      </c>
      <c r="P556" s="22">
        <v>-9.25</v>
      </c>
      <c r="Q556" s="28">
        <f t="shared" si="16"/>
        <v>-128.92000000000002</v>
      </c>
      <c r="R556" s="22">
        <v>0</v>
      </c>
      <c r="S556" s="22">
        <v>400.6</v>
      </c>
      <c r="T556" s="28">
        <f t="shared" si="17"/>
        <v>400.6</v>
      </c>
      <c r="U556" s="20"/>
      <c r="W556" s="135">
        <f t="array" ref="W556">SUM(($D556=W$25)*($G556="CM")*($H556:$P556))</f>
        <v>0</v>
      </c>
      <c r="X556" s="135">
        <f t="array" ref="X556">SUM(($D556=W$25)*($G556&lt;&gt;"CM")*($H556:$P556))</f>
        <v>0</v>
      </c>
      <c r="AA556" s="135">
        <f t="array" ref="AA556">SUM(($D556=AA$25)*($G556="CM")*(H556+I556+J556+K556+L556+N556))</f>
        <v>4083.62</v>
      </c>
      <c r="AB556" s="135">
        <f t="array" ref="AB556">SUM(($D556=AA$25)*($G556&lt;&gt;"CM")*(H556+I556+J556+K556+L556+N556))</f>
        <v>0</v>
      </c>
    </row>
    <row r="557" spans="1:28" ht="15.75" thickBot="1" x14ac:dyDescent="0.3">
      <c r="A557" s="18" t="s">
        <v>22</v>
      </c>
      <c r="B557" s="18" t="s">
        <v>22</v>
      </c>
      <c r="C557" s="18" t="s">
        <v>87</v>
      </c>
      <c r="D557" s="27" t="s">
        <v>270</v>
      </c>
      <c r="E557" s="18" t="s">
        <v>88</v>
      </c>
      <c r="F557" s="19">
        <v>42836</v>
      </c>
      <c r="G557" s="27" t="s">
        <v>273</v>
      </c>
      <c r="H557" s="23">
        <v>320</v>
      </c>
      <c r="I557" s="21"/>
      <c r="J557" s="23">
        <v>8827.23</v>
      </c>
      <c r="K557" s="23">
        <v>1266.6500000000001</v>
      </c>
      <c r="L557" s="21"/>
      <c r="M557" s="23">
        <v>3971.96</v>
      </c>
      <c r="N557" s="23">
        <v>0</v>
      </c>
      <c r="O557" s="23">
        <v>-301.74</v>
      </c>
      <c r="P557" s="23">
        <v>-23.3</v>
      </c>
      <c r="Q557" s="28">
        <f t="shared" si="16"/>
        <v>-325.04000000000002</v>
      </c>
      <c r="R557" s="23">
        <v>0</v>
      </c>
      <c r="S557" s="23">
        <v>1021.6</v>
      </c>
      <c r="T557" s="28">
        <f t="shared" si="17"/>
        <v>1021.6</v>
      </c>
      <c r="U557" s="21"/>
      <c r="W557" s="135">
        <f t="array" ref="W557">SUM(($D557=W$25)*($G557="CM")*($H557:$P557))</f>
        <v>0</v>
      </c>
      <c r="X557" s="135">
        <f t="array" ref="X557">SUM(($D557=W$25)*($G557&lt;&gt;"CM")*($H557:$P557))</f>
        <v>0</v>
      </c>
      <c r="AA557" s="135">
        <f t="array" ref="AA557">SUM(($D557=AA$25)*($G557="CM")*(H557+I557+J557+K557+L557+N557))</f>
        <v>10413.879999999999</v>
      </c>
      <c r="AB557" s="135">
        <f t="array" ref="AB557">SUM(($D557=AA$25)*($G557&lt;&gt;"CM")*(H557+I557+J557+K557+L557+N557))</f>
        <v>0</v>
      </c>
    </row>
    <row r="558" spans="1:28" ht="15.75" thickBot="1" x14ac:dyDescent="0.3">
      <c r="A558" s="18" t="s">
        <v>22</v>
      </c>
      <c r="B558" s="18" t="s">
        <v>22</v>
      </c>
      <c r="C558" s="18" t="s">
        <v>87</v>
      </c>
      <c r="D558" s="27" t="s">
        <v>270</v>
      </c>
      <c r="E558" s="18" t="s">
        <v>88</v>
      </c>
      <c r="F558" s="19">
        <v>42837</v>
      </c>
      <c r="G558" s="27" t="s">
        <v>273</v>
      </c>
      <c r="H558" s="22">
        <v>720</v>
      </c>
      <c r="I558" s="20"/>
      <c r="J558" s="22">
        <v>6007.92</v>
      </c>
      <c r="K558" s="22">
        <v>862.11</v>
      </c>
      <c r="L558" s="20"/>
      <c r="M558" s="22">
        <v>2703.36</v>
      </c>
      <c r="N558" s="22">
        <v>0</v>
      </c>
      <c r="O558" s="22">
        <v>-205.36</v>
      </c>
      <c r="P558" s="22">
        <v>-15.88</v>
      </c>
      <c r="Q558" s="28">
        <f t="shared" si="16"/>
        <v>-221.24</v>
      </c>
      <c r="R558" s="22">
        <v>0</v>
      </c>
      <c r="S558" s="22">
        <v>744.59</v>
      </c>
      <c r="T558" s="28">
        <f t="shared" si="17"/>
        <v>744.59</v>
      </c>
      <c r="U558" s="20"/>
      <c r="W558" s="135">
        <f t="array" ref="W558">SUM(($D558=W$25)*($G558="CM")*($H558:$P558))</f>
        <v>0</v>
      </c>
      <c r="X558" s="135">
        <f t="array" ref="X558">SUM(($D558=W$25)*($G558&lt;&gt;"CM")*($H558:$P558))</f>
        <v>0</v>
      </c>
      <c r="AA558" s="135">
        <f t="array" ref="AA558">SUM(($D558=AA$25)*($G558="CM")*(H558+I558+J558+K558+L558+N558))</f>
        <v>7590.03</v>
      </c>
      <c r="AB558" s="135">
        <f t="array" ref="AB558">SUM(($D558=AA$25)*($G558&lt;&gt;"CM")*(H558+I558+J558+K558+L558+N558))</f>
        <v>0</v>
      </c>
    </row>
    <row r="559" spans="1:28" ht="15.75" thickBot="1" x14ac:dyDescent="0.3">
      <c r="A559" s="18" t="s">
        <v>22</v>
      </c>
      <c r="B559" s="18" t="s">
        <v>22</v>
      </c>
      <c r="C559" s="18" t="s">
        <v>87</v>
      </c>
      <c r="D559" s="27" t="s">
        <v>270</v>
      </c>
      <c r="E559" s="18" t="s">
        <v>88</v>
      </c>
      <c r="F559" s="19">
        <v>42838</v>
      </c>
      <c r="G559" s="27" t="s">
        <v>273</v>
      </c>
      <c r="H559" s="23">
        <v>200</v>
      </c>
      <c r="I559" s="21"/>
      <c r="J559" s="23">
        <v>4674.1899999999996</v>
      </c>
      <c r="K559" s="23">
        <v>670.73</v>
      </c>
      <c r="L559" s="21"/>
      <c r="M559" s="23">
        <v>2103.2399999999998</v>
      </c>
      <c r="N559" s="23">
        <v>0</v>
      </c>
      <c r="O559" s="23">
        <v>-159.78</v>
      </c>
      <c r="P559" s="23">
        <v>-12.34</v>
      </c>
      <c r="Q559" s="28">
        <f t="shared" si="16"/>
        <v>-172.12</v>
      </c>
      <c r="R559" s="23">
        <v>0</v>
      </c>
      <c r="S559" s="23">
        <v>543.96</v>
      </c>
      <c r="T559" s="28">
        <f t="shared" si="17"/>
        <v>543.96</v>
      </c>
      <c r="U559" s="21"/>
      <c r="W559" s="135">
        <f t="array" ref="W559">SUM(($D559=W$25)*($G559="CM")*($H559:$P559))</f>
        <v>0</v>
      </c>
      <c r="X559" s="135">
        <f t="array" ref="X559">SUM(($D559=W$25)*($G559&lt;&gt;"CM")*($H559:$P559))</f>
        <v>0</v>
      </c>
      <c r="AA559" s="135">
        <f t="array" ref="AA559">SUM(($D559=AA$25)*($G559="CM")*(H559+I559+J559+K559+L559+N559))</f>
        <v>5544.92</v>
      </c>
      <c r="AB559" s="135">
        <f t="array" ref="AB559">SUM(($D559=AA$25)*($G559&lt;&gt;"CM")*(H559+I559+J559+K559+L559+N559))</f>
        <v>0</v>
      </c>
    </row>
    <row r="560" spans="1:28" ht="15.75" thickBot="1" x14ac:dyDescent="0.3">
      <c r="A560" s="18" t="s">
        <v>22</v>
      </c>
      <c r="B560" s="18" t="s">
        <v>22</v>
      </c>
      <c r="C560" s="18" t="s">
        <v>87</v>
      </c>
      <c r="D560" s="27" t="s">
        <v>270</v>
      </c>
      <c r="E560" s="18" t="s">
        <v>88</v>
      </c>
      <c r="F560" s="19">
        <v>42839</v>
      </c>
      <c r="G560" s="27" t="s">
        <v>273</v>
      </c>
      <c r="H560" s="22">
        <v>320</v>
      </c>
      <c r="I560" s="20"/>
      <c r="J560" s="22">
        <v>3278.06</v>
      </c>
      <c r="K560" s="22">
        <v>470.37</v>
      </c>
      <c r="L560" s="20"/>
      <c r="M560" s="22">
        <v>1475.02</v>
      </c>
      <c r="N560" s="22">
        <v>0</v>
      </c>
      <c r="O560" s="22">
        <v>-112.05</v>
      </c>
      <c r="P560" s="22">
        <v>-8.65</v>
      </c>
      <c r="Q560" s="28">
        <f t="shared" si="16"/>
        <v>-120.7</v>
      </c>
      <c r="R560" s="22">
        <v>0</v>
      </c>
      <c r="S560" s="22">
        <v>399.11</v>
      </c>
      <c r="T560" s="28">
        <f t="shared" si="17"/>
        <v>399.11</v>
      </c>
      <c r="U560" s="20"/>
      <c r="W560" s="135">
        <f t="array" ref="W560">SUM(($D560=W$25)*($G560="CM")*($H560:$P560))</f>
        <v>0</v>
      </c>
      <c r="X560" s="135">
        <f t="array" ref="X560">SUM(($D560=W$25)*($G560&lt;&gt;"CM")*($H560:$P560))</f>
        <v>0</v>
      </c>
      <c r="AA560" s="135">
        <f t="array" ref="AA560">SUM(($D560=AA$25)*($G560="CM")*(H560+I560+J560+K560+L560+N560))</f>
        <v>4068.43</v>
      </c>
      <c r="AB560" s="135">
        <f t="array" ref="AB560">SUM(($D560=AA$25)*($G560&lt;&gt;"CM")*(H560+I560+J560+K560+L560+N560))</f>
        <v>0</v>
      </c>
    </row>
    <row r="561" spans="1:28" ht="15.75" thickBot="1" x14ac:dyDescent="0.3">
      <c r="A561" s="18" t="s">
        <v>22</v>
      </c>
      <c r="B561" s="18" t="s">
        <v>22</v>
      </c>
      <c r="C561" s="18" t="s">
        <v>87</v>
      </c>
      <c r="D561" s="27" t="s">
        <v>270</v>
      </c>
      <c r="E561" s="18" t="s">
        <v>88</v>
      </c>
      <c r="F561" s="19">
        <v>42840</v>
      </c>
      <c r="G561" s="27" t="s">
        <v>273</v>
      </c>
      <c r="H561" s="23">
        <v>600</v>
      </c>
      <c r="I561" s="21"/>
      <c r="J561" s="23">
        <v>6540.04</v>
      </c>
      <c r="K561" s="23">
        <v>938.47</v>
      </c>
      <c r="L561" s="21"/>
      <c r="M561" s="23">
        <v>2942.82</v>
      </c>
      <c r="N561" s="23">
        <v>0</v>
      </c>
      <c r="O561" s="23">
        <v>-223.55</v>
      </c>
      <c r="P561" s="23">
        <v>-17.27</v>
      </c>
      <c r="Q561" s="28">
        <f t="shared" si="16"/>
        <v>-240.82000000000002</v>
      </c>
      <c r="R561" s="23">
        <v>0</v>
      </c>
      <c r="S561" s="23">
        <v>792.49</v>
      </c>
      <c r="T561" s="28">
        <f t="shared" si="17"/>
        <v>792.49</v>
      </c>
      <c r="U561" s="21"/>
      <c r="W561" s="135">
        <f t="array" ref="W561">SUM(($D561=W$25)*($G561="CM")*($H561:$P561))</f>
        <v>0</v>
      </c>
      <c r="X561" s="135">
        <f t="array" ref="X561">SUM(($D561=W$25)*($G561&lt;&gt;"CM")*($H561:$P561))</f>
        <v>0</v>
      </c>
      <c r="AA561" s="135">
        <f t="array" ref="AA561">SUM(($D561=AA$25)*($G561="CM")*(H561+I561+J561+K561+L561+N561))</f>
        <v>8078.51</v>
      </c>
      <c r="AB561" s="135">
        <f t="array" ref="AB561">SUM(($D561=AA$25)*($G561&lt;&gt;"CM")*(H561+I561+J561+K561+L561+N561))</f>
        <v>0</v>
      </c>
    </row>
    <row r="562" spans="1:28" ht="15.75" thickBot="1" x14ac:dyDescent="0.3">
      <c r="A562" s="18" t="s">
        <v>22</v>
      </c>
      <c r="B562" s="18" t="s">
        <v>22</v>
      </c>
      <c r="C562" s="18" t="s">
        <v>87</v>
      </c>
      <c r="D562" s="27" t="s">
        <v>270</v>
      </c>
      <c r="E562" s="18" t="s">
        <v>88</v>
      </c>
      <c r="F562" s="19">
        <v>42841</v>
      </c>
      <c r="G562" s="27" t="s">
        <v>273</v>
      </c>
      <c r="H562" s="22">
        <v>600</v>
      </c>
      <c r="I562" s="20"/>
      <c r="J562" s="22">
        <v>6169.83</v>
      </c>
      <c r="K562" s="22">
        <v>885.31</v>
      </c>
      <c r="L562" s="20"/>
      <c r="M562" s="22">
        <v>2776.19</v>
      </c>
      <c r="N562" s="22">
        <v>0</v>
      </c>
      <c r="O562" s="22">
        <v>-210.88</v>
      </c>
      <c r="P562" s="22">
        <v>-16.3</v>
      </c>
      <c r="Q562" s="28">
        <f t="shared" si="16"/>
        <v>-227.18</v>
      </c>
      <c r="R562" s="22">
        <v>0</v>
      </c>
      <c r="S562" s="22">
        <v>750.97</v>
      </c>
      <c r="T562" s="28">
        <f t="shared" si="17"/>
        <v>750.97</v>
      </c>
      <c r="U562" s="20"/>
      <c r="W562" s="135">
        <f t="array" ref="W562">SUM(($D562=W$25)*($G562="CM")*($H562:$P562))</f>
        <v>0</v>
      </c>
      <c r="X562" s="135">
        <f t="array" ref="X562">SUM(($D562=W$25)*($G562&lt;&gt;"CM")*($H562:$P562))</f>
        <v>0</v>
      </c>
      <c r="AA562" s="135">
        <f t="array" ref="AA562">SUM(($D562=AA$25)*($G562="CM")*(H562+I562+J562+K562+L562+N562))</f>
        <v>7655.1399999999994</v>
      </c>
      <c r="AB562" s="135">
        <f t="array" ref="AB562">SUM(($D562=AA$25)*($G562&lt;&gt;"CM")*(H562+I562+J562+K562+L562+N562))</f>
        <v>0</v>
      </c>
    </row>
    <row r="563" spans="1:28" ht="15.75" thickBot="1" x14ac:dyDescent="0.3">
      <c r="A563" s="18" t="s">
        <v>22</v>
      </c>
      <c r="B563" s="18" t="s">
        <v>22</v>
      </c>
      <c r="C563" s="18" t="s">
        <v>87</v>
      </c>
      <c r="D563" s="27" t="s">
        <v>270</v>
      </c>
      <c r="E563" s="18" t="s">
        <v>88</v>
      </c>
      <c r="F563" s="19">
        <v>42842</v>
      </c>
      <c r="G563" s="27" t="s">
        <v>273</v>
      </c>
      <c r="H563" s="23">
        <v>400</v>
      </c>
      <c r="I563" s="21"/>
      <c r="J563" s="23">
        <v>12040.55</v>
      </c>
      <c r="K563" s="23">
        <v>1727.73</v>
      </c>
      <c r="L563" s="21"/>
      <c r="M563" s="23">
        <v>5417.85</v>
      </c>
      <c r="N563" s="23">
        <v>0</v>
      </c>
      <c r="O563" s="23">
        <v>-411.56</v>
      </c>
      <c r="P563" s="23">
        <v>-31.8</v>
      </c>
      <c r="Q563" s="28">
        <f t="shared" si="16"/>
        <v>-443.36</v>
      </c>
      <c r="R563" s="23">
        <v>0</v>
      </c>
      <c r="S563" s="23">
        <v>1389.92</v>
      </c>
      <c r="T563" s="28">
        <f t="shared" si="17"/>
        <v>1389.92</v>
      </c>
      <c r="U563" s="21"/>
      <c r="W563" s="135">
        <f t="array" ref="W563">SUM(($D563=W$25)*($G563="CM")*($H563:$P563))</f>
        <v>0</v>
      </c>
      <c r="X563" s="135">
        <f t="array" ref="X563">SUM(($D563=W$25)*($G563&lt;&gt;"CM")*($H563:$P563))</f>
        <v>0</v>
      </c>
      <c r="AA563" s="135">
        <f t="array" ref="AA563">SUM(($D563=AA$25)*($G563="CM")*(H563+I563+J563+K563+L563+N563))</f>
        <v>14168.279999999999</v>
      </c>
      <c r="AB563" s="135">
        <f t="array" ref="AB563">SUM(($D563=AA$25)*($G563&lt;&gt;"CM")*(H563+I563+J563+K563+L563+N563))</f>
        <v>0</v>
      </c>
    </row>
    <row r="564" spans="1:28" ht="15.75" thickBot="1" x14ac:dyDescent="0.3">
      <c r="A564" s="18" t="s">
        <v>22</v>
      </c>
      <c r="B564" s="18" t="s">
        <v>22</v>
      </c>
      <c r="C564" s="18" t="s">
        <v>87</v>
      </c>
      <c r="D564" s="27" t="s">
        <v>270</v>
      </c>
      <c r="E564" s="18" t="s">
        <v>88</v>
      </c>
      <c r="F564" s="19">
        <v>42843</v>
      </c>
      <c r="G564" s="27" t="s">
        <v>273</v>
      </c>
      <c r="H564" s="22">
        <v>160</v>
      </c>
      <c r="I564" s="20"/>
      <c r="J564" s="22">
        <v>2870.25</v>
      </c>
      <c r="K564" s="22">
        <v>411.86</v>
      </c>
      <c r="L564" s="20"/>
      <c r="M564" s="22">
        <v>1291.51</v>
      </c>
      <c r="N564" s="22">
        <v>0</v>
      </c>
      <c r="O564" s="22">
        <v>-98.1</v>
      </c>
      <c r="P564" s="22">
        <v>-7.58</v>
      </c>
      <c r="Q564" s="28">
        <f t="shared" si="16"/>
        <v>-105.67999999999999</v>
      </c>
      <c r="R564" s="22">
        <v>0</v>
      </c>
      <c r="S564" s="22">
        <v>337.67</v>
      </c>
      <c r="T564" s="28">
        <f t="shared" si="17"/>
        <v>337.67</v>
      </c>
      <c r="U564" s="20"/>
      <c r="W564" s="135">
        <f t="array" ref="W564">SUM(($D564=W$25)*($G564="CM")*($H564:$P564))</f>
        <v>0</v>
      </c>
      <c r="X564" s="135">
        <f t="array" ref="X564">SUM(($D564=W$25)*($G564&lt;&gt;"CM")*($H564:$P564))</f>
        <v>0</v>
      </c>
      <c r="AA564" s="135">
        <f t="array" ref="AA564">SUM(($D564=AA$25)*($G564="CM")*(H564+I564+J564+K564+L564+N564))</f>
        <v>3442.11</v>
      </c>
      <c r="AB564" s="135">
        <f t="array" ref="AB564">SUM(($D564=AA$25)*($G564&lt;&gt;"CM")*(H564+I564+J564+K564+L564+N564))</f>
        <v>0</v>
      </c>
    </row>
    <row r="565" spans="1:28" ht="15.75" thickBot="1" x14ac:dyDescent="0.3">
      <c r="A565" s="18" t="s">
        <v>22</v>
      </c>
      <c r="B565" s="18" t="s">
        <v>22</v>
      </c>
      <c r="C565" s="18" t="s">
        <v>87</v>
      </c>
      <c r="D565" s="27" t="s">
        <v>270</v>
      </c>
      <c r="E565" s="18" t="s">
        <v>88</v>
      </c>
      <c r="F565" s="19">
        <v>42844</v>
      </c>
      <c r="G565" s="27" t="s">
        <v>273</v>
      </c>
      <c r="H565" s="23">
        <v>480</v>
      </c>
      <c r="I565" s="21"/>
      <c r="J565" s="23">
        <v>17188.150000000001</v>
      </c>
      <c r="K565" s="23">
        <v>2466.38</v>
      </c>
      <c r="L565" s="21"/>
      <c r="M565" s="23">
        <v>7734.1</v>
      </c>
      <c r="N565" s="23">
        <v>0</v>
      </c>
      <c r="O565" s="23">
        <v>-587.51</v>
      </c>
      <c r="P565" s="23">
        <v>-45.4</v>
      </c>
      <c r="Q565" s="28">
        <f t="shared" si="16"/>
        <v>-632.91</v>
      </c>
      <c r="R565" s="23">
        <v>0</v>
      </c>
      <c r="S565" s="23">
        <v>1975.19</v>
      </c>
      <c r="T565" s="28">
        <f t="shared" si="17"/>
        <v>1975.19</v>
      </c>
      <c r="U565" s="21"/>
      <c r="W565" s="135">
        <f t="array" ref="W565">SUM(($D565=W$25)*($G565="CM")*($H565:$P565))</f>
        <v>0</v>
      </c>
      <c r="X565" s="135">
        <f t="array" ref="X565">SUM(($D565=W$25)*($G565&lt;&gt;"CM")*($H565:$P565))</f>
        <v>0</v>
      </c>
      <c r="AA565" s="135">
        <f t="array" ref="AA565">SUM(($D565=AA$25)*($G565="CM")*(H565+I565+J565+K565+L565+N565))</f>
        <v>20134.530000000002</v>
      </c>
      <c r="AB565" s="135">
        <f t="array" ref="AB565">SUM(($D565=AA$25)*($G565&lt;&gt;"CM")*(H565+I565+J565+K565+L565+N565))</f>
        <v>0</v>
      </c>
    </row>
    <row r="566" spans="1:28" ht="15.75" thickBot="1" x14ac:dyDescent="0.3">
      <c r="A566" s="18" t="s">
        <v>22</v>
      </c>
      <c r="B566" s="18" t="s">
        <v>22</v>
      </c>
      <c r="C566" s="18" t="s">
        <v>87</v>
      </c>
      <c r="D566" s="27" t="s">
        <v>270</v>
      </c>
      <c r="E566" s="18" t="s">
        <v>88</v>
      </c>
      <c r="F566" s="19">
        <v>42845</v>
      </c>
      <c r="G566" s="27" t="s">
        <v>273</v>
      </c>
      <c r="H566" s="22">
        <v>1000</v>
      </c>
      <c r="I566" s="20"/>
      <c r="J566" s="22">
        <v>39318.89</v>
      </c>
      <c r="K566" s="22">
        <v>5642.02</v>
      </c>
      <c r="L566" s="20"/>
      <c r="M566" s="22">
        <v>17692.2</v>
      </c>
      <c r="N566" s="22">
        <v>0</v>
      </c>
      <c r="O566" s="22">
        <v>-1343.96</v>
      </c>
      <c r="P566" s="22">
        <v>-103.88</v>
      </c>
      <c r="Q566" s="28">
        <f t="shared" si="16"/>
        <v>-1447.8400000000001</v>
      </c>
      <c r="R566" s="22">
        <v>0</v>
      </c>
      <c r="S566" s="22">
        <v>4508.76</v>
      </c>
      <c r="T566" s="28">
        <f t="shared" si="17"/>
        <v>4508.76</v>
      </c>
      <c r="U566" s="20"/>
      <c r="W566" s="135">
        <f t="array" ref="W566">SUM(($D566=W$25)*($G566="CM")*($H566:$P566))</f>
        <v>0</v>
      </c>
      <c r="X566" s="135">
        <f t="array" ref="X566">SUM(($D566=W$25)*($G566&lt;&gt;"CM")*($H566:$P566))</f>
        <v>0</v>
      </c>
      <c r="AA566" s="135">
        <f t="array" ref="AA566">SUM(($D566=AA$25)*($G566="CM")*(H566+I566+J566+K566+L566+N566))</f>
        <v>45960.91</v>
      </c>
      <c r="AB566" s="135">
        <f t="array" ref="AB566">SUM(($D566=AA$25)*($G566&lt;&gt;"CM")*(H566+I566+J566+K566+L566+N566))</f>
        <v>0</v>
      </c>
    </row>
    <row r="567" spans="1:28" ht="15.75" thickBot="1" x14ac:dyDescent="0.3">
      <c r="A567" s="18" t="s">
        <v>22</v>
      </c>
      <c r="B567" s="18" t="s">
        <v>22</v>
      </c>
      <c r="C567" s="18" t="s">
        <v>87</v>
      </c>
      <c r="D567" s="27" t="s">
        <v>270</v>
      </c>
      <c r="E567" s="18" t="s">
        <v>88</v>
      </c>
      <c r="F567" s="19">
        <v>42854</v>
      </c>
      <c r="G567" s="27" t="s">
        <v>273</v>
      </c>
      <c r="H567" s="23">
        <v>400</v>
      </c>
      <c r="I567" s="21"/>
      <c r="J567" s="23">
        <v>5229.79</v>
      </c>
      <c r="K567" s="23">
        <v>750.43</v>
      </c>
      <c r="L567" s="21"/>
      <c r="M567" s="23">
        <v>2353.23</v>
      </c>
      <c r="N567" s="23">
        <v>0</v>
      </c>
      <c r="O567" s="23">
        <v>-178.77</v>
      </c>
      <c r="P567" s="23">
        <v>-13.81</v>
      </c>
      <c r="Q567" s="28">
        <f t="shared" si="16"/>
        <v>-192.58</v>
      </c>
      <c r="R567" s="23">
        <v>0</v>
      </c>
      <c r="S567" s="23">
        <v>625.9</v>
      </c>
      <c r="T567" s="28">
        <f t="shared" si="17"/>
        <v>625.9</v>
      </c>
      <c r="U567" s="21"/>
      <c r="W567" s="135">
        <f t="array" ref="W567">SUM(($D567=W$25)*($G567="CM")*($H567:$P567))</f>
        <v>0</v>
      </c>
      <c r="X567" s="135">
        <f t="array" ref="X567">SUM(($D567=W$25)*($G567&lt;&gt;"CM")*($H567:$P567))</f>
        <v>0</v>
      </c>
      <c r="AA567" s="135">
        <f t="array" ref="AA567">SUM(($D567=AA$25)*($G567="CM")*(H567+I567+J567+K567+L567+N567))</f>
        <v>6380.22</v>
      </c>
      <c r="AB567" s="135">
        <f t="array" ref="AB567">SUM(($D567=AA$25)*($G567&lt;&gt;"CM")*(H567+I567+J567+K567+L567+N567))</f>
        <v>0</v>
      </c>
    </row>
    <row r="568" spans="1:28" ht="15.75" thickBot="1" x14ac:dyDescent="0.3">
      <c r="A568" s="18" t="s">
        <v>22</v>
      </c>
      <c r="B568" s="18" t="s">
        <v>22</v>
      </c>
      <c r="C568" s="18" t="s">
        <v>87</v>
      </c>
      <c r="D568" s="27" t="s">
        <v>270</v>
      </c>
      <c r="E568" s="18" t="s">
        <v>88</v>
      </c>
      <c r="F568" s="19">
        <v>42855</v>
      </c>
      <c r="G568" s="27" t="s">
        <v>273</v>
      </c>
      <c r="H568" s="22">
        <v>280</v>
      </c>
      <c r="I568" s="20"/>
      <c r="J568" s="22">
        <v>4965.43</v>
      </c>
      <c r="K568" s="22">
        <v>712.51</v>
      </c>
      <c r="L568" s="20"/>
      <c r="M568" s="22">
        <v>2234.29</v>
      </c>
      <c r="N568" s="22">
        <v>0</v>
      </c>
      <c r="O568" s="22">
        <v>-169.72</v>
      </c>
      <c r="P568" s="22">
        <v>-13.12</v>
      </c>
      <c r="Q568" s="28">
        <f t="shared" si="16"/>
        <v>-182.84</v>
      </c>
      <c r="R568" s="22">
        <v>0</v>
      </c>
      <c r="S568" s="22">
        <v>584.47</v>
      </c>
      <c r="T568" s="28">
        <f t="shared" si="17"/>
        <v>584.47</v>
      </c>
      <c r="U568" s="20"/>
      <c r="W568" s="135">
        <f t="array" ref="W568">SUM(($D568=W$25)*($G568="CM")*($H568:$P568))</f>
        <v>0</v>
      </c>
      <c r="X568" s="135">
        <f t="array" ref="X568">SUM(($D568=W$25)*($G568&lt;&gt;"CM")*($H568:$P568))</f>
        <v>0</v>
      </c>
      <c r="AA568" s="135">
        <f t="array" ref="AA568">SUM(($D568=AA$25)*($G568="CM")*(H568+I568+J568+K568+L568+N568))</f>
        <v>5957.9400000000005</v>
      </c>
      <c r="AB568" s="135">
        <f t="array" ref="AB568">SUM(($D568=AA$25)*($G568&lt;&gt;"CM")*(H568+I568+J568+K568+L568+N568))</f>
        <v>0</v>
      </c>
    </row>
    <row r="569" spans="1:28" ht="15.75" thickBot="1" x14ac:dyDescent="0.3">
      <c r="A569" s="18" t="s">
        <v>22</v>
      </c>
      <c r="B569" s="18" t="s">
        <v>22</v>
      </c>
      <c r="C569" s="18" t="s">
        <v>89</v>
      </c>
      <c r="D569" s="27" t="s">
        <v>270</v>
      </c>
      <c r="E569" s="18" t="s">
        <v>90</v>
      </c>
      <c r="F569" s="19">
        <v>42786</v>
      </c>
      <c r="G569" s="27" t="s">
        <v>274</v>
      </c>
      <c r="H569" s="23">
        <v>45</v>
      </c>
      <c r="I569" s="23">
        <v>337.5</v>
      </c>
      <c r="J569" s="23">
        <v>17.77</v>
      </c>
      <c r="K569" s="21"/>
      <c r="L569" s="23">
        <v>62.25</v>
      </c>
      <c r="M569" s="23">
        <v>35.97</v>
      </c>
      <c r="N569" s="23">
        <v>0</v>
      </c>
      <c r="O569" s="23">
        <v>-1.7</v>
      </c>
      <c r="P569" s="23">
        <v>-0.94</v>
      </c>
      <c r="Q569" s="28">
        <f t="shared" si="16"/>
        <v>-2.6399999999999997</v>
      </c>
      <c r="R569" s="23">
        <v>0</v>
      </c>
      <c r="S569" s="23">
        <v>41.67</v>
      </c>
      <c r="T569" s="28">
        <f t="shared" si="17"/>
        <v>41.67</v>
      </c>
      <c r="U569" s="21"/>
      <c r="W569" s="135">
        <f t="array" ref="W569">SUM(($D569=W$25)*($G569="CM")*($H569:$P569))</f>
        <v>0</v>
      </c>
      <c r="X569" s="135">
        <f t="array" ref="X569">SUM(($D569=W$25)*($G569&lt;&gt;"CM")*($H569:$P569))</f>
        <v>0</v>
      </c>
      <c r="AA569" s="135">
        <f t="array" ref="AA569">SUM(($D569=AA$25)*($G569="CM")*(H569+I569+J569+K569+L569+N569))</f>
        <v>0</v>
      </c>
      <c r="AB569" s="135">
        <f t="array" ref="AB569">SUM(($D569=AA$25)*($G569&lt;&gt;"CM")*(H569+I569+J569+K569+L569+N569))</f>
        <v>462.52</v>
      </c>
    </row>
    <row r="570" spans="1:28" ht="15.75" thickBot="1" x14ac:dyDescent="0.3">
      <c r="A570" s="18" t="s">
        <v>22</v>
      </c>
      <c r="B570" s="18" t="s">
        <v>22</v>
      </c>
      <c r="C570" s="18" t="s">
        <v>89</v>
      </c>
      <c r="D570" s="27" t="s">
        <v>270</v>
      </c>
      <c r="E570" s="18" t="s">
        <v>90</v>
      </c>
      <c r="F570" s="19">
        <v>42814</v>
      </c>
      <c r="G570" s="27" t="s">
        <v>274</v>
      </c>
      <c r="H570" s="22">
        <v>180</v>
      </c>
      <c r="I570" s="22">
        <v>1586.25</v>
      </c>
      <c r="J570" s="22">
        <v>359.38</v>
      </c>
      <c r="K570" s="20"/>
      <c r="L570" s="22">
        <v>292.58</v>
      </c>
      <c r="M570" s="22">
        <v>727.58</v>
      </c>
      <c r="N570" s="22">
        <v>0</v>
      </c>
      <c r="O570" s="22">
        <v>6.14</v>
      </c>
      <c r="P570" s="22">
        <v>-12.28</v>
      </c>
      <c r="Q570" s="28">
        <f t="shared" si="16"/>
        <v>-6.14</v>
      </c>
      <c r="R570" s="22">
        <v>0</v>
      </c>
      <c r="S570" s="22">
        <v>194.91</v>
      </c>
      <c r="T570" s="28">
        <f t="shared" si="17"/>
        <v>194.91</v>
      </c>
      <c r="U570" s="20"/>
      <c r="W570" s="135">
        <f t="array" ref="W570">SUM(($D570=W$25)*($G570="CM")*($H570:$P570))</f>
        <v>0</v>
      </c>
      <c r="X570" s="135">
        <f t="array" ref="X570">SUM(($D570=W$25)*($G570&lt;&gt;"CM")*($H570:$P570))</f>
        <v>0</v>
      </c>
      <c r="AA570" s="135">
        <f t="array" ref="AA570">SUM(($D570=AA$25)*($G570="CM")*(H570+I570+J570+K570+L570+N570))</f>
        <v>0</v>
      </c>
      <c r="AB570" s="135">
        <f t="array" ref="AB570">SUM(($D570=AA$25)*($G570&lt;&gt;"CM")*(H570+I570+J570+K570+L570+N570))</f>
        <v>2418.21</v>
      </c>
    </row>
    <row r="571" spans="1:28" ht="15.75" thickBot="1" x14ac:dyDescent="0.3">
      <c r="A571" s="18" t="s">
        <v>22</v>
      </c>
      <c r="B571" s="18" t="s">
        <v>22</v>
      </c>
      <c r="C571" s="18" t="s">
        <v>89</v>
      </c>
      <c r="D571" s="27" t="s">
        <v>270</v>
      </c>
      <c r="E571" s="18" t="s">
        <v>90</v>
      </c>
      <c r="F571" s="19">
        <v>42828</v>
      </c>
      <c r="G571" s="27" t="s">
        <v>273</v>
      </c>
      <c r="H571" s="23">
        <v>30</v>
      </c>
      <c r="I571" s="23">
        <v>225</v>
      </c>
      <c r="J571" s="23">
        <v>7.26</v>
      </c>
      <c r="K571" s="21"/>
      <c r="L571" s="23">
        <v>41.5</v>
      </c>
      <c r="M571" s="23">
        <v>14.72</v>
      </c>
      <c r="N571" s="23">
        <v>0</v>
      </c>
      <c r="O571" s="23">
        <v>-1.1100000000000001</v>
      </c>
      <c r="P571" s="23">
        <v>-0.09</v>
      </c>
      <c r="Q571" s="28">
        <f t="shared" si="16"/>
        <v>-1.2000000000000002</v>
      </c>
      <c r="R571" s="23">
        <v>0</v>
      </c>
      <c r="S571" s="23">
        <v>29.8</v>
      </c>
      <c r="T571" s="28">
        <f t="shared" si="17"/>
        <v>29.8</v>
      </c>
      <c r="U571" s="21"/>
      <c r="W571" s="135">
        <f t="array" ref="W571">SUM(($D571=W$25)*($G571="CM")*($H571:$P571))</f>
        <v>0</v>
      </c>
      <c r="X571" s="135">
        <f t="array" ref="X571">SUM(($D571=W$25)*($G571&lt;&gt;"CM")*($H571:$P571))</f>
        <v>0</v>
      </c>
      <c r="AA571" s="135">
        <f t="array" ref="AA571">SUM(($D571=AA$25)*($G571="CM")*(H571+I571+J571+K571+L571+N571))</f>
        <v>303.76</v>
      </c>
      <c r="AB571" s="135">
        <f t="array" ref="AB571">SUM(($D571=AA$25)*($G571&lt;&gt;"CM")*(H571+I571+J571+K571+L571+N571))</f>
        <v>0</v>
      </c>
    </row>
    <row r="572" spans="1:28" ht="15.75" thickBot="1" x14ac:dyDescent="0.3">
      <c r="A572" s="18" t="s">
        <v>22</v>
      </c>
      <c r="B572" s="18" t="s">
        <v>22</v>
      </c>
      <c r="C572" s="18" t="s">
        <v>89</v>
      </c>
      <c r="D572" s="27" t="s">
        <v>270</v>
      </c>
      <c r="E572" s="18" t="s">
        <v>90</v>
      </c>
      <c r="F572" s="19">
        <v>42830</v>
      </c>
      <c r="G572" s="27" t="s">
        <v>273</v>
      </c>
      <c r="H572" s="22">
        <v>90</v>
      </c>
      <c r="I572" s="22">
        <v>1027.3499999999999</v>
      </c>
      <c r="J572" s="22">
        <v>605.16</v>
      </c>
      <c r="K572" s="20"/>
      <c r="L572" s="22">
        <v>189.49</v>
      </c>
      <c r="M572" s="22">
        <v>1225.1600000000001</v>
      </c>
      <c r="N572" s="22">
        <v>0</v>
      </c>
      <c r="O572" s="22">
        <v>-93.07</v>
      </c>
      <c r="P572" s="22">
        <v>-7.19</v>
      </c>
      <c r="Q572" s="28">
        <f t="shared" si="16"/>
        <v>-100.25999999999999</v>
      </c>
      <c r="R572" s="22">
        <v>0</v>
      </c>
      <c r="S572" s="22">
        <v>187.57</v>
      </c>
      <c r="T572" s="28">
        <f t="shared" si="17"/>
        <v>187.57</v>
      </c>
      <c r="U572" s="20"/>
      <c r="W572" s="135">
        <f t="array" ref="W572">SUM(($D572=W$25)*($G572="CM")*($H572:$P572))</f>
        <v>0</v>
      </c>
      <c r="X572" s="135">
        <f t="array" ref="X572">SUM(($D572=W$25)*($G572&lt;&gt;"CM")*($H572:$P572))</f>
        <v>0</v>
      </c>
      <c r="AA572" s="135">
        <f t="array" ref="AA572">SUM(($D572=AA$25)*($G572="CM")*(H572+I572+J572+K572+L572+N572))</f>
        <v>1911.9999999999998</v>
      </c>
      <c r="AB572" s="135">
        <f t="array" ref="AB572">SUM(($D572=AA$25)*($G572&lt;&gt;"CM")*(H572+I572+J572+K572+L572+N572))</f>
        <v>0</v>
      </c>
    </row>
    <row r="573" spans="1:28" ht="15.75" thickBot="1" x14ac:dyDescent="0.3">
      <c r="A573" s="18" t="s">
        <v>22</v>
      </c>
      <c r="B573" s="18" t="s">
        <v>22</v>
      </c>
      <c r="C573" s="18" t="s">
        <v>89</v>
      </c>
      <c r="D573" s="27" t="s">
        <v>270</v>
      </c>
      <c r="E573" s="18" t="s">
        <v>90</v>
      </c>
      <c r="F573" s="19">
        <v>42831</v>
      </c>
      <c r="G573" s="27" t="s">
        <v>273</v>
      </c>
      <c r="H573" s="23">
        <v>90</v>
      </c>
      <c r="I573" s="23">
        <v>5292</v>
      </c>
      <c r="J573" s="23">
        <v>173.63</v>
      </c>
      <c r="K573" s="21"/>
      <c r="L573" s="23">
        <v>976.08</v>
      </c>
      <c r="M573" s="23">
        <v>351.53</v>
      </c>
      <c r="N573" s="23">
        <v>0</v>
      </c>
      <c r="O573" s="23">
        <v>-26.71</v>
      </c>
      <c r="P573" s="23">
        <v>-2.06</v>
      </c>
      <c r="Q573" s="28">
        <f t="shared" si="16"/>
        <v>-28.77</v>
      </c>
      <c r="R573" s="23">
        <v>0</v>
      </c>
      <c r="S573" s="23">
        <v>640.76</v>
      </c>
      <c r="T573" s="28">
        <f t="shared" si="17"/>
        <v>640.76</v>
      </c>
      <c r="U573" s="21"/>
      <c r="W573" s="135">
        <f t="array" ref="W573">SUM(($D573=W$25)*($G573="CM")*($H573:$P573))</f>
        <v>0</v>
      </c>
      <c r="X573" s="135">
        <f t="array" ref="X573">SUM(($D573=W$25)*($G573&lt;&gt;"CM")*($H573:$P573))</f>
        <v>0</v>
      </c>
      <c r="AA573" s="135">
        <f t="array" ref="AA573">SUM(($D573=AA$25)*($G573="CM")*(H573+I573+J573+K573+L573+N573))</f>
        <v>6531.71</v>
      </c>
      <c r="AB573" s="135">
        <f t="array" ref="AB573">SUM(($D573=AA$25)*($G573&lt;&gt;"CM")*(H573+I573+J573+K573+L573+N573))</f>
        <v>0</v>
      </c>
    </row>
    <row r="574" spans="1:28" ht="15.75" thickBot="1" x14ac:dyDescent="0.3">
      <c r="A574" s="18" t="s">
        <v>22</v>
      </c>
      <c r="B574" s="18" t="s">
        <v>22</v>
      </c>
      <c r="C574" s="18" t="s">
        <v>89</v>
      </c>
      <c r="D574" s="27" t="s">
        <v>270</v>
      </c>
      <c r="E574" s="18" t="s">
        <v>90</v>
      </c>
      <c r="F574" s="19">
        <v>42832</v>
      </c>
      <c r="G574" s="27" t="s">
        <v>273</v>
      </c>
      <c r="H574" s="22">
        <v>810</v>
      </c>
      <c r="I574" s="22">
        <v>10120.950000000001</v>
      </c>
      <c r="J574" s="22">
        <v>3254.16</v>
      </c>
      <c r="K574" s="20"/>
      <c r="L574" s="22">
        <v>1866.76</v>
      </c>
      <c r="M574" s="22">
        <v>6588.16</v>
      </c>
      <c r="N574" s="22">
        <v>0</v>
      </c>
      <c r="O574" s="22">
        <v>-500.47</v>
      </c>
      <c r="P574" s="22">
        <v>-38.67</v>
      </c>
      <c r="Q574" s="28">
        <f t="shared" si="16"/>
        <v>-539.14</v>
      </c>
      <c r="R574" s="22">
        <v>0</v>
      </c>
      <c r="S574" s="22">
        <v>1574.7</v>
      </c>
      <c r="T574" s="28">
        <f t="shared" si="17"/>
        <v>1574.7</v>
      </c>
      <c r="U574" s="20"/>
      <c r="W574" s="135">
        <f t="array" ref="W574">SUM(($D574=W$25)*($G574="CM")*($H574:$P574))</f>
        <v>0</v>
      </c>
      <c r="X574" s="135">
        <f t="array" ref="X574">SUM(($D574=W$25)*($G574&lt;&gt;"CM")*($H574:$P574))</f>
        <v>0</v>
      </c>
      <c r="AA574" s="135">
        <f t="array" ref="AA574">SUM(($D574=AA$25)*($G574="CM")*(H574+I574+J574+K574+L574+N574))</f>
        <v>16051.87</v>
      </c>
      <c r="AB574" s="135">
        <f t="array" ref="AB574">SUM(($D574=AA$25)*($G574&lt;&gt;"CM")*(H574+I574+J574+K574+L574+N574))</f>
        <v>0</v>
      </c>
    </row>
    <row r="575" spans="1:28" ht="15.75" thickBot="1" x14ac:dyDescent="0.3">
      <c r="A575" s="18" t="s">
        <v>22</v>
      </c>
      <c r="B575" s="18" t="s">
        <v>22</v>
      </c>
      <c r="C575" s="18" t="s">
        <v>89</v>
      </c>
      <c r="D575" s="27" t="s">
        <v>270</v>
      </c>
      <c r="E575" s="18" t="s">
        <v>90</v>
      </c>
      <c r="F575" s="19">
        <v>42833</v>
      </c>
      <c r="G575" s="27" t="s">
        <v>273</v>
      </c>
      <c r="H575" s="23">
        <v>90</v>
      </c>
      <c r="I575" s="23">
        <v>2903.85</v>
      </c>
      <c r="J575" s="23">
        <v>1279.24</v>
      </c>
      <c r="K575" s="21"/>
      <c r="L575" s="23">
        <v>535.6</v>
      </c>
      <c r="M575" s="23">
        <v>2589.84</v>
      </c>
      <c r="N575" s="23">
        <v>0</v>
      </c>
      <c r="O575" s="23">
        <v>-196.73</v>
      </c>
      <c r="P575" s="23">
        <v>-15.21</v>
      </c>
      <c r="Q575" s="28">
        <f t="shared" si="16"/>
        <v>-211.94</v>
      </c>
      <c r="R575" s="23">
        <v>0</v>
      </c>
      <c r="S575" s="23">
        <v>471.73</v>
      </c>
      <c r="T575" s="28">
        <f t="shared" si="17"/>
        <v>471.73</v>
      </c>
      <c r="U575" s="21"/>
      <c r="W575" s="135">
        <f t="array" ref="W575">SUM(($D575=W$25)*($G575="CM")*($H575:$P575))</f>
        <v>0</v>
      </c>
      <c r="X575" s="135">
        <f t="array" ref="X575">SUM(($D575=W$25)*($G575&lt;&gt;"CM")*($H575:$P575))</f>
        <v>0</v>
      </c>
      <c r="AA575" s="135">
        <f t="array" ref="AA575">SUM(($D575=AA$25)*($G575="CM")*(H575+I575+J575+K575+L575+N575))</f>
        <v>4808.6900000000005</v>
      </c>
      <c r="AB575" s="135">
        <f t="array" ref="AB575">SUM(($D575=AA$25)*($G575&lt;&gt;"CM")*(H575+I575+J575+K575+L575+N575))</f>
        <v>0</v>
      </c>
    </row>
    <row r="576" spans="1:28" ht="15.75" thickBot="1" x14ac:dyDescent="0.3">
      <c r="A576" s="18" t="s">
        <v>22</v>
      </c>
      <c r="B576" s="18" t="s">
        <v>22</v>
      </c>
      <c r="C576" s="18" t="s">
        <v>89</v>
      </c>
      <c r="D576" s="27" t="s">
        <v>270</v>
      </c>
      <c r="E576" s="18" t="s">
        <v>90</v>
      </c>
      <c r="F576" s="19">
        <v>42834</v>
      </c>
      <c r="G576" s="27" t="s">
        <v>273</v>
      </c>
      <c r="H576" s="22">
        <v>180</v>
      </c>
      <c r="I576" s="22">
        <v>3412.8</v>
      </c>
      <c r="J576" s="22">
        <v>877.59</v>
      </c>
      <c r="K576" s="20"/>
      <c r="L576" s="22">
        <v>629.47</v>
      </c>
      <c r="M576" s="22">
        <v>1776.7</v>
      </c>
      <c r="N576" s="22">
        <v>0</v>
      </c>
      <c r="O576" s="22">
        <v>-134.97</v>
      </c>
      <c r="P576" s="22">
        <v>-10.43</v>
      </c>
      <c r="Q576" s="28">
        <f t="shared" si="16"/>
        <v>-145.4</v>
      </c>
      <c r="R576" s="22">
        <v>0</v>
      </c>
      <c r="S576" s="22">
        <v>500.3</v>
      </c>
      <c r="T576" s="28">
        <f t="shared" si="17"/>
        <v>500.3</v>
      </c>
      <c r="U576" s="20"/>
      <c r="W576" s="135">
        <f t="array" ref="W576">SUM(($D576=W$25)*($G576="CM")*($H576:$P576))</f>
        <v>0</v>
      </c>
      <c r="X576" s="135">
        <f t="array" ref="X576">SUM(($D576=W$25)*($G576&lt;&gt;"CM")*($H576:$P576))</f>
        <v>0</v>
      </c>
      <c r="AA576" s="135">
        <f t="array" ref="AA576">SUM(($D576=AA$25)*($G576="CM")*(H576+I576+J576+K576+L576+N576))</f>
        <v>5099.8600000000006</v>
      </c>
      <c r="AB576" s="135">
        <f t="array" ref="AB576">SUM(($D576=AA$25)*($G576&lt;&gt;"CM")*(H576+I576+J576+K576+L576+N576))</f>
        <v>0</v>
      </c>
    </row>
    <row r="577" spans="1:28" ht="15.75" thickBot="1" x14ac:dyDescent="0.3">
      <c r="A577" s="18" t="s">
        <v>22</v>
      </c>
      <c r="B577" s="18" t="s">
        <v>22</v>
      </c>
      <c r="C577" s="18" t="s">
        <v>89</v>
      </c>
      <c r="D577" s="27" t="s">
        <v>270</v>
      </c>
      <c r="E577" s="18" t="s">
        <v>90</v>
      </c>
      <c r="F577" s="19">
        <v>42835</v>
      </c>
      <c r="G577" s="27" t="s">
        <v>273</v>
      </c>
      <c r="H577" s="23">
        <v>90</v>
      </c>
      <c r="I577" s="23">
        <v>1458</v>
      </c>
      <c r="J577" s="23">
        <v>298.81</v>
      </c>
      <c r="K577" s="21"/>
      <c r="L577" s="23">
        <v>268.92</v>
      </c>
      <c r="M577" s="23">
        <v>604.95000000000005</v>
      </c>
      <c r="N577" s="23">
        <v>0</v>
      </c>
      <c r="O577" s="23">
        <v>-45.96</v>
      </c>
      <c r="P577" s="23">
        <v>-3.55</v>
      </c>
      <c r="Q577" s="28">
        <f t="shared" si="16"/>
        <v>-49.51</v>
      </c>
      <c r="R577" s="23">
        <v>0</v>
      </c>
      <c r="S577" s="23">
        <v>207.55</v>
      </c>
      <c r="T577" s="28">
        <f t="shared" si="17"/>
        <v>207.55</v>
      </c>
      <c r="U577" s="21"/>
      <c r="W577" s="135">
        <f t="array" ref="W577">SUM(($D577=W$25)*($G577="CM")*($H577:$P577))</f>
        <v>0</v>
      </c>
      <c r="X577" s="135">
        <f t="array" ref="X577">SUM(($D577=W$25)*($G577&lt;&gt;"CM")*($H577:$P577))</f>
        <v>0</v>
      </c>
      <c r="AA577" s="135">
        <f t="array" ref="AA577">SUM(($D577=AA$25)*($G577="CM")*(H577+I577+J577+K577+L577+N577))</f>
        <v>2115.73</v>
      </c>
      <c r="AB577" s="135">
        <f t="array" ref="AB577">SUM(($D577=AA$25)*($G577&lt;&gt;"CM")*(H577+I577+J577+K577+L577+N577))</f>
        <v>0</v>
      </c>
    </row>
    <row r="578" spans="1:28" ht="15.75" thickBot="1" x14ac:dyDescent="0.3">
      <c r="A578" s="18" t="s">
        <v>22</v>
      </c>
      <c r="B578" s="18" t="s">
        <v>22</v>
      </c>
      <c r="C578" s="18" t="s">
        <v>89</v>
      </c>
      <c r="D578" s="27" t="s">
        <v>270</v>
      </c>
      <c r="E578" s="18" t="s">
        <v>90</v>
      </c>
      <c r="F578" s="19">
        <v>42836</v>
      </c>
      <c r="G578" s="27" t="s">
        <v>273</v>
      </c>
      <c r="H578" s="22">
        <v>180</v>
      </c>
      <c r="I578" s="22">
        <v>3199.5</v>
      </c>
      <c r="J578" s="22">
        <v>774.22</v>
      </c>
      <c r="K578" s="20"/>
      <c r="L578" s="22">
        <v>590.13</v>
      </c>
      <c r="M578" s="22">
        <v>1567.42</v>
      </c>
      <c r="N578" s="22">
        <v>0</v>
      </c>
      <c r="O578" s="22">
        <v>-119.07</v>
      </c>
      <c r="P578" s="22">
        <v>-9.1999999999999993</v>
      </c>
      <c r="Q578" s="28">
        <f t="shared" si="16"/>
        <v>-128.26999999999998</v>
      </c>
      <c r="R578" s="22">
        <v>0</v>
      </c>
      <c r="S578" s="22">
        <v>465.37</v>
      </c>
      <c r="T578" s="28">
        <f t="shared" si="17"/>
        <v>465.37</v>
      </c>
      <c r="U578" s="20"/>
      <c r="W578" s="135">
        <f t="array" ref="W578">SUM(($D578=W$25)*($G578="CM")*($H578:$P578))</f>
        <v>0</v>
      </c>
      <c r="X578" s="135">
        <f t="array" ref="X578">SUM(($D578=W$25)*($G578&lt;&gt;"CM")*($H578:$P578))</f>
        <v>0</v>
      </c>
      <c r="AA578" s="135">
        <f t="array" ref="AA578">SUM(($D578=AA$25)*($G578="CM")*(H578+I578+J578+K578+L578+N578))</f>
        <v>4743.8500000000004</v>
      </c>
      <c r="AB578" s="135">
        <f t="array" ref="AB578">SUM(($D578=AA$25)*($G578&lt;&gt;"CM")*(H578+I578+J578+K578+L578+N578))</f>
        <v>0</v>
      </c>
    </row>
    <row r="579" spans="1:28" ht="15.75" thickBot="1" x14ac:dyDescent="0.3">
      <c r="A579" s="18" t="s">
        <v>22</v>
      </c>
      <c r="B579" s="18" t="s">
        <v>22</v>
      </c>
      <c r="C579" s="18" t="s">
        <v>89</v>
      </c>
      <c r="D579" s="27" t="s">
        <v>270</v>
      </c>
      <c r="E579" s="18" t="s">
        <v>90</v>
      </c>
      <c r="F579" s="19">
        <v>42837</v>
      </c>
      <c r="G579" s="27" t="s">
        <v>273</v>
      </c>
      <c r="H579" s="23">
        <v>270</v>
      </c>
      <c r="I579" s="23">
        <v>2413.8000000000002</v>
      </c>
      <c r="J579" s="23">
        <v>634.23</v>
      </c>
      <c r="K579" s="21"/>
      <c r="L579" s="23">
        <v>445.22</v>
      </c>
      <c r="M579" s="23">
        <v>1284.02</v>
      </c>
      <c r="N579" s="23">
        <v>0</v>
      </c>
      <c r="O579" s="23">
        <v>-97.53</v>
      </c>
      <c r="P579" s="23">
        <v>-7.54</v>
      </c>
      <c r="Q579" s="28">
        <f t="shared" ref="Q579:Q642" si="18">O579+P579</f>
        <v>-105.07000000000001</v>
      </c>
      <c r="R579" s="23">
        <v>0</v>
      </c>
      <c r="S579" s="23">
        <v>369.18</v>
      </c>
      <c r="T579" s="28">
        <f t="shared" ref="T579:T642" si="19">R579+S579</f>
        <v>369.18</v>
      </c>
      <c r="U579" s="21"/>
      <c r="W579" s="135">
        <f t="array" ref="W579">SUM(($D579=W$25)*($G579="CM")*($H579:$P579))</f>
        <v>0</v>
      </c>
      <c r="X579" s="135">
        <f t="array" ref="X579">SUM(($D579=W$25)*($G579&lt;&gt;"CM")*($H579:$P579))</f>
        <v>0</v>
      </c>
      <c r="AA579" s="135">
        <f t="array" ref="AA579">SUM(($D579=AA$25)*($G579="CM")*(H579+I579+J579+K579+L579+N579))</f>
        <v>3763.25</v>
      </c>
      <c r="AB579" s="135">
        <f t="array" ref="AB579">SUM(($D579=AA$25)*($G579&lt;&gt;"CM")*(H579+I579+J579+K579+L579+N579))</f>
        <v>0</v>
      </c>
    </row>
    <row r="580" spans="1:28" ht="15.75" thickBot="1" x14ac:dyDescent="0.3">
      <c r="A580" s="18" t="s">
        <v>22</v>
      </c>
      <c r="B580" s="18" t="s">
        <v>22</v>
      </c>
      <c r="C580" s="18" t="s">
        <v>89</v>
      </c>
      <c r="D580" s="27" t="s">
        <v>270</v>
      </c>
      <c r="E580" s="18" t="s">
        <v>90</v>
      </c>
      <c r="F580" s="19">
        <v>42839</v>
      </c>
      <c r="G580" s="27" t="s">
        <v>273</v>
      </c>
      <c r="H580" s="22">
        <v>90</v>
      </c>
      <c r="I580" s="22">
        <v>2432.6999999999998</v>
      </c>
      <c r="J580" s="22">
        <v>1386.38</v>
      </c>
      <c r="K580" s="20"/>
      <c r="L580" s="22">
        <v>448.7</v>
      </c>
      <c r="M580" s="22">
        <v>2806.75</v>
      </c>
      <c r="N580" s="22">
        <v>0</v>
      </c>
      <c r="O580" s="22">
        <v>-213.21</v>
      </c>
      <c r="P580" s="22">
        <v>-16.48</v>
      </c>
      <c r="Q580" s="28">
        <f t="shared" si="18"/>
        <v>-229.69</v>
      </c>
      <c r="R580" s="22">
        <v>0</v>
      </c>
      <c r="S580" s="22">
        <v>427.5</v>
      </c>
      <c r="T580" s="28">
        <f t="shared" si="19"/>
        <v>427.5</v>
      </c>
      <c r="U580" s="20"/>
      <c r="W580" s="135">
        <f t="array" ref="W580">SUM(($D580=W$25)*($G580="CM")*($H580:$P580))</f>
        <v>0</v>
      </c>
      <c r="X580" s="135">
        <f t="array" ref="X580">SUM(($D580=W$25)*($G580&lt;&gt;"CM")*($H580:$P580))</f>
        <v>0</v>
      </c>
      <c r="AA580" s="135">
        <f t="array" ref="AA580">SUM(($D580=AA$25)*($G580="CM")*(H580+I580+J580+K580+L580+N580))</f>
        <v>4357.78</v>
      </c>
      <c r="AB580" s="135">
        <f t="array" ref="AB580">SUM(($D580=AA$25)*($G580&lt;&gt;"CM")*(H580+I580+J580+K580+L580+N580))</f>
        <v>0</v>
      </c>
    </row>
    <row r="581" spans="1:28" ht="15.75" thickBot="1" x14ac:dyDescent="0.3">
      <c r="A581" s="18" t="s">
        <v>22</v>
      </c>
      <c r="B581" s="18" t="s">
        <v>22</v>
      </c>
      <c r="C581" s="18" t="s">
        <v>89</v>
      </c>
      <c r="D581" s="27" t="s">
        <v>270</v>
      </c>
      <c r="E581" s="18" t="s">
        <v>90</v>
      </c>
      <c r="F581" s="19">
        <v>42840</v>
      </c>
      <c r="G581" s="27" t="s">
        <v>273</v>
      </c>
      <c r="H581" s="23">
        <v>90</v>
      </c>
      <c r="I581" s="23">
        <v>675</v>
      </c>
      <c r="J581" s="23">
        <v>24.23</v>
      </c>
      <c r="K581" s="21"/>
      <c r="L581" s="23">
        <v>124.5</v>
      </c>
      <c r="M581" s="23">
        <v>49.05</v>
      </c>
      <c r="N581" s="23">
        <v>0</v>
      </c>
      <c r="O581" s="23">
        <v>-3.72</v>
      </c>
      <c r="P581" s="23">
        <v>-0.28999999999999998</v>
      </c>
      <c r="Q581" s="28">
        <f t="shared" si="18"/>
        <v>-4.01</v>
      </c>
      <c r="R581" s="23">
        <v>0</v>
      </c>
      <c r="S581" s="23">
        <v>89.64</v>
      </c>
      <c r="T581" s="28">
        <f t="shared" si="19"/>
        <v>89.64</v>
      </c>
      <c r="U581" s="21"/>
      <c r="W581" s="135">
        <f t="array" ref="W581">SUM(($D581=W$25)*($G581="CM")*($H581:$P581))</f>
        <v>0</v>
      </c>
      <c r="X581" s="135">
        <f t="array" ref="X581">SUM(($D581=W$25)*($G581&lt;&gt;"CM")*($H581:$P581))</f>
        <v>0</v>
      </c>
      <c r="AA581" s="135">
        <f t="array" ref="AA581">SUM(($D581=AA$25)*($G581="CM")*(H581+I581+J581+K581+L581+N581))</f>
        <v>913.73</v>
      </c>
      <c r="AB581" s="135">
        <f t="array" ref="AB581">SUM(($D581=AA$25)*($G581&lt;&gt;"CM")*(H581+I581+J581+K581+L581+N581))</f>
        <v>0</v>
      </c>
    </row>
    <row r="582" spans="1:28" ht="15.75" thickBot="1" x14ac:dyDescent="0.3">
      <c r="A582" s="18" t="s">
        <v>22</v>
      </c>
      <c r="B582" s="18" t="s">
        <v>22</v>
      </c>
      <c r="C582" s="18" t="s">
        <v>89</v>
      </c>
      <c r="D582" s="27" t="s">
        <v>270</v>
      </c>
      <c r="E582" s="18" t="s">
        <v>90</v>
      </c>
      <c r="F582" s="19">
        <v>42841</v>
      </c>
      <c r="G582" s="27" t="s">
        <v>273</v>
      </c>
      <c r="H582" s="22">
        <v>540</v>
      </c>
      <c r="I582" s="22">
        <v>10969.43</v>
      </c>
      <c r="J582" s="22">
        <v>3332.17</v>
      </c>
      <c r="K582" s="20"/>
      <c r="L582" s="22">
        <v>2023.25</v>
      </c>
      <c r="M582" s="22">
        <v>6746.01</v>
      </c>
      <c r="N582" s="22">
        <v>0</v>
      </c>
      <c r="O582" s="22">
        <v>-512.45000000000005</v>
      </c>
      <c r="P582" s="22">
        <v>-39.61</v>
      </c>
      <c r="Q582" s="28">
        <f t="shared" si="18"/>
        <v>-552.06000000000006</v>
      </c>
      <c r="R582" s="22">
        <v>0</v>
      </c>
      <c r="S582" s="22">
        <v>1654.45</v>
      </c>
      <c r="T582" s="28">
        <f t="shared" si="19"/>
        <v>1654.45</v>
      </c>
      <c r="U582" s="20"/>
      <c r="W582" s="135">
        <f t="array" ref="W582">SUM(($D582=W$25)*($G582="CM")*($H582:$P582))</f>
        <v>0</v>
      </c>
      <c r="X582" s="135">
        <f t="array" ref="X582">SUM(($D582=W$25)*($G582&lt;&gt;"CM")*($H582:$P582))</f>
        <v>0</v>
      </c>
      <c r="AA582" s="135">
        <f t="array" ref="AA582">SUM(($D582=AA$25)*($G582="CM")*(H582+I582+J582+K582+L582+N582))</f>
        <v>16864.849999999999</v>
      </c>
      <c r="AB582" s="135">
        <f t="array" ref="AB582">SUM(($D582=AA$25)*($G582&lt;&gt;"CM")*(H582+I582+J582+K582+L582+N582))</f>
        <v>0</v>
      </c>
    </row>
    <row r="583" spans="1:28" ht="15.75" thickBot="1" x14ac:dyDescent="0.3">
      <c r="A583" s="18" t="s">
        <v>22</v>
      </c>
      <c r="B583" s="18" t="s">
        <v>22</v>
      </c>
      <c r="C583" s="18" t="s">
        <v>89</v>
      </c>
      <c r="D583" s="27" t="s">
        <v>270</v>
      </c>
      <c r="E583" s="18" t="s">
        <v>90</v>
      </c>
      <c r="F583" s="19">
        <v>42842</v>
      </c>
      <c r="G583" s="27" t="s">
        <v>273</v>
      </c>
      <c r="H583" s="23">
        <v>270</v>
      </c>
      <c r="I583" s="23">
        <v>6363.9</v>
      </c>
      <c r="J583" s="23">
        <v>2127.7600000000002</v>
      </c>
      <c r="K583" s="21"/>
      <c r="L583" s="23">
        <v>1173.79</v>
      </c>
      <c r="M583" s="23">
        <v>4307.68</v>
      </c>
      <c r="N583" s="23">
        <v>0</v>
      </c>
      <c r="O583" s="23">
        <v>-327.23</v>
      </c>
      <c r="P583" s="23">
        <v>-25.29</v>
      </c>
      <c r="Q583" s="28">
        <f t="shared" si="18"/>
        <v>-352.52000000000004</v>
      </c>
      <c r="R583" s="23">
        <v>0</v>
      </c>
      <c r="S583" s="23">
        <v>974.67</v>
      </c>
      <c r="T583" s="28">
        <f t="shared" si="19"/>
        <v>974.67</v>
      </c>
      <c r="U583" s="21"/>
      <c r="W583" s="135">
        <f t="array" ref="W583">SUM(($D583=W$25)*($G583="CM")*($H583:$P583))</f>
        <v>0</v>
      </c>
      <c r="X583" s="135">
        <f t="array" ref="X583">SUM(($D583=W$25)*($G583&lt;&gt;"CM")*($H583:$P583))</f>
        <v>0</v>
      </c>
      <c r="AA583" s="135">
        <f t="array" ref="AA583">SUM(($D583=AA$25)*($G583="CM")*(H583+I583+J583+K583+L583+N583))</f>
        <v>9935.4500000000007</v>
      </c>
      <c r="AB583" s="135">
        <f t="array" ref="AB583">SUM(($D583=AA$25)*($G583&lt;&gt;"CM")*(H583+I583+J583+K583+L583+N583))</f>
        <v>0</v>
      </c>
    </row>
    <row r="584" spans="1:28" ht="15.75" thickBot="1" x14ac:dyDescent="0.3">
      <c r="A584" s="18" t="s">
        <v>22</v>
      </c>
      <c r="B584" s="18" t="s">
        <v>22</v>
      </c>
      <c r="C584" s="18" t="s">
        <v>89</v>
      </c>
      <c r="D584" s="27" t="s">
        <v>270</v>
      </c>
      <c r="E584" s="18" t="s">
        <v>90</v>
      </c>
      <c r="F584" s="19">
        <v>42843</v>
      </c>
      <c r="G584" s="27" t="s">
        <v>273</v>
      </c>
      <c r="H584" s="22">
        <v>90</v>
      </c>
      <c r="I584" s="22">
        <v>675</v>
      </c>
      <c r="J584" s="22">
        <v>17.23</v>
      </c>
      <c r="K584" s="20"/>
      <c r="L584" s="22">
        <v>124.5</v>
      </c>
      <c r="M584" s="22">
        <v>34.880000000000003</v>
      </c>
      <c r="N584" s="22">
        <v>0</v>
      </c>
      <c r="O584" s="22">
        <v>-2.65</v>
      </c>
      <c r="P584" s="22">
        <v>-0.2</v>
      </c>
      <c r="Q584" s="28">
        <f t="shared" si="18"/>
        <v>-2.85</v>
      </c>
      <c r="R584" s="22">
        <v>0</v>
      </c>
      <c r="S584" s="22">
        <v>88.95</v>
      </c>
      <c r="T584" s="28">
        <f t="shared" si="19"/>
        <v>88.95</v>
      </c>
      <c r="U584" s="20"/>
      <c r="W584" s="135">
        <f t="array" ref="W584">SUM(($D584=W$25)*($G584="CM")*($H584:$P584))</f>
        <v>0</v>
      </c>
      <c r="X584" s="135">
        <f t="array" ref="X584">SUM(($D584=W$25)*($G584&lt;&gt;"CM")*($H584:$P584))</f>
        <v>0</v>
      </c>
      <c r="AA584" s="135">
        <f t="array" ref="AA584">SUM(($D584=AA$25)*($G584="CM")*(H584+I584+J584+K584+L584+N584))</f>
        <v>906.73</v>
      </c>
      <c r="AB584" s="135">
        <f t="array" ref="AB584">SUM(($D584=AA$25)*($G584&lt;&gt;"CM")*(H584+I584+J584+K584+L584+N584))</f>
        <v>0</v>
      </c>
    </row>
    <row r="585" spans="1:28" ht="15.75" thickBot="1" x14ac:dyDescent="0.3">
      <c r="A585" s="18" t="s">
        <v>22</v>
      </c>
      <c r="B585" s="18" t="s">
        <v>22</v>
      </c>
      <c r="C585" s="18" t="s">
        <v>89</v>
      </c>
      <c r="D585" s="27" t="s">
        <v>270</v>
      </c>
      <c r="E585" s="18" t="s">
        <v>90</v>
      </c>
      <c r="F585" s="19">
        <v>42844</v>
      </c>
      <c r="G585" s="27" t="s">
        <v>273</v>
      </c>
      <c r="H585" s="23">
        <v>360</v>
      </c>
      <c r="I585" s="23">
        <v>8646.75</v>
      </c>
      <c r="J585" s="23">
        <v>3347.5</v>
      </c>
      <c r="K585" s="21"/>
      <c r="L585" s="23">
        <v>1594.85</v>
      </c>
      <c r="M585" s="23">
        <v>6777.08</v>
      </c>
      <c r="N585" s="23">
        <v>0</v>
      </c>
      <c r="O585" s="23">
        <v>-514.79999999999995</v>
      </c>
      <c r="P585" s="23">
        <v>-39.799999999999997</v>
      </c>
      <c r="Q585" s="28">
        <f t="shared" si="18"/>
        <v>-554.59999999999991</v>
      </c>
      <c r="R585" s="23">
        <v>0</v>
      </c>
      <c r="S585" s="23">
        <v>1368.42</v>
      </c>
      <c r="T585" s="28">
        <f t="shared" si="19"/>
        <v>1368.42</v>
      </c>
      <c r="U585" s="21"/>
      <c r="W585" s="135">
        <f t="array" ref="W585">SUM(($D585=W$25)*($G585="CM")*($H585:$P585))</f>
        <v>0</v>
      </c>
      <c r="X585" s="135">
        <f t="array" ref="X585">SUM(($D585=W$25)*($G585&lt;&gt;"CM")*($H585:$P585))</f>
        <v>0</v>
      </c>
      <c r="AA585" s="135">
        <f t="array" ref="AA585">SUM(($D585=AA$25)*($G585="CM")*(H585+I585+J585+K585+L585+N585))</f>
        <v>13949.1</v>
      </c>
      <c r="AB585" s="135">
        <f t="array" ref="AB585">SUM(($D585=AA$25)*($G585&lt;&gt;"CM")*(H585+I585+J585+K585+L585+N585))</f>
        <v>0</v>
      </c>
    </row>
    <row r="586" spans="1:28" ht="15.75" thickBot="1" x14ac:dyDescent="0.3">
      <c r="A586" s="18" t="s">
        <v>22</v>
      </c>
      <c r="B586" s="18" t="s">
        <v>22</v>
      </c>
      <c r="C586" s="18" t="s">
        <v>89</v>
      </c>
      <c r="D586" s="27" t="s">
        <v>270</v>
      </c>
      <c r="E586" s="18" t="s">
        <v>90</v>
      </c>
      <c r="F586" s="19">
        <v>42845</v>
      </c>
      <c r="G586" s="27" t="s">
        <v>273</v>
      </c>
      <c r="H586" s="22">
        <v>360</v>
      </c>
      <c r="I586" s="22">
        <v>6546.15</v>
      </c>
      <c r="J586" s="22">
        <v>2016.84</v>
      </c>
      <c r="K586" s="20"/>
      <c r="L586" s="22">
        <v>1207.4000000000001</v>
      </c>
      <c r="M586" s="22">
        <v>4083.14</v>
      </c>
      <c r="N586" s="22">
        <v>0</v>
      </c>
      <c r="O586" s="22">
        <v>-310.17</v>
      </c>
      <c r="P586" s="22">
        <v>-23.97</v>
      </c>
      <c r="Q586" s="28">
        <f t="shared" si="18"/>
        <v>-334.14</v>
      </c>
      <c r="R586" s="22">
        <v>0</v>
      </c>
      <c r="S586" s="22">
        <v>993.8</v>
      </c>
      <c r="T586" s="28">
        <f t="shared" si="19"/>
        <v>993.8</v>
      </c>
      <c r="U586" s="20"/>
      <c r="W586" s="135">
        <f t="array" ref="W586">SUM(($D586=W$25)*($G586="CM")*($H586:$P586))</f>
        <v>0</v>
      </c>
      <c r="X586" s="135">
        <f t="array" ref="X586">SUM(($D586=W$25)*($G586&lt;&gt;"CM")*($H586:$P586))</f>
        <v>0</v>
      </c>
      <c r="AA586" s="135">
        <f t="array" ref="AA586">SUM(($D586=AA$25)*($G586="CM")*(H586+I586+J586+K586+L586+N586))</f>
        <v>10130.39</v>
      </c>
      <c r="AB586" s="135">
        <f t="array" ref="AB586">SUM(($D586=AA$25)*($G586&lt;&gt;"CM")*(H586+I586+J586+K586+L586+N586))</f>
        <v>0</v>
      </c>
    </row>
    <row r="587" spans="1:28" ht="15.75" thickBot="1" x14ac:dyDescent="0.3">
      <c r="A587" s="18" t="s">
        <v>22</v>
      </c>
      <c r="B587" s="18" t="s">
        <v>22</v>
      </c>
      <c r="C587" s="18" t="s">
        <v>89</v>
      </c>
      <c r="D587" s="27" t="s">
        <v>270</v>
      </c>
      <c r="E587" s="18" t="s">
        <v>90</v>
      </c>
      <c r="F587" s="19">
        <v>42854</v>
      </c>
      <c r="G587" s="27" t="s">
        <v>273</v>
      </c>
      <c r="H587" s="23">
        <v>270</v>
      </c>
      <c r="I587" s="23">
        <v>4911.3</v>
      </c>
      <c r="J587" s="23">
        <v>1320.15</v>
      </c>
      <c r="K587" s="21"/>
      <c r="L587" s="23">
        <v>905.86</v>
      </c>
      <c r="M587" s="23">
        <v>2672.68</v>
      </c>
      <c r="N587" s="23">
        <v>0</v>
      </c>
      <c r="O587" s="23">
        <v>-203.03</v>
      </c>
      <c r="P587" s="23">
        <v>-15.68</v>
      </c>
      <c r="Q587" s="28">
        <f t="shared" si="18"/>
        <v>-218.71</v>
      </c>
      <c r="R587" s="23">
        <v>0</v>
      </c>
      <c r="S587" s="23">
        <v>726.66</v>
      </c>
      <c r="T587" s="28">
        <f t="shared" si="19"/>
        <v>726.66</v>
      </c>
      <c r="U587" s="21"/>
      <c r="W587" s="135">
        <f t="array" ref="W587">SUM(($D587=W$25)*($G587="CM")*($H587:$P587))</f>
        <v>0</v>
      </c>
      <c r="X587" s="135">
        <f t="array" ref="X587">SUM(($D587=W$25)*($G587&lt;&gt;"CM")*($H587:$P587))</f>
        <v>0</v>
      </c>
      <c r="AA587" s="135">
        <f t="array" ref="AA587">SUM(($D587=AA$25)*($G587="CM")*(H587+I587+J587+K587+L587+N587))</f>
        <v>7407.31</v>
      </c>
      <c r="AB587" s="135">
        <f t="array" ref="AB587">SUM(($D587=AA$25)*($G587&lt;&gt;"CM")*(H587+I587+J587+K587+L587+N587))</f>
        <v>0</v>
      </c>
    </row>
    <row r="588" spans="1:28" ht="15.75" thickBot="1" x14ac:dyDescent="0.3">
      <c r="A588" s="18" t="s">
        <v>22</v>
      </c>
      <c r="B588" s="18" t="s">
        <v>22</v>
      </c>
      <c r="C588" s="18" t="s">
        <v>89</v>
      </c>
      <c r="D588" s="27" t="s">
        <v>270</v>
      </c>
      <c r="E588" s="18" t="s">
        <v>90</v>
      </c>
      <c r="F588" s="19">
        <v>42855</v>
      </c>
      <c r="G588" s="27" t="s">
        <v>273</v>
      </c>
      <c r="H588" s="22">
        <v>90</v>
      </c>
      <c r="I588" s="22">
        <v>3372.3</v>
      </c>
      <c r="J588" s="22">
        <v>1004.12</v>
      </c>
      <c r="K588" s="20"/>
      <c r="L588" s="22">
        <v>622</v>
      </c>
      <c r="M588" s="22">
        <v>2032.85</v>
      </c>
      <c r="N588" s="22">
        <v>0</v>
      </c>
      <c r="O588" s="22">
        <v>-154.41999999999999</v>
      </c>
      <c r="P588" s="22">
        <v>-11.94</v>
      </c>
      <c r="Q588" s="28">
        <f t="shared" si="18"/>
        <v>-166.35999999999999</v>
      </c>
      <c r="R588" s="22">
        <v>0</v>
      </c>
      <c r="S588" s="22">
        <v>499.17</v>
      </c>
      <c r="T588" s="28">
        <f t="shared" si="19"/>
        <v>499.17</v>
      </c>
      <c r="U588" s="20"/>
      <c r="W588" s="135">
        <f t="array" ref="W588">SUM(($D588=W$25)*($G588="CM")*($H588:$P588))</f>
        <v>0</v>
      </c>
      <c r="X588" s="135">
        <f t="array" ref="X588">SUM(($D588=W$25)*($G588&lt;&gt;"CM")*($H588:$P588))</f>
        <v>0</v>
      </c>
      <c r="AA588" s="135">
        <f t="array" ref="AA588">SUM(($D588=AA$25)*($G588="CM")*(H588+I588+J588+K588+L588+N588))</f>
        <v>5088.42</v>
      </c>
      <c r="AB588" s="135">
        <f t="array" ref="AB588">SUM(($D588=AA$25)*($G588&lt;&gt;"CM")*(H588+I588+J588+K588+L588+N588))</f>
        <v>0</v>
      </c>
    </row>
    <row r="589" spans="1:28" ht="15.75" thickBot="1" x14ac:dyDescent="0.3">
      <c r="A589" s="18" t="s">
        <v>22</v>
      </c>
      <c r="B589" s="18" t="s">
        <v>22</v>
      </c>
      <c r="C589" s="18" t="s">
        <v>91</v>
      </c>
      <c r="D589" s="27" t="s">
        <v>270</v>
      </c>
      <c r="E589" s="18" t="s">
        <v>92</v>
      </c>
      <c r="F589" s="19">
        <v>42810</v>
      </c>
      <c r="G589" s="27" t="s">
        <v>274</v>
      </c>
      <c r="H589" s="23">
        <v>180</v>
      </c>
      <c r="I589" s="23">
        <v>5763.83</v>
      </c>
      <c r="J589" s="23">
        <v>1918.86</v>
      </c>
      <c r="K589" s="21"/>
      <c r="L589" s="23">
        <v>1063.0999999999999</v>
      </c>
      <c r="M589" s="23">
        <v>3884.76</v>
      </c>
      <c r="N589" s="23">
        <v>0</v>
      </c>
      <c r="O589" s="23">
        <v>32.79</v>
      </c>
      <c r="P589" s="23">
        <v>-65.58</v>
      </c>
      <c r="Q589" s="28">
        <f t="shared" si="18"/>
        <v>-32.79</v>
      </c>
      <c r="R589" s="23">
        <v>0</v>
      </c>
      <c r="S589" s="23">
        <v>719.41</v>
      </c>
      <c r="T589" s="28">
        <f t="shared" si="19"/>
        <v>719.41</v>
      </c>
      <c r="U589" s="21"/>
      <c r="W589" s="135">
        <f t="array" ref="W589">SUM(($D589=W$25)*($G589="CM")*($H589:$P589))</f>
        <v>0</v>
      </c>
      <c r="X589" s="135">
        <f t="array" ref="X589">SUM(($D589=W$25)*($G589&lt;&gt;"CM")*($H589:$P589))</f>
        <v>0</v>
      </c>
      <c r="AA589" s="135">
        <f t="array" ref="AA589">SUM(($D589=AA$25)*($G589="CM")*(H589+I589+J589+K589+L589+N589))</f>
        <v>0</v>
      </c>
      <c r="AB589" s="135">
        <f t="array" ref="AB589">SUM(($D589=AA$25)*($G589&lt;&gt;"CM")*(H589+I589+J589+K589+L589+N589))</f>
        <v>8925.7899999999991</v>
      </c>
    </row>
    <row r="590" spans="1:28" ht="15.75" thickBot="1" x14ac:dyDescent="0.3">
      <c r="A590" s="18" t="s">
        <v>22</v>
      </c>
      <c r="B590" s="18" t="s">
        <v>22</v>
      </c>
      <c r="C590" s="18" t="s">
        <v>91</v>
      </c>
      <c r="D590" s="27" t="s">
        <v>270</v>
      </c>
      <c r="E590" s="18" t="s">
        <v>92</v>
      </c>
      <c r="F590" s="19">
        <v>42812</v>
      </c>
      <c r="G590" s="27" t="s">
        <v>274</v>
      </c>
      <c r="H590" s="22">
        <v>180</v>
      </c>
      <c r="I590" s="22">
        <v>4387.5</v>
      </c>
      <c r="J590" s="22">
        <v>384.42</v>
      </c>
      <c r="K590" s="20"/>
      <c r="L590" s="22">
        <v>809.25</v>
      </c>
      <c r="M590" s="22">
        <v>778.26</v>
      </c>
      <c r="N590" s="22">
        <v>0</v>
      </c>
      <c r="O590" s="22">
        <v>6.57</v>
      </c>
      <c r="P590" s="22">
        <v>-13.14</v>
      </c>
      <c r="Q590" s="28">
        <f t="shared" si="18"/>
        <v>-6.57</v>
      </c>
      <c r="R590" s="22">
        <v>0</v>
      </c>
      <c r="S590" s="22">
        <v>464.35</v>
      </c>
      <c r="T590" s="28">
        <f t="shared" si="19"/>
        <v>464.35</v>
      </c>
      <c r="U590" s="20"/>
      <c r="W590" s="135">
        <f t="array" ref="W590">SUM(($D590=W$25)*($G590="CM")*($H590:$P590))</f>
        <v>0</v>
      </c>
      <c r="X590" s="135">
        <f t="array" ref="X590">SUM(($D590=W$25)*($G590&lt;&gt;"CM")*($H590:$P590))</f>
        <v>0</v>
      </c>
      <c r="AA590" s="135">
        <f t="array" ref="AA590">SUM(($D590=AA$25)*($G590="CM")*(H590+I590+J590+K590+L590+N590))</f>
        <v>0</v>
      </c>
      <c r="AB590" s="135">
        <f t="array" ref="AB590">SUM(($D590=AA$25)*($G590&lt;&gt;"CM")*(H590+I590+J590+K590+L590+N590))</f>
        <v>5761.17</v>
      </c>
    </row>
    <row r="591" spans="1:28" ht="15.75" thickBot="1" x14ac:dyDescent="0.3">
      <c r="A591" s="18" t="s">
        <v>22</v>
      </c>
      <c r="B591" s="18" t="s">
        <v>22</v>
      </c>
      <c r="C591" s="18" t="s">
        <v>91</v>
      </c>
      <c r="D591" s="27" t="s">
        <v>270</v>
      </c>
      <c r="E591" s="18" t="s">
        <v>92</v>
      </c>
      <c r="F591" s="19">
        <v>42813</v>
      </c>
      <c r="G591" s="27" t="s">
        <v>274</v>
      </c>
      <c r="H591" s="23">
        <v>90</v>
      </c>
      <c r="I591" s="23">
        <v>2913.3</v>
      </c>
      <c r="J591" s="23">
        <v>559.94000000000005</v>
      </c>
      <c r="K591" s="21"/>
      <c r="L591" s="23">
        <v>537.34</v>
      </c>
      <c r="M591" s="23">
        <v>1133.5999999999999</v>
      </c>
      <c r="N591" s="23">
        <v>0</v>
      </c>
      <c r="O591" s="23">
        <v>9.57</v>
      </c>
      <c r="P591" s="23">
        <v>-19.14</v>
      </c>
      <c r="Q591" s="28">
        <f t="shared" si="18"/>
        <v>-9.57</v>
      </c>
      <c r="R591" s="23">
        <v>0</v>
      </c>
      <c r="S591" s="23">
        <v>330.51</v>
      </c>
      <c r="T591" s="28">
        <f t="shared" si="19"/>
        <v>330.51</v>
      </c>
      <c r="U591" s="21"/>
      <c r="W591" s="135">
        <f t="array" ref="W591">SUM(($D591=W$25)*($G591="CM")*($H591:$P591))</f>
        <v>0</v>
      </c>
      <c r="X591" s="135">
        <f t="array" ref="X591">SUM(($D591=W$25)*($G591&lt;&gt;"CM")*($H591:$P591))</f>
        <v>0</v>
      </c>
      <c r="AA591" s="135">
        <f t="array" ref="AA591">SUM(($D591=AA$25)*($G591="CM")*(H591+I591+J591+K591+L591+N591))</f>
        <v>0</v>
      </c>
      <c r="AB591" s="135">
        <f t="array" ref="AB591">SUM(($D591=AA$25)*($G591&lt;&gt;"CM")*(H591+I591+J591+K591+L591+N591))</f>
        <v>4100.58</v>
      </c>
    </row>
    <row r="592" spans="1:28" ht="15.75" thickBot="1" x14ac:dyDescent="0.3">
      <c r="A592" s="18" t="s">
        <v>22</v>
      </c>
      <c r="B592" s="18" t="s">
        <v>22</v>
      </c>
      <c r="C592" s="18" t="s">
        <v>91</v>
      </c>
      <c r="D592" s="27" t="s">
        <v>270</v>
      </c>
      <c r="E592" s="18" t="s">
        <v>92</v>
      </c>
      <c r="F592" s="19">
        <v>42830</v>
      </c>
      <c r="G592" s="27" t="s">
        <v>273</v>
      </c>
      <c r="H592" s="22">
        <v>90</v>
      </c>
      <c r="I592" s="22">
        <v>1217.7</v>
      </c>
      <c r="J592" s="22">
        <v>138.09</v>
      </c>
      <c r="K592" s="20"/>
      <c r="L592" s="22">
        <v>224.6</v>
      </c>
      <c r="M592" s="22">
        <v>279.58999999999997</v>
      </c>
      <c r="N592" s="22">
        <v>0</v>
      </c>
      <c r="O592" s="22">
        <v>-21.24</v>
      </c>
      <c r="P592" s="22">
        <v>-1.64</v>
      </c>
      <c r="Q592" s="28">
        <f t="shared" si="18"/>
        <v>-22.88</v>
      </c>
      <c r="R592" s="22">
        <v>0</v>
      </c>
      <c r="S592" s="22">
        <v>163.87</v>
      </c>
      <c r="T592" s="28">
        <f t="shared" si="19"/>
        <v>163.87</v>
      </c>
      <c r="U592" s="20"/>
      <c r="W592" s="135">
        <f t="array" ref="W592">SUM(($D592=W$25)*($G592="CM")*($H592:$P592))</f>
        <v>0</v>
      </c>
      <c r="X592" s="135">
        <f t="array" ref="X592">SUM(($D592=W$25)*($G592&lt;&gt;"CM")*($H592:$P592))</f>
        <v>0</v>
      </c>
      <c r="AA592" s="135">
        <f t="array" ref="AA592">SUM(($D592=AA$25)*($G592="CM")*(H592+I592+J592+K592+L592+N592))</f>
        <v>1670.3899999999999</v>
      </c>
      <c r="AB592" s="135">
        <f t="array" ref="AB592">SUM(($D592=AA$25)*($G592&lt;&gt;"CM")*(H592+I592+J592+K592+L592+N592))</f>
        <v>0</v>
      </c>
    </row>
    <row r="593" spans="1:28" ht="15.75" thickBot="1" x14ac:dyDescent="0.3">
      <c r="A593" s="18" t="s">
        <v>22</v>
      </c>
      <c r="B593" s="18" t="s">
        <v>22</v>
      </c>
      <c r="C593" s="18" t="s">
        <v>91</v>
      </c>
      <c r="D593" s="27" t="s">
        <v>270</v>
      </c>
      <c r="E593" s="18" t="s">
        <v>92</v>
      </c>
      <c r="F593" s="19">
        <v>42831</v>
      </c>
      <c r="G593" s="27" t="s">
        <v>273</v>
      </c>
      <c r="H593" s="23">
        <v>1260</v>
      </c>
      <c r="I593" s="23">
        <v>50093.1</v>
      </c>
      <c r="J593" s="23">
        <v>16570.060000000001</v>
      </c>
      <c r="K593" s="21"/>
      <c r="L593" s="23">
        <v>9239.41</v>
      </c>
      <c r="M593" s="23">
        <v>33546.39</v>
      </c>
      <c r="N593" s="23">
        <v>0</v>
      </c>
      <c r="O593" s="23">
        <v>-2548.29</v>
      </c>
      <c r="P593" s="23">
        <v>-196.97</v>
      </c>
      <c r="Q593" s="28">
        <f t="shared" si="18"/>
        <v>-2745.2599999999998</v>
      </c>
      <c r="R593" s="23">
        <v>0</v>
      </c>
      <c r="S593" s="23">
        <v>7569.66</v>
      </c>
      <c r="T593" s="28">
        <f t="shared" si="19"/>
        <v>7569.66</v>
      </c>
      <c r="U593" s="21"/>
      <c r="W593" s="135">
        <f t="array" ref="W593">SUM(($D593=W$25)*($G593="CM")*($H593:$P593))</f>
        <v>0</v>
      </c>
      <c r="X593" s="135">
        <f t="array" ref="X593">SUM(($D593=W$25)*($G593&lt;&gt;"CM")*($H593:$P593))</f>
        <v>0</v>
      </c>
      <c r="AA593" s="135">
        <f t="array" ref="AA593">SUM(($D593=AA$25)*($G593="CM")*(H593+I593+J593+K593+L593+N593))</f>
        <v>77162.570000000007</v>
      </c>
      <c r="AB593" s="135">
        <f t="array" ref="AB593">SUM(($D593=AA$25)*($G593&lt;&gt;"CM")*(H593+I593+J593+K593+L593+N593))</f>
        <v>0</v>
      </c>
    </row>
    <row r="594" spans="1:28" ht="15.75" thickBot="1" x14ac:dyDescent="0.3">
      <c r="A594" s="18" t="s">
        <v>22</v>
      </c>
      <c r="B594" s="18" t="s">
        <v>22</v>
      </c>
      <c r="C594" s="18" t="s">
        <v>91</v>
      </c>
      <c r="D594" s="27" t="s">
        <v>270</v>
      </c>
      <c r="E594" s="18" t="s">
        <v>92</v>
      </c>
      <c r="F594" s="19">
        <v>42832</v>
      </c>
      <c r="G594" s="27" t="s">
        <v>273</v>
      </c>
      <c r="H594" s="22">
        <v>630</v>
      </c>
      <c r="I594" s="22">
        <v>40173.300000000003</v>
      </c>
      <c r="J594" s="22">
        <v>13314.62</v>
      </c>
      <c r="K594" s="20"/>
      <c r="L594" s="22">
        <v>7409.77</v>
      </c>
      <c r="M594" s="22">
        <v>26955.71</v>
      </c>
      <c r="N594" s="22">
        <v>0</v>
      </c>
      <c r="O594" s="22">
        <v>-2047.66</v>
      </c>
      <c r="P594" s="22">
        <v>-158.26</v>
      </c>
      <c r="Q594" s="28">
        <f t="shared" si="18"/>
        <v>-2205.92</v>
      </c>
      <c r="R594" s="22">
        <v>0</v>
      </c>
      <c r="S594" s="22">
        <v>6035.85</v>
      </c>
      <c r="T594" s="28">
        <f t="shared" si="19"/>
        <v>6035.85</v>
      </c>
      <c r="U594" s="20"/>
      <c r="W594" s="135">
        <f t="array" ref="W594">SUM(($D594=W$25)*($G594="CM")*($H594:$P594))</f>
        <v>0</v>
      </c>
      <c r="X594" s="135">
        <f t="array" ref="X594">SUM(($D594=W$25)*($G594&lt;&gt;"CM")*($H594:$P594))</f>
        <v>0</v>
      </c>
      <c r="AA594" s="135">
        <f t="array" ref="AA594">SUM(($D594=AA$25)*($G594="CM")*(H594+I594+J594+K594+L594+N594))</f>
        <v>61527.69</v>
      </c>
      <c r="AB594" s="135">
        <f t="array" ref="AB594">SUM(($D594=AA$25)*($G594&lt;&gt;"CM")*(H594+I594+J594+K594+L594+N594))</f>
        <v>0</v>
      </c>
    </row>
    <row r="595" spans="1:28" ht="15.75" thickBot="1" x14ac:dyDescent="0.3">
      <c r="A595" s="18" t="s">
        <v>22</v>
      </c>
      <c r="B595" s="18" t="s">
        <v>22</v>
      </c>
      <c r="C595" s="18" t="s">
        <v>91</v>
      </c>
      <c r="D595" s="27" t="s">
        <v>270</v>
      </c>
      <c r="E595" s="18" t="s">
        <v>92</v>
      </c>
      <c r="F595" s="19">
        <v>42833</v>
      </c>
      <c r="G595" s="27" t="s">
        <v>273</v>
      </c>
      <c r="H595" s="23">
        <v>1170</v>
      </c>
      <c r="I595" s="23">
        <v>43058.25</v>
      </c>
      <c r="J595" s="23">
        <v>13955.26</v>
      </c>
      <c r="K595" s="21"/>
      <c r="L595" s="23">
        <v>7941.87</v>
      </c>
      <c r="M595" s="23">
        <v>28252.67</v>
      </c>
      <c r="N595" s="23">
        <v>0</v>
      </c>
      <c r="O595" s="23">
        <v>-2146.16</v>
      </c>
      <c r="P595" s="23">
        <v>-165.88</v>
      </c>
      <c r="Q595" s="28">
        <f t="shared" si="18"/>
        <v>-2312.04</v>
      </c>
      <c r="R595" s="23">
        <v>0</v>
      </c>
      <c r="S595" s="23">
        <v>6486.89</v>
      </c>
      <c r="T595" s="28">
        <f t="shared" si="19"/>
        <v>6486.89</v>
      </c>
      <c r="U595" s="21"/>
      <c r="W595" s="135">
        <f t="array" ref="W595">SUM(($D595=W$25)*($G595="CM")*($H595:$P595))</f>
        <v>0</v>
      </c>
      <c r="X595" s="135">
        <f t="array" ref="X595">SUM(($D595=W$25)*($G595&lt;&gt;"CM")*($H595:$P595))</f>
        <v>0</v>
      </c>
      <c r="AA595" s="135">
        <f t="array" ref="AA595">SUM(($D595=AA$25)*($G595="CM")*(H595+I595+J595+K595+L595+N595))</f>
        <v>66125.38</v>
      </c>
      <c r="AB595" s="135">
        <f t="array" ref="AB595">SUM(($D595=AA$25)*($G595&lt;&gt;"CM")*(H595+I595+J595+K595+L595+N595))</f>
        <v>0</v>
      </c>
    </row>
    <row r="596" spans="1:28" ht="15.75" thickBot="1" x14ac:dyDescent="0.3">
      <c r="A596" s="18" t="s">
        <v>22</v>
      </c>
      <c r="B596" s="18" t="s">
        <v>22</v>
      </c>
      <c r="C596" s="18" t="s">
        <v>91</v>
      </c>
      <c r="D596" s="27" t="s">
        <v>270</v>
      </c>
      <c r="E596" s="18" t="s">
        <v>92</v>
      </c>
      <c r="F596" s="19">
        <v>42834</v>
      </c>
      <c r="G596" s="27" t="s">
        <v>273</v>
      </c>
      <c r="H596" s="22">
        <v>630</v>
      </c>
      <c r="I596" s="22">
        <v>25685.1</v>
      </c>
      <c r="J596" s="22">
        <v>9498.1299999999992</v>
      </c>
      <c r="K596" s="20"/>
      <c r="L596" s="22">
        <v>4737.4799999999996</v>
      </c>
      <c r="M596" s="22">
        <v>19229.150000000001</v>
      </c>
      <c r="N596" s="22">
        <v>0</v>
      </c>
      <c r="O596" s="22">
        <v>-1460.72</v>
      </c>
      <c r="P596" s="22">
        <v>-112.89</v>
      </c>
      <c r="Q596" s="28">
        <f t="shared" si="18"/>
        <v>-1573.6100000000001</v>
      </c>
      <c r="R596" s="22">
        <v>0</v>
      </c>
      <c r="S596" s="22">
        <v>3978.02</v>
      </c>
      <c r="T596" s="28">
        <f t="shared" si="19"/>
        <v>3978.02</v>
      </c>
      <c r="U596" s="20"/>
      <c r="W596" s="135">
        <f t="array" ref="W596">SUM(($D596=W$25)*($G596="CM")*($H596:$P596))</f>
        <v>0</v>
      </c>
      <c r="X596" s="135">
        <f t="array" ref="X596">SUM(($D596=W$25)*($G596&lt;&gt;"CM")*($H596:$P596))</f>
        <v>0</v>
      </c>
      <c r="AA596" s="135">
        <f t="array" ref="AA596">SUM(($D596=AA$25)*($G596="CM")*(H596+I596+J596+K596+L596+N596))</f>
        <v>40550.709999999992</v>
      </c>
      <c r="AB596" s="135">
        <f t="array" ref="AB596">SUM(($D596=AA$25)*($G596&lt;&gt;"CM")*(H596+I596+J596+K596+L596+N596))</f>
        <v>0</v>
      </c>
    </row>
    <row r="597" spans="1:28" ht="15.75" thickBot="1" x14ac:dyDescent="0.3">
      <c r="A597" s="18" t="s">
        <v>22</v>
      </c>
      <c r="B597" s="18" t="s">
        <v>22</v>
      </c>
      <c r="C597" s="18" t="s">
        <v>91</v>
      </c>
      <c r="D597" s="27" t="s">
        <v>270</v>
      </c>
      <c r="E597" s="18" t="s">
        <v>92</v>
      </c>
      <c r="F597" s="19">
        <v>42835</v>
      </c>
      <c r="G597" s="27" t="s">
        <v>273</v>
      </c>
      <c r="H597" s="23">
        <v>450</v>
      </c>
      <c r="I597" s="23">
        <v>13042.35</v>
      </c>
      <c r="J597" s="23">
        <v>3736.22</v>
      </c>
      <c r="K597" s="21"/>
      <c r="L597" s="23">
        <v>2405.59</v>
      </c>
      <c r="M597" s="23">
        <v>7564.06</v>
      </c>
      <c r="N597" s="23">
        <v>0</v>
      </c>
      <c r="O597" s="23">
        <v>-574.59</v>
      </c>
      <c r="P597" s="23">
        <v>-44.42</v>
      </c>
      <c r="Q597" s="28">
        <f t="shared" si="18"/>
        <v>-619.01</v>
      </c>
      <c r="R597" s="23">
        <v>0</v>
      </c>
      <c r="S597" s="23">
        <v>1926.1</v>
      </c>
      <c r="T597" s="28">
        <f t="shared" si="19"/>
        <v>1926.1</v>
      </c>
      <c r="U597" s="21"/>
      <c r="W597" s="135">
        <f t="array" ref="W597">SUM(($D597=W$25)*($G597="CM")*($H597:$P597))</f>
        <v>0</v>
      </c>
      <c r="X597" s="135">
        <f t="array" ref="X597">SUM(($D597=W$25)*($G597&lt;&gt;"CM")*($H597:$P597))</f>
        <v>0</v>
      </c>
      <c r="AA597" s="135">
        <f t="array" ref="AA597">SUM(($D597=AA$25)*($G597="CM")*(H597+I597+J597+K597+L597+N597))</f>
        <v>19634.16</v>
      </c>
      <c r="AB597" s="135">
        <f t="array" ref="AB597">SUM(($D597=AA$25)*($G597&lt;&gt;"CM")*(H597+I597+J597+K597+L597+N597))</f>
        <v>0</v>
      </c>
    </row>
    <row r="598" spans="1:28" ht="15.75" thickBot="1" x14ac:dyDescent="0.3">
      <c r="A598" s="18" t="s">
        <v>22</v>
      </c>
      <c r="B598" s="18" t="s">
        <v>22</v>
      </c>
      <c r="C598" s="18" t="s">
        <v>91</v>
      </c>
      <c r="D598" s="27" t="s">
        <v>270</v>
      </c>
      <c r="E598" s="18" t="s">
        <v>92</v>
      </c>
      <c r="F598" s="19">
        <v>42836</v>
      </c>
      <c r="G598" s="27" t="s">
        <v>273</v>
      </c>
      <c r="H598" s="22">
        <v>540</v>
      </c>
      <c r="I598" s="22">
        <v>9047.7000000000007</v>
      </c>
      <c r="J598" s="22">
        <v>1309.92</v>
      </c>
      <c r="K598" s="20"/>
      <c r="L598" s="22">
        <v>1668.82</v>
      </c>
      <c r="M598" s="22">
        <v>2651.97</v>
      </c>
      <c r="N598" s="22">
        <v>0</v>
      </c>
      <c r="O598" s="22">
        <v>-201.45</v>
      </c>
      <c r="P598" s="22">
        <v>-15.57</v>
      </c>
      <c r="Q598" s="28">
        <f t="shared" si="18"/>
        <v>-217.01999999999998</v>
      </c>
      <c r="R598" s="22">
        <v>0</v>
      </c>
      <c r="S598" s="22">
        <v>1232.77</v>
      </c>
      <c r="T598" s="28">
        <f t="shared" si="19"/>
        <v>1232.77</v>
      </c>
      <c r="U598" s="20"/>
      <c r="W598" s="135">
        <f t="array" ref="W598">SUM(($D598=W$25)*($G598="CM")*($H598:$P598))</f>
        <v>0</v>
      </c>
      <c r="X598" s="135">
        <f t="array" ref="X598">SUM(($D598=W$25)*($G598&lt;&gt;"CM")*($H598:$P598))</f>
        <v>0</v>
      </c>
      <c r="AA598" s="135">
        <f t="array" ref="AA598">SUM(($D598=AA$25)*($G598="CM")*(H598+I598+J598+K598+L598+N598))</f>
        <v>12566.44</v>
      </c>
      <c r="AB598" s="135">
        <f t="array" ref="AB598">SUM(($D598=AA$25)*($G598&lt;&gt;"CM")*(H598+I598+J598+K598+L598+N598))</f>
        <v>0</v>
      </c>
    </row>
    <row r="599" spans="1:28" ht="15.75" thickBot="1" x14ac:dyDescent="0.3">
      <c r="A599" s="18" t="s">
        <v>22</v>
      </c>
      <c r="B599" s="18" t="s">
        <v>22</v>
      </c>
      <c r="C599" s="18" t="s">
        <v>91</v>
      </c>
      <c r="D599" s="27" t="s">
        <v>270</v>
      </c>
      <c r="E599" s="18" t="s">
        <v>92</v>
      </c>
      <c r="F599" s="19">
        <v>42837</v>
      </c>
      <c r="G599" s="27" t="s">
        <v>273</v>
      </c>
      <c r="H599" s="23">
        <v>540</v>
      </c>
      <c r="I599" s="23">
        <v>28148.85</v>
      </c>
      <c r="J599" s="23">
        <v>10738.39</v>
      </c>
      <c r="K599" s="21"/>
      <c r="L599" s="23">
        <v>5191.91</v>
      </c>
      <c r="M599" s="23">
        <v>21740.05</v>
      </c>
      <c r="N599" s="23">
        <v>0</v>
      </c>
      <c r="O599" s="23">
        <v>-1651.44</v>
      </c>
      <c r="P599" s="23">
        <v>-127.65</v>
      </c>
      <c r="Q599" s="28">
        <f t="shared" si="18"/>
        <v>-1779.0900000000001</v>
      </c>
      <c r="R599" s="23">
        <v>0</v>
      </c>
      <c r="S599" s="23">
        <v>4377.13</v>
      </c>
      <c r="T599" s="28">
        <f t="shared" si="19"/>
        <v>4377.13</v>
      </c>
      <c r="U599" s="21"/>
      <c r="W599" s="135">
        <f t="array" ref="W599">SUM(($D599=W$25)*($G599="CM")*($H599:$P599))</f>
        <v>0</v>
      </c>
      <c r="X599" s="135">
        <f t="array" ref="X599">SUM(($D599=W$25)*($G599&lt;&gt;"CM")*($H599:$P599))</f>
        <v>0</v>
      </c>
      <c r="AA599" s="135">
        <f t="array" ref="AA599">SUM(($D599=AA$25)*($G599="CM")*(H599+I599+J599+K599+L599+N599))</f>
        <v>44619.149999999994</v>
      </c>
      <c r="AB599" s="135">
        <f t="array" ref="AB599">SUM(($D599=AA$25)*($G599&lt;&gt;"CM")*(H599+I599+J599+K599+L599+N599))</f>
        <v>0</v>
      </c>
    </row>
    <row r="600" spans="1:28" ht="15.75" thickBot="1" x14ac:dyDescent="0.3">
      <c r="A600" s="18" t="s">
        <v>22</v>
      </c>
      <c r="B600" s="18" t="s">
        <v>22</v>
      </c>
      <c r="C600" s="18" t="s">
        <v>91</v>
      </c>
      <c r="D600" s="27" t="s">
        <v>270</v>
      </c>
      <c r="E600" s="18" t="s">
        <v>92</v>
      </c>
      <c r="F600" s="19">
        <v>42838</v>
      </c>
      <c r="G600" s="27" t="s">
        <v>273</v>
      </c>
      <c r="H600" s="22">
        <v>270</v>
      </c>
      <c r="I600" s="22">
        <v>5566.05</v>
      </c>
      <c r="J600" s="22">
        <v>1401.18</v>
      </c>
      <c r="K600" s="20"/>
      <c r="L600" s="22">
        <v>1026.6199999999999</v>
      </c>
      <c r="M600" s="22">
        <v>2836.73</v>
      </c>
      <c r="N600" s="22">
        <v>0</v>
      </c>
      <c r="O600" s="22">
        <v>-215.48</v>
      </c>
      <c r="P600" s="22">
        <v>-16.66</v>
      </c>
      <c r="Q600" s="28">
        <f t="shared" si="18"/>
        <v>-232.14</v>
      </c>
      <c r="R600" s="22">
        <v>0</v>
      </c>
      <c r="S600" s="22">
        <v>810.69</v>
      </c>
      <c r="T600" s="28">
        <f t="shared" si="19"/>
        <v>810.69</v>
      </c>
      <c r="U600" s="20"/>
      <c r="W600" s="135">
        <f t="array" ref="W600">SUM(($D600=W$25)*($G600="CM")*($H600:$P600))</f>
        <v>0</v>
      </c>
      <c r="X600" s="135">
        <f t="array" ref="X600">SUM(($D600=W$25)*($G600&lt;&gt;"CM")*($H600:$P600))</f>
        <v>0</v>
      </c>
      <c r="AA600" s="135">
        <f t="array" ref="AA600">SUM(($D600=AA$25)*($G600="CM")*(H600+I600+J600+K600+L600+N600))</f>
        <v>8263.85</v>
      </c>
      <c r="AB600" s="135">
        <f t="array" ref="AB600">SUM(($D600=AA$25)*($G600&lt;&gt;"CM")*(H600+I600+J600+K600+L600+N600))</f>
        <v>0</v>
      </c>
    </row>
    <row r="601" spans="1:28" ht="15.75" thickBot="1" x14ac:dyDescent="0.3">
      <c r="A601" s="18" t="s">
        <v>22</v>
      </c>
      <c r="B601" s="18" t="s">
        <v>22</v>
      </c>
      <c r="C601" s="18" t="s">
        <v>91</v>
      </c>
      <c r="D601" s="27" t="s">
        <v>270</v>
      </c>
      <c r="E601" s="18" t="s">
        <v>92</v>
      </c>
      <c r="F601" s="19">
        <v>42839</v>
      </c>
      <c r="G601" s="27" t="s">
        <v>273</v>
      </c>
      <c r="H601" s="23">
        <v>1350</v>
      </c>
      <c r="I601" s="23">
        <v>64589.4</v>
      </c>
      <c r="J601" s="23">
        <v>23808.03</v>
      </c>
      <c r="K601" s="21"/>
      <c r="L601" s="23">
        <v>11913.17</v>
      </c>
      <c r="M601" s="23">
        <v>48199.8</v>
      </c>
      <c r="N601" s="23">
        <v>0</v>
      </c>
      <c r="O601" s="23">
        <v>-3661.42</v>
      </c>
      <c r="P601" s="23">
        <v>-282.99</v>
      </c>
      <c r="Q601" s="28">
        <f t="shared" si="18"/>
        <v>-3944.41</v>
      </c>
      <c r="R601" s="23">
        <v>0</v>
      </c>
      <c r="S601" s="23">
        <v>9972.91</v>
      </c>
      <c r="T601" s="28">
        <f t="shared" si="19"/>
        <v>9972.91</v>
      </c>
      <c r="U601" s="21"/>
      <c r="W601" s="135">
        <f t="array" ref="W601">SUM(($D601=W$25)*($G601="CM")*($H601:$P601))</f>
        <v>0</v>
      </c>
      <c r="X601" s="135">
        <f t="array" ref="X601">SUM(($D601=W$25)*($G601&lt;&gt;"CM")*($H601:$P601))</f>
        <v>0</v>
      </c>
      <c r="AA601" s="135">
        <f t="array" ref="AA601">SUM(($D601=AA$25)*($G601="CM")*(H601+I601+J601+K601+L601+N601))</f>
        <v>101660.59999999999</v>
      </c>
      <c r="AB601" s="135">
        <f t="array" ref="AB601">SUM(($D601=AA$25)*($G601&lt;&gt;"CM")*(H601+I601+J601+K601+L601+N601))</f>
        <v>0</v>
      </c>
    </row>
    <row r="602" spans="1:28" ht="15.75" thickBot="1" x14ac:dyDescent="0.3">
      <c r="A602" s="18" t="s">
        <v>22</v>
      </c>
      <c r="B602" s="18" t="s">
        <v>22</v>
      </c>
      <c r="C602" s="18" t="s">
        <v>91</v>
      </c>
      <c r="D602" s="27" t="s">
        <v>270</v>
      </c>
      <c r="E602" s="18" t="s">
        <v>92</v>
      </c>
      <c r="F602" s="19">
        <v>42840</v>
      </c>
      <c r="G602" s="27" t="s">
        <v>273</v>
      </c>
      <c r="H602" s="22">
        <v>360</v>
      </c>
      <c r="I602" s="22">
        <v>23380.65</v>
      </c>
      <c r="J602" s="22">
        <v>6881.29</v>
      </c>
      <c r="K602" s="20"/>
      <c r="L602" s="22">
        <v>4312.43</v>
      </c>
      <c r="M602" s="22">
        <v>13931.29</v>
      </c>
      <c r="N602" s="22">
        <v>0</v>
      </c>
      <c r="O602" s="22">
        <v>-1058.27</v>
      </c>
      <c r="P602" s="22">
        <v>-81.8</v>
      </c>
      <c r="Q602" s="28">
        <f t="shared" si="18"/>
        <v>-1140.07</v>
      </c>
      <c r="R602" s="22">
        <v>0</v>
      </c>
      <c r="S602" s="22">
        <v>3427.07</v>
      </c>
      <c r="T602" s="28">
        <f t="shared" si="19"/>
        <v>3427.07</v>
      </c>
      <c r="U602" s="20"/>
      <c r="W602" s="135">
        <f t="array" ref="W602">SUM(($D602=W$25)*($G602="CM")*($H602:$P602))</f>
        <v>0</v>
      </c>
      <c r="X602" s="135">
        <f t="array" ref="X602">SUM(($D602=W$25)*($G602&lt;&gt;"CM")*($H602:$P602))</f>
        <v>0</v>
      </c>
      <c r="AA602" s="135">
        <f t="array" ref="AA602">SUM(($D602=AA$25)*($G602="CM")*(H602+I602+J602+K602+L602+N602))</f>
        <v>34934.370000000003</v>
      </c>
      <c r="AB602" s="135">
        <f t="array" ref="AB602">SUM(($D602=AA$25)*($G602&lt;&gt;"CM")*(H602+I602+J602+K602+L602+N602))</f>
        <v>0</v>
      </c>
    </row>
    <row r="603" spans="1:28" ht="15.75" thickBot="1" x14ac:dyDescent="0.3">
      <c r="A603" s="18" t="s">
        <v>22</v>
      </c>
      <c r="B603" s="18" t="s">
        <v>22</v>
      </c>
      <c r="C603" s="18" t="s">
        <v>91</v>
      </c>
      <c r="D603" s="27" t="s">
        <v>270</v>
      </c>
      <c r="E603" s="18" t="s">
        <v>92</v>
      </c>
      <c r="F603" s="19">
        <v>42841</v>
      </c>
      <c r="G603" s="27" t="s">
        <v>273</v>
      </c>
      <c r="H603" s="23">
        <v>1260</v>
      </c>
      <c r="I603" s="23">
        <v>52722.9</v>
      </c>
      <c r="J603" s="23">
        <v>17076.07</v>
      </c>
      <c r="K603" s="21"/>
      <c r="L603" s="23">
        <v>9724.4500000000007</v>
      </c>
      <c r="M603" s="23">
        <v>34570.79</v>
      </c>
      <c r="N603" s="23">
        <v>0</v>
      </c>
      <c r="O603" s="23">
        <v>-2626.12</v>
      </c>
      <c r="P603" s="23">
        <v>-202.97</v>
      </c>
      <c r="Q603" s="28">
        <f t="shared" si="18"/>
        <v>-2829.0899999999997</v>
      </c>
      <c r="R603" s="23">
        <v>0</v>
      </c>
      <c r="S603" s="23">
        <v>7924.84</v>
      </c>
      <c r="T603" s="28">
        <f t="shared" si="19"/>
        <v>7924.84</v>
      </c>
      <c r="U603" s="21"/>
      <c r="W603" s="135">
        <f t="array" ref="W603">SUM(($D603=W$25)*($G603="CM")*($H603:$P603))</f>
        <v>0</v>
      </c>
      <c r="X603" s="135">
        <f t="array" ref="X603">SUM(($D603=W$25)*($G603&lt;&gt;"CM")*($H603:$P603))</f>
        <v>0</v>
      </c>
      <c r="AA603" s="135">
        <f t="array" ref="AA603">SUM(($D603=AA$25)*($G603="CM")*(H603+I603+J603+K603+L603+N603))</f>
        <v>80783.42</v>
      </c>
      <c r="AB603" s="135">
        <f t="array" ref="AB603">SUM(($D603=AA$25)*($G603&lt;&gt;"CM")*(H603+I603+J603+K603+L603+N603))</f>
        <v>0</v>
      </c>
    </row>
    <row r="604" spans="1:28" ht="15.75" thickBot="1" x14ac:dyDescent="0.3">
      <c r="A604" s="18" t="s">
        <v>22</v>
      </c>
      <c r="B604" s="18" t="s">
        <v>22</v>
      </c>
      <c r="C604" s="18" t="s">
        <v>91</v>
      </c>
      <c r="D604" s="27" t="s">
        <v>270</v>
      </c>
      <c r="E604" s="18" t="s">
        <v>92</v>
      </c>
      <c r="F604" s="19">
        <v>42842</v>
      </c>
      <c r="G604" s="27" t="s">
        <v>273</v>
      </c>
      <c r="H604" s="22">
        <v>180</v>
      </c>
      <c r="I604" s="22">
        <v>5875.2</v>
      </c>
      <c r="J604" s="22">
        <v>2054.5300000000002</v>
      </c>
      <c r="K604" s="20"/>
      <c r="L604" s="22">
        <v>1083.6500000000001</v>
      </c>
      <c r="M604" s="22">
        <v>4159.4399999999996</v>
      </c>
      <c r="N604" s="22">
        <v>0</v>
      </c>
      <c r="O604" s="22">
        <v>-315.95999999999998</v>
      </c>
      <c r="P604" s="22">
        <v>-24.43</v>
      </c>
      <c r="Q604" s="28">
        <f t="shared" si="18"/>
        <v>-340.39</v>
      </c>
      <c r="R604" s="22">
        <v>0</v>
      </c>
      <c r="S604" s="22">
        <v>901.87</v>
      </c>
      <c r="T604" s="28">
        <f t="shared" si="19"/>
        <v>901.87</v>
      </c>
      <c r="U604" s="20"/>
      <c r="W604" s="135">
        <f t="array" ref="W604">SUM(($D604=W$25)*($G604="CM")*($H604:$P604))</f>
        <v>0</v>
      </c>
      <c r="X604" s="135">
        <f t="array" ref="X604">SUM(($D604=W$25)*($G604&lt;&gt;"CM")*($H604:$P604))</f>
        <v>0</v>
      </c>
      <c r="AA604" s="135">
        <f t="array" ref="AA604">SUM(($D604=AA$25)*($G604="CM")*(H604+I604+J604+K604+L604+N604))</f>
        <v>9193.3799999999992</v>
      </c>
      <c r="AB604" s="135">
        <f t="array" ref="AB604">SUM(($D604=AA$25)*($G604&lt;&gt;"CM")*(H604+I604+J604+K604+L604+N604))</f>
        <v>0</v>
      </c>
    </row>
    <row r="605" spans="1:28" ht="15.75" thickBot="1" x14ac:dyDescent="0.3">
      <c r="A605" s="18" t="s">
        <v>22</v>
      </c>
      <c r="B605" s="18" t="s">
        <v>22</v>
      </c>
      <c r="C605" s="18" t="s">
        <v>91</v>
      </c>
      <c r="D605" s="27" t="s">
        <v>270</v>
      </c>
      <c r="E605" s="18" t="s">
        <v>92</v>
      </c>
      <c r="F605" s="19">
        <v>42843</v>
      </c>
      <c r="G605" s="27" t="s">
        <v>273</v>
      </c>
      <c r="H605" s="23">
        <v>180</v>
      </c>
      <c r="I605" s="23">
        <v>7816.5</v>
      </c>
      <c r="J605" s="23">
        <v>1658</v>
      </c>
      <c r="K605" s="21"/>
      <c r="L605" s="23">
        <v>1441.71</v>
      </c>
      <c r="M605" s="23">
        <v>3356.66</v>
      </c>
      <c r="N605" s="23">
        <v>0</v>
      </c>
      <c r="O605" s="23">
        <v>-254.98</v>
      </c>
      <c r="P605" s="23">
        <v>-19.71</v>
      </c>
      <c r="Q605" s="28">
        <f t="shared" si="18"/>
        <v>-274.69</v>
      </c>
      <c r="R605" s="23">
        <v>0</v>
      </c>
      <c r="S605" s="23">
        <v>1088.54</v>
      </c>
      <c r="T605" s="28">
        <f t="shared" si="19"/>
        <v>1088.54</v>
      </c>
      <c r="U605" s="21"/>
      <c r="W605" s="135">
        <f t="array" ref="W605">SUM(($D605=W$25)*($G605="CM")*($H605:$P605))</f>
        <v>0</v>
      </c>
      <c r="X605" s="135">
        <f t="array" ref="X605">SUM(($D605=W$25)*($G605&lt;&gt;"CM")*($H605:$P605))</f>
        <v>0</v>
      </c>
      <c r="AA605" s="135">
        <f t="array" ref="AA605">SUM(($D605=AA$25)*($G605="CM")*(H605+I605+J605+K605+L605+N605))</f>
        <v>11096.21</v>
      </c>
      <c r="AB605" s="135">
        <f t="array" ref="AB605">SUM(($D605=AA$25)*($G605&lt;&gt;"CM")*(H605+I605+J605+K605+L605+N605))</f>
        <v>0</v>
      </c>
    </row>
    <row r="606" spans="1:28" ht="15.75" thickBot="1" x14ac:dyDescent="0.3">
      <c r="A606" s="18" t="s">
        <v>22</v>
      </c>
      <c r="B606" s="18" t="s">
        <v>22</v>
      </c>
      <c r="C606" s="18" t="s">
        <v>91</v>
      </c>
      <c r="D606" s="27" t="s">
        <v>270</v>
      </c>
      <c r="E606" s="18" t="s">
        <v>92</v>
      </c>
      <c r="F606" s="19">
        <v>42844</v>
      </c>
      <c r="G606" s="27" t="s">
        <v>273</v>
      </c>
      <c r="H606" s="22">
        <v>1440</v>
      </c>
      <c r="I606" s="22">
        <v>76895.320000000007</v>
      </c>
      <c r="J606" s="22">
        <v>23114.89</v>
      </c>
      <c r="K606" s="20"/>
      <c r="L606" s="22">
        <v>14182.93</v>
      </c>
      <c r="M606" s="22">
        <v>46796.480000000003</v>
      </c>
      <c r="N606" s="22">
        <v>0</v>
      </c>
      <c r="O606" s="22">
        <v>-3554.8</v>
      </c>
      <c r="P606" s="22">
        <v>-274.77999999999997</v>
      </c>
      <c r="Q606" s="28">
        <f t="shared" si="18"/>
        <v>-3829.58</v>
      </c>
      <c r="R606" s="22">
        <v>0</v>
      </c>
      <c r="S606" s="22">
        <v>11343.62</v>
      </c>
      <c r="T606" s="28">
        <f t="shared" si="19"/>
        <v>11343.62</v>
      </c>
      <c r="U606" s="20"/>
      <c r="W606" s="135">
        <f t="array" ref="W606">SUM(($D606=W$25)*($G606="CM")*($H606:$P606))</f>
        <v>0</v>
      </c>
      <c r="X606" s="135">
        <f t="array" ref="X606">SUM(($D606=W$25)*($G606&lt;&gt;"CM")*($H606:$P606))</f>
        <v>0</v>
      </c>
      <c r="AA606" s="135">
        <f t="array" ref="AA606">SUM(($D606=AA$25)*($G606="CM")*(H606+I606+J606+K606+L606+N606))</f>
        <v>115633.14000000001</v>
      </c>
      <c r="AB606" s="135">
        <f t="array" ref="AB606">SUM(($D606=AA$25)*($G606&lt;&gt;"CM")*(H606+I606+J606+K606+L606+N606))</f>
        <v>0</v>
      </c>
    </row>
    <row r="607" spans="1:28" ht="15.75" thickBot="1" x14ac:dyDescent="0.3">
      <c r="A607" s="18" t="s">
        <v>22</v>
      </c>
      <c r="B607" s="18" t="s">
        <v>22</v>
      </c>
      <c r="C607" s="18" t="s">
        <v>91</v>
      </c>
      <c r="D607" s="27" t="s">
        <v>270</v>
      </c>
      <c r="E607" s="18" t="s">
        <v>92</v>
      </c>
      <c r="F607" s="19">
        <v>42845</v>
      </c>
      <c r="G607" s="27" t="s">
        <v>273</v>
      </c>
      <c r="H607" s="23">
        <v>900</v>
      </c>
      <c r="I607" s="23">
        <v>30028.05</v>
      </c>
      <c r="J607" s="23">
        <v>11130.89</v>
      </c>
      <c r="K607" s="21"/>
      <c r="L607" s="23">
        <v>5538.53</v>
      </c>
      <c r="M607" s="23">
        <v>22534.66</v>
      </c>
      <c r="N607" s="23">
        <v>0</v>
      </c>
      <c r="O607" s="23">
        <v>-1711.81</v>
      </c>
      <c r="P607" s="23">
        <v>-132.32</v>
      </c>
      <c r="Q607" s="28">
        <f t="shared" si="18"/>
        <v>-1844.1299999999999</v>
      </c>
      <c r="R607" s="23">
        <v>0</v>
      </c>
      <c r="S607" s="23">
        <v>4669.3100000000004</v>
      </c>
      <c r="T607" s="28">
        <f t="shared" si="19"/>
        <v>4669.3100000000004</v>
      </c>
      <c r="U607" s="21"/>
      <c r="W607" s="135">
        <f t="array" ref="W607">SUM(($D607=W$25)*($G607="CM")*($H607:$P607))</f>
        <v>0</v>
      </c>
      <c r="X607" s="135">
        <f t="array" ref="X607">SUM(($D607=W$25)*($G607&lt;&gt;"CM")*($H607:$P607))</f>
        <v>0</v>
      </c>
      <c r="AA607" s="135">
        <f t="array" ref="AA607">SUM(($D607=AA$25)*($G607="CM")*(H607+I607+J607+K607+L607+N607))</f>
        <v>47597.47</v>
      </c>
      <c r="AB607" s="135">
        <f t="array" ref="AB607">SUM(($D607=AA$25)*($G607&lt;&gt;"CM")*(H607+I607+J607+K607+L607+N607))</f>
        <v>0</v>
      </c>
    </row>
    <row r="608" spans="1:28" ht="15.75" thickBot="1" x14ac:dyDescent="0.3">
      <c r="A608" s="18" t="s">
        <v>22</v>
      </c>
      <c r="B608" s="18" t="s">
        <v>22</v>
      </c>
      <c r="C608" s="18" t="s">
        <v>91</v>
      </c>
      <c r="D608" s="27" t="s">
        <v>270</v>
      </c>
      <c r="E608" s="18" t="s">
        <v>92</v>
      </c>
      <c r="F608" s="19">
        <v>42849</v>
      </c>
      <c r="G608" s="27" t="s">
        <v>273</v>
      </c>
      <c r="H608" s="22">
        <v>18</v>
      </c>
      <c r="I608" s="22">
        <v>135</v>
      </c>
      <c r="J608" s="22">
        <v>45.23</v>
      </c>
      <c r="K608" s="20"/>
      <c r="L608" s="22">
        <v>24.9</v>
      </c>
      <c r="M608" s="22">
        <v>91.56</v>
      </c>
      <c r="N608" s="22">
        <v>0</v>
      </c>
      <c r="O608" s="22">
        <v>-6.95</v>
      </c>
      <c r="P608" s="22">
        <v>-0.54</v>
      </c>
      <c r="Q608" s="28">
        <f t="shared" si="18"/>
        <v>-7.49</v>
      </c>
      <c r="R608" s="22">
        <v>0</v>
      </c>
      <c r="S608" s="22">
        <v>21.89</v>
      </c>
      <c r="T608" s="28">
        <f t="shared" si="19"/>
        <v>21.89</v>
      </c>
      <c r="U608" s="20"/>
      <c r="W608" s="135">
        <f t="array" ref="W608">SUM(($D608=W$25)*($G608="CM")*($H608:$P608))</f>
        <v>0</v>
      </c>
      <c r="X608" s="135">
        <f t="array" ref="X608">SUM(($D608=W$25)*($G608&lt;&gt;"CM")*($H608:$P608))</f>
        <v>0</v>
      </c>
      <c r="AA608" s="135">
        <f t="array" ref="AA608">SUM(($D608=AA$25)*($G608="CM")*(H608+I608+J608+K608+L608+N608))</f>
        <v>223.13</v>
      </c>
      <c r="AB608" s="135">
        <f t="array" ref="AB608">SUM(($D608=AA$25)*($G608&lt;&gt;"CM")*(H608+I608+J608+K608+L608+N608))</f>
        <v>0</v>
      </c>
    </row>
    <row r="609" spans="1:28" ht="15.75" thickBot="1" x14ac:dyDescent="0.3">
      <c r="A609" s="18" t="s">
        <v>22</v>
      </c>
      <c r="B609" s="18" t="s">
        <v>22</v>
      </c>
      <c r="C609" s="18" t="s">
        <v>91</v>
      </c>
      <c r="D609" s="27" t="s">
        <v>270</v>
      </c>
      <c r="E609" s="18" t="s">
        <v>92</v>
      </c>
      <c r="F609" s="19">
        <v>42854</v>
      </c>
      <c r="G609" s="27" t="s">
        <v>273</v>
      </c>
      <c r="H609" s="23">
        <v>360</v>
      </c>
      <c r="I609" s="23">
        <v>10986.3</v>
      </c>
      <c r="J609" s="23">
        <v>2191.2800000000002</v>
      </c>
      <c r="K609" s="21"/>
      <c r="L609" s="23">
        <v>2026.37</v>
      </c>
      <c r="M609" s="23">
        <v>4436.3</v>
      </c>
      <c r="N609" s="23">
        <v>0</v>
      </c>
      <c r="O609" s="23">
        <v>-336.99</v>
      </c>
      <c r="P609" s="23">
        <v>-26.05</v>
      </c>
      <c r="Q609" s="28">
        <f t="shared" si="18"/>
        <v>-363.04</v>
      </c>
      <c r="R609" s="23">
        <v>0</v>
      </c>
      <c r="S609" s="23">
        <v>1526.82</v>
      </c>
      <c r="T609" s="28">
        <f t="shared" si="19"/>
        <v>1526.82</v>
      </c>
      <c r="U609" s="21"/>
      <c r="W609" s="135">
        <f t="array" ref="W609">SUM(($D609=W$25)*($G609="CM")*($H609:$P609))</f>
        <v>0</v>
      </c>
      <c r="X609" s="135">
        <f t="array" ref="X609">SUM(($D609=W$25)*($G609&lt;&gt;"CM")*($H609:$P609))</f>
        <v>0</v>
      </c>
      <c r="AA609" s="135">
        <f t="array" ref="AA609">SUM(($D609=AA$25)*($G609="CM")*(H609+I609+J609+K609+L609+N609))</f>
        <v>15563.95</v>
      </c>
      <c r="AB609" s="135">
        <f t="array" ref="AB609">SUM(($D609=AA$25)*($G609&lt;&gt;"CM")*(H609+I609+J609+K609+L609+N609))</f>
        <v>0</v>
      </c>
    </row>
    <row r="610" spans="1:28" ht="15.75" thickBot="1" x14ac:dyDescent="0.3">
      <c r="A610" s="18" t="s">
        <v>22</v>
      </c>
      <c r="B610" s="18" t="s">
        <v>22</v>
      </c>
      <c r="C610" s="18" t="s">
        <v>91</v>
      </c>
      <c r="D610" s="27" t="s">
        <v>270</v>
      </c>
      <c r="E610" s="18" t="s">
        <v>92</v>
      </c>
      <c r="F610" s="19">
        <v>42855</v>
      </c>
      <c r="G610" s="27" t="s">
        <v>273</v>
      </c>
      <c r="H610" s="22">
        <v>1350</v>
      </c>
      <c r="I610" s="22">
        <v>63019.35</v>
      </c>
      <c r="J610" s="22">
        <v>25907.55</v>
      </c>
      <c r="K610" s="20"/>
      <c r="L610" s="22">
        <v>11623.59</v>
      </c>
      <c r="M610" s="22">
        <v>52450.26</v>
      </c>
      <c r="N610" s="22">
        <v>0</v>
      </c>
      <c r="O610" s="22">
        <v>-3984.29</v>
      </c>
      <c r="P610" s="22">
        <v>-307.98</v>
      </c>
      <c r="Q610" s="28">
        <f t="shared" si="18"/>
        <v>-4292.2700000000004</v>
      </c>
      <c r="R610" s="22">
        <v>0</v>
      </c>
      <c r="S610" s="22">
        <v>9996.4599999999991</v>
      </c>
      <c r="T610" s="28">
        <f t="shared" si="19"/>
        <v>9996.4599999999991</v>
      </c>
      <c r="U610" s="20"/>
      <c r="W610" s="135">
        <f t="array" ref="W610">SUM(($D610=W$25)*($G610="CM")*($H610:$P610))</f>
        <v>0</v>
      </c>
      <c r="X610" s="135">
        <f t="array" ref="X610">SUM(($D610=W$25)*($G610&lt;&gt;"CM")*($H610:$P610))</f>
        <v>0</v>
      </c>
      <c r="AA610" s="135">
        <f t="array" ref="AA610">SUM(($D610=AA$25)*($G610="CM")*(H610+I610+J610+K610+L610+N610))</f>
        <v>101900.48999999999</v>
      </c>
      <c r="AB610" s="135">
        <f t="array" ref="AB610">SUM(($D610=AA$25)*($G610&lt;&gt;"CM")*(H610+I610+J610+K610+L610+N610))</f>
        <v>0</v>
      </c>
    </row>
    <row r="611" spans="1:28" ht="15.75" thickBot="1" x14ac:dyDescent="0.3">
      <c r="A611" s="18" t="s">
        <v>22</v>
      </c>
      <c r="B611" s="18" t="s">
        <v>22</v>
      </c>
      <c r="C611" s="18" t="s">
        <v>93</v>
      </c>
      <c r="D611" s="27" t="s">
        <v>270</v>
      </c>
      <c r="E611" s="18" t="s">
        <v>94</v>
      </c>
      <c r="F611" s="19">
        <v>42831</v>
      </c>
      <c r="G611" s="27" t="s">
        <v>273</v>
      </c>
      <c r="H611" s="23">
        <v>200</v>
      </c>
      <c r="I611" s="23">
        <v>310.8</v>
      </c>
      <c r="J611" s="23">
        <v>93.6</v>
      </c>
      <c r="K611" s="21"/>
      <c r="L611" s="23">
        <v>69.47</v>
      </c>
      <c r="M611" s="23">
        <v>212.55</v>
      </c>
      <c r="N611" s="23">
        <v>0</v>
      </c>
      <c r="O611" s="23">
        <v>-16.14</v>
      </c>
      <c r="P611" s="23">
        <v>-1.25</v>
      </c>
      <c r="Q611" s="28">
        <f t="shared" si="18"/>
        <v>-17.39</v>
      </c>
      <c r="R611" s="23">
        <v>0</v>
      </c>
      <c r="S611" s="23">
        <v>66.11</v>
      </c>
      <c r="T611" s="28">
        <f t="shared" si="19"/>
        <v>66.11</v>
      </c>
      <c r="U611" s="21"/>
      <c r="W611" s="135">
        <f t="array" ref="W611">SUM(($D611=W$25)*($G611="CM")*($H611:$P611))</f>
        <v>0</v>
      </c>
      <c r="X611" s="135">
        <f t="array" ref="X611">SUM(($D611=W$25)*($G611&lt;&gt;"CM")*($H611:$P611))</f>
        <v>0</v>
      </c>
      <c r="AA611" s="135">
        <f t="array" ref="AA611">SUM(($D611=AA$25)*($G611="CM")*(H611+I611+J611+K611+L611+N611))</f>
        <v>673.87</v>
      </c>
      <c r="AB611" s="135">
        <f t="array" ref="AB611">SUM(($D611=AA$25)*($G611&lt;&gt;"CM")*(H611+I611+J611+K611+L611+N611))</f>
        <v>0</v>
      </c>
    </row>
    <row r="612" spans="1:28" ht="15.75" thickBot="1" x14ac:dyDescent="0.3">
      <c r="A612" s="18" t="s">
        <v>22</v>
      </c>
      <c r="B612" s="18" t="s">
        <v>22</v>
      </c>
      <c r="C612" s="18" t="s">
        <v>93</v>
      </c>
      <c r="D612" s="27" t="s">
        <v>270</v>
      </c>
      <c r="E612" s="18" t="s">
        <v>94</v>
      </c>
      <c r="F612" s="19">
        <v>42833</v>
      </c>
      <c r="G612" s="27" t="s">
        <v>273</v>
      </c>
      <c r="H612" s="22">
        <v>200</v>
      </c>
      <c r="I612" s="22">
        <v>1488.31</v>
      </c>
      <c r="J612" s="22">
        <v>282.24</v>
      </c>
      <c r="K612" s="20"/>
      <c r="L612" s="22">
        <v>332.66</v>
      </c>
      <c r="M612" s="22">
        <v>640.91999999999996</v>
      </c>
      <c r="N612" s="22">
        <v>0</v>
      </c>
      <c r="O612" s="22">
        <v>-48.69</v>
      </c>
      <c r="P612" s="22">
        <v>-3.76</v>
      </c>
      <c r="Q612" s="28">
        <f t="shared" si="18"/>
        <v>-52.449999999999996</v>
      </c>
      <c r="R612" s="22">
        <v>0</v>
      </c>
      <c r="S612" s="22">
        <v>225.94</v>
      </c>
      <c r="T612" s="28">
        <f t="shared" si="19"/>
        <v>225.94</v>
      </c>
      <c r="U612" s="20"/>
      <c r="W612" s="135">
        <f t="array" ref="W612">SUM(($D612=W$25)*($G612="CM")*($H612:$P612))</f>
        <v>0</v>
      </c>
      <c r="X612" s="135">
        <f t="array" ref="X612">SUM(($D612=W$25)*($G612&lt;&gt;"CM")*($H612:$P612))</f>
        <v>0</v>
      </c>
      <c r="AA612" s="135">
        <f t="array" ref="AA612">SUM(($D612=AA$25)*($G612="CM")*(H612+I612+J612+K612+L612+N612))</f>
        <v>2303.21</v>
      </c>
      <c r="AB612" s="135">
        <f t="array" ref="AB612">SUM(($D612=AA$25)*($G612&lt;&gt;"CM")*(H612+I612+J612+K612+L612+N612))</f>
        <v>0</v>
      </c>
    </row>
    <row r="613" spans="1:28" ht="15.75" thickBot="1" x14ac:dyDescent="0.3">
      <c r="A613" s="18" t="s">
        <v>22</v>
      </c>
      <c r="B613" s="18" t="s">
        <v>22</v>
      </c>
      <c r="C613" s="18" t="s">
        <v>93</v>
      </c>
      <c r="D613" s="27" t="s">
        <v>270</v>
      </c>
      <c r="E613" s="18" t="s">
        <v>94</v>
      </c>
      <c r="F613" s="19">
        <v>42835</v>
      </c>
      <c r="G613" s="27" t="s">
        <v>273</v>
      </c>
      <c r="H613" s="23">
        <v>200</v>
      </c>
      <c r="I613" s="23">
        <v>1992.94</v>
      </c>
      <c r="J613" s="23">
        <v>489.6</v>
      </c>
      <c r="K613" s="21"/>
      <c r="L613" s="23">
        <v>445.47</v>
      </c>
      <c r="M613" s="23">
        <v>1111.8</v>
      </c>
      <c r="N613" s="23">
        <v>0</v>
      </c>
      <c r="O613" s="23">
        <v>-84.45</v>
      </c>
      <c r="P613" s="23">
        <v>-6.53</v>
      </c>
      <c r="Q613" s="28">
        <f t="shared" si="18"/>
        <v>-90.98</v>
      </c>
      <c r="R613" s="23">
        <v>0</v>
      </c>
      <c r="S613" s="23">
        <v>306.86</v>
      </c>
      <c r="T613" s="28">
        <f t="shared" si="19"/>
        <v>306.86</v>
      </c>
      <c r="U613" s="21"/>
      <c r="W613" s="135">
        <f t="array" ref="W613">SUM(($D613=W$25)*($G613="CM")*($H613:$P613))</f>
        <v>0</v>
      </c>
      <c r="X613" s="135">
        <f t="array" ref="X613">SUM(($D613=W$25)*($G613&lt;&gt;"CM")*($H613:$P613))</f>
        <v>0</v>
      </c>
      <c r="AA613" s="135">
        <f t="array" ref="AA613">SUM(($D613=AA$25)*($G613="CM")*(H613+I613+J613+K613+L613+N613))</f>
        <v>3128.01</v>
      </c>
      <c r="AB613" s="135">
        <f t="array" ref="AB613">SUM(($D613=AA$25)*($G613&lt;&gt;"CM")*(H613+I613+J613+K613+L613+N613))</f>
        <v>0</v>
      </c>
    </row>
    <row r="614" spans="1:28" ht="15.75" thickBot="1" x14ac:dyDescent="0.3">
      <c r="A614" s="18" t="s">
        <v>22</v>
      </c>
      <c r="B614" s="18" t="s">
        <v>22</v>
      </c>
      <c r="C614" s="18" t="s">
        <v>93</v>
      </c>
      <c r="D614" s="27" t="s">
        <v>270</v>
      </c>
      <c r="E614" s="18" t="s">
        <v>94</v>
      </c>
      <c r="F614" s="19">
        <v>42836</v>
      </c>
      <c r="G614" s="27" t="s">
        <v>273</v>
      </c>
      <c r="H614" s="22">
        <v>400</v>
      </c>
      <c r="I614" s="22">
        <v>6818.79</v>
      </c>
      <c r="J614" s="22">
        <v>1036.8</v>
      </c>
      <c r="K614" s="20"/>
      <c r="L614" s="22">
        <v>1524.13</v>
      </c>
      <c r="M614" s="22">
        <v>2354.4</v>
      </c>
      <c r="N614" s="22">
        <v>0</v>
      </c>
      <c r="O614" s="22">
        <v>-178.85</v>
      </c>
      <c r="P614" s="22">
        <v>-13.82</v>
      </c>
      <c r="Q614" s="28">
        <f t="shared" si="18"/>
        <v>-192.67</v>
      </c>
      <c r="R614" s="22">
        <v>0</v>
      </c>
      <c r="S614" s="22">
        <v>959.39</v>
      </c>
      <c r="T614" s="28">
        <f t="shared" si="19"/>
        <v>959.39</v>
      </c>
      <c r="U614" s="20"/>
      <c r="W614" s="135">
        <f t="array" ref="W614">SUM(($D614=W$25)*($G614="CM")*($H614:$P614))</f>
        <v>0</v>
      </c>
      <c r="X614" s="135">
        <f t="array" ref="X614">SUM(($D614=W$25)*($G614&lt;&gt;"CM")*($H614:$P614))</f>
        <v>0</v>
      </c>
      <c r="AA614" s="135">
        <f t="array" ref="AA614">SUM(($D614=AA$25)*($G614="CM")*(H614+I614+J614+K614+L614+N614))</f>
        <v>9779.7200000000012</v>
      </c>
      <c r="AB614" s="135">
        <f t="array" ref="AB614">SUM(($D614=AA$25)*($G614&lt;&gt;"CM")*(H614+I614+J614+K614+L614+N614))</f>
        <v>0</v>
      </c>
    </row>
    <row r="615" spans="1:28" ht="15.75" thickBot="1" x14ac:dyDescent="0.3">
      <c r="A615" s="18" t="s">
        <v>22</v>
      </c>
      <c r="B615" s="18" t="s">
        <v>22</v>
      </c>
      <c r="C615" s="18" t="s">
        <v>93</v>
      </c>
      <c r="D615" s="27" t="s">
        <v>270</v>
      </c>
      <c r="E615" s="18" t="s">
        <v>94</v>
      </c>
      <c r="F615" s="19">
        <v>42839</v>
      </c>
      <c r="G615" s="27" t="s">
        <v>273</v>
      </c>
      <c r="H615" s="23">
        <v>200</v>
      </c>
      <c r="I615" s="23">
        <v>2714.82</v>
      </c>
      <c r="J615" s="23">
        <v>907.2</v>
      </c>
      <c r="K615" s="21"/>
      <c r="L615" s="23">
        <v>606.80999999999995</v>
      </c>
      <c r="M615" s="23">
        <v>2060.1</v>
      </c>
      <c r="N615" s="23">
        <v>0</v>
      </c>
      <c r="O615" s="23">
        <v>-156.49</v>
      </c>
      <c r="P615" s="23">
        <v>-12.1</v>
      </c>
      <c r="Q615" s="28">
        <f t="shared" si="18"/>
        <v>-168.59</v>
      </c>
      <c r="R615" s="23">
        <v>0</v>
      </c>
      <c r="S615" s="23">
        <v>434.47</v>
      </c>
      <c r="T615" s="28">
        <f t="shared" si="19"/>
        <v>434.47</v>
      </c>
      <c r="U615" s="21"/>
      <c r="W615" s="135">
        <f t="array" ref="W615">SUM(($D615=W$25)*($G615="CM")*($H615:$P615))</f>
        <v>0</v>
      </c>
      <c r="X615" s="135">
        <f t="array" ref="X615">SUM(($D615=W$25)*($G615&lt;&gt;"CM")*($H615:$P615))</f>
        <v>0</v>
      </c>
      <c r="AA615" s="135">
        <f t="array" ref="AA615">SUM(($D615=AA$25)*($G615="CM")*(H615+I615+J615+K615+L615+N615))</f>
        <v>4428.83</v>
      </c>
      <c r="AB615" s="135">
        <f t="array" ref="AB615">SUM(($D615=AA$25)*($G615&lt;&gt;"CM")*(H615+I615+J615+K615+L615+N615))</f>
        <v>0</v>
      </c>
    </row>
    <row r="616" spans="1:28" ht="15.75" thickBot="1" x14ac:dyDescent="0.3">
      <c r="A616" s="18" t="s">
        <v>22</v>
      </c>
      <c r="B616" s="18" t="s">
        <v>22</v>
      </c>
      <c r="C616" s="18" t="s">
        <v>93</v>
      </c>
      <c r="D616" s="27" t="s">
        <v>270</v>
      </c>
      <c r="E616" s="18" t="s">
        <v>94</v>
      </c>
      <c r="F616" s="19">
        <v>42843</v>
      </c>
      <c r="G616" s="27" t="s">
        <v>273</v>
      </c>
      <c r="H616" s="22">
        <v>200</v>
      </c>
      <c r="I616" s="22">
        <v>2497.59</v>
      </c>
      <c r="J616" s="22">
        <v>374.4</v>
      </c>
      <c r="K616" s="20"/>
      <c r="L616" s="22">
        <v>558.26</v>
      </c>
      <c r="M616" s="22">
        <v>850.2</v>
      </c>
      <c r="N616" s="22">
        <v>0</v>
      </c>
      <c r="O616" s="22">
        <v>-64.59</v>
      </c>
      <c r="P616" s="22">
        <v>-4.99</v>
      </c>
      <c r="Q616" s="28">
        <f t="shared" si="18"/>
        <v>-69.58</v>
      </c>
      <c r="R616" s="22">
        <v>0</v>
      </c>
      <c r="S616" s="22">
        <v>356.13</v>
      </c>
      <c r="T616" s="28">
        <f t="shared" si="19"/>
        <v>356.13</v>
      </c>
      <c r="U616" s="20"/>
      <c r="W616" s="135">
        <f t="array" ref="W616">SUM(($D616=W$25)*($G616="CM")*($H616:$P616))</f>
        <v>0</v>
      </c>
      <c r="X616" s="135">
        <f t="array" ref="X616">SUM(($D616=W$25)*($G616&lt;&gt;"CM")*($H616:$P616))</f>
        <v>0</v>
      </c>
      <c r="AA616" s="135">
        <f t="array" ref="AA616">SUM(($D616=AA$25)*($G616="CM")*(H616+I616+J616+K616+L616+N616))</f>
        <v>3630.25</v>
      </c>
      <c r="AB616" s="135">
        <f t="array" ref="AB616">SUM(($D616=AA$25)*($G616&lt;&gt;"CM")*(H616+I616+J616+K616+L616+N616))</f>
        <v>0</v>
      </c>
    </row>
    <row r="617" spans="1:28" ht="15.75" thickBot="1" x14ac:dyDescent="0.3">
      <c r="A617" s="18" t="s">
        <v>22</v>
      </c>
      <c r="B617" s="18" t="s">
        <v>22</v>
      </c>
      <c r="C617" s="18" t="s">
        <v>93</v>
      </c>
      <c r="D617" s="27" t="s">
        <v>270</v>
      </c>
      <c r="E617" s="18" t="s">
        <v>94</v>
      </c>
      <c r="F617" s="19">
        <v>42844</v>
      </c>
      <c r="G617" s="27" t="s">
        <v>273</v>
      </c>
      <c r="H617" s="23">
        <v>200</v>
      </c>
      <c r="I617" s="23">
        <v>843.3</v>
      </c>
      <c r="J617" s="23">
        <v>172.8</v>
      </c>
      <c r="K617" s="21"/>
      <c r="L617" s="23">
        <v>188.49</v>
      </c>
      <c r="M617" s="23">
        <v>392.4</v>
      </c>
      <c r="N617" s="23">
        <v>0</v>
      </c>
      <c r="O617" s="23">
        <v>-29.81</v>
      </c>
      <c r="P617" s="23">
        <v>-2.2999999999999998</v>
      </c>
      <c r="Q617" s="28">
        <f t="shared" si="18"/>
        <v>-32.11</v>
      </c>
      <c r="R617" s="23">
        <v>0</v>
      </c>
      <c r="S617" s="23">
        <v>137.79</v>
      </c>
      <c r="T617" s="28">
        <f t="shared" si="19"/>
        <v>137.79</v>
      </c>
      <c r="U617" s="21"/>
      <c r="W617" s="135">
        <f t="array" ref="W617">SUM(($D617=W$25)*($G617="CM")*($H617:$P617))</f>
        <v>0</v>
      </c>
      <c r="X617" s="135">
        <f t="array" ref="X617">SUM(($D617=W$25)*($G617&lt;&gt;"CM")*($H617:$P617))</f>
        <v>0</v>
      </c>
      <c r="AA617" s="135">
        <f t="array" ref="AA617">SUM(($D617=AA$25)*($G617="CM")*(H617+I617+J617+K617+L617+N617))</f>
        <v>1404.59</v>
      </c>
      <c r="AB617" s="135">
        <f t="array" ref="AB617">SUM(($D617=AA$25)*($G617&lt;&gt;"CM")*(H617+I617+J617+K617+L617+N617))</f>
        <v>0</v>
      </c>
    </row>
    <row r="618" spans="1:28" ht="15.75" thickBot="1" x14ac:dyDescent="0.3">
      <c r="A618" s="18" t="s">
        <v>22</v>
      </c>
      <c r="B618" s="18" t="s">
        <v>22</v>
      </c>
      <c r="C618" s="18" t="s">
        <v>93</v>
      </c>
      <c r="D618" s="27" t="s">
        <v>270</v>
      </c>
      <c r="E618" s="18" t="s">
        <v>94</v>
      </c>
      <c r="F618" s="19">
        <v>42845</v>
      </c>
      <c r="G618" s="27" t="s">
        <v>273</v>
      </c>
      <c r="H618" s="22">
        <v>200</v>
      </c>
      <c r="I618" s="22">
        <v>278.5</v>
      </c>
      <c r="J618" s="22">
        <v>28.8</v>
      </c>
      <c r="K618" s="20"/>
      <c r="L618" s="22">
        <v>62.25</v>
      </c>
      <c r="M618" s="22">
        <v>65.400000000000006</v>
      </c>
      <c r="N618" s="22">
        <v>0</v>
      </c>
      <c r="O618" s="22">
        <v>-4.97</v>
      </c>
      <c r="P618" s="22">
        <v>-0.38</v>
      </c>
      <c r="Q618" s="28">
        <f t="shared" si="18"/>
        <v>-5.35</v>
      </c>
      <c r="R618" s="22">
        <v>0</v>
      </c>
      <c r="S618" s="22">
        <v>55.87</v>
      </c>
      <c r="T618" s="28">
        <f t="shared" si="19"/>
        <v>55.87</v>
      </c>
      <c r="U618" s="20"/>
      <c r="W618" s="135">
        <f t="array" ref="W618">SUM(($D618=W$25)*($G618="CM")*($H618:$P618))</f>
        <v>0</v>
      </c>
      <c r="X618" s="135">
        <f t="array" ref="X618">SUM(($D618=W$25)*($G618&lt;&gt;"CM")*($H618:$P618))</f>
        <v>0</v>
      </c>
      <c r="AA618" s="135">
        <f t="array" ref="AA618">SUM(($D618=AA$25)*($G618="CM")*(H618+I618+J618+K618+L618+N618))</f>
        <v>569.54999999999995</v>
      </c>
      <c r="AB618" s="135">
        <f t="array" ref="AB618">SUM(($D618=AA$25)*($G618&lt;&gt;"CM")*(H618+I618+J618+K618+L618+N618))</f>
        <v>0</v>
      </c>
    </row>
    <row r="619" spans="1:28" ht="15.75" thickBot="1" x14ac:dyDescent="0.3">
      <c r="A619" s="18" t="s">
        <v>22</v>
      </c>
      <c r="B619" s="18" t="s">
        <v>22</v>
      </c>
      <c r="C619" s="18" t="s">
        <v>95</v>
      </c>
      <c r="D619" s="27" t="s">
        <v>270</v>
      </c>
      <c r="E619" s="18" t="s">
        <v>96</v>
      </c>
      <c r="F619" s="19">
        <v>42786</v>
      </c>
      <c r="G619" s="27" t="s">
        <v>274</v>
      </c>
      <c r="H619" s="23">
        <v>-100</v>
      </c>
      <c r="I619" s="23">
        <v>-540.73</v>
      </c>
      <c r="J619" s="23">
        <v>-17.48</v>
      </c>
      <c r="K619" s="21"/>
      <c r="L619" s="23">
        <v>-118.33</v>
      </c>
      <c r="M619" s="23">
        <v>-35.97</v>
      </c>
      <c r="N619" s="23">
        <v>0</v>
      </c>
      <c r="O619" s="23">
        <v>1.7</v>
      </c>
      <c r="P619" s="23">
        <v>0.94</v>
      </c>
      <c r="Q619" s="28">
        <f t="shared" si="18"/>
        <v>2.6399999999999997</v>
      </c>
      <c r="R619" s="23">
        <v>0</v>
      </c>
      <c r="S619" s="23">
        <v>-69.97</v>
      </c>
      <c r="T619" s="28">
        <f t="shared" si="19"/>
        <v>-69.97</v>
      </c>
      <c r="U619" s="21"/>
      <c r="W619" s="135">
        <f t="array" ref="W619">SUM(($D619=W$25)*($G619="CM")*($H619:$P619))</f>
        <v>0</v>
      </c>
      <c r="X619" s="135">
        <f t="array" ref="X619">SUM(($D619=W$25)*($G619&lt;&gt;"CM")*($H619:$P619))</f>
        <v>0</v>
      </c>
      <c r="AA619" s="135">
        <f t="array" ref="AA619">SUM(($D619=AA$25)*($G619="CM")*(H619+I619+J619+K619+L619+N619))</f>
        <v>0</v>
      </c>
      <c r="AB619" s="135">
        <f t="array" ref="AB619">SUM(($D619=AA$25)*($G619&lt;&gt;"CM")*(H619+I619+J619+K619+L619+N619))</f>
        <v>-776.54000000000008</v>
      </c>
    </row>
    <row r="620" spans="1:28" ht="15.75" thickBot="1" x14ac:dyDescent="0.3">
      <c r="A620" s="18" t="s">
        <v>22</v>
      </c>
      <c r="B620" s="18" t="s">
        <v>22</v>
      </c>
      <c r="C620" s="18" t="s">
        <v>95</v>
      </c>
      <c r="D620" s="27" t="s">
        <v>270</v>
      </c>
      <c r="E620" s="18" t="s">
        <v>96</v>
      </c>
      <c r="F620" s="19">
        <v>42814</v>
      </c>
      <c r="G620" s="27" t="s">
        <v>274</v>
      </c>
      <c r="H620" s="22">
        <v>200</v>
      </c>
      <c r="I620" s="22">
        <v>8397.08</v>
      </c>
      <c r="J620" s="22">
        <v>3037</v>
      </c>
      <c r="K620" s="20"/>
      <c r="L620" s="22">
        <v>1511.15</v>
      </c>
      <c r="M620" s="22">
        <v>6250.6</v>
      </c>
      <c r="N620" s="22">
        <v>0</v>
      </c>
      <c r="O620" s="22">
        <v>52.75</v>
      </c>
      <c r="P620" s="22">
        <v>-105.51</v>
      </c>
      <c r="Q620" s="28">
        <f t="shared" si="18"/>
        <v>-52.760000000000005</v>
      </c>
      <c r="R620" s="22">
        <v>0</v>
      </c>
      <c r="S620" s="22">
        <v>1059.5</v>
      </c>
      <c r="T620" s="28">
        <f t="shared" si="19"/>
        <v>1059.5</v>
      </c>
      <c r="U620" s="20"/>
      <c r="W620" s="135">
        <f t="array" ref="W620">SUM(($D620=W$25)*($G620="CM")*($H620:$P620))</f>
        <v>0</v>
      </c>
      <c r="X620" s="135">
        <f t="array" ref="X620">SUM(($D620=W$25)*($G620&lt;&gt;"CM")*($H620:$P620))</f>
        <v>0</v>
      </c>
      <c r="AA620" s="135">
        <f t="array" ref="AA620">SUM(($D620=AA$25)*($G620="CM")*(H620+I620+J620+K620+L620+N620))</f>
        <v>0</v>
      </c>
      <c r="AB620" s="135">
        <f t="array" ref="AB620">SUM(($D620=AA$25)*($G620&lt;&gt;"CM")*(H620+I620+J620+K620+L620+N620))</f>
        <v>13145.23</v>
      </c>
    </row>
    <row r="621" spans="1:28" ht="15.75" thickBot="1" x14ac:dyDescent="0.3">
      <c r="A621" s="18" t="s">
        <v>22</v>
      </c>
      <c r="B621" s="18" t="s">
        <v>22</v>
      </c>
      <c r="C621" s="18" t="s">
        <v>95</v>
      </c>
      <c r="D621" s="27" t="s">
        <v>270</v>
      </c>
      <c r="E621" s="18" t="s">
        <v>96</v>
      </c>
      <c r="F621" s="19">
        <v>42824</v>
      </c>
      <c r="G621" s="27" t="s">
        <v>274</v>
      </c>
      <c r="H621" s="23">
        <v>400</v>
      </c>
      <c r="I621" s="23">
        <v>4488.97</v>
      </c>
      <c r="J621" s="23">
        <v>567.99</v>
      </c>
      <c r="K621" s="21"/>
      <c r="L621" s="23">
        <v>877.63</v>
      </c>
      <c r="M621" s="23">
        <v>1169.03</v>
      </c>
      <c r="N621" s="23">
        <v>0</v>
      </c>
      <c r="O621" s="23">
        <v>9.86</v>
      </c>
      <c r="P621" s="23">
        <v>-19.73</v>
      </c>
      <c r="Q621" s="28">
        <f t="shared" si="18"/>
        <v>-9.870000000000001</v>
      </c>
      <c r="R621" s="23">
        <v>0</v>
      </c>
      <c r="S621" s="23">
        <v>510.56</v>
      </c>
      <c r="T621" s="28">
        <f t="shared" si="19"/>
        <v>510.56</v>
      </c>
      <c r="U621" s="21"/>
      <c r="W621" s="135">
        <f t="array" ref="W621">SUM(($D621=W$25)*($G621="CM")*($H621:$P621))</f>
        <v>0</v>
      </c>
      <c r="X621" s="135">
        <f t="array" ref="X621">SUM(($D621=W$25)*($G621&lt;&gt;"CM")*($H621:$P621))</f>
        <v>0</v>
      </c>
      <c r="AA621" s="135">
        <f t="array" ref="AA621">SUM(($D621=AA$25)*($G621="CM")*(H621+I621+J621+K621+L621+N621))</f>
        <v>0</v>
      </c>
      <c r="AB621" s="135">
        <f t="array" ref="AB621">SUM(($D621=AA$25)*($G621&lt;&gt;"CM")*(H621+I621+J621+K621+L621+N621))</f>
        <v>6334.59</v>
      </c>
    </row>
    <row r="622" spans="1:28" ht="15.75" thickBot="1" x14ac:dyDescent="0.3">
      <c r="A622" s="18" t="s">
        <v>22</v>
      </c>
      <c r="B622" s="18" t="s">
        <v>22</v>
      </c>
      <c r="C622" s="18" t="s">
        <v>95</v>
      </c>
      <c r="D622" s="27" t="s">
        <v>270</v>
      </c>
      <c r="E622" s="18" t="s">
        <v>96</v>
      </c>
      <c r="F622" s="19">
        <v>42828</v>
      </c>
      <c r="G622" s="27" t="s">
        <v>273</v>
      </c>
      <c r="H622" s="22">
        <v>0</v>
      </c>
      <c r="I622" s="22">
        <v>0</v>
      </c>
      <c r="J622" s="22">
        <v>0</v>
      </c>
      <c r="K622" s="20"/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8">
        <f t="shared" si="18"/>
        <v>0</v>
      </c>
      <c r="R622" s="22">
        <v>0</v>
      </c>
      <c r="S622" s="22">
        <v>0</v>
      </c>
      <c r="T622" s="28">
        <f t="shared" si="19"/>
        <v>0</v>
      </c>
      <c r="U622" s="20"/>
      <c r="W622" s="135">
        <f t="array" ref="W622">SUM(($D622=W$25)*($G622="CM")*($H622:$P622))</f>
        <v>0</v>
      </c>
      <c r="X622" s="135">
        <f t="array" ref="X622">SUM(($D622=W$25)*($G622&lt;&gt;"CM")*($H622:$P622))</f>
        <v>0</v>
      </c>
      <c r="AA622" s="135">
        <f t="array" ref="AA622">SUM(($D622=AA$25)*($G622="CM")*(H622+I622+J622+K622+L622+N622))</f>
        <v>0</v>
      </c>
      <c r="AB622" s="135">
        <f t="array" ref="AB622">SUM(($D622=AA$25)*($G622&lt;&gt;"CM")*(H622+I622+J622+K622+L622+N622))</f>
        <v>0</v>
      </c>
    </row>
    <row r="623" spans="1:28" ht="15.75" thickBot="1" x14ac:dyDescent="0.3">
      <c r="A623" s="18" t="s">
        <v>22</v>
      </c>
      <c r="B623" s="18" t="s">
        <v>22</v>
      </c>
      <c r="C623" s="18" t="s">
        <v>95</v>
      </c>
      <c r="D623" s="27" t="s">
        <v>270</v>
      </c>
      <c r="E623" s="18" t="s">
        <v>96</v>
      </c>
      <c r="F623" s="19">
        <v>42829</v>
      </c>
      <c r="G623" s="27" t="s">
        <v>273</v>
      </c>
      <c r="H623" s="23">
        <v>200</v>
      </c>
      <c r="I623" s="23">
        <v>11178.67</v>
      </c>
      <c r="J623" s="23">
        <v>5126.53</v>
      </c>
      <c r="K623" s="21"/>
      <c r="L623" s="23">
        <v>2052.2399999999998</v>
      </c>
      <c r="M623" s="23">
        <v>10551.2</v>
      </c>
      <c r="N623" s="23">
        <v>0</v>
      </c>
      <c r="O623" s="23">
        <v>-801.51</v>
      </c>
      <c r="P623" s="23">
        <v>-61.95</v>
      </c>
      <c r="Q623" s="28">
        <f t="shared" si="18"/>
        <v>-863.46</v>
      </c>
      <c r="R623" s="23">
        <v>0</v>
      </c>
      <c r="S623" s="23">
        <v>1820.48</v>
      </c>
      <c r="T623" s="28">
        <f t="shared" si="19"/>
        <v>1820.48</v>
      </c>
      <c r="U623" s="21"/>
      <c r="W623" s="135">
        <f t="array" ref="W623">SUM(($D623=W$25)*($G623="CM")*($H623:$P623))</f>
        <v>0</v>
      </c>
      <c r="X623" s="135">
        <f t="array" ref="X623">SUM(($D623=W$25)*($G623&lt;&gt;"CM")*($H623:$P623))</f>
        <v>0</v>
      </c>
      <c r="AA623" s="135">
        <f t="array" ref="AA623">SUM(($D623=AA$25)*($G623="CM")*(H623+I623+J623+K623+L623+N623))</f>
        <v>18557.440000000002</v>
      </c>
      <c r="AB623" s="135">
        <f t="array" ref="AB623">SUM(($D623=AA$25)*($G623&lt;&gt;"CM")*(H623+I623+J623+K623+L623+N623))</f>
        <v>0</v>
      </c>
    </row>
    <row r="624" spans="1:28" ht="15.75" thickBot="1" x14ac:dyDescent="0.3">
      <c r="A624" s="18" t="s">
        <v>22</v>
      </c>
      <c r="B624" s="18" t="s">
        <v>22</v>
      </c>
      <c r="C624" s="18" t="s">
        <v>95</v>
      </c>
      <c r="D624" s="27" t="s">
        <v>270</v>
      </c>
      <c r="E624" s="18" t="s">
        <v>96</v>
      </c>
      <c r="F624" s="19">
        <v>42830</v>
      </c>
      <c r="G624" s="27" t="s">
        <v>273</v>
      </c>
      <c r="H624" s="22">
        <v>400</v>
      </c>
      <c r="I624" s="22">
        <v>23634.47</v>
      </c>
      <c r="J624" s="22">
        <v>13842.69</v>
      </c>
      <c r="K624" s="20"/>
      <c r="L624" s="22">
        <v>4341.3999999999996</v>
      </c>
      <c r="M624" s="22">
        <v>28490.42</v>
      </c>
      <c r="N624" s="22">
        <v>0</v>
      </c>
      <c r="O624" s="22">
        <v>-2164.23</v>
      </c>
      <c r="P624" s="22">
        <v>-167.28</v>
      </c>
      <c r="Q624" s="28">
        <f t="shared" si="18"/>
        <v>-2331.5100000000002</v>
      </c>
      <c r="R624" s="22">
        <v>0</v>
      </c>
      <c r="S624" s="22">
        <v>4141.6400000000003</v>
      </c>
      <c r="T624" s="28">
        <f t="shared" si="19"/>
        <v>4141.6400000000003</v>
      </c>
      <c r="U624" s="20"/>
      <c r="W624" s="135">
        <f t="array" ref="W624">SUM(($D624=W$25)*($G624="CM")*($H624:$P624))</f>
        <v>0</v>
      </c>
      <c r="X624" s="135">
        <f t="array" ref="X624">SUM(($D624=W$25)*($G624&lt;&gt;"CM")*($H624:$P624))</f>
        <v>0</v>
      </c>
      <c r="AA624" s="135">
        <f t="array" ref="AA624">SUM(($D624=AA$25)*($G624="CM")*(H624+I624+J624+K624+L624+N624))</f>
        <v>42218.560000000005</v>
      </c>
      <c r="AB624" s="135">
        <f t="array" ref="AB624">SUM(($D624=AA$25)*($G624&lt;&gt;"CM")*(H624+I624+J624+K624+L624+N624))</f>
        <v>0</v>
      </c>
    </row>
    <row r="625" spans="1:28" ht="15.75" thickBot="1" x14ac:dyDescent="0.3">
      <c r="A625" s="18" t="s">
        <v>22</v>
      </c>
      <c r="B625" s="18" t="s">
        <v>22</v>
      </c>
      <c r="C625" s="18" t="s">
        <v>95</v>
      </c>
      <c r="D625" s="27" t="s">
        <v>270</v>
      </c>
      <c r="E625" s="18" t="s">
        <v>96</v>
      </c>
      <c r="F625" s="19">
        <v>42831</v>
      </c>
      <c r="G625" s="27" t="s">
        <v>273</v>
      </c>
      <c r="H625" s="23">
        <v>3200</v>
      </c>
      <c r="I625" s="23">
        <v>187910.36</v>
      </c>
      <c r="J625" s="23">
        <v>76292.33</v>
      </c>
      <c r="K625" s="21"/>
      <c r="L625" s="23">
        <v>34611.949999999997</v>
      </c>
      <c r="M625" s="23">
        <v>157021.59</v>
      </c>
      <c r="N625" s="23">
        <v>0</v>
      </c>
      <c r="O625" s="23">
        <v>-11927.89</v>
      </c>
      <c r="P625" s="23">
        <v>-921.95</v>
      </c>
      <c r="Q625" s="28">
        <f t="shared" si="18"/>
        <v>-12849.84</v>
      </c>
      <c r="R625" s="23">
        <v>0</v>
      </c>
      <c r="S625" s="23">
        <v>29627.64</v>
      </c>
      <c r="T625" s="28">
        <f t="shared" si="19"/>
        <v>29627.64</v>
      </c>
      <c r="U625" s="21"/>
      <c r="W625" s="135">
        <f t="array" ref="W625">SUM(($D625=W$25)*($G625="CM")*($H625:$P625))</f>
        <v>0</v>
      </c>
      <c r="X625" s="135">
        <f t="array" ref="X625">SUM(($D625=W$25)*($G625&lt;&gt;"CM")*($H625:$P625))</f>
        <v>0</v>
      </c>
      <c r="AA625" s="135">
        <f t="array" ref="AA625">SUM(($D625=AA$25)*($G625="CM")*(H625+I625+J625+K625+L625+N625))</f>
        <v>302014.64</v>
      </c>
      <c r="AB625" s="135">
        <f t="array" ref="AB625">SUM(($D625=AA$25)*($G625&lt;&gt;"CM")*(H625+I625+J625+K625+L625+N625))</f>
        <v>0</v>
      </c>
    </row>
    <row r="626" spans="1:28" ht="15.75" thickBot="1" x14ac:dyDescent="0.3">
      <c r="A626" s="18" t="s">
        <v>22</v>
      </c>
      <c r="B626" s="18" t="s">
        <v>22</v>
      </c>
      <c r="C626" s="18" t="s">
        <v>95</v>
      </c>
      <c r="D626" s="27" t="s">
        <v>270</v>
      </c>
      <c r="E626" s="18" t="s">
        <v>96</v>
      </c>
      <c r="F626" s="19">
        <v>42833</v>
      </c>
      <c r="G626" s="27" t="s">
        <v>273</v>
      </c>
      <c r="H626" s="22">
        <v>200</v>
      </c>
      <c r="I626" s="22">
        <v>4267.01</v>
      </c>
      <c r="J626" s="22">
        <v>1665.06</v>
      </c>
      <c r="K626" s="20"/>
      <c r="L626" s="22">
        <v>783.36</v>
      </c>
      <c r="M626" s="22">
        <v>3426.96</v>
      </c>
      <c r="N626" s="22">
        <v>0</v>
      </c>
      <c r="O626" s="22">
        <v>-260.32</v>
      </c>
      <c r="P626" s="22">
        <v>-20.12</v>
      </c>
      <c r="Q626" s="28">
        <f t="shared" si="18"/>
        <v>-280.44</v>
      </c>
      <c r="R626" s="22">
        <v>0</v>
      </c>
      <c r="S626" s="22">
        <v>678.4</v>
      </c>
      <c r="T626" s="28">
        <f t="shared" si="19"/>
        <v>678.4</v>
      </c>
      <c r="U626" s="20"/>
      <c r="W626" s="135">
        <f t="array" ref="W626">SUM(($D626=W$25)*($G626="CM")*($H626:$P626))</f>
        <v>0</v>
      </c>
      <c r="X626" s="135">
        <f t="array" ref="X626">SUM(($D626=W$25)*($G626&lt;&gt;"CM")*($H626:$P626))</f>
        <v>0</v>
      </c>
      <c r="AA626" s="135">
        <f t="array" ref="AA626">SUM(($D626=AA$25)*($G626="CM")*(H626+I626+J626+K626+L626+N626))</f>
        <v>6915.4299999999994</v>
      </c>
      <c r="AB626" s="135">
        <f t="array" ref="AB626">SUM(($D626=AA$25)*($G626&lt;&gt;"CM")*(H626+I626+J626+K626+L626+N626))</f>
        <v>0</v>
      </c>
    </row>
    <row r="627" spans="1:28" ht="15.75" thickBot="1" x14ac:dyDescent="0.3">
      <c r="A627" s="18" t="s">
        <v>22</v>
      </c>
      <c r="B627" s="18" t="s">
        <v>22</v>
      </c>
      <c r="C627" s="18" t="s">
        <v>95</v>
      </c>
      <c r="D627" s="27" t="s">
        <v>270</v>
      </c>
      <c r="E627" s="18" t="s">
        <v>96</v>
      </c>
      <c r="F627" s="19">
        <v>42834</v>
      </c>
      <c r="G627" s="27" t="s">
        <v>273</v>
      </c>
      <c r="H627" s="23">
        <v>400</v>
      </c>
      <c r="I627" s="23">
        <v>12005.43</v>
      </c>
      <c r="J627" s="23">
        <v>3003.89</v>
      </c>
      <c r="K627" s="21"/>
      <c r="L627" s="23">
        <v>2216.33</v>
      </c>
      <c r="M627" s="23">
        <v>6182.48</v>
      </c>
      <c r="N627" s="23">
        <v>0</v>
      </c>
      <c r="O627" s="23">
        <v>-469.64</v>
      </c>
      <c r="P627" s="23">
        <v>-36.299999999999997</v>
      </c>
      <c r="Q627" s="28">
        <f t="shared" si="18"/>
        <v>-505.94</v>
      </c>
      <c r="R627" s="23">
        <v>0</v>
      </c>
      <c r="S627" s="23">
        <v>1729.07</v>
      </c>
      <c r="T627" s="28">
        <f t="shared" si="19"/>
        <v>1729.07</v>
      </c>
      <c r="U627" s="21"/>
      <c r="W627" s="135">
        <f t="array" ref="W627">SUM(($D627=W$25)*($G627="CM")*($H627:$P627))</f>
        <v>0</v>
      </c>
      <c r="X627" s="135">
        <f t="array" ref="X627">SUM(($D627=W$25)*($G627&lt;&gt;"CM")*($H627:$P627))</f>
        <v>0</v>
      </c>
      <c r="AA627" s="135">
        <f t="array" ref="AA627">SUM(($D627=AA$25)*($G627="CM")*(H627+I627+J627+K627+L627+N627))</f>
        <v>17625.650000000001</v>
      </c>
      <c r="AB627" s="135">
        <f t="array" ref="AB627">SUM(($D627=AA$25)*($G627&lt;&gt;"CM")*(H627+I627+J627+K627+L627+N627))</f>
        <v>0</v>
      </c>
    </row>
    <row r="628" spans="1:28" ht="15.75" thickBot="1" x14ac:dyDescent="0.3">
      <c r="A628" s="18" t="s">
        <v>22</v>
      </c>
      <c r="B628" s="18" t="s">
        <v>22</v>
      </c>
      <c r="C628" s="18" t="s">
        <v>95</v>
      </c>
      <c r="D628" s="27" t="s">
        <v>270</v>
      </c>
      <c r="E628" s="18" t="s">
        <v>96</v>
      </c>
      <c r="F628" s="19">
        <v>42836</v>
      </c>
      <c r="G628" s="27" t="s">
        <v>273</v>
      </c>
      <c r="H628" s="22">
        <v>600</v>
      </c>
      <c r="I628" s="22">
        <v>20077.82</v>
      </c>
      <c r="J628" s="22">
        <v>5134.4799999999996</v>
      </c>
      <c r="K628" s="20"/>
      <c r="L628" s="22">
        <v>3785.91</v>
      </c>
      <c r="M628" s="22">
        <v>10567.55</v>
      </c>
      <c r="N628" s="22">
        <v>0</v>
      </c>
      <c r="O628" s="22">
        <v>-802.76</v>
      </c>
      <c r="P628" s="22">
        <v>-62.04</v>
      </c>
      <c r="Q628" s="28">
        <f t="shared" si="18"/>
        <v>-864.8</v>
      </c>
      <c r="R628" s="22">
        <v>0</v>
      </c>
      <c r="S628" s="22">
        <v>2903.58</v>
      </c>
      <c r="T628" s="28">
        <f t="shared" si="19"/>
        <v>2903.58</v>
      </c>
      <c r="U628" s="20"/>
      <c r="W628" s="135">
        <f t="array" ref="W628">SUM(($D628=W$25)*($G628="CM")*($H628:$P628))</f>
        <v>0</v>
      </c>
      <c r="X628" s="135">
        <f t="array" ref="X628">SUM(($D628=W$25)*($G628&lt;&gt;"CM")*($H628:$P628))</f>
        <v>0</v>
      </c>
      <c r="AA628" s="135">
        <f t="array" ref="AA628">SUM(($D628=AA$25)*($G628="CM")*(H628+I628+J628+K628+L628+N628))</f>
        <v>29598.21</v>
      </c>
      <c r="AB628" s="135">
        <f t="array" ref="AB628">SUM(($D628=AA$25)*($G628&lt;&gt;"CM")*(H628+I628+J628+K628+L628+N628))</f>
        <v>0</v>
      </c>
    </row>
    <row r="629" spans="1:28" ht="15.75" thickBot="1" x14ac:dyDescent="0.3">
      <c r="A629" s="18" t="s">
        <v>22</v>
      </c>
      <c r="B629" s="18" t="s">
        <v>22</v>
      </c>
      <c r="C629" s="18" t="s">
        <v>95</v>
      </c>
      <c r="D629" s="27" t="s">
        <v>270</v>
      </c>
      <c r="E629" s="18" t="s">
        <v>96</v>
      </c>
      <c r="F629" s="19">
        <v>42837</v>
      </c>
      <c r="G629" s="27" t="s">
        <v>273</v>
      </c>
      <c r="H629" s="23">
        <v>800</v>
      </c>
      <c r="I629" s="23">
        <v>35105.53</v>
      </c>
      <c r="J629" s="23">
        <v>6672.43</v>
      </c>
      <c r="K629" s="21"/>
      <c r="L629" s="23">
        <v>6458.16</v>
      </c>
      <c r="M629" s="23">
        <v>13732.91</v>
      </c>
      <c r="N629" s="23">
        <v>0</v>
      </c>
      <c r="O629" s="23">
        <v>-1043.2</v>
      </c>
      <c r="P629" s="23">
        <v>-80.63</v>
      </c>
      <c r="Q629" s="28">
        <f t="shared" si="18"/>
        <v>-1123.83</v>
      </c>
      <c r="R629" s="23">
        <v>0</v>
      </c>
      <c r="S629" s="23">
        <v>4810.43</v>
      </c>
      <c r="T629" s="28">
        <f t="shared" si="19"/>
        <v>4810.43</v>
      </c>
      <c r="U629" s="21"/>
      <c r="W629" s="135">
        <f t="array" ref="W629">SUM(($D629=W$25)*($G629="CM")*($H629:$P629))</f>
        <v>0</v>
      </c>
      <c r="X629" s="135">
        <f t="array" ref="X629">SUM(($D629=W$25)*($G629&lt;&gt;"CM")*($H629:$P629))</f>
        <v>0</v>
      </c>
      <c r="AA629" s="135">
        <f t="array" ref="AA629">SUM(($D629=AA$25)*($G629="CM")*(H629+I629+J629+K629+L629+N629))</f>
        <v>49036.119999999995</v>
      </c>
      <c r="AB629" s="135">
        <f t="array" ref="AB629">SUM(($D629=AA$25)*($G629&lt;&gt;"CM")*(H629+I629+J629+K629+L629+N629))</f>
        <v>0</v>
      </c>
    </row>
    <row r="630" spans="1:28" ht="15.75" thickBot="1" x14ac:dyDescent="0.3">
      <c r="A630" s="18" t="s">
        <v>22</v>
      </c>
      <c r="B630" s="18" t="s">
        <v>22</v>
      </c>
      <c r="C630" s="18" t="s">
        <v>95</v>
      </c>
      <c r="D630" s="27" t="s">
        <v>270</v>
      </c>
      <c r="E630" s="18" t="s">
        <v>96</v>
      </c>
      <c r="F630" s="19">
        <v>42838</v>
      </c>
      <c r="G630" s="27" t="s">
        <v>273</v>
      </c>
      <c r="H630" s="22">
        <v>200</v>
      </c>
      <c r="I630" s="22">
        <v>4160.93</v>
      </c>
      <c r="J630" s="22">
        <v>1340.95</v>
      </c>
      <c r="K630" s="20"/>
      <c r="L630" s="22">
        <v>772.34</v>
      </c>
      <c r="M630" s="22">
        <v>2759.88</v>
      </c>
      <c r="N630" s="22">
        <v>0</v>
      </c>
      <c r="O630" s="22">
        <v>-209.65</v>
      </c>
      <c r="P630" s="22">
        <v>-16.2</v>
      </c>
      <c r="Q630" s="28">
        <f t="shared" si="18"/>
        <v>-225.85</v>
      </c>
      <c r="R630" s="22">
        <v>0</v>
      </c>
      <c r="S630" s="22">
        <v>635.12</v>
      </c>
      <c r="T630" s="28">
        <f t="shared" si="19"/>
        <v>635.12</v>
      </c>
      <c r="U630" s="20"/>
      <c r="W630" s="135">
        <f t="array" ref="W630">SUM(($D630=W$25)*($G630="CM")*($H630:$P630))</f>
        <v>0</v>
      </c>
      <c r="X630" s="135">
        <f t="array" ref="X630">SUM(($D630=W$25)*($G630&lt;&gt;"CM")*($H630:$P630))</f>
        <v>0</v>
      </c>
      <c r="AA630" s="135">
        <f t="array" ref="AA630">SUM(($D630=AA$25)*($G630="CM")*(H630+I630+J630+K630+L630+N630))</f>
        <v>6474.22</v>
      </c>
      <c r="AB630" s="135">
        <f t="array" ref="AB630">SUM(($D630=AA$25)*($G630&lt;&gt;"CM")*(H630+I630+J630+K630+L630+N630))</f>
        <v>0</v>
      </c>
    </row>
    <row r="631" spans="1:28" ht="15.75" thickBot="1" x14ac:dyDescent="0.3">
      <c r="A631" s="18" t="s">
        <v>22</v>
      </c>
      <c r="B631" s="18" t="s">
        <v>22</v>
      </c>
      <c r="C631" s="18" t="s">
        <v>95</v>
      </c>
      <c r="D631" s="27" t="s">
        <v>270</v>
      </c>
      <c r="E631" s="18" t="s">
        <v>96</v>
      </c>
      <c r="F631" s="19">
        <v>42839</v>
      </c>
      <c r="G631" s="27" t="s">
        <v>273</v>
      </c>
      <c r="H631" s="23">
        <v>2600</v>
      </c>
      <c r="I631" s="23">
        <v>80024.990000000005</v>
      </c>
      <c r="J631" s="23">
        <v>27920.22</v>
      </c>
      <c r="K631" s="21"/>
      <c r="L631" s="23">
        <v>14796.76</v>
      </c>
      <c r="M631" s="23">
        <v>57464.26</v>
      </c>
      <c r="N631" s="23">
        <v>0</v>
      </c>
      <c r="O631" s="23">
        <v>-4365.16</v>
      </c>
      <c r="P631" s="23">
        <v>-337.42</v>
      </c>
      <c r="Q631" s="28">
        <f t="shared" si="18"/>
        <v>-4702.58</v>
      </c>
      <c r="R631" s="23">
        <v>0</v>
      </c>
      <c r="S631" s="23">
        <v>12296.06</v>
      </c>
      <c r="T631" s="28">
        <f t="shared" si="19"/>
        <v>12296.06</v>
      </c>
      <c r="U631" s="21"/>
      <c r="W631" s="135">
        <f t="array" ref="W631">SUM(($D631=W$25)*($G631="CM")*($H631:$P631))</f>
        <v>0</v>
      </c>
      <c r="X631" s="135">
        <f t="array" ref="X631">SUM(($D631=W$25)*($G631&lt;&gt;"CM")*($H631:$P631))</f>
        <v>0</v>
      </c>
      <c r="AA631" s="135">
        <f t="array" ref="AA631">SUM(($D631=AA$25)*($G631="CM")*(H631+I631+J631+K631+L631+N631))</f>
        <v>125341.97</v>
      </c>
      <c r="AB631" s="135">
        <f t="array" ref="AB631">SUM(($D631=AA$25)*($G631&lt;&gt;"CM")*(H631+I631+J631+K631+L631+N631))</f>
        <v>0</v>
      </c>
    </row>
    <row r="632" spans="1:28" ht="15.75" thickBot="1" x14ac:dyDescent="0.3">
      <c r="A632" s="18" t="s">
        <v>22</v>
      </c>
      <c r="B632" s="18" t="s">
        <v>22</v>
      </c>
      <c r="C632" s="18" t="s">
        <v>95</v>
      </c>
      <c r="D632" s="27" t="s">
        <v>270</v>
      </c>
      <c r="E632" s="18" t="s">
        <v>96</v>
      </c>
      <c r="F632" s="19">
        <v>42840</v>
      </c>
      <c r="G632" s="27" t="s">
        <v>273</v>
      </c>
      <c r="H632" s="22">
        <v>1600</v>
      </c>
      <c r="I632" s="22">
        <v>73155.539999999994</v>
      </c>
      <c r="J632" s="22">
        <v>26187.39</v>
      </c>
      <c r="K632" s="20"/>
      <c r="L632" s="22">
        <v>13633.76</v>
      </c>
      <c r="M632" s="22">
        <v>53897.78</v>
      </c>
      <c r="N632" s="22">
        <v>0</v>
      </c>
      <c r="O632" s="22">
        <v>-4094.24</v>
      </c>
      <c r="P632" s="22">
        <v>-316.47000000000003</v>
      </c>
      <c r="Q632" s="28">
        <f t="shared" si="18"/>
        <v>-4410.71</v>
      </c>
      <c r="R632" s="22">
        <v>0</v>
      </c>
      <c r="S632" s="22">
        <v>11239.97</v>
      </c>
      <c r="T632" s="28">
        <f t="shared" si="19"/>
        <v>11239.97</v>
      </c>
      <c r="U632" s="20"/>
      <c r="W632" s="135">
        <f t="array" ref="W632">SUM(($D632=W$25)*($G632="CM")*($H632:$P632))</f>
        <v>0</v>
      </c>
      <c r="X632" s="135">
        <f t="array" ref="X632">SUM(($D632=W$25)*($G632&lt;&gt;"CM")*($H632:$P632))</f>
        <v>0</v>
      </c>
      <c r="AA632" s="135">
        <f t="array" ref="AA632">SUM(($D632=AA$25)*($G632="CM")*(H632+I632+J632+K632+L632+N632))</f>
        <v>114576.68999999999</v>
      </c>
      <c r="AB632" s="135">
        <f t="array" ref="AB632">SUM(($D632=AA$25)*($G632&lt;&gt;"CM")*(H632+I632+J632+K632+L632+N632))</f>
        <v>0</v>
      </c>
    </row>
    <row r="633" spans="1:28" ht="15.75" thickBot="1" x14ac:dyDescent="0.3">
      <c r="A633" s="18" t="s">
        <v>22</v>
      </c>
      <c r="B633" s="18" t="s">
        <v>22</v>
      </c>
      <c r="C633" s="18" t="s">
        <v>95</v>
      </c>
      <c r="D633" s="27" t="s">
        <v>270</v>
      </c>
      <c r="E633" s="18" t="s">
        <v>96</v>
      </c>
      <c r="F633" s="19">
        <v>42841</v>
      </c>
      <c r="G633" s="27" t="s">
        <v>273</v>
      </c>
      <c r="H633" s="23">
        <v>2000</v>
      </c>
      <c r="I633" s="23">
        <v>95433.59</v>
      </c>
      <c r="J633" s="23">
        <v>33951.85</v>
      </c>
      <c r="K633" s="21"/>
      <c r="L633" s="23">
        <v>17688.060000000001</v>
      </c>
      <c r="M633" s="23">
        <v>69878.27</v>
      </c>
      <c r="N633" s="23">
        <v>0</v>
      </c>
      <c r="O633" s="23">
        <v>-5308.19</v>
      </c>
      <c r="P633" s="23">
        <v>-410.29</v>
      </c>
      <c r="Q633" s="28">
        <f t="shared" si="18"/>
        <v>-5718.48</v>
      </c>
      <c r="R633" s="23">
        <v>0</v>
      </c>
      <c r="S633" s="23">
        <v>14624.11</v>
      </c>
      <c r="T633" s="28">
        <f t="shared" si="19"/>
        <v>14624.11</v>
      </c>
      <c r="U633" s="21"/>
      <c r="W633" s="135">
        <f t="array" ref="W633">SUM(($D633=W$25)*($G633="CM")*($H633:$P633))</f>
        <v>0</v>
      </c>
      <c r="X633" s="135">
        <f t="array" ref="X633">SUM(($D633=W$25)*($G633&lt;&gt;"CM")*($H633:$P633))</f>
        <v>0</v>
      </c>
      <c r="AA633" s="135">
        <f t="array" ref="AA633">SUM(($D633=AA$25)*($G633="CM")*(H633+I633+J633+K633+L633+N633))</f>
        <v>149073.5</v>
      </c>
      <c r="AB633" s="135">
        <f t="array" ref="AB633">SUM(($D633=AA$25)*($G633&lt;&gt;"CM")*(H633+I633+J633+K633+L633+N633))</f>
        <v>0</v>
      </c>
    </row>
    <row r="634" spans="1:28" ht="15.75" thickBot="1" x14ac:dyDescent="0.3">
      <c r="A634" s="18" t="s">
        <v>22</v>
      </c>
      <c r="B634" s="18" t="s">
        <v>22</v>
      </c>
      <c r="C634" s="18" t="s">
        <v>95</v>
      </c>
      <c r="D634" s="27" t="s">
        <v>270</v>
      </c>
      <c r="E634" s="18" t="s">
        <v>96</v>
      </c>
      <c r="F634" s="19">
        <v>42842</v>
      </c>
      <c r="G634" s="27" t="s">
        <v>273</v>
      </c>
      <c r="H634" s="22">
        <v>1200</v>
      </c>
      <c r="I634" s="22">
        <v>49274.45</v>
      </c>
      <c r="J634" s="22">
        <v>11921.3</v>
      </c>
      <c r="K634" s="20"/>
      <c r="L634" s="22">
        <v>9078.4500000000007</v>
      </c>
      <c r="M634" s="22">
        <v>24535.9</v>
      </c>
      <c r="N634" s="22">
        <v>0</v>
      </c>
      <c r="O634" s="22">
        <v>-1863.83</v>
      </c>
      <c r="P634" s="22">
        <v>-144.06</v>
      </c>
      <c r="Q634" s="28">
        <f t="shared" si="18"/>
        <v>-2007.8899999999999</v>
      </c>
      <c r="R634" s="22">
        <v>0</v>
      </c>
      <c r="S634" s="22">
        <v>7011.62</v>
      </c>
      <c r="T634" s="28">
        <f t="shared" si="19"/>
        <v>7011.62</v>
      </c>
      <c r="U634" s="20"/>
      <c r="W634" s="135">
        <f t="array" ref="W634">SUM(($D634=W$25)*($G634="CM")*($H634:$P634))</f>
        <v>0</v>
      </c>
      <c r="X634" s="135">
        <f t="array" ref="X634">SUM(($D634=W$25)*($G634&lt;&gt;"CM")*($H634:$P634))</f>
        <v>0</v>
      </c>
      <c r="AA634" s="135">
        <f t="array" ref="AA634">SUM(($D634=AA$25)*($G634="CM")*(H634+I634+J634+K634+L634+N634))</f>
        <v>71474.2</v>
      </c>
      <c r="AB634" s="135">
        <f t="array" ref="AB634">SUM(($D634=AA$25)*($G634&lt;&gt;"CM")*(H634+I634+J634+K634+L634+N634))</f>
        <v>0</v>
      </c>
    </row>
    <row r="635" spans="1:28" ht="15.75" thickBot="1" x14ac:dyDescent="0.3">
      <c r="A635" s="18" t="s">
        <v>22</v>
      </c>
      <c r="B635" s="18" t="s">
        <v>22</v>
      </c>
      <c r="C635" s="18" t="s">
        <v>95</v>
      </c>
      <c r="D635" s="27" t="s">
        <v>270</v>
      </c>
      <c r="E635" s="18" t="s">
        <v>96</v>
      </c>
      <c r="F635" s="19">
        <v>42844</v>
      </c>
      <c r="G635" s="27" t="s">
        <v>273</v>
      </c>
      <c r="H635" s="23">
        <v>1600</v>
      </c>
      <c r="I635" s="23">
        <v>81385.350000000006</v>
      </c>
      <c r="J635" s="23">
        <v>27154.17</v>
      </c>
      <c r="K635" s="21"/>
      <c r="L635" s="23">
        <v>14971.06</v>
      </c>
      <c r="M635" s="23">
        <v>55887.58</v>
      </c>
      <c r="N635" s="23">
        <v>0</v>
      </c>
      <c r="O635" s="23">
        <v>-4245.42</v>
      </c>
      <c r="P635" s="23">
        <v>-328.14</v>
      </c>
      <c r="Q635" s="28">
        <f t="shared" si="18"/>
        <v>-4573.5600000000004</v>
      </c>
      <c r="R635" s="23">
        <v>0</v>
      </c>
      <c r="S635" s="23">
        <v>12273.35</v>
      </c>
      <c r="T635" s="28">
        <f t="shared" si="19"/>
        <v>12273.35</v>
      </c>
      <c r="U635" s="21"/>
      <c r="W635" s="135">
        <f t="array" ref="W635">SUM(($D635=W$25)*($G635="CM")*($H635:$P635))</f>
        <v>0</v>
      </c>
      <c r="X635" s="135">
        <f t="array" ref="X635">SUM(($D635=W$25)*($G635&lt;&gt;"CM")*($H635:$P635))</f>
        <v>0</v>
      </c>
      <c r="AA635" s="135">
        <f t="array" ref="AA635">SUM(($D635=AA$25)*($G635="CM")*(H635+I635+J635+K635+L635+N635))</f>
        <v>125110.58</v>
      </c>
      <c r="AB635" s="135">
        <f t="array" ref="AB635">SUM(($D635=AA$25)*($G635&lt;&gt;"CM")*(H635+I635+J635+K635+L635+N635))</f>
        <v>0</v>
      </c>
    </row>
    <row r="636" spans="1:28" ht="15.75" thickBot="1" x14ac:dyDescent="0.3">
      <c r="A636" s="18" t="s">
        <v>22</v>
      </c>
      <c r="B636" s="18" t="s">
        <v>22</v>
      </c>
      <c r="C636" s="18" t="s">
        <v>95</v>
      </c>
      <c r="D636" s="27" t="s">
        <v>270</v>
      </c>
      <c r="E636" s="18" t="s">
        <v>96</v>
      </c>
      <c r="F636" s="19">
        <v>42845</v>
      </c>
      <c r="G636" s="27" t="s">
        <v>273</v>
      </c>
      <c r="H636" s="22">
        <v>800</v>
      </c>
      <c r="I636" s="22">
        <v>41404.81</v>
      </c>
      <c r="J636" s="22">
        <v>14519.51</v>
      </c>
      <c r="K636" s="20"/>
      <c r="L636" s="22">
        <v>7711.38</v>
      </c>
      <c r="M636" s="22">
        <v>29883.439999999999</v>
      </c>
      <c r="N636" s="22">
        <v>0</v>
      </c>
      <c r="O636" s="22">
        <v>-2270.0500000000002</v>
      </c>
      <c r="P636" s="22">
        <v>-175.46</v>
      </c>
      <c r="Q636" s="28">
        <f t="shared" si="18"/>
        <v>-2445.5100000000002</v>
      </c>
      <c r="R636" s="22">
        <v>0</v>
      </c>
      <c r="S636" s="22">
        <v>6321.14</v>
      </c>
      <c r="T636" s="28">
        <f t="shared" si="19"/>
        <v>6321.14</v>
      </c>
      <c r="U636" s="20"/>
      <c r="W636" s="135">
        <f t="array" ref="W636">SUM(($D636=W$25)*($G636="CM")*($H636:$P636))</f>
        <v>0</v>
      </c>
      <c r="X636" s="135">
        <f t="array" ref="X636">SUM(($D636=W$25)*($G636&lt;&gt;"CM")*($H636:$P636))</f>
        <v>0</v>
      </c>
      <c r="AA636" s="135">
        <f t="array" ref="AA636">SUM(($D636=AA$25)*($G636="CM")*(H636+I636+J636+K636+L636+N636))</f>
        <v>64435.7</v>
      </c>
      <c r="AB636" s="135">
        <f t="array" ref="AB636">SUM(($D636=AA$25)*($G636&lt;&gt;"CM")*(H636+I636+J636+K636+L636+N636))</f>
        <v>0</v>
      </c>
    </row>
    <row r="637" spans="1:28" ht="15.75" thickBot="1" x14ac:dyDescent="0.3">
      <c r="A637" s="18" t="s">
        <v>22</v>
      </c>
      <c r="B637" s="18" t="s">
        <v>22</v>
      </c>
      <c r="C637" s="18" t="s">
        <v>95</v>
      </c>
      <c r="D637" s="27" t="s">
        <v>270</v>
      </c>
      <c r="E637" s="18" t="s">
        <v>96</v>
      </c>
      <c r="F637" s="19">
        <v>42854</v>
      </c>
      <c r="G637" s="27" t="s">
        <v>273</v>
      </c>
      <c r="H637" s="23">
        <v>1800</v>
      </c>
      <c r="I637" s="23">
        <v>58653.97</v>
      </c>
      <c r="J637" s="23">
        <v>21695.86</v>
      </c>
      <c r="K637" s="21"/>
      <c r="L637" s="23">
        <v>10838.57</v>
      </c>
      <c r="M637" s="23">
        <v>44653.49</v>
      </c>
      <c r="N637" s="23">
        <v>0</v>
      </c>
      <c r="O637" s="23">
        <v>-3392.04</v>
      </c>
      <c r="P637" s="23">
        <v>-262.18</v>
      </c>
      <c r="Q637" s="28">
        <f t="shared" si="18"/>
        <v>-3654.22</v>
      </c>
      <c r="R637" s="23">
        <v>0</v>
      </c>
      <c r="S637" s="23">
        <v>9122.18</v>
      </c>
      <c r="T637" s="28">
        <f t="shared" si="19"/>
        <v>9122.18</v>
      </c>
      <c r="U637" s="21"/>
      <c r="W637" s="135">
        <f t="array" ref="W637">SUM(($D637=W$25)*($G637="CM")*($H637:$P637))</f>
        <v>0</v>
      </c>
      <c r="X637" s="135">
        <f t="array" ref="X637">SUM(($D637=W$25)*($G637&lt;&gt;"CM")*($H637:$P637))</f>
        <v>0</v>
      </c>
      <c r="AA637" s="135">
        <f t="array" ref="AA637">SUM(($D637=AA$25)*($G637="CM")*(H637+I637+J637+K637+L637+N637))</f>
        <v>92988.4</v>
      </c>
      <c r="AB637" s="135">
        <f t="array" ref="AB637">SUM(($D637=AA$25)*($G637&lt;&gt;"CM")*(H637+I637+J637+K637+L637+N637))</f>
        <v>0</v>
      </c>
    </row>
    <row r="638" spans="1:28" ht="15.75" thickBot="1" x14ac:dyDescent="0.3">
      <c r="A638" s="18" t="s">
        <v>22</v>
      </c>
      <c r="B638" s="18" t="s">
        <v>22</v>
      </c>
      <c r="C638" s="18" t="s">
        <v>95</v>
      </c>
      <c r="D638" s="27" t="s">
        <v>270</v>
      </c>
      <c r="E638" s="18" t="s">
        <v>96</v>
      </c>
      <c r="F638" s="19">
        <v>42855</v>
      </c>
      <c r="G638" s="27" t="s">
        <v>273</v>
      </c>
      <c r="H638" s="22">
        <v>1000</v>
      </c>
      <c r="I638" s="22">
        <v>35528.639999999999</v>
      </c>
      <c r="J638" s="22">
        <v>14282.79</v>
      </c>
      <c r="K638" s="20"/>
      <c r="L638" s="22">
        <v>6561.95</v>
      </c>
      <c r="M638" s="22">
        <v>29396.21</v>
      </c>
      <c r="N638" s="22">
        <v>0</v>
      </c>
      <c r="O638" s="22">
        <v>-2233.0500000000002</v>
      </c>
      <c r="P638" s="22">
        <v>-172.6</v>
      </c>
      <c r="Q638" s="28">
        <f t="shared" si="18"/>
        <v>-2405.65</v>
      </c>
      <c r="R638" s="22">
        <v>0</v>
      </c>
      <c r="S638" s="22">
        <v>5628.34</v>
      </c>
      <c r="T638" s="28">
        <f t="shared" si="19"/>
        <v>5628.34</v>
      </c>
      <c r="U638" s="20"/>
      <c r="W638" s="135">
        <f t="array" ref="W638">SUM(($D638=W$25)*($G638="CM")*($H638:$P638))</f>
        <v>0</v>
      </c>
      <c r="X638" s="135">
        <f t="array" ref="X638">SUM(($D638=W$25)*($G638&lt;&gt;"CM")*($H638:$P638))</f>
        <v>0</v>
      </c>
      <c r="AA638" s="135">
        <f t="array" ref="AA638">SUM(($D638=AA$25)*($G638="CM")*(H638+I638+J638+K638+L638+N638))</f>
        <v>57373.38</v>
      </c>
      <c r="AB638" s="135">
        <f t="array" ref="AB638">SUM(($D638=AA$25)*($G638&lt;&gt;"CM")*(H638+I638+J638+K638+L638+N638))</f>
        <v>0</v>
      </c>
    </row>
    <row r="639" spans="1:28" ht="15.75" thickBot="1" x14ac:dyDescent="0.3">
      <c r="A639" s="18" t="s">
        <v>22</v>
      </c>
      <c r="B639" s="18" t="s">
        <v>22</v>
      </c>
      <c r="C639" s="18" t="s">
        <v>97</v>
      </c>
      <c r="D639" s="27" t="s">
        <v>270</v>
      </c>
      <c r="E639" s="18" t="s">
        <v>98</v>
      </c>
      <c r="F639" s="19">
        <v>42825</v>
      </c>
      <c r="G639" s="27" t="s">
        <v>274</v>
      </c>
      <c r="H639" s="23">
        <v>900</v>
      </c>
      <c r="I639" s="23">
        <v>531325.65</v>
      </c>
      <c r="J639" s="23">
        <v>286496.11</v>
      </c>
      <c r="K639" s="21"/>
      <c r="L639" s="23">
        <v>94529.53</v>
      </c>
      <c r="M639" s="23">
        <v>710374.8</v>
      </c>
      <c r="N639" s="23">
        <v>0</v>
      </c>
      <c r="O639" s="23">
        <v>5995.82</v>
      </c>
      <c r="P639" s="23">
        <v>-11991.65</v>
      </c>
      <c r="Q639" s="28">
        <f t="shared" si="18"/>
        <v>-5995.83</v>
      </c>
      <c r="R639" s="23">
        <v>0</v>
      </c>
      <c r="S639" s="23">
        <v>73608.06</v>
      </c>
      <c r="T639" s="28">
        <f t="shared" si="19"/>
        <v>73608.06</v>
      </c>
      <c r="U639" s="21"/>
      <c r="W639" s="135">
        <f t="array" ref="W639">SUM(($D639=W$25)*($G639="CM")*($H639:$P639))</f>
        <v>0</v>
      </c>
      <c r="X639" s="135">
        <f t="array" ref="X639">SUM(($D639=W$25)*($G639&lt;&gt;"CM")*($H639:$P639))</f>
        <v>0</v>
      </c>
      <c r="AA639" s="135">
        <f t="array" ref="AA639">SUM(($D639=AA$25)*($G639="CM")*(H639+I639+J639+K639+L639+N639))</f>
        <v>0</v>
      </c>
      <c r="AB639" s="135">
        <f t="array" ref="AB639">SUM(($D639=AA$25)*($G639&lt;&gt;"CM")*(H639+I639+J639+K639+L639+N639))</f>
        <v>913251.29</v>
      </c>
    </row>
    <row r="640" spans="1:28" ht="15.75" thickBot="1" x14ac:dyDescent="0.3">
      <c r="A640" s="18" t="s">
        <v>22</v>
      </c>
      <c r="B640" s="18" t="s">
        <v>22</v>
      </c>
      <c r="C640" s="18" t="s">
        <v>97</v>
      </c>
      <c r="D640" s="27" t="s">
        <v>270</v>
      </c>
      <c r="E640" s="18" t="s">
        <v>98</v>
      </c>
      <c r="F640" s="19">
        <v>42831</v>
      </c>
      <c r="G640" s="27" t="s">
        <v>273</v>
      </c>
      <c r="H640" s="22">
        <v>900</v>
      </c>
      <c r="I640" s="22">
        <v>152685.76999999999</v>
      </c>
      <c r="J640" s="22">
        <v>56055.6</v>
      </c>
      <c r="K640" s="20"/>
      <c r="L640" s="22">
        <v>27180.880000000001</v>
      </c>
      <c r="M640" s="22">
        <v>138991.35</v>
      </c>
      <c r="N640" s="22">
        <v>0</v>
      </c>
      <c r="O640" s="22">
        <v>-10558.25</v>
      </c>
      <c r="P640" s="22">
        <v>-816.09</v>
      </c>
      <c r="Q640" s="28">
        <f t="shared" si="18"/>
        <v>-11374.34</v>
      </c>
      <c r="R640" s="22">
        <v>0</v>
      </c>
      <c r="S640" s="22">
        <v>23232.27</v>
      </c>
      <c r="T640" s="28">
        <f t="shared" si="19"/>
        <v>23232.27</v>
      </c>
      <c r="U640" s="20"/>
      <c r="W640" s="135">
        <f t="array" ref="W640">SUM(($D640=W$25)*($G640="CM")*($H640:$P640))</f>
        <v>0</v>
      </c>
      <c r="X640" s="135">
        <f t="array" ref="X640">SUM(($D640=W$25)*($G640&lt;&gt;"CM")*($H640:$P640))</f>
        <v>0</v>
      </c>
      <c r="AA640" s="135">
        <f t="array" ref="AA640">SUM(($D640=AA$25)*($G640="CM")*(H640+I640+J640+K640+L640+N640))</f>
        <v>236822.25</v>
      </c>
      <c r="AB640" s="135">
        <f t="array" ref="AB640">SUM(($D640=AA$25)*($G640&lt;&gt;"CM")*(H640+I640+J640+K640+L640+N640))</f>
        <v>0</v>
      </c>
    </row>
    <row r="641" spans="1:28" ht="15.75" thickBot="1" x14ac:dyDescent="0.3">
      <c r="A641" s="18" t="s">
        <v>22</v>
      </c>
      <c r="B641" s="18" t="s">
        <v>22</v>
      </c>
      <c r="C641" s="18" t="s">
        <v>97</v>
      </c>
      <c r="D641" s="27" t="s">
        <v>270</v>
      </c>
      <c r="E641" s="18" t="s">
        <v>98</v>
      </c>
      <c r="F641" s="19">
        <v>42832</v>
      </c>
      <c r="G641" s="27" t="s">
        <v>273</v>
      </c>
      <c r="H641" s="23">
        <v>900</v>
      </c>
      <c r="I641" s="23">
        <v>172753.18</v>
      </c>
      <c r="J641" s="23">
        <v>80156.66</v>
      </c>
      <c r="K641" s="21"/>
      <c r="L641" s="23">
        <v>30862.47</v>
      </c>
      <c r="M641" s="23">
        <v>198750.6</v>
      </c>
      <c r="N641" s="23">
        <v>0</v>
      </c>
      <c r="O641" s="23">
        <v>-15097.75</v>
      </c>
      <c r="P641" s="23">
        <v>-1166.98</v>
      </c>
      <c r="Q641" s="28">
        <f t="shared" si="18"/>
        <v>-16264.73</v>
      </c>
      <c r="R641" s="23">
        <v>0</v>
      </c>
      <c r="S641" s="23">
        <v>27926.36</v>
      </c>
      <c r="T641" s="28">
        <f t="shared" si="19"/>
        <v>27926.36</v>
      </c>
      <c r="U641" s="21"/>
      <c r="W641" s="135">
        <f t="array" ref="W641">SUM(($D641=W$25)*($G641="CM")*($H641:$P641))</f>
        <v>0</v>
      </c>
      <c r="X641" s="135">
        <f t="array" ref="X641">SUM(($D641=W$25)*($G641&lt;&gt;"CM")*($H641:$P641))</f>
        <v>0</v>
      </c>
      <c r="AA641" s="135">
        <f t="array" ref="AA641">SUM(($D641=AA$25)*($G641="CM")*(H641+I641+J641+K641+L641+N641))</f>
        <v>284672.31</v>
      </c>
      <c r="AB641" s="135">
        <f t="array" ref="AB641">SUM(($D641=AA$25)*($G641&lt;&gt;"CM")*(H641+I641+J641+K641+L641+N641))</f>
        <v>0</v>
      </c>
    </row>
    <row r="642" spans="1:28" ht="15.75" thickBot="1" x14ac:dyDescent="0.3">
      <c r="A642" s="18" t="s">
        <v>22</v>
      </c>
      <c r="B642" s="18" t="s">
        <v>22</v>
      </c>
      <c r="C642" s="18" t="s">
        <v>97</v>
      </c>
      <c r="D642" s="27" t="s">
        <v>270</v>
      </c>
      <c r="E642" s="18" t="s">
        <v>98</v>
      </c>
      <c r="F642" s="19">
        <v>42833</v>
      </c>
      <c r="G642" s="27" t="s">
        <v>273</v>
      </c>
      <c r="H642" s="22">
        <v>900</v>
      </c>
      <c r="I642" s="22">
        <v>25019.35</v>
      </c>
      <c r="J642" s="22">
        <v>8242.49</v>
      </c>
      <c r="K642" s="20"/>
      <c r="L642" s="22">
        <v>4453.37</v>
      </c>
      <c r="M642" s="22">
        <v>20437.5</v>
      </c>
      <c r="N642" s="22">
        <v>0</v>
      </c>
      <c r="O642" s="22">
        <v>-1552.49</v>
      </c>
      <c r="P642" s="22">
        <v>-120.01</v>
      </c>
      <c r="Q642" s="28">
        <f t="shared" si="18"/>
        <v>-1672.5</v>
      </c>
      <c r="R642" s="22">
        <v>0</v>
      </c>
      <c r="S642" s="22">
        <v>3788.16</v>
      </c>
      <c r="T642" s="28">
        <f t="shared" si="19"/>
        <v>3788.16</v>
      </c>
      <c r="U642" s="20"/>
      <c r="W642" s="135">
        <f t="array" ref="W642">SUM(($D642=W$25)*($G642="CM")*($H642:$P642))</f>
        <v>0</v>
      </c>
      <c r="X642" s="135">
        <f t="array" ref="X642">SUM(($D642=W$25)*($G642&lt;&gt;"CM")*($H642:$P642))</f>
        <v>0</v>
      </c>
      <c r="AA642" s="135">
        <f t="array" ref="AA642">SUM(($D642=AA$25)*($G642="CM")*(H642+I642+J642+K642+L642+N642))</f>
        <v>38615.21</v>
      </c>
      <c r="AB642" s="135">
        <f t="array" ref="AB642">SUM(($D642=AA$25)*($G642&lt;&gt;"CM")*(H642+I642+J642+K642+L642+N642))</f>
        <v>0</v>
      </c>
    </row>
    <row r="643" spans="1:28" ht="15.75" thickBot="1" x14ac:dyDescent="0.3">
      <c r="A643" s="18" t="s">
        <v>22</v>
      </c>
      <c r="B643" s="18" t="s">
        <v>22</v>
      </c>
      <c r="C643" s="18" t="s">
        <v>97</v>
      </c>
      <c r="D643" s="27" t="s">
        <v>270</v>
      </c>
      <c r="E643" s="18" t="s">
        <v>98</v>
      </c>
      <c r="F643" s="19">
        <v>42835</v>
      </c>
      <c r="G643" s="27" t="s">
        <v>273</v>
      </c>
      <c r="H643" s="23">
        <v>300</v>
      </c>
      <c r="I643" s="23">
        <v>13758.86</v>
      </c>
      <c r="J643" s="23">
        <v>8255.69</v>
      </c>
      <c r="K643" s="21"/>
      <c r="L643" s="23">
        <v>2448.04</v>
      </c>
      <c r="M643" s="23">
        <v>20470.2</v>
      </c>
      <c r="N643" s="23">
        <v>0</v>
      </c>
      <c r="O643" s="23">
        <v>-1554.99</v>
      </c>
      <c r="P643" s="23">
        <v>-120.19</v>
      </c>
      <c r="Q643" s="28">
        <f t="shared" ref="Q643:Q706" si="20">O643+P643</f>
        <v>-1675.18</v>
      </c>
      <c r="R643" s="23">
        <v>0</v>
      </c>
      <c r="S643" s="23">
        <v>2429.21</v>
      </c>
      <c r="T643" s="28">
        <f t="shared" ref="T643:T706" si="21">R643+S643</f>
        <v>2429.21</v>
      </c>
      <c r="U643" s="21"/>
      <c r="W643" s="135">
        <f t="array" ref="W643">SUM(($D643=W$25)*($G643="CM")*($H643:$P643))</f>
        <v>0</v>
      </c>
      <c r="X643" s="135">
        <f t="array" ref="X643">SUM(($D643=W$25)*($G643&lt;&gt;"CM")*($H643:$P643))</f>
        <v>0</v>
      </c>
      <c r="AA643" s="135">
        <f t="array" ref="AA643">SUM(($D643=AA$25)*($G643="CM")*(H643+I643+J643+K643+L643+N643))</f>
        <v>24762.590000000004</v>
      </c>
      <c r="AB643" s="135">
        <f t="array" ref="AB643">SUM(($D643=AA$25)*($G643&lt;&gt;"CM")*(H643+I643+J643+K643+L643+N643))</f>
        <v>0</v>
      </c>
    </row>
    <row r="644" spans="1:28" ht="15.75" thickBot="1" x14ac:dyDescent="0.3">
      <c r="A644" s="18" t="s">
        <v>22</v>
      </c>
      <c r="B644" s="18" t="s">
        <v>22</v>
      </c>
      <c r="C644" s="18" t="s">
        <v>97</v>
      </c>
      <c r="D644" s="27" t="s">
        <v>270</v>
      </c>
      <c r="E644" s="18" t="s">
        <v>98</v>
      </c>
      <c r="F644" s="19">
        <v>42836</v>
      </c>
      <c r="G644" s="27" t="s">
        <v>273</v>
      </c>
      <c r="H644" s="22">
        <v>600</v>
      </c>
      <c r="I644" s="22">
        <v>22776.37</v>
      </c>
      <c r="J644" s="22">
        <v>7358.9</v>
      </c>
      <c r="K644" s="20"/>
      <c r="L644" s="22">
        <v>3688.9</v>
      </c>
      <c r="M644" s="22">
        <v>18246.599999999999</v>
      </c>
      <c r="N644" s="22">
        <v>0</v>
      </c>
      <c r="O644" s="22">
        <v>-1386.07</v>
      </c>
      <c r="P644" s="22">
        <v>-107.14</v>
      </c>
      <c r="Q644" s="28">
        <f t="shared" si="20"/>
        <v>-1493.21</v>
      </c>
      <c r="R644" s="22">
        <v>0</v>
      </c>
      <c r="S644" s="22">
        <v>3142.16</v>
      </c>
      <c r="T644" s="28">
        <f t="shared" si="21"/>
        <v>3142.16</v>
      </c>
      <c r="U644" s="20"/>
      <c r="W644" s="135">
        <f t="array" ref="W644">SUM(($D644=W$25)*($G644="CM")*($H644:$P644))</f>
        <v>0</v>
      </c>
      <c r="X644" s="135">
        <f t="array" ref="X644">SUM(($D644=W$25)*($G644&lt;&gt;"CM")*($H644:$P644))</f>
        <v>0</v>
      </c>
      <c r="AA644" s="135">
        <f t="array" ref="AA644">SUM(($D644=AA$25)*($G644="CM")*(H644+I644+J644+K644+L644+N644))</f>
        <v>34424.17</v>
      </c>
      <c r="AB644" s="135">
        <f t="array" ref="AB644">SUM(($D644=AA$25)*($G644&lt;&gt;"CM")*(H644+I644+J644+K644+L644+N644))</f>
        <v>0</v>
      </c>
    </row>
    <row r="645" spans="1:28" ht="15.75" thickBot="1" x14ac:dyDescent="0.3">
      <c r="A645" s="18" t="s">
        <v>22</v>
      </c>
      <c r="B645" s="18" t="s">
        <v>22</v>
      </c>
      <c r="C645" s="18" t="s">
        <v>97</v>
      </c>
      <c r="D645" s="27" t="s">
        <v>270</v>
      </c>
      <c r="E645" s="18" t="s">
        <v>98</v>
      </c>
      <c r="F645" s="19">
        <v>42839</v>
      </c>
      <c r="G645" s="27" t="s">
        <v>273</v>
      </c>
      <c r="H645" s="23">
        <v>600</v>
      </c>
      <c r="I645" s="23">
        <v>51757.38</v>
      </c>
      <c r="J645" s="23">
        <v>32758.99</v>
      </c>
      <c r="K645" s="21"/>
      <c r="L645" s="23">
        <v>9223.52</v>
      </c>
      <c r="M645" s="23">
        <v>81226.8</v>
      </c>
      <c r="N645" s="23">
        <v>0</v>
      </c>
      <c r="O645" s="23">
        <v>-6170.26</v>
      </c>
      <c r="P645" s="23">
        <v>-476.93</v>
      </c>
      <c r="Q645" s="28">
        <f t="shared" si="20"/>
        <v>-6647.1900000000005</v>
      </c>
      <c r="R645" s="23">
        <v>0</v>
      </c>
      <c r="S645" s="23">
        <v>9254.74</v>
      </c>
      <c r="T645" s="28">
        <f t="shared" si="21"/>
        <v>9254.74</v>
      </c>
      <c r="U645" s="21"/>
      <c r="W645" s="135">
        <f t="array" ref="W645">SUM(($D645=W$25)*($G645="CM")*($H645:$P645))</f>
        <v>0</v>
      </c>
      <c r="X645" s="135">
        <f t="array" ref="X645">SUM(($D645=W$25)*($G645&lt;&gt;"CM")*($H645:$P645))</f>
        <v>0</v>
      </c>
      <c r="AA645" s="135">
        <f t="array" ref="AA645">SUM(($D645=AA$25)*($G645="CM")*(H645+I645+J645+K645+L645+N645))</f>
        <v>94339.89</v>
      </c>
      <c r="AB645" s="135">
        <f t="array" ref="AB645">SUM(($D645=AA$25)*($G645&lt;&gt;"CM")*(H645+I645+J645+K645+L645+N645))</f>
        <v>0</v>
      </c>
    </row>
    <row r="646" spans="1:28" ht="15.75" thickBot="1" x14ac:dyDescent="0.3">
      <c r="A646" s="18" t="s">
        <v>22</v>
      </c>
      <c r="B646" s="18" t="s">
        <v>22</v>
      </c>
      <c r="C646" s="18" t="s">
        <v>97</v>
      </c>
      <c r="D646" s="27" t="s">
        <v>270</v>
      </c>
      <c r="E646" s="18" t="s">
        <v>98</v>
      </c>
      <c r="F646" s="19">
        <v>42840</v>
      </c>
      <c r="G646" s="27" t="s">
        <v>273</v>
      </c>
      <c r="H646" s="22">
        <v>1200</v>
      </c>
      <c r="I646" s="22">
        <v>41008.57</v>
      </c>
      <c r="J646" s="22">
        <v>13359.44</v>
      </c>
      <c r="K646" s="20"/>
      <c r="L646" s="22">
        <v>7374.03</v>
      </c>
      <c r="M646" s="22">
        <v>33125.1</v>
      </c>
      <c r="N646" s="22">
        <v>0</v>
      </c>
      <c r="O646" s="22">
        <v>-2516.29</v>
      </c>
      <c r="P646" s="22">
        <v>-194.5</v>
      </c>
      <c r="Q646" s="28">
        <f t="shared" si="20"/>
        <v>-2710.79</v>
      </c>
      <c r="R646" s="22">
        <v>0</v>
      </c>
      <c r="S646" s="22">
        <v>6174.62</v>
      </c>
      <c r="T646" s="28">
        <f t="shared" si="21"/>
        <v>6174.62</v>
      </c>
      <c r="U646" s="20"/>
      <c r="W646" s="135">
        <f t="array" ref="W646">SUM(($D646=W$25)*($G646="CM")*($H646:$P646))</f>
        <v>0</v>
      </c>
      <c r="X646" s="135">
        <f t="array" ref="X646">SUM(($D646=W$25)*($G646&lt;&gt;"CM")*($H646:$P646))</f>
        <v>0</v>
      </c>
      <c r="AA646" s="135">
        <f t="array" ref="AA646">SUM(($D646=AA$25)*($G646="CM")*(H646+I646+J646+K646+L646+N646))</f>
        <v>62942.04</v>
      </c>
      <c r="AB646" s="135">
        <f t="array" ref="AB646">SUM(($D646=AA$25)*($G646&lt;&gt;"CM")*(H646+I646+J646+K646+L646+N646))</f>
        <v>0</v>
      </c>
    </row>
    <row r="647" spans="1:28" ht="15.75" thickBot="1" x14ac:dyDescent="0.3">
      <c r="A647" s="18" t="s">
        <v>22</v>
      </c>
      <c r="B647" s="18" t="s">
        <v>22</v>
      </c>
      <c r="C647" s="18" t="s">
        <v>97</v>
      </c>
      <c r="D647" s="27" t="s">
        <v>270</v>
      </c>
      <c r="E647" s="18" t="s">
        <v>98</v>
      </c>
      <c r="F647" s="19">
        <v>42841</v>
      </c>
      <c r="G647" s="27" t="s">
        <v>273</v>
      </c>
      <c r="H647" s="23">
        <v>3000</v>
      </c>
      <c r="I647" s="23">
        <v>281707.34000000003</v>
      </c>
      <c r="J647" s="23">
        <v>120705.37</v>
      </c>
      <c r="K647" s="21"/>
      <c r="L647" s="23">
        <v>50145.57</v>
      </c>
      <c r="M647" s="23">
        <v>299292.2</v>
      </c>
      <c r="N647" s="23">
        <v>0</v>
      </c>
      <c r="O647" s="23">
        <v>-22735.23</v>
      </c>
      <c r="P647" s="23">
        <v>-1757.31</v>
      </c>
      <c r="Q647" s="28">
        <f t="shared" si="20"/>
        <v>-24492.54</v>
      </c>
      <c r="R647" s="23">
        <v>0</v>
      </c>
      <c r="S647" s="23">
        <v>44690.27</v>
      </c>
      <c r="T647" s="28">
        <f t="shared" si="21"/>
        <v>44690.27</v>
      </c>
      <c r="U647" s="21"/>
      <c r="W647" s="135">
        <f t="array" ref="W647">SUM(($D647=W$25)*($G647="CM")*($H647:$P647))</f>
        <v>0</v>
      </c>
      <c r="X647" s="135">
        <f t="array" ref="X647">SUM(($D647=W$25)*($G647&lt;&gt;"CM")*($H647:$P647))</f>
        <v>0</v>
      </c>
      <c r="AA647" s="135">
        <f t="array" ref="AA647">SUM(($D647=AA$25)*($G647="CM")*(H647+I647+J647+K647+L647+N647))</f>
        <v>455558.28</v>
      </c>
      <c r="AB647" s="135">
        <f t="array" ref="AB647">SUM(($D647=AA$25)*($G647&lt;&gt;"CM")*(H647+I647+J647+K647+L647+N647))</f>
        <v>0</v>
      </c>
    </row>
    <row r="648" spans="1:28" ht="15.75" thickBot="1" x14ac:dyDescent="0.3">
      <c r="A648" s="18" t="s">
        <v>22</v>
      </c>
      <c r="B648" s="18" t="s">
        <v>22</v>
      </c>
      <c r="C648" s="18" t="s">
        <v>97</v>
      </c>
      <c r="D648" s="27" t="s">
        <v>270</v>
      </c>
      <c r="E648" s="18" t="s">
        <v>98</v>
      </c>
      <c r="F648" s="19">
        <v>42842</v>
      </c>
      <c r="G648" s="27" t="s">
        <v>273</v>
      </c>
      <c r="H648" s="22">
        <v>900</v>
      </c>
      <c r="I648" s="22">
        <v>99739.03</v>
      </c>
      <c r="J648" s="22">
        <v>33207.39</v>
      </c>
      <c r="K648" s="20"/>
      <c r="L648" s="22">
        <v>17742.09</v>
      </c>
      <c r="M648" s="22">
        <v>82338.600000000006</v>
      </c>
      <c r="N648" s="22">
        <v>0</v>
      </c>
      <c r="O648" s="22">
        <v>-6254.71</v>
      </c>
      <c r="P648" s="22">
        <v>-483.45</v>
      </c>
      <c r="Q648" s="28">
        <f t="shared" si="20"/>
        <v>-6738.16</v>
      </c>
      <c r="R648" s="22">
        <v>0</v>
      </c>
      <c r="S648" s="22">
        <v>14870.83</v>
      </c>
      <c r="T648" s="28">
        <f t="shared" si="21"/>
        <v>14870.83</v>
      </c>
      <c r="U648" s="20"/>
      <c r="W648" s="135">
        <f t="array" ref="W648">SUM(($D648=W$25)*($G648="CM")*($H648:$P648))</f>
        <v>0</v>
      </c>
      <c r="X648" s="135">
        <f t="array" ref="X648">SUM(($D648=W$25)*($G648&lt;&gt;"CM")*($H648:$P648))</f>
        <v>0</v>
      </c>
      <c r="AA648" s="135">
        <f t="array" ref="AA648">SUM(($D648=AA$25)*($G648="CM")*(H648+I648+J648+K648+L648+N648))</f>
        <v>151588.50999999998</v>
      </c>
      <c r="AB648" s="135">
        <f t="array" ref="AB648">SUM(($D648=AA$25)*($G648&lt;&gt;"CM")*(H648+I648+J648+K648+L648+N648))</f>
        <v>0</v>
      </c>
    </row>
    <row r="649" spans="1:28" ht="15.75" thickBot="1" x14ac:dyDescent="0.3">
      <c r="A649" s="18" t="s">
        <v>22</v>
      </c>
      <c r="B649" s="18" t="s">
        <v>22</v>
      </c>
      <c r="C649" s="18" t="s">
        <v>97</v>
      </c>
      <c r="D649" s="27" t="s">
        <v>270</v>
      </c>
      <c r="E649" s="18" t="s">
        <v>98</v>
      </c>
      <c r="F649" s="19">
        <v>42843</v>
      </c>
      <c r="G649" s="27" t="s">
        <v>273</v>
      </c>
      <c r="H649" s="23">
        <v>600</v>
      </c>
      <c r="I649" s="23">
        <v>67774.39</v>
      </c>
      <c r="J649" s="23">
        <v>27747.55</v>
      </c>
      <c r="K649" s="21"/>
      <c r="L649" s="23">
        <v>12067.54</v>
      </c>
      <c r="M649" s="23">
        <v>68800.800000000003</v>
      </c>
      <c r="N649" s="23">
        <v>0</v>
      </c>
      <c r="O649" s="23">
        <v>-5226.33</v>
      </c>
      <c r="P649" s="23">
        <v>-403.97</v>
      </c>
      <c r="Q649" s="28">
        <f t="shared" si="20"/>
        <v>-5630.3</v>
      </c>
      <c r="R649" s="23">
        <v>0</v>
      </c>
      <c r="S649" s="23">
        <v>10613.39</v>
      </c>
      <c r="T649" s="28">
        <f t="shared" si="21"/>
        <v>10613.39</v>
      </c>
      <c r="U649" s="21"/>
      <c r="W649" s="135">
        <f t="array" ref="W649">SUM(($D649=W$25)*($G649="CM")*($H649:$P649))</f>
        <v>0</v>
      </c>
      <c r="X649" s="135">
        <f t="array" ref="X649">SUM(($D649=W$25)*($G649&lt;&gt;"CM")*($H649:$P649))</f>
        <v>0</v>
      </c>
      <c r="AA649" s="135">
        <f t="array" ref="AA649">SUM(($D649=AA$25)*($G649="CM")*(H649+I649+J649+K649+L649+N649))</f>
        <v>108189.48000000001</v>
      </c>
      <c r="AB649" s="135">
        <f t="array" ref="AB649">SUM(($D649=AA$25)*($G649&lt;&gt;"CM")*(H649+I649+J649+K649+L649+N649))</f>
        <v>0</v>
      </c>
    </row>
    <row r="650" spans="1:28" ht="15.75" thickBot="1" x14ac:dyDescent="0.3">
      <c r="A650" s="18" t="s">
        <v>22</v>
      </c>
      <c r="B650" s="18" t="s">
        <v>22</v>
      </c>
      <c r="C650" s="18" t="s">
        <v>97</v>
      </c>
      <c r="D650" s="27" t="s">
        <v>270</v>
      </c>
      <c r="E650" s="18" t="s">
        <v>98</v>
      </c>
      <c r="F650" s="19">
        <v>42844</v>
      </c>
      <c r="G650" s="27" t="s">
        <v>273</v>
      </c>
      <c r="H650" s="22">
        <v>1800</v>
      </c>
      <c r="I650" s="22">
        <v>350601.63</v>
      </c>
      <c r="J650" s="22">
        <v>170164.77</v>
      </c>
      <c r="K650" s="20"/>
      <c r="L650" s="22">
        <v>62452.04</v>
      </c>
      <c r="M650" s="22">
        <v>421928.1</v>
      </c>
      <c r="N650" s="22">
        <v>0</v>
      </c>
      <c r="O650" s="22">
        <v>-32051.06</v>
      </c>
      <c r="P650" s="22">
        <v>-2477.37</v>
      </c>
      <c r="Q650" s="28">
        <f t="shared" si="20"/>
        <v>-34528.43</v>
      </c>
      <c r="R650" s="22">
        <v>0</v>
      </c>
      <c r="S650" s="22">
        <v>57390.32</v>
      </c>
      <c r="T650" s="28">
        <f t="shared" si="21"/>
        <v>57390.32</v>
      </c>
      <c r="U650" s="20"/>
      <c r="W650" s="135">
        <f t="array" ref="W650">SUM(($D650=W$25)*($G650="CM")*($H650:$P650))</f>
        <v>0</v>
      </c>
      <c r="X650" s="135">
        <f t="array" ref="X650">SUM(($D650=W$25)*($G650&lt;&gt;"CM")*($H650:$P650))</f>
        <v>0</v>
      </c>
      <c r="AA650" s="135">
        <f t="array" ref="AA650">SUM(($D650=AA$25)*($G650="CM")*(H650+I650+J650+K650+L650+N650))</f>
        <v>585018.44000000006</v>
      </c>
      <c r="AB650" s="135">
        <f t="array" ref="AB650">SUM(($D650=AA$25)*($G650&lt;&gt;"CM")*(H650+I650+J650+K650+L650+N650))</f>
        <v>0</v>
      </c>
    </row>
    <row r="651" spans="1:28" ht="15.75" thickBot="1" x14ac:dyDescent="0.3">
      <c r="A651" s="18" t="s">
        <v>22</v>
      </c>
      <c r="B651" s="18" t="s">
        <v>22</v>
      </c>
      <c r="C651" s="18" t="s">
        <v>97</v>
      </c>
      <c r="D651" s="27" t="s">
        <v>270</v>
      </c>
      <c r="E651" s="18" t="s">
        <v>98</v>
      </c>
      <c r="F651" s="19">
        <v>42845</v>
      </c>
      <c r="G651" s="27" t="s">
        <v>273</v>
      </c>
      <c r="H651" s="23">
        <v>3900</v>
      </c>
      <c r="I651" s="23">
        <v>232476.68</v>
      </c>
      <c r="J651" s="23">
        <v>84792.24</v>
      </c>
      <c r="K651" s="21"/>
      <c r="L651" s="23">
        <v>41446.519999999997</v>
      </c>
      <c r="M651" s="23">
        <v>210244.65</v>
      </c>
      <c r="N651" s="23">
        <v>0</v>
      </c>
      <c r="O651" s="23">
        <v>-15970.85</v>
      </c>
      <c r="P651" s="23">
        <v>-1234.47</v>
      </c>
      <c r="Q651" s="28">
        <f t="shared" si="20"/>
        <v>-17205.32</v>
      </c>
      <c r="R651" s="23">
        <v>0</v>
      </c>
      <c r="S651" s="23">
        <v>35572.57</v>
      </c>
      <c r="T651" s="28">
        <f t="shared" si="21"/>
        <v>35572.57</v>
      </c>
      <c r="U651" s="21"/>
      <c r="W651" s="135">
        <f t="array" ref="W651">SUM(($D651=W$25)*($G651="CM")*($H651:$P651))</f>
        <v>0</v>
      </c>
      <c r="X651" s="135">
        <f t="array" ref="X651">SUM(($D651=W$25)*($G651&lt;&gt;"CM")*($H651:$P651))</f>
        <v>0</v>
      </c>
      <c r="AA651" s="135">
        <f t="array" ref="AA651">SUM(($D651=AA$25)*($G651="CM")*(H651+I651+J651+K651+L651+N651))</f>
        <v>362615.44</v>
      </c>
      <c r="AB651" s="135">
        <f t="array" ref="AB651">SUM(($D651=AA$25)*($G651&lt;&gt;"CM")*(H651+I651+J651+K651+L651+N651))</f>
        <v>0</v>
      </c>
    </row>
    <row r="652" spans="1:28" ht="15.75" thickBot="1" x14ac:dyDescent="0.3">
      <c r="A652" s="18" t="s">
        <v>22</v>
      </c>
      <c r="B652" s="18" t="s">
        <v>22</v>
      </c>
      <c r="C652" s="18" t="s">
        <v>97</v>
      </c>
      <c r="D652" s="27" t="s">
        <v>270</v>
      </c>
      <c r="E652" s="18" t="s">
        <v>98</v>
      </c>
      <c r="F652" s="19">
        <v>42854</v>
      </c>
      <c r="G652" s="27" t="s">
        <v>273</v>
      </c>
      <c r="H652" s="22">
        <v>600</v>
      </c>
      <c r="I652" s="22">
        <v>32784.949999999997</v>
      </c>
      <c r="J652" s="22">
        <v>13794.65</v>
      </c>
      <c r="K652" s="20"/>
      <c r="L652" s="22">
        <v>5827.77</v>
      </c>
      <c r="M652" s="22">
        <v>34204.199999999997</v>
      </c>
      <c r="N652" s="22">
        <v>0</v>
      </c>
      <c r="O652" s="22">
        <v>-2598.27</v>
      </c>
      <c r="P652" s="22">
        <v>-200.83</v>
      </c>
      <c r="Q652" s="28">
        <f t="shared" si="20"/>
        <v>-2799.1</v>
      </c>
      <c r="R652" s="22">
        <v>0</v>
      </c>
      <c r="S652" s="22">
        <v>5200.03</v>
      </c>
      <c r="T652" s="28">
        <f t="shared" si="21"/>
        <v>5200.03</v>
      </c>
      <c r="U652" s="20"/>
      <c r="W652" s="135">
        <f t="array" ref="W652">SUM(($D652=W$25)*($G652="CM")*($H652:$P652))</f>
        <v>0</v>
      </c>
      <c r="X652" s="135">
        <f t="array" ref="X652">SUM(($D652=W$25)*($G652&lt;&gt;"CM")*($H652:$P652))</f>
        <v>0</v>
      </c>
      <c r="AA652" s="135">
        <f t="array" ref="AA652">SUM(($D652=AA$25)*($G652="CM")*(H652+I652+J652+K652+L652+N652))</f>
        <v>53007.369999999995</v>
      </c>
      <c r="AB652" s="135">
        <f t="array" ref="AB652">SUM(($D652=AA$25)*($G652&lt;&gt;"CM")*(H652+I652+J652+K652+L652+N652))</f>
        <v>0</v>
      </c>
    </row>
    <row r="653" spans="1:28" ht="15.75" thickBot="1" x14ac:dyDescent="0.3">
      <c r="A653" s="18" t="s">
        <v>22</v>
      </c>
      <c r="B653" s="18" t="s">
        <v>22</v>
      </c>
      <c r="C653" s="18" t="s">
        <v>97</v>
      </c>
      <c r="D653" s="27" t="s">
        <v>270</v>
      </c>
      <c r="E653" s="18" t="s">
        <v>98</v>
      </c>
      <c r="F653" s="19">
        <v>42855</v>
      </c>
      <c r="G653" s="27" t="s">
        <v>273</v>
      </c>
      <c r="H653" s="23">
        <v>900</v>
      </c>
      <c r="I653" s="23">
        <v>208644.86</v>
      </c>
      <c r="J653" s="23">
        <v>81897.48</v>
      </c>
      <c r="K653" s="21"/>
      <c r="L653" s="23">
        <v>37430.79</v>
      </c>
      <c r="M653" s="23">
        <v>203067</v>
      </c>
      <c r="N653" s="23">
        <v>0</v>
      </c>
      <c r="O653" s="23">
        <v>-15425.63</v>
      </c>
      <c r="P653" s="23">
        <v>-1192.32</v>
      </c>
      <c r="Q653" s="28">
        <f t="shared" si="20"/>
        <v>-16617.95</v>
      </c>
      <c r="R653" s="23">
        <v>0</v>
      </c>
      <c r="S653" s="23">
        <v>32262.46</v>
      </c>
      <c r="T653" s="28">
        <f t="shared" si="21"/>
        <v>32262.46</v>
      </c>
      <c r="U653" s="21"/>
      <c r="W653" s="135">
        <f t="array" ref="W653">SUM(($D653=W$25)*($G653="CM")*($H653:$P653))</f>
        <v>0</v>
      </c>
      <c r="X653" s="135">
        <f t="array" ref="X653">SUM(($D653=W$25)*($G653&lt;&gt;"CM")*($H653:$P653))</f>
        <v>0</v>
      </c>
      <c r="AA653" s="135">
        <f t="array" ref="AA653">SUM(($D653=AA$25)*($G653="CM")*(H653+I653+J653+K653+L653+N653))</f>
        <v>328873.12999999995</v>
      </c>
      <c r="AB653" s="135">
        <f t="array" ref="AB653">SUM(($D653=AA$25)*($G653&lt;&gt;"CM")*(H653+I653+J653+K653+L653+N653))</f>
        <v>0</v>
      </c>
    </row>
    <row r="654" spans="1:28" ht="15.75" thickBot="1" x14ac:dyDescent="0.3">
      <c r="A654" s="18" t="s">
        <v>22</v>
      </c>
      <c r="B654" s="18" t="s">
        <v>22</v>
      </c>
      <c r="C654" s="18" t="s">
        <v>99</v>
      </c>
      <c r="D654" s="27" t="s">
        <v>271</v>
      </c>
      <c r="E654" s="18" t="s">
        <v>100</v>
      </c>
      <c r="F654" s="19">
        <v>42854</v>
      </c>
      <c r="G654" s="27" t="s">
        <v>273</v>
      </c>
      <c r="H654" s="20"/>
      <c r="I654" s="20"/>
      <c r="J654" s="22">
        <v>7.12</v>
      </c>
      <c r="K654" s="22">
        <v>1.1299999999999999</v>
      </c>
      <c r="L654" s="20"/>
      <c r="M654" s="22">
        <v>5.34</v>
      </c>
      <c r="N654" s="20"/>
      <c r="O654" s="22">
        <v>-0.41</v>
      </c>
      <c r="P654" s="22">
        <v>-0.03</v>
      </c>
      <c r="Q654" s="28">
        <f t="shared" si="20"/>
        <v>-0.43999999999999995</v>
      </c>
      <c r="R654" s="22">
        <v>0.87</v>
      </c>
      <c r="S654" s="20"/>
      <c r="T654" s="28">
        <f t="shared" si="21"/>
        <v>0.87</v>
      </c>
      <c r="U654" s="20"/>
      <c r="W654" s="135">
        <f t="array" ref="W654">SUM(($D654=W$25)*($G654="CM")*($H654:$P654))</f>
        <v>13.15</v>
      </c>
      <c r="X654" s="135">
        <f t="array" ref="X654">SUM(($D654=W$25)*($G654&lt;&gt;"CM")*($H654:$P654))</f>
        <v>0</v>
      </c>
      <c r="AA654" s="135">
        <f t="array" ref="AA654">SUM(($D654=AA$25)*($G654="CM")*(H654+I654+J654+K654+L654+N654))</f>
        <v>0</v>
      </c>
      <c r="AB654" s="135">
        <f t="array" ref="AB654">SUM(($D654=AA$25)*($G654&lt;&gt;"CM")*(H654+I654+J654+K654+L654+N654))</f>
        <v>0</v>
      </c>
    </row>
    <row r="655" spans="1:28" ht="15.75" thickBot="1" x14ac:dyDescent="0.3">
      <c r="A655" s="18" t="s">
        <v>22</v>
      </c>
      <c r="B655" s="18" t="s">
        <v>22</v>
      </c>
      <c r="C655" s="18" t="s">
        <v>101</v>
      </c>
      <c r="D655" s="27" t="s">
        <v>271</v>
      </c>
      <c r="E655" s="18" t="s">
        <v>102</v>
      </c>
      <c r="F655" s="19">
        <v>42807</v>
      </c>
      <c r="G655" s="27" t="s">
        <v>274</v>
      </c>
      <c r="H655" s="21"/>
      <c r="I655" s="21"/>
      <c r="J655" s="23">
        <v>22.43</v>
      </c>
      <c r="K655" s="23">
        <v>3.58</v>
      </c>
      <c r="L655" s="21"/>
      <c r="M655" s="23">
        <v>16.84</v>
      </c>
      <c r="N655" s="21"/>
      <c r="O655" s="23">
        <v>0.14000000000000001</v>
      </c>
      <c r="P655" s="23">
        <v>-0.28000000000000003</v>
      </c>
      <c r="Q655" s="28">
        <f t="shared" si="20"/>
        <v>-0.14000000000000001</v>
      </c>
      <c r="R655" s="23">
        <v>2.3199999999999998</v>
      </c>
      <c r="S655" s="21"/>
      <c r="T655" s="28">
        <f t="shared" si="21"/>
        <v>2.3199999999999998</v>
      </c>
      <c r="U655" s="21"/>
      <c r="W655" s="135">
        <f t="array" ref="W655">SUM(($D655=W$25)*($G655="CM")*($H655:$P655))</f>
        <v>0</v>
      </c>
      <c r="X655" s="135">
        <f t="array" ref="X655">SUM(($D655=W$25)*($G655&lt;&gt;"CM")*($H655:$P655))</f>
        <v>42.709999999999994</v>
      </c>
      <c r="AA655" s="135">
        <f t="array" ref="AA655">SUM(($D655=AA$25)*($G655="CM")*(H655+I655+J655+K655+L655+N655))</f>
        <v>0</v>
      </c>
      <c r="AB655" s="135">
        <f t="array" ref="AB655">SUM(($D655=AA$25)*($G655&lt;&gt;"CM")*(H655+I655+J655+K655+L655+N655))</f>
        <v>0</v>
      </c>
    </row>
    <row r="656" spans="1:28" ht="15.75" thickBot="1" x14ac:dyDescent="0.3">
      <c r="A656" s="18" t="s">
        <v>22</v>
      </c>
      <c r="B656" s="18" t="s">
        <v>22</v>
      </c>
      <c r="C656" s="18" t="s">
        <v>101</v>
      </c>
      <c r="D656" s="27" t="s">
        <v>271</v>
      </c>
      <c r="E656" s="18" t="s">
        <v>102</v>
      </c>
      <c r="F656" s="19">
        <v>42808</v>
      </c>
      <c r="G656" s="27" t="s">
        <v>274</v>
      </c>
      <c r="H656" s="20"/>
      <c r="I656" s="20"/>
      <c r="J656" s="22">
        <v>0</v>
      </c>
      <c r="K656" s="22">
        <v>0</v>
      </c>
      <c r="L656" s="20"/>
      <c r="M656" s="22">
        <v>0</v>
      </c>
      <c r="N656" s="20"/>
      <c r="O656" s="22">
        <v>0</v>
      </c>
      <c r="P656" s="22">
        <v>0</v>
      </c>
      <c r="Q656" s="28">
        <f t="shared" si="20"/>
        <v>0</v>
      </c>
      <c r="R656" s="22">
        <v>0</v>
      </c>
      <c r="S656" s="20"/>
      <c r="T656" s="28">
        <f t="shared" si="21"/>
        <v>0</v>
      </c>
      <c r="U656" s="20"/>
      <c r="W656" s="135">
        <f t="array" ref="W656">SUM(($D656=W$25)*($G656="CM")*($H656:$P656))</f>
        <v>0</v>
      </c>
      <c r="X656" s="135">
        <f t="array" ref="X656">SUM(($D656=W$25)*($G656&lt;&gt;"CM")*($H656:$P656))</f>
        <v>0</v>
      </c>
      <c r="AA656" s="135">
        <f t="array" ref="AA656">SUM(($D656=AA$25)*($G656="CM")*(H656+I656+J656+K656+L656+N656))</f>
        <v>0</v>
      </c>
      <c r="AB656" s="135">
        <f t="array" ref="AB656">SUM(($D656=AA$25)*($G656&lt;&gt;"CM")*(H656+I656+J656+K656+L656+N656))</f>
        <v>0</v>
      </c>
    </row>
    <row r="657" spans="1:28" ht="15.75" thickBot="1" x14ac:dyDescent="0.3">
      <c r="A657" s="18" t="s">
        <v>22</v>
      </c>
      <c r="B657" s="18" t="s">
        <v>22</v>
      </c>
      <c r="C657" s="18" t="s">
        <v>101</v>
      </c>
      <c r="D657" s="27" t="s">
        <v>271</v>
      </c>
      <c r="E657" s="18" t="s">
        <v>102</v>
      </c>
      <c r="F657" s="19">
        <v>42811</v>
      </c>
      <c r="G657" s="27" t="s">
        <v>274</v>
      </c>
      <c r="H657" s="21"/>
      <c r="I657" s="21"/>
      <c r="J657" s="23">
        <v>152.71</v>
      </c>
      <c r="K657" s="23">
        <v>24.36</v>
      </c>
      <c r="L657" s="21"/>
      <c r="M657" s="23">
        <v>114.64</v>
      </c>
      <c r="N657" s="21"/>
      <c r="O657" s="23">
        <v>0.97</v>
      </c>
      <c r="P657" s="23">
        <v>-1.94</v>
      </c>
      <c r="Q657" s="28">
        <f t="shared" si="20"/>
        <v>-0.97</v>
      </c>
      <c r="R657" s="23">
        <v>15.81</v>
      </c>
      <c r="S657" s="21"/>
      <c r="T657" s="28">
        <f t="shared" si="21"/>
        <v>15.81</v>
      </c>
      <c r="U657" s="21"/>
      <c r="W657" s="135">
        <f t="array" ref="W657">SUM(($D657=W$25)*($G657="CM")*($H657:$P657))</f>
        <v>0</v>
      </c>
      <c r="X657" s="135">
        <f t="array" ref="X657">SUM(($D657=W$25)*($G657&lt;&gt;"CM")*($H657:$P657))</f>
        <v>290.74</v>
      </c>
      <c r="AA657" s="135">
        <f t="array" ref="AA657">SUM(($D657=AA$25)*($G657="CM")*(H657+I657+J657+K657+L657+N657))</f>
        <v>0</v>
      </c>
      <c r="AB657" s="135">
        <f t="array" ref="AB657">SUM(($D657=AA$25)*($G657&lt;&gt;"CM")*(H657+I657+J657+K657+L657+N657))</f>
        <v>0</v>
      </c>
    </row>
    <row r="658" spans="1:28" ht="15.75" thickBot="1" x14ac:dyDescent="0.3">
      <c r="A658" s="18" t="s">
        <v>22</v>
      </c>
      <c r="B658" s="18" t="s">
        <v>22</v>
      </c>
      <c r="C658" s="18" t="s">
        <v>101</v>
      </c>
      <c r="D658" s="27" t="s">
        <v>271</v>
      </c>
      <c r="E658" s="18" t="s">
        <v>102</v>
      </c>
      <c r="F658" s="19">
        <v>42812</v>
      </c>
      <c r="G658" s="27" t="s">
        <v>274</v>
      </c>
      <c r="H658" s="20"/>
      <c r="I658" s="20"/>
      <c r="J658" s="22">
        <v>82.66</v>
      </c>
      <c r="K658" s="22">
        <v>13.18</v>
      </c>
      <c r="L658" s="20"/>
      <c r="M658" s="22">
        <v>62.05</v>
      </c>
      <c r="N658" s="20"/>
      <c r="O658" s="22">
        <v>0.53</v>
      </c>
      <c r="P658" s="22">
        <v>-1.05</v>
      </c>
      <c r="Q658" s="28">
        <f t="shared" si="20"/>
        <v>-0.52</v>
      </c>
      <c r="R658" s="22">
        <v>8.56</v>
      </c>
      <c r="S658" s="20"/>
      <c r="T658" s="28">
        <f t="shared" si="21"/>
        <v>8.56</v>
      </c>
      <c r="U658" s="20"/>
      <c r="W658" s="135">
        <f t="array" ref="W658">SUM(($D658=W$25)*($G658="CM")*($H658:$P658))</f>
        <v>0</v>
      </c>
      <c r="X658" s="135">
        <f t="array" ref="X658">SUM(($D658=W$25)*($G658&lt;&gt;"CM")*($H658:$P658))</f>
        <v>157.36999999999998</v>
      </c>
      <c r="AA658" s="135">
        <f t="array" ref="AA658">SUM(($D658=AA$25)*($G658="CM")*(H658+I658+J658+K658+L658+N658))</f>
        <v>0</v>
      </c>
      <c r="AB658" s="135">
        <f t="array" ref="AB658">SUM(($D658=AA$25)*($G658&lt;&gt;"CM")*(H658+I658+J658+K658+L658+N658))</f>
        <v>0</v>
      </c>
    </row>
    <row r="659" spans="1:28" ht="15.75" thickBot="1" x14ac:dyDescent="0.3">
      <c r="A659" s="18" t="s">
        <v>22</v>
      </c>
      <c r="B659" s="18" t="s">
        <v>22</v>
      </c>
      <c r="C659" s="18" t="s">
        <v>101</v>
      </c>
      <c r="D659" s="27" t="s">
        <v>271</v>
      </c>
      <c r="E659" s="18" t="s">
        <v>102</v>
      </c>
      <c r="F659" s="19">
        <v>42813</v>
      </c>
      <c r="G659" s="27" t="s">
        <v>274</v>
      </c>
      <c r="H659" s="21"/>
      <c r="I659" s="21"/>
      <c r="J659" s="23">
        <v>33.89</v>
      </c>
      <c r="K659" s="23">
        <v>5.41</v>
      </c>
      <c r="L659" s="21"/>
      <c r="M659" s="23">
        <v>25.46</v>
      </c>
      <c r="N659" s="21"/>
      <c r="O659" s="23">
        <v>0.23</v>
      </c>
      <c r="P659" s="23">
        <v>-0.44</v>
      </c>
      <c r="Q659" s="28">
        <f t="shared" si="20"/>
        <v>-0.21</v>
      </c>
      <c r="R659" s="23">
        <v>3.5</v>
      </c>
      <c r="S659" s="21"/>
      <c r="T659" s="28">
        <f t="shared" si="21"/>
        <v>3.5</v>
      </c>
      <c r="U659" s="21"/>
      <c r="W659" s="135">
        <f t="array" ref="W659">SUM(($D659=W$25)*($G659="CM")*($H659:$P659))</f>
        <v>0</v>
      </c>
      <c r="X659" s="135">
        <f t="array" ref="X659">SUM(($D659=W$25)*($G659&lt;&gt;"CM")*($H659:$P659))</f>
        <v>64.55</v>
      </c>
      <c r="AA659" s="135">
        <f t="array" ref="AA659">SUM(($D659=AA$25)*($G659="CM")*(H659+I659+J659+K659+L659+N659))</f>
        <v>0</v>
      </c>
      <c r="AB659" s="135">
        <f t="array" ref="AB659">SUM(($D659=AA$25)*($G659&lt;&gt;"CM")*(H659+I659+J659+K659+L659+N659))</f>
        <v>0</v>
      </c>
    </row>
    <row r="660" spans="1:28" ht="15.75" thickBot="1" x14ac:dyDescent="0.3">
      <c r="A660" s="18" t="s">
        <v>22</v>
      </c>
      <c r="B660" s="18" t="s">
        <v>22</v>
      </c>
      <c r="C660" s="18" t="s">
        <v>101</v>
      </c>
      <c r="D660" s="27" t="s">
        <v>271</v>
      </c>
      <c r="E660" s="18" t="s">
        <v>102</v>
      </c>
      <c r="F660" s="19">
        <v>42824</v>
      </c>
      <c r="G660" s="27" t="s">
        <v>274</v>
      </c>
      <c r="H660" s="20"/>
      <c r="I660" s="20"/>
      <c r="J660" s="22">
        <v>4.72</v>
      </c>
      <c r="K660" s="22">
        <v>0.75</v>
      </c>
      <c r="L660" s="20"/>
      <c r="M660" s="22">
        <v>3.54</v>
      </c>
      <c r="N660" s="20"/>
      <c r="O660" s="22">
        <v>0.03</v>
      </c>
      <c r="P660" s="22">
        <v>-0.06</v>
      </c>
      <c r="Q660" s="28">
        <f t="shared" si="20"/>
        <v>-0.03</v>
      </c>
      <c r="R660" s="22">
        <v>0.49</v>
      </c>
      <c r="S660" s="20"/>
      <c r="T660" s="28">
        <f t="shared" si="21"/>
        <v>0.49</v>
      </c>
      <c r="U660" s="20"/>
      <c r="W660" s="135">
        <f t="array" ref="W660">SUM(($D660=W$25)*($G660="CM")*($H660:$P660))</f>
        <v>0</v>
      </c>
      <c r="X660" s="135">
        <f t="array" ref="X660">SUM(($D660=W$25)*($G660&lt;&gt;"CM")*($H660:$P660))</f>
        <v>8.9799999999999986</v>
      </c>
      <c r="AA660" s="135">
        <f t="array" ref="AA660">SUM(($D660=AA$25)*($G660="CM")*(H660+I660+J660+K660+L660+N660))</f>
        <v>0</v>
      </c>
      <c r="AB660" s="135">
        <f t="array" ref="AB660">SUM(($D660=AA$25)*($G660&lt;&gt;"CM")*(H660+I660+J660+K660+L660+N660))</f>
        <v>0</v>
      </c>
    </row>
    <row r="661" spans="1:28" ht="15.75" thickBot="1" x14ac:dyDescent="0.3">
      <c r="A661" s="18" t="s">
        <v>22</v>
      </c>
      <c r="B661" s="18" t="s">
        <v>22</v>
      </c>
      <c r="C661" s="18" t="s">
        <v>101</v>
      </c>
      <c r="D661" s="27" t="s">
        <v>271</v>
      </c>
      <c r="E661" s="18" t="s">
        <v>102</v>
      </c>
      <c r="F661" s="19">
        <v>42825</v>
      </c>
      <c r="G661" s="27" t="s">
        <v>274</v>
      </c>
      <c r="H661" s="21"/>
      <c r="I661" s="21"/>
      <c r="J661" s="23">
        <v>1.26</v>
      </c>
      <c r="K661" s="23">
        <v>0.21</v>
      </c>
      <c r="L661" s="21"/>
      <c r="M661" s="23">
        <v>0.96</v>
      </c>
      <c r="N661" s="21"/>
      <c r="O661" s="23">
        <v>0.01</v>
      </c>
      <c r="P661" s="23">
        <v>-0.02</v>
      </c>
      <c r="Q661" s="28">
        <f t="shared" si="20"/>
        <v>-0.01</v>
      </c>
      <c r="R661" s="23">
        <v>0.13</v>
      </c>
      <c r="S661" s="21"/>
      <c r="T661" s="28">
        <f t="shared" si="21"/>
        <v>0.13</v>
      </c>
      <c r="U661" s="21"/>
      <c r="W661" s="135">
        <f t="array" ref="W661">SUM(($D661=W$25)*($G661="CM")*($H661:$P661))</f>
        <v>0</v>
      </c>
      <c r="X661" s="135">
        <f t="array" ref="X661">SUM(($D661=W$25)*($G661&lt;&gt;"CM")*($H661:$P661))</f>
        <v>2.4199999999999995</v>
      </c>
      <c r="AA661" s="135">
        <f t="array" ref="AA661">SUM(($D661=AA$25)*($G661="CM")*(H661+I661+J661+K661+L661+N661))</f>
        <v>0</v>
      </c>
      <c r="AB661" s="135">
        <f t="array" ref="AB661">SUM(($D661=AA$25)*($G661&lt;&gt;"CM")*(H661+I661+J661+K661+L661+N661))</f>
        <v>0</v>
      </c>
    </row>
    <row r="662" spans="1:28" ht="15.75" thickBot="1" x14ac:dyDescent="0.3">
      <c r="A662" s="18" t="s">
        <v>22</v>
      </c>
      <c r="B662" s="18" t="s">
        <v>22</v>
      </c>
      <c r="C662" s="18" t="s">
        <v>101</v>
      </c>
      <c r="D662" s="27" t="s">
        <v>271</v>
      </c>
      <c r="E662" s="18" t="s">
        <v>102</v>
      </c>
      <c r="F662" s="19">
        <v>42828</v>
      </c>
      <c r="G662" s="27" t="s">
        <v>273</v>
      </c>
      <c r="H662" s="20"/>
      <c r="I662" s="20"/>
      <c r="J662" s="22">
        <v>17.97</v>
      </c>
      <c r="K662" s="22">
        <v>2.87</v>
      </c>
      <c r="L662" s="20"/>
      <c r="M662" s="22">
        <v>13.48</v>
      </c>
      <c r="N662" s="20"/>
      <c r="O662" s="22">
        <v>-1.03</v>
      </c>
      <c r="P662" s="22">
        <v>-0.08</v>
      </c>
      <c r="Q662" s="28">
        <f t="shared" si="20"/>
        <v>-1.1100000000000001</v>
      </c>
      <c r="R662" s="22">
        <v>2.2000000000000002</v>
      </c>
      <c r="S662" s="20"/>
      <c r="T662" s="28">
        <f t="shared" si="21"/>
        <v>2.2000000000000002</v>
      </c>
      <c r="U662" s="20"/>
      <c r="W662" s="135">
        <f t="array" ref="W662">SUM(($D662=W$25)*($G662="CM")*($H662:$P662))</f>
        <v>33.21</v>
      </c>
      <c r="X662" s="135">
        <f t="array" ref="X662">SUM(($D662=W$25)*($G662&lt;&gt;"CM")*($H662:$P662))</f>
        <v>0</v>
      </c>
      <c r="AA662" s="135">
        <f t="array" ref="AA662">SUM(($D662=AA$25)*($G662="CM")*(H662+I662+J662+K662+L662+N662))</f>
        <v>0</v>
      </c>
      <c r="AB662" s="135">
        <f t="array" ref="AB662">SUM(($D662=AA$25)*($G662&lt;&gt;"CM")*(H662+I662+J662+K662+L662+N662))</f>
        <v>0</v>
      </c>
    </row>
    <row r="663" spans="1:28" ht="15.75" thickBot="1" x14ac:dyDescent="0.3">
      <c r="A663" s="18" t="s">
        <v>22</v>
      </c>
      <c r="B663" s="18" t="s">
        <v>22</v>
      </c>
      <c r="C663" s="18" t="s">
        <v>101</v>
      </c>
      <c r="D663" s="27" t="s">
        <v>271</v>
      </c>
      <c r="E663" s="18" t="s">
        <v>102</v>
      </c>
      <c r="F663" s="19">
        <v>42829</v>
      </c>
      <c r="G663" s="27" t="s">
        <v>273</v>
      </c>
      <c r="H663" s="21"/>
      <c r="I663" s="21"/>
      <c r="J663" s="23">
        <v>197.1</v>
      </c>
      <c r="K663" s="23">
        <v>31.44</v>
      </c>
      <c r="L663" s="21"/>
      <c r="M663" s="23">
        <v>147.97</v>
      </c>
      <c r="N663" s="21"/>
      <c r="O663" s="23">
        <v>-11.24</v>
      </c>
      <c r="P663" s="23">
        <v>-0.87</v>
      </c>
      <c r="Q663" s="28">
        <f t="shared" si="20"/>
        <v>-12.11</v>
      </c>
      <c r="R663" s="23">
        <v>24.16</v>
      </c>
      <c r="S663" s="21"/>
      <c r="T663" s="28">
        <f t="shared" si="21"/>
        <v>24.16</v>
      </c>
      <c r="U663" s="21"/>
      <c r="W663" s="135">
        <f t="array" ref="W663">SUM(($D663=W$25)*($G663="CM")*($H663:$P663))</f>
        <v>364.4</v>
      </c>
      <c r="X663" s="135">
        <f t="array" ref="X663">SUM(($D663=W$25)*($G663&lt;&gt;"CM")*($H663:$P663))</f>
        <v>0</v>
      </c>
      <c r="AA663" s="135">
        <f t="array" ref="AA663">SUM(($D663=AA$25)*($G663="CM")*(H663+I663+J663+K663+L663+N663))</f>
        <v>0</v>
      </c>
      <c r="AB663" s="135">
        <f t="array" ref="AB663">SUM(($D663=AA$25)*($G663&lt;&gt;"CM")*(H663+I663+J663+K663+L663+N663))</f>
        <v>0</v>
      </c>
    </row>
    <row r="664" spans="1:28" ht="15.75" thickBot="1" x14ac:dyDescent="0.3">
      <c r="A664" s="18" t="s">
        <v>22</v>
      </c>
      <c r="B664" s="18" t="s">
        <v>22</v>
      </c>
      <c r="C664" s="18" t="s">
        <v>101</v>
      </c>
      <c r="D664" s="27" t="s">
        <v>271</v>
      </c>
      <c r="E664" s="18" t="s">
        <v>102</v>
      </c>
      <c r="F664" s="19">
        <v>42830</v>
      </c>
      <c r="G664" s="27" t="s">
        <v>273</v>
      </c>
      <c r="H664" s="20"/>
      <c r="I664" s="20"/>
      <c r="J664" s="22">
        <v>154.53</v>
      </c>
      <c r="K664" s="22">
        <v>24.65</v>
      </c>
      <c r="L664" s="20"/>
      <c r="M664" s="22">
        <v>116</v>
      </c>
      <c r="N664" s="20"/>
      <c r="O664" s="22">
        <v>-8.81</v>
      </c>
      <c r="P664" s="22">
        <v>-0.68</v>
      </c>
      <c r="Q664" s="28">
        <f t="shared" si="20"/>
        <v>-9.49</v>
      </c>
      <c r="R664" s="22">
        <v>18.95</v>
      </c>
      <c r="S664" s="20"/>
      <c r="T664" s="28">
        <f t="shared" si="21"/>
        <v>18.95</v>
      </c>
      <c r="U664" s="20"/>
      <c r="W664" s="135">
        <f t="array" ref="W664">SUM(($D664=W$25)*($G664="CM")*($H664:$P664))</f>
        <v>285.69</v>
      </c>
      <c r="X664" s="135">
        <f t="array" ref="X664">SUM(($D664=W$25)*($G664&lt;&gt;"CM")*($H664:$P664))</f>
        <v>0</v>
      </c>
      <c r="AA664" s="135">
        <f t="array" ref="AA664">SUM(($D664=AA$25)*($G664="CM")*(H664+I664+J664+K664+L664+N664))</f>
        <v>0</v>
      </c>
      <c r="AB664" s="135">
        <f t="array" ref="AB664">SUM(($D664=AA$25)*($G664&lt;&gt;"CM")*(H664+I664+J664+K664+L664+N664))</f>
        <v>0</v>
      </c>
    </row>
    <row r="665" spans="1:28" ht="15.75" thickBot="1" x14ac:dyDescent="0.3">
      <c r="A665" s="18" t="s">
        <v>22</v>
      </c>
      <c r="B665" s="18" t="s">
        <v>22</v>
      </c>
      <c r="C665" s="18" t="s">
        <v>101</v>
      </c>
      <c r="D665" s="27" t="s">
        <v>271</v>
      </c>
      <c r="E665" s="18" t="s">
        <v>102</v>
      </c>
      <c r="F665" s="19">
        <v>42831</v>
      </c>
      <c r="G665" s="27" t="s">
        <v>273</v>
      </c>
      <c r="H665" s="21"/>
      <c r="I665" s="21"/>
      <c r="J665" s="23">
        <v>11.08</v>
      </c>
      <c r="K665" s="23">
        <v>1.76</v>
      </c>
      <c r="L665" s="21"/>
      <c r="M665" s="23">
        <v>8.31</v>
      </c>
      <c r="N665" s="21"/>
      <c r="O665" s="23">
        <v>-0.63</v>
      </c>
      <c r="P665" s="23">
        <v>-0.05</v>
      </c>
      <c r="Q665" s="28">
        <f t="shared" si="20"/>
        <v>-0.68</v>
      </c>
      <c r="R665" s="23">
        <v>1.35</v>
      </c>
      <c r="S665" s="21"/>
      <c r="T665" s="28">
        <f t="shared" si="21"/>
        <v>1.35</v>
      </c>
      <c r="U665" s="21"/>
      <c r="W665" s="135">
        <f t="array" ref="W665">SUM(($D665=W$25)*($G665="CM")*($H665:$P665))</f>
        <v>20.47</v>
      </c>
      <c r="X665" s="135">
        <f t="array" ref="X665">SUM(($D665=W$25)*($G665&lt;&gt;"CM")*($H665:$P665))</f>
        <v>0</v>
      </c>
      <c r="AA665" s="135">
        <f t="array" ref="AA665">SUM(($D665=AA$25)*($G665="CM")*(H665+I665+J665+K665+L665+N665))</f>
        <v>0</v>
      </c>
      <c r="AB665" s="135">
        <f t="array" ref="AB665">SUM(($D665=AA$25)*($G665&lt;&gt;"CM")*(H665+I665+J665+K665+L665+N665))</f>
        <v>0</v>
      </c>
    </row>
    <row r="666" spans="1:28" ht="15.75" thickBot="1" x14ac:dyDescent="0.3">
      <c r="A666" s="18" t="s">
        <v>22</v>
      </c>
      <c r="B666" s="18" t="s">
        <v>22</v>
      </c>
      <c r="C666" s="18" t="s">
        <v>101</v>
      </c>
      <c r="D666" s="27" t="s">
        <v>271</v>
      </c>
      <c r="E666" s="18" t="s">
        <v>102</v>
      </c>
      <c r="F666" s="19">
        <v>42832</v>
      </c>
      <c r="G666" s="27" t="s">
        <v>273</v>
      </c>
      <c r="H666" s="20"/>
      <c r="I666" s="20"/>
      <c r="J666" s="22">
        <v>3.53</v>
      </c>
      <c r="K666" s="22">
        <v>0.56000000000000005</v>
      </c>
      <c r="L666" s="20"/>
      <c r="M666" s="22">
        <v>2.64</v>
      </c>
      <c r="N666" s="20"/>
      <c r="O666" s="22">
        <v>-0.2</v>
      </c>
      <c r="P666" s="22">
        <v>-0.02</v>
      </c>
      <c r="Q666" s="28">
        <f t="shared" si="20"/>
        <v>-0.22</v>
      </c>
      <c r="R666" s="22">
        <v>0.43</v>
      </c>
      <c r="S666" s="20"/>
      <c r="T666" s="28">
        <f t="shared" si="21"/>
        <v>0.43</v>
      </c>
      <c r="U666" s="20"/>
      <c r="W666" s="135">
        <f t="array" ref="W666">SUM(($D666=W$25)*($G666="CM")*($H666:$P666))</f>
        <v>6.5100000000000007</v>
      </c>
      <c r="X666" s="135">
        <f t="array" ref="X666">SUM(($D666=W$25)*($G666&lt;&gt;"CM")*($H666:$P666))</f>
        <v>0</v>
      </c>
      <c r="AA666" s="135">
        <f t="array" ref="AA666">SUM(($D666=AA$25)*($G666="CM")*(H666+I666+J666+K666+L666+N666))</f>
        <v>0</v>
      </c>
      <c r="AB666" s="135">
        <f t="array" ref="AB666">SUM(($D666=AA$25)*($G666&lt;&gt;"CM")*(H666+I666+J666+K666+L666+N666))</f>
        <v>0</v>
      </c>
    </row>
    <row r="667" spans="1:28" ht="15.75" thickBot="1" x14ac:dyDescent="0.3">
      <c r="A667" s="18" t="s">
        <v>22</v>
      </c>
      <c r="B667" s="18" t="s">
        <v>22</v>
      </c>
      <c r="C667" s="18" t="s">
        <v>101</v>
      </c>
      <c r="D667" s="27" t="s">
        <v>271</v>
      </c>
      <c r="E667" s="18" t="s">
        <v>102</v>
      </c>
      <c r="F667" s="19">
        <v>42833</v>
      </c>
      <c r="G667" s="27" t="s">
        <v>273</v>
      </c>
      <c r="H667" s="21"/>
      <c r="I667" s="21"/>
      <c r="J667" s="23">
        <v>494.2</v>
      </c>
      <c r="K667" s="23">
        <v>78.81</v>
      </c>
      <c r="L667" s="21"/>
      <c r="M667" s="23">
        <v>370.97</v>
      </c>
      <c r="N667" s="21"/>
      <c r="O667" s="23">
        <v>-28.16</v>
      </c>
      <c r="P667" s="23">
        <v>-2.19</v>
      </c>
      <c r="Q667" s="28">
        <f t="shared" si="20"/>
        <v>-30.35</v>
      </c>
      <c r="R667" s="23">
        <v>60.57</v>
      </c>
      <c r="S667" s="21"/>
      <c r="T667" s="28">
        <f t="shared" si="21"/>
        <v>60.57</v>
      </c>
      <c r="U667" s="21"/>
      <c r="W667" s="135">
        <f t="array" ref="W667">SUM(($D667=W$25)*($G667="CM")*($H667:$P667))</f>
        <v>913.63</v>
      </c>
      <c r="X667" s="135">
        <f t="array" ref="X667">SUM(($D667=W$25)*($G667&lt;&gt;"CM")*($H667:$P667))</f>
        <v>0</v>
      </c>
      <c r="AA667" s="135">
        <f t="array" ref="AA667">SUM(($D667=AA$25)*($G667="CM")*(H667+I667+J667+K667+L667+N667))</f>
        <v>0</v>
      </c>
      <c r="AB667" s="135">
        <f t="array" ref="AB667">SUM(($D667=AA$25)*($G667&lt;&gt;"CM")*(H667+I667+J667+K667+L667+N667))</f>
        <v>0</v>
      </c>
    </row>
    <row r="668" spans="1:28" ht="15.75" thickBot="1" x14ac:dyDescent="0.3">
      <c r="A668" s="18" t="s">
        <v>22</v>
      </c>
      <c r="B668" s="18" t="s">
        <v>22</v>
      </c>
      <c r="C668" s="18" t="s">
        <v>101</v>
      </c>
      <c r="D668" s="27" t="s">
        <v>271</v>
      </c>
      <c r="E668" s="18" t="s">
        <v>102</v>
      </c>
      <c r="F668" s="19">
        <v>42834</v>
      </c>
      <c r="G668" s="27" t="s">
        <v>273</v>
      </c>
      <c r="H668" s="20"/>
      <c r="I668" s="20"/>
      <c r="J668" s="22">
        <v>409.87</v>
      </c>
      <c r="K668" s="22">
        <v>65.37</v>
      </c>
      <c r="L668" s="20"/>
      <c r="M668" s="22">
        <v>307.68</v>
      </c>
      <c r="N668" s="20"/>
      <c r="O668" s="22">
        <v>-23.38</v>
      </c>
      <c r="P668" s="22">
        <v>-1.81</v>
      </c>
      <c r="Q668" s="28">
        <f t="shared" si="20"/>
        <v>-25.189999999999998</v>
      </c>
      <c r="R668" s="22">
        <v>50.24</v>
      </c>
      <c r="S668" s="20"/>
      <c r="T668" s="28">
        <f t="shared" si="21"/>
        <v>50.24</v>
      </c>
      <c r="U668" s="20"/>
      <c r="W668" s="135">
        <f t="array" ref="W668">SUM(($D668=W$25)*($G668="CM")*($H668:$P668))</f>
        <v>757.73000000000013</v>
      </c>
      <c r="X668" s="135">
        <f t="array" ref="X668">SUM(($D668=W$25)*($G668&lt;&gt;"CM")*($H668:$P668))</f>
        <v>0</v>
      </c>
      <c r="AA668" s="135">
        <f t="array" ref="AA668">SUM(($D668=AA$25)*($G668="CM")*(H668+I668+J668+K668+L668+N668))</f>
        <v>0</v>
      </c>
      <c r="AB668" s="135">
        <f t="array" ref="AB668">SUM(($D668=AA$25)*($G668&lt;&gt;"CM")*(H668+I668+J668+K668+L668+N668))</f>
        <v>0</v>
      </c>
    </row>
    <row r="669" spans="1:28" ht="15.75" thickBot="1" x14ac:dyDescent="0.3">
      <c r="A669" s="18" t="s">
        <v>22</v>
      </c>
      <c r="B669" s="18" t="s">
        <v>22</v>
      </c>
      <c r="C669" s="18" t="s">
        <v>101</v>
      </c>
      <c r="D669" s="27" t="s">
        <v>271</v>
      </c>
      <c r="E669" s="18" t="s">
        <v>102</v>
      </c>
      <c r="F669" s="19">
        <v>42836</v>
      </c>
      <c r="G669" s="27" t="s">
        <v>273</v>
      </c>
      <c r="H669" s="21"/>
      <c r="I669" s="21"/>
      <c r="J669" s="23">
        <v>1944.1</v>
      </c>
      <c r="K669" s="23">
        <v>310.08999999999997</v>
      </c>
      <c r="L669" s="21"/>
      <c r="M669" s="23">
        <v>1459.45</v>
      </c>
      <c r="N669" s="21"/>
      <c r="O669" s="23">
        <v>-110.88</v>
      </c>
      <c r="P669" s="23">
        <v>-8.5500000000000007</v>
      </c>
      <c r="Q669" s="28">
        <f t="shared" si="20"/>
        <v>-119.42999999999999</v>
      </c>
      <c r="R669" s="23">
        <v>238.31</v>
      </c>
      <c r="S669" s="21"/>
      <c r="T669" s="28">
        <f t="shared" si="21"/>
        <v>238.31</v>
      </c>
      <c r="U669" s="21"/>
      <c r="W669" s="135">
        <f t="array" ref="W669">SUM(($D669=W$25)*($G669="CM")*($H669:$P669))</f>
        <v>3594.21</v>
      </c>
      <c r="X669" s="135">
        <f t="array" ref="X669">SUM(($D669=W$25)*($G669&lt;&gt;"CM")*($H669:$P669))</f>
        <v>0</v>
      </c>
      <c r="AA669" s="135">
        <f t="array" ref="AA669">SUM(($D669=AA$25)*($G669="CM")*(H669+I669+J669+K669+L669+N669))</f>
        <v>0</v>
      </c>
      <c r="AB669" s="135">
        <f t="array" ref="AB669">SUM(($D669=AA$25)*($G669&lt;&gt;"CM")*(H669+I669+J669+K669+L669+N669))</f>
        <v>0</v>
      </c>
    </row>
    <row r="670" spans="1:28" ht="15.75" thickBot="1" x14ac:dyDescent="0.3">
      <c r="A670" s="18" t="s">
        <v>22</v>
      </c>
      <c r="B670" s="18" t="s">
        <v>22</v>
      </c>
      <c r="C670" s="18" t="s">
        <v>101</v>
      </c>
      <c r="D670" s="27" t="s">
        <v>271</v>
      </c>
      <c r="E670" s="18" t="s">
        <v>102</v>
      </c>
      <c r="F670" s="19">
        <v>42837</v>
      </c>
      <c r="G670" s="27" t="s">
        <v>273</v>
      </c>
      <c r="H670" s="20"/>
      <c r="I670" s="20"/>
      <c r="J670" s="22">
        <v>680.85</v>
      </c>
      <c r="K670" s="22">
        <v>108.6</v>
      </c>
      <c r="L670" s="20"/>
      <c r="M670" s="22">
        <v>511.1</v>
      </c>
      <c r="N670" s="20"/>
      <c r="O670" s="22">
        <v>-38.83</v>
      </c>
      <c r="P670" s="22">
        <v>-3</v>
      </c>
      <c r="Q670" s="28">
        <f t="shared" si="20"/>
        <v>-41.83</v>
      </c>
      <c r="R670" s="22">
        <v>83.44</v>
      </c>
      <c r="S670" s="20"/>
      <c r="T670" s="28">
        <f t="shared" si="21"/>
        <v>83.44</v>
      </c>
      <c r="U670" s="20"/>
      <c r="W670" s="135">
        <f t="array" ref="W670">SUM(($D670=W$25)*($G670="CM")*($H670:$P670))</f>
        <v>1258.7200000000003</v>
      </c>
      <c r="X670" s="135">
        <f t="array" ref="X670">SUM(($D670=W$25)*($G670&lt;&gt;"CM")*($H670:$P670))</f>
        <v>0</v>
      </c>
      <c r="AA670" s="135">
        <f t="array" ref="AA670">SUM(($D670=AA$25)*($G670="CM")*(H670+I670+J670+K670+L670+N670))</f>
        <v>0</v>
      </c>
      <c r="AB670" s="135">
        <f t="array" ref="AB670">SUM(($D670=AA$25)*($G670&lt;&gt;"CM")*(H670+I670+J670+K670+L670+N670))</f>
        <v>0</v>
      </c>
    </row>
    <row r="671" spans="1:28" ht="15.75" thickBot="1" x14ac:dyDescent="0.3">
      <c r="A671" s="18" t="s">
        <v>22</v>
      </c>
      <c r="B671" s="18" t="s">
        <v>22</v>
      </c>
      <c r="C671" s="18" t="s">
        <v>101</v>
      </c>
      <c r="D671" s="27" t="s">
        <v>271</v>
      </c>
      <c r="E671" s="18" t="s">
        <v>102</v>
      </c>
      <c r="F671" s="19">
        <v>42838</v>
      </c>
      <c r="G671" s="27" t="s">
        <v>273</v>
      </c>
      <c r="H671" s="21"/>
      <c r="I671" s="21"/>
      <c r="J671" s="23">
        <v>313.31</v>
      </c>
      <c r="K671" s="23">
        <v>49.97</v>
      </c>
      <c r="L671" s="21"/>
      <c r="M671" s="23">
        <v>235.2</v>
      </c>
      <c r="N671" s="21"/>
      <c r="O671" s="23">
        <v>-17.87</v>
      </c>
      <c r="P671" s="23">
        <v>-1.37</v>
      </c>
      <c r="Q671" s="28">
        <f t="shared" si="20"/>
        <v>-19.240000000000002</v>
      </c>
      <c r="R671" s="23">
        <v>38.409999999999997</v>
      </c>
      <c r="S671" s="21"/>
      <c r="T671" s="28">
        <f t="shared" si="21"/>
        <v>38.409999999999997</v>
      </c>
      <c r="U671" s="21"/>
      <c r="W671" s="135">
        <f t="array" ref="W671">SUM(($D671=W$25)*($G671="CM")*($H671:$P671))</f>
        <v>579.24</v>
      </c>
      <c r="X671" s="135">
        <f t="array" ref="X671">SUM(($D671=W$25)*($G671&lt;&gt;"CM")*($H671:$P671))</f>
        <v>0</v>
      </c>
      <c r="AA671" s="135">
        <f t="array" ref="AA671">SUM(($D671=AA$25)*($G671="CM")*(H671+I671+J671+K671+L671+N671))</f>
        <v>0</v>
      </c>
      <c r="AB671" s="135">
        <f t="array" ref="AB671">SUM(($D671=AA$25)*($G671&lt;&gt;"CM")*(H671+I671+J671+K671+L671+N671))</f>
        <v>0</v>
      </c>
    </row>
    <row r="672" spans="1:28" ht="15.75" thickBot="1" x14ac:dyDescent="0.3">
      <c r="A672" s="18" t="s">
        <v>22</v>
      </c>
      <c r="B672" s="18" t="s">
        <v>22</v>
      </c>
      <c r="C672" s="18" t="s">
        <v>101</v>
      </c>
      <c r="D672" s="27" t="s">
        <v>271</v>
      </c>
      <c r="E672" s="18" t="s">
        <v>102</v>
      </c>
      <c r="F672" s="19">
        <v>42839</v>
      </c>
      <c r="G672" s="27" t="s">
        <v>273</v>
      </c>
      <c r="H672" s="20"/>
      <c r="I672" s="20"/>
      <c r="J672" s="22">
        <v>726.18</v>
      </c>
      <c r="K672" s="22">
        <v>115.82</v>
      </c>
      <c r="L672" s="20"/>
      <c r="M672" s="22">
        <v>545.15</v>
      </c>
      <c r="N672" s="20"/>
      <c r="O672" s="22">
        <v>-41.4</v>
      </c>
      <c r="P672" s="22">
        <v>-3.21</v>
      </c>
      <c r="Q672" s="28">
        <f t="shared" si="20"/>
        <v>-44.61</v>
      </c>
      <c r="R672" s="22">
        <v>89.01</v>
      </c>
      <c r="S672" s="20"/>
      <c r="T672" s="28">
        <f t="shared" si="21"/>
        <v>89.01</v>
      </c>
      <c r="U672" s="20"/>
      <c r="W672" s="135">
        <f t="array" ref="W672">SUM(($D672=W$25)*($G672="CM")*($H672:$P672))</f>
        <v>1342.54</v>
      </c>
      <c r="X672" s="135">
        <f t="array" ref="X672">SUM(($D672=W$25)*($G672&lt;&gt;"CM")*($H672:$P672))</f>
        <v>0</v>
      </c>
      <c r="AA672" s="135">
        <f t="array" ref="AA672">SUM(($D672=AA$25)*($G672="CM")*(H672+I672+J672+K672+L672+N672))</f>
        <v>0</v>
      </c>
      <c r="AB672" s="135">
        <f t="array" ref="AB672">SUM(($D672=AA$25)*($G672&lt;&gt;"CM")*(H672+I672+J672+K672+L672+N672))</f>
        <v>0</v>
      </c>
    </row>
    <row r="673" spans="1:28" ht="15.75" thickBot="1" x14ac:dyDescent="0.3">
      <c r="A673" s="18" t="s">
        <v>22</v>
      </c>
      <c r="B673" s="18" t="s">
        <v>22</v>
      </c>
      <c r="C673" s="18" t="s">
        <v>101</v>
      </c>
      <c r="D673" s="27" t="s">
        <v>271</v>
      </c>
      <c r="E673" s="18" t="s">
        <v>102</v>
      </c>
      <c r="F673" s="19">
        <v>42840</v>
      </c>
      <c r="G673" s="27" t="s">
        <v>273</v>
      </c>
      <c r="H673" s="21"/>
      <c r="I673" s="21"/>
      <c r="J673" s="23">
        <v>519.25</v>
      </c>
      <c r="K673" s="23">
        <v>82.84</v>
      </c>
      <c r="L673" s="21"/>
      <c r="M673" s="23">
        <v>389.83</v>
      </c>
      <c r="N673" s="21"/>
      <c r="O673" s="23">
        <v>-29.61</v>
      </c>
      <c r="P673" s="23">
        <v>-2.2999999999999998</v>
      </c>
      <c r="Q673" s="28">
        <f t="shared" si="20"/>
        <v>-31.91</v>
      </c>
      <c r="R673" s="23">
        <v>63.67</v>
      </c>
      <c r="S673" s="21"/>
      <c r="T673" s="28">
        <f t="shared" si="21"/>
        <v>63.67</v>
      </c>
      <c r="U673" s="21"/>
      <c r="W673" s="135">
        <f t="array" ref="W673">SUM(($D673=W$25)*($G673="CM")*($H673:$P673))</f>
        <v>960.0100000000001</v>
      </c>
      <c r="X673" s="135">
        <f t="array" ref="X673">SUM(($D673=W$25)*($G673&lt;&gt;"CM")*($H673:$P673))</f>
        <v>0</v>
      </c>
      <c r="AA673" s="135">
        <f t="array" ref="AA673">SUM(($D673=AA$25)*($G673="CM")*(H673+I673+J673+K673+L673+N673))</f>
        <v>0</v>
      </c>
      <c r="AB673" s="135">
        <f t="array" ref="AB673">SUM(($D673=AA$25)*($G673&lt;&gt;"CM")*(H673+I673+J673+K673+L673+N673))</f>
        <v>0</v>
      </c>
    </row>
    <row r="674" spans="1:28" ht="15.75" thickBot="1" x14ac:dyDescent="0.3">
      <c r="A674" s="18" t="s">
        <v>22</v>
      </c>
      <c r="B674" s="18" t="s">
        <v>22</v>
      </c>
      <c r="C674" s="18" t="s">
        <v>101</v>
      </c>
      <c r="D674" s="27" t="s">
        <v>271</v>
      </c>
      <c r="E674" s="18" t="s">
        <v>102</v>
      </c>
      <c r="F674" s="19">
        <v>42841</v>
      </c>
      <c r="G674" s="27" t="s">
        <v>273</v>
      </c>
      <c r="H674" s="20"/>
      <c r="I674" s="20"/>
      <c r="J674" s="22">
        <v>5.16</v>
      </c>
      <c r="K674" s="22">
        <v>0.82</v>
      </c>
      <c r="L674" s="20"/>
      <c r="M674" s="22">
        <v>3.87</v>
      </c>
      <c r="N674" s="20"/>
      <c r="O674" s="22">
        <v>-0.3</v>
      </c>
      <c r="P674" s="22">
        <v>-0.02</v>
      </c>
      <c r="Q674" s="28">
        <f t="shared" si="20"/>
        <v>-0.32</v>
      </c>
      <c r="R674" s="22">
        <v>0.63</v>
      </c>
      <c r="S674" s="20"/>
      <c r="T674" s="28">
        <f t="shared" si="21"/>
        <v>0.63</v>
      </c>
      <c r="U674" s="20"/>
      <c r="W674" s="135">
        <f t="array" ref="W674">SUM(($D674=W$25)*($G674="CM")*($H674:$P674))</f>
        <v>9.5300000000000011</v>
      </c>
      <c r="X674" s="135">
        <f t="array" ref="X674">SUM(($D674=W$25)*($G674&lt;&gt;"CM")*($H674:$P674))</f>
        <v>0</v>
      </c>
      <c r="AA674" s="135">
        <f t="array" ref="AA674">SUM(($D674=AA$25)*($G674="CM")*(H674+I674+J674+K674+L674+N674))</f>
        <v>0</v>
      </c>
      <c r="AB674" s="135">
        <f t="array" ref="AB674">SUM(($D674=AA$25)*($G674&lt;&gt;"CM")*(H674+I674+J674+K674+L674+N674))</f>
        <v>0</v>
      </c>
    </row>
    <row r="675" spans="1:28" ht="15.75" thickBot="1" x14ac:dyDescent="0.3">
      <c r="A675" s="18" t="s">
        <v>22</v>
      </c>
      <c r="B675" s="18" t="s">
        <v>22</v>
      </c>
      <c r="C675" s="18" t="s">
        <v>101</v>
      </c>
      <c r="D675" s="27" t="s">
        <v>271</v>
      </c>
      <c r="E675" s="18" t="s">
        <v>102</v>
      </c>
      <c r="F675" s="19">
        <v>42842</v>
      </c>
      <c r="G675" s="27" t="s">
        <v>273</v>
      </c>
      <c r="H675" s="21"/>
      <c r="I675" s="21"/>
      <c r="J675" s="23">
        <v>501.34</v>
      </c>
      <c r="K675" s="23">
        <v>79.95</v>
      </c>
      <c r="L675" s="21"/>
      <c r="M675" s="23">
        <v>376.36</v>
      </c>
      <c r="N675" s="21"/>
      <c r="O675" s="23">
        <v>-28.59</v>
      </c>
      <c r="P675" s="23">
        <v>-2.2000000000000002</v>
      </c>
      <c r="Q675" s="28">
        <f t="shared" si="20"/>
        <v>-30.79</v>
      </c>
      <c r="R675" s="23">
        <v>61.45</v>
      </c>
      <c r="S675" s="21"/>
      <c r="T675" s="28">
        <f t="shared" si="21"/>
        <v>61.45</v>
      </c>
      <c r="U675" s="21"/>
      <c r="W675" s="135">
        <f t="array" ref="W675">SUM(($D675=W$25)*($G675="CM")*($H675:$P675))</f>
        <v>926.8599999999999</v>
      </c>
      <c r="X675" s="135">
        <f t="array" ref="X675">SUM(($D675=W$25)*($G675&lt;&gt;"CM")*($H675:$P675))</f>
        <v>0</v>
      </c>
      <c r="AA675" s="135">
        <f t="array" ref="AA675">SUM(($D675=AA$25)*($G675="CM")*(H675+I675+J675+K675+L675+N675))</f>
        <v>0</v>
      </c>
      <c r="AB675" s="135">
        <f t="array" ref="AB675">SUM(($D675=AA$25)*($G675&lt;&gt;"CM")*(H675+I675+J675+K675+L675+N675))</f>
        <v>0</v>
      </c>
    </row>
    <row r="676" spans="1:28" ht="15.75" thickBot="1" x14ac:dyDescent="0.3">
      <c r="A676" s="18" t="s">
        <v>22</v>
      </c>
      <c r="B676" s="18" t="s">
        <v>22</v>
      </c>
      <c r="C676" s="18" t="s">
        <v>101</v>
      </c>
      <c r="D676" s="27" t="s">
        <v>271</v>
      </c>
      <c r="E676" s="18" t="s">
        <v>102</v>
      </c>
      <c r="F676" s="19">
        <v>42843</v>
      </c>
      <c r="G676" s="27" t="s">
        <v>273</v>
      </c>
      <c r="H676" s="20"/>
      <c r="I676" s="20"/>
      <c r="J676" s="22">
        <v>63.78</v>
      </c>
      <c r="K676" s="22">
        <v>10.17</v>
      </c>
      <c r="L676" s="20"/>
      <c r="M676" s="22">
        <v>47.88</v>
      </c>
      <c r="N676" s="20"/>
      <c r="O676" s="22">
        <v>-3.64</v>
      </c>
      <c r="P676" s="22">
        <v>-0.28000000000000003</v>
      </c>
      <c r="Q676" s="28">
        <f t="shared" si="20"/>
        <v>-3.92</v>
      </c>
      <c r="R676" s="22">
        <v>7.82</v>
      </c>
      <c r="S676" s="20"/>
      <c r="T676" s="28">
        <f t="shared" si="21"/>
        <v>7.82</v>
      </c>
      <c r="U676" s="20"/>
      <c r="W676" s="135">
        <f t="array" ref="W676">SUM(($D676=W$25)*($G676="CM")*($H676:$P676))</f>
        <v>117.91000000000001</v>
      </c>
      <c r="X676" s="135">
        <f t="array" ref="X676">SUM(($D676=W$25)*($G676&lt;&gt;"CM")*($H676:$P676))</f>
        <v>0</v>
      </c>
      <c r="AA676" s="135">
        <f t="array" ref="AA676">SUM(($D676=AA$25)*($G676="CM")*(H676+I676+J676+K676+L676+N676))</f>
        <v>0</v>
      </c>
      <c r="AB676" s="135">
        <f t="array" ref="AB676">SUM(($D676=AA$25)*($G676&lt;&gt;"CM")*(H676+I676+J676+K676+L676+N676))</f>
        <v>0</v>
      </c>
    </row>
    <row r="677" spans="1:28" ht="15.75" thickBot="1" x14ac:dyDescent="0.3">
      <c r="A677" s="18" t="s">
        <v>22</v>
      </c>
      <c r="B677" s="18" t="s">
        <v>22</v>
      </c>
      <c r="C677" s="18" t="s">
        <v>101</v>
      </c>
      <c r="D677" s="27" t="s">
        <v>271</v>
      </c>
      <c r="E677" s="18" t="s">
        <v>102</v>
      </c>
      <c r="F677" s="19">
        <v>42844</v>
      </c>
      <c r="G677" s="27" t="s">
        <v>273</v>
      </c>
      <c r="H677" s="21"/>
      <c r="I677" s="21"/>
      <c r="J677" s="23">
        <v>849.43</v>
      </c>
      <c r="K677" s="23">
        <v>135.47999999999999</v>
      </c>
      <c r="L677" s="21"/>
      <c r="M677" s="23">
        <v>637.66</v>
      </c>
      <c r="N677" s="21"/>
      <c r="O677" s="23">
        <v>-48.51</v>
      </c>
      <c r="P677" s="23">
        <v>-3.67</v>
      </c>
      <c r="Q677" s="28">
        <f t="shared" si="20"/>
        <v>-52.18</v>
      </c>
      <c r="R677" s="23">
        <v>104.13</v>
      </c>
      <c r="S677" s="21"/>
      <c r="T677" s="28">
        <f t="shared" si="21"/>
        <v>104.13</v>
      </c>
      <c r="U677" s="21"/>
      <c r="W677" s="135">
        <f t="array" ref="W677">SUM(($D677=W$25)*($G677="CM")*($H677:$P677))</f>
        <v>1570.3899999999999</v>
      </c>
      <c r="X677" s="135">
        <f t="array" ref="X677">SUM(($D677=W$25)*($G677&lt;&gt;"CM")*($H677:$P677))</f>
        <v>0</v>
      </c>
      <c r="AA677" s="135">
        <f t="array" ref="AA677">SUM(($D677=AA$25)*($G677="CM")*(H677+I677+J677+K677+L677+N677))</f>
        <v>0</v>
      </c>
      <c r="AB677" s="135">
        <f t="array" ref="AB677">SUM(($D677=AA$25)*($G677&lt;&gt;"CM")*(H677+I677+J677+K677+L677+N677))</f>
        <v>0</v>
      </c>
    </row>
    <row r="678" spans="1:28" ht="15.75" thickBot="1" x14ac:dyDescent="0.3">
      <c r="A678" s="18" t="s">
        <v>22</v>
      </c>
      <c r="B678" s="18" t="s">
        <v>22</v>
      </c>
      <c r="C678" s="18" t="s">
        <v>101</v>
      </c>
      <c r="D678" s="27" t="s">
        <v>271</v>
      </c>
      <c r="E678" s="18" t="s">
        <v>102</v>
      </c>
      <c r="F678" s="19">
        <v>42845</v>
      </c>
      <c r="G678" s="27" t="s">
        <v>273</v>
      </c>
      <c r="H678" s="20"/>
      <c r="I678" s="20"/>
      <c r="J678" s="22">
        <v>546.02</v>
      </c>
      <c r="K678" s="22">
        <v>87.07</v>
      </c>
      <c r="L678" s="20"/>
      <c r="M678" s="22">
        <v>409.86</v>
      </c>
      <c r="N678" s="20"/>
      <c r="O678" s="22">
        <v>-31.13</v>
      </c>
      <c r="P678" s="22">
        <v>-2.4</v>
      </c>
      <c r="Q678" s="28">
        <f t="shared" si="20"/>
        <v>-33.53</v>
      </c>
      <c r="R678" s="22">
        <v>66.930000000000007</v>
      </c>
      <c r="S678" s="20"/>
      <c r="T678" s="28">
        <f t="shared" si="21"/>
        <v>66.930000000000007</v>
      </c>
      <c r="U678" s="20"/>
      <c r="W678" s="135">
        <f t="array" ref="W678">SUM(($D678=W$25)*($G678="CM")*($H678:$P678))</f>
        <v>1009.4199999999998</v>
      </c>
      <c r="X678" s="135">
        <f t="array" ref="X678">SUM(($D678=W$25)*($G678&lt;&gt;"CM")*($H678:$P678))</f>
        <v>0</v>
      </c>
      <c r="AA678" s="135">
        <f t="array" ref="AA678">SUM(($D678=AA$25)*($G678="CM")*(H678+I678+J678+K678+L678+N678))</f>
        <v>0</v>
      </c>
      <c r="AB678" s="135">
        <f t="array" ref="AB678">SUM(($D678=AA$25)*($G678&lt;&gt;"CM")*(H678+I678+J678+K678+L678+N678))</f>
        <v>0</v>
      </c>
    </row>
    <row r="679" spans="1:28" ht="15.75" thickBot="1" x14ac:dyDescent="0.3">
      <c r="A679" s="18" t="s">
        <v>22</v>
      </c>
      <c r="B679" s="18" t="s">
        <v>22</v>
      </c>
      <c r="C679" s="18" t="s">
        <v>103</v>
      </c>
      <c r="D679" s="27" t="s">
        <v>271</v>
      </c>
      <c r="E679" s="18" t="s">
        <v>104</v>
      </c>
      <c r="F679" s="19">
        <v>42824</v>
      </c>
      <c r="G679" s="27" t="s">
        <v>274</v>
      </c>
      <c r="H679" s="21"/>
      <c r="I679" s="21"/>
      <c r="J679" s="23">
        <v>24.8</v>
      </c>
      <c r="K679" s="23">
        <v>3.95</v>
      </c>
      <c r="L679" s="21"/>
      <c r="M679" s="23">
        <v>18.61</v>
      </c>
      <c r="N679" s="21"/>
      <c r="O679" s="23">
        <v>0.17</v>
      </c>
      <c r="P679" s="23">
        <v>-0.32</v>
      </c>
      <c r="Q679" s="28">
        <f t="shared" si="20"/>
        <v>-0.15</v>
      </c>
      <c r="R679" s="23">
        <v>2.57</v>
      </c>
      <c r="S679" s="21"/>
      <c r="T679" s="28">
        <f t="shared" si="21"/>
        <v>2.57</v>
      </c>
      <c r="U679" s="21"/>
      <c r="W679" s="135">
        <f t="array" ref="W679">SUM(($D679=W$25)*($G679="CM")*($H679:$P679))</f>
        <v>0</v>
      </c>
      <c r="X679" s="135">
        <f t="array" ref="X679">SUM(($D679=W$25)*($G679&lt;&gt;"CM")*($H679:$P679))</f>
        <v>47.21</v>
      </c>
      <c r="AA679" s="135">
        <f t="array" ref="AA679">SUM(($D679=AA$25)*($G679="CM")*(H679+I679+J679+K679+L679+N679))</f>
        <v>0</v>
      </c>
      <c r="AB679" s="135">
        <f t="array" ref="AB679">SUM(($D679=AA$25)*($G679&lt;&gt;"CM")*(H679+I679+J679+K679+L679+N679))</f>
        <v>0</v>
      </c>
    </row>
    <row r="680" spans="1:28" ht="15.75" thickBot="1" x14ac:dyDescent="0.3">
      <c r="A680" s="18" t="s">
        <v>22</v>
      </c>
      <c r="B680" s="18" t="s">
        <v>22</v>
      </c>
      <c r="C680" s="18" t="s">
        <v>103</v>
      </c>
      <c r="D680" s="27" t="s">
        <v>271</v>
      </c>
      <c r="E680" s="18" t="s">
        <v>104</v>
      </c>
      <c r="F680" s="19">
        <v>42825</v>
      </c>
      <c r="G680" s="27" t="s">
        <v>274</v>
      </c>
      <c r="H680" s="20"/>
      <c r="I680" s="20"/>
      <c r="J680" s="22">
        <v>12.44</v>
      </c>
      <c r="K680" s="22">
        <v>1.99</v>
      </c>
      <c r="L680" s="20"/>
      <c r="M680" s="22">
        <v>9.35</v>
      </c>
      <c r="N680" s="20"/>
      <c r="O680" s="22">
        <v>0.08</v>
      </c>
      <c r="P680" s="22">
        <v>-0.16</v>
      </c>
      <c r="Q680" s="28">
        <f t="shared" si="20"/>
        <v>-0.08</v>
      </c>
      <c r="R680" s="22">
        <v>1.29</v>
      </c>
      <c r="S680" s="20"/>
      <c r="T680" s="28">
        <f t="shared" si="21"/>
        <v>1.29</v>
      </c>
      <c r="U680" s="20"/>
      <c r="W680" s="135">
        <f t="array" ref="W680">SUM(($D680=W$25)*($G680="CM")*($H680:$P680))</f>
        <v>0</v>
      </c>
      <c r="X680" s="135">
        <f t="array" ref="X680">SUM(($D680=W$25)*($G680&lt;&gt;"CM")*($H680:$P680))</f>
        <v>23.7</v>
      </c>
      <c r="AA680" s="135">
        <f t="array" ref="AA680">SUM(($D680=AA$25)*($G680="CM")*(H680+I680+J680+K680+L680+N680))</f>
        <v>0</v>
      </c>
      <c r="AB680" s="135">
        <f t="array" ref="AB680">SUM(($D680=AA$25)*($G680&lt;&gt;"CM")*(H680+I680+J680+K680+L680+N680))</f>
        <v>0</v>
      </c>
    </row>
    <row r="681" spans="1:28" ht="15.75" thickBot="1" x14ac:dyDescent="0.3">
      <c r="A681" s="18" t="s">
        <v>22</v>
      </c>
      <c r="B681" s="18" t="s">
        <v>22</v>
      </c>
      <c r="C681" s="18" t="s">
        <v>103</v>
      </c>
      <c r="D681" s="27" t="s">
        <v>271</v>
      </c>
      <c r="E681" s="18" t="s">
        <v>104</v>
      </c>
      <c r="F681" s="19">
        <v>42854</v>
      </c>
      <c r="G681" s="27" t="s">
        <v>273</v>
      </c>
      <c r="H681" s="21"/>
      <c r="I681" s="21"/>
      <c r="J681" s="23">
        <v>277.37</v>
      </c>
      <c r="K681" s="23">
        <v>44.24</v>
      </c>
      <c r="L681" s="21"/>
      <c r="M681" s="23">
        <v>208.22</v>
      </c>
      <c r="N681" s="21"/>
      <c r="O681" s="23">
        <v>-15.82</v>
      </c>
      <c r="P681" s="23">
        <v>-1.22</v>
      </c>
      <c r="Q681" s="28">
        <f t="shared" si="20"/>
        <v>-17.04</v>
      </c>
      <c r="R681" s="23">
        <v>34</v>
      </c>
      <c r="S681" s="21"/>
      <c r="T681" s="28">
        <f t="shared" si="21"/>
        <v>34</v>
      </c>
      <c r="U681" s="21"/>
      <c r="W681" s="135">
        <f t="array" ref="W681">SUM(($D681=W$25)*($G681="CM")*($H681:$P681))</f>
        <v>512.79</v>
      </c>
      <c r="X681" s="135">
        <f t="array" ref="X681">SUM(($D681=W$25)*($G681&lt;&gt;"CM")*($H681:$P681))</f>
        <v>0</v>
      </c>
      <c r="AA681" s="135">
        <f t="array" ref="AA681">SUM(($D681=AA$25)*($G681="CM")*(H681+I681+J681+K681+L681+N681))</f>
        <v>0</v>
      </c>
      <c r="AB681" s="135">
        <f t="array" ref="AB681">SUM(($D681=AA$25)*($G681&lt;&gt;"CM")*(H681+I681+J681+K681+L681+N681))</f>
        <v>0</v>
      </c>
    </row>
    <row r="682" spans="1:28" ht="15.75" thickBot="1" x14ac:dyDescent="0.3">
      <c r="A682" s="18" t="s">
        <v>22</v>
      </c>
      <c r="B682" s="18" t="s">
        <v>22</v>
      </c>
      <c r="C682" s="18" t="s">
        <v>103</v>
      </c>
      <c r="D682" s="27" t="s">
        <v>271</v>
      </c>
      <c r="E682" s="18" t="s">
        <v>104</v>
      </c>
      <c r="F682" s="19">
        <v>42855</v>
      </c>
      <c r="G682" s="27" t="s">
        <v>273</v>
      </c>
      <c r="H682" s="20"/>
      <c r="I682" s="20"/>
      <c r="J682" s="22">
        <v>2536.41</v>
      </c>
      <c r="K682" s="22">
        <v>404.58</v>
      </c>
      <c r="L682" s="20"/>
      <c r="M682" s="22">
        <v>1904.07</v>
      </c>
      <c r="N682" s="20"/>
      <c r="O682" s="22">
        <v>-144.65</v>
      </c>
      <c r="P682" s="22">
        <v>-11.18</v>
      </c>
      <c r="Q682" s="28">
        <f t="shared" si="20"/>
        <v>-155.83000000000001</v>
      </c>
      <c r="R682" s="22">
        <v>310.89999999999998</v>
      </c>
      <c r="S682" s="20"/>
      <c r="T682" s="28">
        <f t="shared" si="21"/>
        <v>310.89999999999998</v>
      </c>
      <c r="U682" s="20"/>
      <c r="W682" s="135">
        <f t="array" ref="W682">SUM(($D682=W$25)*($G682="CM")*($H682:$P682))</f>
        <v>4689.2299999999996</v>
      </c>
      <c r="X682" s="135">
        <f t="array" ref="X682">SUM(($D682=W$25)*($G682&lt;&gt;"CM")*($H682:$P682))</f>
        <v>0</v>
      </c>
      <c r="AA682" s="135">
        <f t="array" ref="AA682">SUM(($D682=AA$25)*($G682="CM")*(H682+I682+J682+K682+L682+N682))</f>
        <v>0</v>
      </c>
      <c r="AB682" s="135">
        <f t="array" ref="AB682">SUM(($D682=AA$25)*($G682&lt;&gt;"CM")*(H682+I682+J682+K682+L682+N682))</f>
        <v>0</v>
      </c>
    </row>
    <row r="683" spans="1:28" ht="15.75" thickBot="1" x14ac:dyDescent="0.3">
      <c r="A683" s="18" t="s">
        <v>22</v>
      </c>
      <c r="B683" s="18" t="s">
        <v>22</v>
      </c>
      <c r="C683" s="18" t="s">
        <v>105</v>
      </c>
      <c r="D683" s="27" t="s">
        <v>271</v>
      </c>
      <c r="E683" s="18" t="s">
        <v>106</v>
      </c>
      <c r="F683" s="19">
        <v>42723</v>
      </c>
      <c r="G683" s="27" t="s">
        <v>274</v>
      </c>
      <c r="H683" s="23">
        <v>4</v>
      </c>
      <c r="I683" s="21"/>
      <c r="J683" s="23">
        <v>15.21</v>
      </c>
      <c r="K683" s="23">
        <v>1.93</v>
      </c>
      <c r="L683" s="21"/>
      <c r="M683" s="23">
        <v>9.07</v>
      </c>
      <c r="N683" s="21"/>
      <c r="O683" s="23">
        <v>-0.87</v>
      </c>
      <c r="P683" s="23">
        <v>-0.03</v>
      </c>
      <c r="Q683" s="28">
        <f t="shared" si="20"/>
        <v>-0.9</v>
      </c>
      <c r="R683" s="23">
        <v>2</v>
      </c>
      <c r="S683" s="21"/>
      <c r="T683" s="28">
        <f t="shared" si="21"/>
        <v>2</v>
      </c>
      <c r="U683" s="21"/>
      <c r="W683" s="135">
        <f t="array" ref="W683">SUM(($D683=W$25)*($G683="CM")*($H683:$P683))</f>
        <v>0</v>
      </c>
      <c r="X683" s="135">
        <f t="array" ref="X683">SUM(($D683=W$25)*($G683&lt;&gt;"CM")*($H683:$P683))</f>
        <v>29.31</v>
      </c>
      <c r="AA683" s="135">
        <f t="array" ref="AA683">SUM(($D683=AA$25)*($G683="CM")*(H683+I683+J683+K683+L683+N683))</f>
        <v>0</v>
      </c>
      <c r="AB683" s="135">
        <f t="array" ref="AB683">SUM(($D683=AA$25)*($G683&lt;&gt;"CM")*(H683+I683+J683+K683+L683+N683))</f>
        <v>0</v>
      </c>
    </row>
    <row r="684" spans="1:28" ht="15.75" thickBot="1" x14ac:dyDescent="0.3">
      <c r="A684" s="18" t="s">
        <v>22</v>
      </c>
      <c r="B684" s="18" t="s">
        <v>22</v>
      </c>
      <c r="C684" s="18" t="s">
        <v>105</v>
      </c>
      <c r="D684" s="27" t="s">
        <v>271</v>
      </c>
      <c r="E684" s="18" t="s">
        <v>106</v>
      </c>
      <c r="F684" s="19">
        <v>42754</v>
      </c>
      <c r="G684" s="27" t="s">
        <v>274</v>
      </c>
      <c r="H684" s="22">
        <v>4</v>
      </c>
      <c r="I684" s="20"/>
      <c r="J684" s="22">
        <v>20.14</v>
      </c>
      <c r="K684" s="22">
        <v>2.5499999999999998</v>
      </c>
      <c r="L684" s="20"/>
      <c r="M684" s="22">
        <v>12.02</v>
      </c>
      <c r="N684" s="20"/>
      <c r="O684" s="22">
        <v>-1.43</v>
      </c>
      <c r="P684" s="22">
        <v>-0.04</v>
      </c>
      <c r="Q684" s="28">
        <f t="shared" si="20"/>
        <v>-1.47</v>
      </c>
      <c r="R684" s="22">
        <v>2.69</v>
      </c>
      <c r="S684" s="20"/>
      <c r="T684" s="28">
        <f t="shared" si="21"/>
        <v>2.69</v>
      </c>
      <c r="U684" s="20"/>
      <c r="W684" s="135">
        <f t="array" ref="W684">SUM(($D684=W$25)*($G684="CM")*($H684:$P684))</f>
        <v>0</v>
      </c>
      <c r="X684" s="135">
        <f t="array" ref="X684">SUM(($D684=W$25)*($G684&lt;&gt;"CM")*($H684:$P684))</f>
        <v>37.24</v>
      </c>
      <c r="AA684" s="135">
        <f t="array" ref="AA684">SUM(($D684=AA$25)*($G684="CM")*(H684+I684+J684+K684+L684+N684))</f>
        <v>0</v>
      </c>
      <c r="AB684" s="135">
        <f t="array" ref="AB684">SUM(($D684=AA$25)*($G684&lt;&gt;"CM")*(H684+I684+J684+K684+L684+N684))</f>
        <v>0</v>
      </c>
    </row>
    <row r="685" spans="1:28" ht="15.75" thickBot="1" x14ac:dyDescent="0.3">
      <c r="A685" s="18" t="s">
        <v>22</v>
      </c>
      <c r="B685" s="18" t="s">
        <v>22</v>
      </c>
      <c r="C685" s="18" t="s">
        <v>105</v>
      </c>
      <c r="D685" s="27" t="s">
        <v>271</v>
      </c>
      <c r="E685" s="18" t="s">
        <v>106</v>
      </c>
      <c r="F685" s="19">
        <v>42785</v>
      </c>
      <c r="G685" s="27" t="s">
        <v>274</v>
      </c>
      <c r="H685" s="23">
        <v>4</v>
      </c>
      <c r="I685" s="21"/>
      <c r="J685" s="23">
        <v>16.16</v>
      </c>
      <c r="K685" s="23">
        <v>2.0499999999999998</v>
      </c>
      <c r="L685" s="21"/>
      <c r="M685" s="23">
        <v>9.65</v>
      </c>
      <c r="N685" s="21"/>
      <c r="O685" s="23">
        <v>-0.46</v>
      </c>
      <c r="P685" s="23">
        <v>-0.25</v>
      </c>
      <c r="Q685" s="28">
        <f t="shared" si="20"/>
        <v>-0.71</v>
      </c>
      <c r="R685" s="23">
        <v>1.89</v>
      </c>
      <c r="S685" s="21"/>
      <c r="T685" s="28">
        <f t="shared" si="21"/>
        <v>1.89</v>
      </c>
      <c r="U685" s="21"/>
      <c r="W685" s="135">
        <f t="array" ref="W685">SUM(($D685=W$25)*($G685="CM")*($H685:$P685))</f>
        <v>0</v>
      </c>
      <c r="X685" s="135">
        <f t="array" ref="X685">SUM(($D685=W$25)*($G685&lt;&gt;"CM")*($H685:$P685))</f>
        <v>31.15</v>
      </c>
      <c r="AA685" s="135">
        <f t="array" ref="AA685">SUM(($D685=AA$25)*($G685="CM")*(H685+I685+J685+K685+L685+N685))</f>
        <v>0</v>
      </c>
      <c r="AB685" s="135">
        <f t="array" ref="AB685">SUM(($D685=AA$25)*($G685&lt;&gt;"CM")*(H685+I685+J685+K685+L685+N685))</f>
        <v>0</v>
      </c>
    </row>
    <row r="686" spans="1:28" ht="15.75" thickBot="1" x14ac:dyDescent="0.3">
      <c r="A686" s="18" t="s">
        <v>22</v>
      </c>
      <c r="B686" s="18" t="s">
        <v>22</v>
      </c>
      <c r="C686" s="18" t="s">
        <v>105</v>
      </c>
      <c r="D686" s="27" t="s">
        <v>271</v>
      </c>
      <c r="E686" s="18" t="s">
        <v>106</v>
      </c>
      <c r="F686" s="19">
        <v>42803</v>
      </c>
      <c r="G686" s="27" t="s">
        <v>274</v>
      </c>
      <c r="H686" s="22">
        <v>24</v>
      </c>
      <c r="I686" s="20"/>
      <c r="J686" s="22">
        <v>29.07</v>
      </c>
      <c r="K686" s="22">
        <v>3.7</v>
      </c>
      <c r="L686" s="20"/>
      <c r="M686" s="22">
        <v>17.37</v>
      </c>
      <c r="N686" s="20"/>
      <c r="O686" s="22">
        <v>0.14000000000000001</v>
      </c>
      <c r="P686" s="22">
        <v>-0.28999999999999998</v>
      </c>
      <c r="Q686" s="28">
        <f t="shared" si="20"/>
        <v>-0.14999999999999997</v>
      </c>
      <c r="R686" s="22">
        <v>4.03</v>
      </c>
      <c r="S686" s="20"/>
      <c r="T686" s="28">
        <f t="shared" si="21"/>
        <v>4.03</v>
      </c>
      <c r="U686" s="20"/>
      <c r="W686" s="135">
        <f t="array" ref="W686">SUM(($D686=W$25)*($G686="CM")*($H686:$P686))</f>
        <v>0</v>
      </c>
      <c r="X686" s="135">
        <f t="array" ref="X686">SUM(($D686=W$25)*($G686&lt;&gt;"CM")*($H686:$P686))</f>
        <v>73.989999999999995</v>
      </c>
      <c r="AA686" s="135">
        <f t="array" ref="AA686">SUM(($D686=AA$25)*($G686="CM")*(H686+I686+J686+K686+L686+N686))</f>
        <v>0</v>
      </c>
      <c r="AB686" s="135">
        <f t="array" ref="AB686">SUM(($D686=AA$25)*($G686&lt;&gt;"CM")*(H686+I686+J686+K686+L686+N686))</f>
        <v>0</v>
      </c>
    </row>
    <row r="687" spans="1:28" ht="15.75" thickBot="1" x14ac:dyDescent="0.3">
      <c r="A687" s="18" t="s">
        <v>22</v>
      </c>
      <c r="B687" s="18" t="s">
        <v>22</v>
      </c>
      <c r="C687" s="18" t="s">
        <v>105</v>
      </c>
      <c r="D687" s="27" t="s">
        <v>271</v>
      </c>
      <c r="E687" s="18" t="s">
        <v>106</v>
      </c>
      <c r="F687" s="19">
        <v>42805</v>
      </c>
      <c r="G687" s="27" t="s">
        <v>274</v>
      </c>
      <c r="H687" s="23">
        <v>16</v>
      </c>
      <c r="I687" s="21"/>
      <c r="J687" s="23">
        <v>20.059999999999999</v>
      </c>
      <c r="K687" s="23">
        <v>2.54</v>
      </c>
      <c r="L687" s="21"/>
      <c r="M687" s="23">
        <v>11.95</v>
      </c>
      <c r="N687" s="21"/>
      <c r="O687" s="23">
        <v>0.11</v>
      </c>
      <c r="P687" s="23">
        <v>-0.21</v>
      </c>
      <c r="Q687" s="28">
        <f t="shared" si="20"/>
        <v>-9.9999999999999992E-2</v>
      </c>
      <c r="R687" s="23">
        <v>2.74</v>
      </c>
      <c r="S687" s="21"/>
      <c r="T687" s="28">
        <f t="shared" si="21"/>
        <v>2.74</v>
      </c>
      <c r="U687" s="21"/>
      <c r="W687" s="135">
        <f t="array" ref="W687">SUM(($D687=W$25)*($G687="CM")*($H687:$P687))</f>
        <v>0</v>
      </c>
      <c r="X687" s="135">
        <f t="array" ref="X687">SUM(($D687=W$25)*($G687&lt;&gt;"CM")*($H687:$P687))</f>
        <v>50.449999999999996</v>
      </c>
      <c r="AA687" s="135">
        <f t="array" ref="AA687">SUM(($D687=AA$25)*($G687="CM")*(H687+I687+J687+K687+L687+N687))</f>
        <v>0</v>
      </c>
      <c r="AB687" s="135">
        <f t="array" ref="AB687">SUM(($D687=AA$25)*($G687&lt;&gt;"CM")*(H687+I687+J687+K687+L687+N687))</f>
        <v>0</v>
      </c>
    </row>
    <row r="688" spans="1:28" ht="15.75" thickBot="1" x14ac:dyDescent="0.3">
      <c r="A688" s="18" t="s">
        <v>22</v>
      </c>
      <c r="B688" s="18" t="s">
        <v>22</v>
      </c>
      <c r="C688" s="18" t="s">
        <v>105</v>
      </c>
      <c r="D688" s="27" t="s">
        <v>271</v>
      </c>
      <c r="E688" s="18" t="s">
        <v>106</v>
      </c>
      <c r="F688" s="19">
        <v>42806</v>
      </c>
      <c r="G688" s="27" t="s">
        <v>274</v>
      </c>
      <c r="H688" s="22">
        <v>12</v>
      </c>
      <c r="I688" s="20"/>
      <c r="J688" s="22">
        <v>34.47</v>
      </c>
      <c r="K688" s="22">
        <v>4.37</v>
      </c>
      <c r="L688" s="20"/>
      <c r="M688" s="22">
        <v>20.58</v>
      </c>
      <c r="N688" s="20"/>
      <c r="O688" s="22">
        <v>0.17</v>
      </c>
      <c r="P688" s="22">
        <v>-0.35</v>
      </c>
      <c r="Q688" s="28">
        <f t="shared" si="20"/>
        <v>-0.17999999999999997</v>
      </c>
      <c r="R688" s="22">
        <v>3.87</v>
      </c>
      <c r="S688" s="20"/>
      <c r="T688" s="28">
        <f t="shared" si="21"/>
        <v>3.87</v>
      </c>
      <c r="U688" s="20"/>
      <c r="W688" s="135">
        <f t="array" ref="W688">SUM(($D688=W$25)*($G688="CM")*($H688:$P688))</f>
        <v>0</v>
      </c>
      <c r="X688" s="135">
        <f t="array" ref="X688">SUM(($D688=W$25)*($G688&lt;&gt;"CM")*($H688:$P688))</f>
        <v>71.239999999999995</v>
      </c>
      <c r="AA688" s="135">
        <f t="array" ref="AA688">SUM(($D688=AA$25)*($G688="CM")*(H688+I688+J688+K688+L688+N688))</f>
        <v>0</v>
      </c>
      <c r="AB688" s="135">
        <f t="array" ref="AB688">SUM(($D688=AA$25)*($G688&lt;&gt;"CM")*(H688+I688+J688+K688+L688+N688))</f>
        <v>0</v>
      </c>
    </row>
    <row r="689" spans="1:28" ht="15.75" thickBot="1" x14ac:dyDescent="0.3">
      <c r="A689" s="18" t="s">
        <v>22</v>
      </c>
      <c r="B689" s="18" t="s">
        <v>22</v>
      </c>
      <c r="C689" s="18" t="s">
        <v>105</v>
      </c>
      <c r="D689" s="27" t="s">
        <v>271</v>
      </c>
      <c r="E689" s="18" t="s">
        <v>106</v>
      </c>
      <c r="F689" s="19">
        <v>42807</v>
      </c>
      <c r="G689" s="27" t="s">
        <v>274</v>
      </c>
      <c r="H689" s="23">
        <v>36</v>
      </c>
      <c r="I689" s="21"/>
      <c r="J689" s="23">
        <v>52.14</v>
      </c>
      <c r="K689" s="23">
        <v>6.62</v>
      </c>
      <c r="L689" s="21"/>
      <c r="M689" s="23">
        <v>31.13</v>
      </c>
      <c r="N689" s="21"/>
      <c r="O689" s="23">
        <v>0.25</v>
      </c>
      <c r="P689" s="23">
        <v>-0.52</v>
      </c>
      <c r="Q689" s="28">
        <f t="shared" si="20"/>
        <v>-0.27</v>
      </c>
      <c r="R689" s="23">
        <v>6.85</v>
      </c>
      <c r="S689" s="21"/>
      <c r="T689" s="28">
        <f t="shared" si="21"/>
        <v>6.85</v>
      </c>
      <c r="U689" s="21"/>
      <c r="W689" s="135">
        <f t="array" ref="W689">SUM(($D689=W$25)*($G689="CM")*($H689:$P689))</f>
        <v>0</v>
      </c>
      <c r="X689" s="135">
        <f t="array" ref="X689">SUM(($D689=W$25)*($G689&lt;&gt;"CM")*($H689:$P689))</f>
        <v>125.62</v>
      </c>
      <c r="AA689" s="135">
        <f t="array" ref="AA689">SUM(($D689=AA$25)*($G689="CM")*(H689+I689+J689+K689+L689+N689))</f>
        <v>0</v>
      </c>
      <c r="AB689" s="135">
        <f t="array" ref="AB689">SUM(($D689=AA$25)*($G689&lt;&gt;"CM")*(H689+I689+J689+K689+L689+N689))</f>
        <v>0</v>
      </c>
    </row>
    <row r="690" spans="1:28" ht="15.75" thickBot="1" x14ac:dyDescent="0.3">
      <c r="A690" s="18" t="s">
        <v>22</v>
      </c>
      <c r="B690" s="18" t="s">
        <v>22</v>
      </c>
      <c r="C690" s="18" t="s">
        <v>105</v>
      </c>
      <c r="D690" s="27" t="s">
        <v>271</v>
      </c>
      <c r="E690" s="18" t="s">
        <v>106</v>
      </c>
      <c r="F690" s="19">
        <v>42808</v>
      </c>
      <c r="G690" s="27" t="s">
        <v>274</v>
      </c>
      <c r="H690" s="22">
        <v>4</v>
      </c>
      <c r="I690" s="20"/>
      <c r="J690" s="22">
        <v>0.96</v>
      </c>
      <c r="K690" s="22">
        <v>0.12</v>
      </c>
      <c r="L690" s="20"/>
      <c r="M690" s="22">
        <v>0.56999999999999995</v>
      </c>
      <c r="N690" s="20"/>
      <c r="O690" s="22">
        <v>0.01</v>
      </c>
      <c r="P690" s="22">
        <v>-0.01</v>
      </c>
      <c r="Q690" s="28">
        <f t="shared" si="20"/>
        <v>0</v>
      </c>
      <c r="R690" s="22">
        <v>0.31</v>
      </c>
      <c r="S690" s="20"/>
      <c r="T690" s="28">
        <f t="shared" si="21"/>
        <v>0.31</v>
      </c>
      <c r="U690" s="20"/>
      <c r="W690" s="135">
        <f t="array" ref="W690">SUM(($D690=W$25)*($G690="CM")*($H690:$P690))</f>
        <v>0</v>
      </c>
      <c r="X690" s="135">
        <f t="array" ref="X690">SUM(($D690=W$25)*($G690&lt;&gt;"CM")*($H690:$P690))</f>
        <v>5.65</v>
      </c>
      <c r="AA690" s="135">
        <f t="array" ref="AA690">SUM(($D690=AA$25)*($G690="CM")*(H690+I690+J690+K690+L690+N690))</f>
        <v>0</v>
      </c>
      <c r="AB690" s="135">
        <f t="array" ref="AB690">SUM(($D690=AA$25)*($G690&lt;&gt;"CM")*(H690+I690+J690+K690+L690+N690))</f>
        <v>0</v>
      </c>
    </row>
    <row r="691" spans="1:28" ht="15.75" thickBot="1" x14ac:dyDescent="0.3">
      <c r="A691" s="18" t="s">
        <v>22</v>
      </c>
      <c r="B691" s="18" t="s">
        <v>22</v>
      </c>
      <c r="C691" s="18" t="s">
        <v>105</v>
      </c>
      <c r="D691" s="27" t="s">
        <v>271</v>
      </c>
      <c r="E691" s="18" t="s">
        <v>106</v>
      </c>
      <c r="F691" s="19">
        <v>42809</v>
      </c>
      <c r="G691" s="27" t="s">
        <v>274</v>
      </c>
      <c r="H691" s="23">
        <v>12</v>
      </c>
      <c r="I691" s="21"/>
      <c r="J691" s="23">
        <v>24.61</v>
      </c>
      <c r="K691" s="23">
        <v>3.13</v>
      </c>
      <c r="L691" s="21"/>
      <c r="M691" s="23">
        <v>14.69</v>
      </c>
      <c r="N691" s="21"/>
      <c r="O691" s="23">
        <v>0.13</v>
      </c>
      <c r="P691" s="23">
        <v>-0.25</v>
      </c>
      <c r="Q691" s="28">
        <f t="shared" si="20"/>
        <v>-0.12</v>
      </c>
      <c r="R691" s="23">
        <v>2.96</v>
      </c>
      <c r="S691" s="21"/>
      <c r="T691" s="28">
        <f t="shared" si="21"/>
        <v>2.96</v>
      </c>
      <c r="U691" s="21"/>
      <c r="W691" s="135">
        <f t="array" ref="W691">SUM(($D691=W$25)*($G691="CM")*($H691:$P691))</f>
        <v>0</v>
      </c>
      <c r="X691" s="135">
        <f t="array" ref="X691">SUM(($D691=W$25)*($G691&lt;&gt;"CM")*($H691:$P691))</f>
        <v>54.31</v>
      </c>
      <c r="AA691" s="135">
        <f t="array" ref="AA691">SUM(($D691=AA$25)*($G691="CM")*(H691+I691+J691+K691+L691+N691))</f>
        <v>0</v>
      </c>
      <c r="AB691" s="135">
        <f t="array" ref="AB691">SUM(($D691=AA$25)*($G691&lt;&gt;"CM")*(H691+I691+J691+K691+L691+N691))</f>
        <v>0</v>
      </c>
    </row>
    <row r="692" spans="1:28" ht="15.75" thickBot="1" x14ac:dyDescent="0.3">
      <c r="A692" s="18" t="s">
        <v>22</v>
      </c>
      <c r="B692" s="18" t="s">
        <v>22</v>
      </c>
      <c r="C692" s="18" t="s">
        <v>105</v>
      </c>
      <c r="D692" s="27" t="s">
        <v>271</v>
      </c>
      <c r="E692" s="18" t="s">
        <v>106</v>
      </c>
      <c r="F692" s="19">
        <v>42810</v>
      </c>
      <c r="G692" s="27" t="s">
        <v>274</v>
      </c>
      <c r="H692" s="22">
        <v>12</v>
      </c>
      <c r="I692" s="20"/>
      <c r="J692" s="22">
        <v>15.94</v>
      </c>
      <c r="K692" s="22">
        <v>2.02</v>
      </c>
      <c r="L692" s="20"/>
      <c r="M692" s="22">
        <v>9.51</v>
      </c>
      <c r="N692" s="20"/>
      <c r="O692" s="22">
        <v>0.08</v>
      </c>
      <c r="P692" s="22">
        <v>-0.16</v>
      </c>
      <c r="Q692" s="28">
        <f t="shared" si="20"/>
        <v>-0.08</v>
      </c>
      <c r="R692" s="22">
        <v>2.14</v>
      </c>
      <c r="S692" s="20"/>
      <c r="T692" s="28">
        <f t="shared" si="21"/>
        <v>2.14</v>
      </c>
      <c r="U692" s="20"/>
      <c r="W692" s="135">
        <f t="array" ref="W692">SUM(($D692=W$25)*($G692="CM")*($H692:$P692))</f>
        <v>0</v>
      </c>
      <c r="X692" s="135">
        <f t="array" ref="X692">SUM(($D692=W$25)*($G692&lt;&gt;"CM")*($H692:$P692))</f>
        <v>39.39</v>
      </c>
      <c r="AA692" s="135">
        <f t="array" ref="AA692">SUM(($D692=AA$25)*($G692="CM")*(H692+I692+J692+K692+L692+N692))</f>
        <v>0</v>
      </c>
      <c r="AB692" s="135">
        <f t="array" ref="AB692">SUM(($D692=AA$25)*($G692&lt;&gt;"CM")*(H692+I692+J692+K692+L692+N692))</f>
        <v>0</v>
      </c>
    </row>
    <row r="693" spans="1:28" ht="15.75" thickBot="1" x14ac:dyDescent="0.3">
      <c r="A693" s="18" t="s">
        <v>22</v>
      </c>
      <c r="B693" s="18" t="s">
        <v>22</v>
      </c>
      <c r="C693" s="18" t="s">
        <v>105</v>
      </c>
      <c r="D693" s="27" t="s">
        <v>271</v>
      </c>
      <c r="E693" s="18" t="s">
        <v>106</v>
      </c>
      <c r="F693" s="19">
        <v>42811</v>
      </c>
      <c r="G693" s="27" t="s">
        <v>274</v>
      </c>
      <c r="H693" s="23">
        <v>16</v>
      </c>
      <c r="I693" s="21"/>
      <c r="J693" s="23">
        <v>53.77</v>
      </c>
      <c r="K693" s="23">
        <v>6.8</v>
      </c>
      <c r="L693" s="21"/>
      <c r="M693" s="23">
        <v>32.08</v>
      </c>
      <c r="N693" s="21"/>
      <c r="O693" s="23">
        <v>0.26</v>
      </c>
      <c r="P693" s="23">
        <v>-0.54</v>
      </c>
      <c r="Q693" s="28">
        <f t="shared" si="20"/>
        <v>-0.28000000000000003</v>
      </c>
      <c r="R693" s="23">
        <v>5.89</v>
      </c>
      <c r="S693" s="21"/>
      <c r="T693" s="28">
        <f t="shared" si="21"/>
        <v>5.89</v>
      </c>
      <c r="U693" s="21"/>
      <c r="W693" s="135">
        <f t="array" ref="W693">SUM(($D693=W$25)*($G693="CM")*($H693:$P693))</f>
        <v>0</v>
      </c>
      <c r="X693" s="135">
        <f t="array" ref="X693">SUM(($D693=W$25)*($G693&lt;&gt;"CM")*($H693:$P693))</f>
        <v>108.37</v>
      </c>
      <c r="AA693" s="135">
        <f t="array" ref="AA693">SUM(($D693=AA$25)*($G693="CM")*(H693+I693+J693+K693+L693+N693))</f>
        <v>0</v>
      </c>
      <c r="AB693" s="135">
        <f t="array" ref="AB693">SUM(($D693=AA$25)*($G693&lt;&gt;"CM")*(H693+I693+J693+K693+L693+N693))</f>
        <v>0</v>
      </c>
    </row>
    <row r="694" spans="1:28" ht="15.75" thickBot="1" x14ac:dyDescent="0.3">
      <c r="A694" s="18" t="s">
        <v>22</v>
      </c>
      <c r="B694" s="18" t="s">
        <v>22</v>
      </c>
      <c r="C694" s="18" t="s">
        <v>105</v>
      </c>
      <c r="D694" s="27" t="s">
        <v>271</v>
      </c>
      <c r="E694" s="18" t="s">
        <v>106</v>
      </c>
      <c r="F694" s="19">
        <v>42812</v>
      </c>
      <c r="G694" s="27" t="s">
        <v>274</v>
      </c>
      <c r="H694" s="22">
        <v>16</v>
      </c>
      <c r="I694" s="20"/>
      <c r="J694" s="22">
        <v>15.84</v>
      </c>
      <c r="K694" s="22">
        <v>2.0099999999999998</v>
      </c>
      <c r="L694" s="20"/>
      <c r="M694" s="22">
        <v>9.4600000000000009</v>
      </c>
      <c r="N694" s="20"/>
      <c r="O694" s="22">
        <v>0.08</v>
      </c>
      <c r="P694" s="22">
        <v>-0.16</v>
      </c>
      <c r="Q694" s="28">
        <f t="shared" si="20"/>
        <v>-0.08</v>
      </c>
      <c r="R694" s="22">
        <v>2.35</v>
      </c>
      <c r="S694" s="20"/>
      <c r="T694" s="28">
        <f t="shared" si="21"/>
        <v>2.35</v>
      </c>
      <c r="U694" s="20"/>
      <c r="W694" s="135">
        <f t="array" ref="W694">SUM(($D694=W$25)*($G694="CM")*($H694:$P694))</f>
        <v>0</v>
      </c>
      <c r="X694" s="135">
        <f t="array" ref="X694">SUM(($D694=W$25)*($G694&lt;&gt;"CM")*($H694:$P694))</f>
        <v>43.230000000000004</v>
      </c>
      <c r="AA694" s="135">
        <f t="array" ref="AA694">SUM(($D694=AA$25)*($G694="CM")*(H694+I694+J694+K694+L694+N694))</f>
        <v>0</v>
      </c>
      <c r="AB694" s="135">
        <f t="array" ref="AB694">SUM(($D694=AA$25)*($G694&lt;&gt;"CM")*(H694+I694+J694+K694+L694+N694))</f>
        <v>0</v>
      </c>
    </row>
    <row r="695" spans="1:28" ht="15.75" thickBot="1" x14ac:dyDescent="0.3">
      <c r="A695" s="18" t="s">
        <v>22</v>
      </c>
      <c r="B695" s="18" t="s">
        <v>22</v>
      </c>
      <c r="C695" s="18" t="s">
        <v>105</v>
      </c>
      <c r="D695" s="27" t="s">
        <v>271</v>
      </c>
      <c r="E695" s="18" t="s">
        <v>106</v>
      </c>
      <c r="F695" s="19">
        <v>42813</v>
      </c>
      <c r="G695" s="27" t="s">
        <v>274</v>
      </c>
      <c r="H695" s="23">
        <v>60</v>
      </c>
      <c r="I695" s="21"/>
      <c r="J695" s="23">
        <v>96.53</v>
      </c>
      <c r="K695" s="23">
        <v>12.24</v>
      </c>
      <c r="L695" s="21"/>
      <c r="M695" s="23">
        <v>57.62</v>
      </c>
      <c r="N695" s="21"/>
      <c r="O695" s="23">
        <v>0.46</v>
      </c>
      <c r="P695" s="23">
        <v>-0.95</v>
      </c>
      <c r="Q695" s="28">
        <f t="shared" si="20"/>
        <v>-0.48999999999999994</v>
      </c>
      <c r="R695" s="23">
        <v>12.28</v>
      </c>
      <c r="S695" s="21"/>
      <c r="T695" s="28">
        <f t="shared" si="21"/>
        <v>12.28</v>
      </c>
      <c r="U695" s="21"/>
      <c r="W695" s="135">
        <f t="array" ref="W695">SUM(($D695=W$25)*($G695="CM")*($H695:$P695))</f>
        <v>0</v>
      </c>
      <c r="X695" s="135">
        <f t="array" ref="X695">SUM(($D695=W$25)*($G695&lt;&gt;"CM")*($H695:$P695))</f>
        <v>225.90000000000003</v>
      </c>
      <c r="AA695" s="135">
        <f t="array" ref="AA695">SUM(($D695=AA$25)*($G695="CM")*(H695+I695+J695+K695+L695+N695))</f>
        <v>0</v>
      </c>
      <c r="AB695" s="135">
        <f t="array" ref="AB695">SUM(($D695=AA$25)*($G695&lt;&gt;"CM")*(H695+I695+J695+K695+L695+N695))</f>
        <v>0</v>
      </c>
    </row>
    <row r="696" spans="1:28" ht="15.75" thickBot="1" x14ac:dyDescent="0.3">
      <c r="A696" s="18" t="s">
        <v>22</v>
      </c>
      <c r="B696" s="18" t="s">
        <v>22</v>
      </c>
      <c r="C696" s="18" t="s">
        <v>105</v>
      </c>
      <c r="D696" s="27" t="s">
        <v>271</v>
      </c>
      <c r="E696" s="18" t="s">
        <v>106</v>
      </c>
      <c r="F696" s="19">
        <v>42824</v>
      </c>
      <c r="G696" s="27" t="s">
        <v>274</v>
      </c>
      <c r="H696" s="22">
        <v>16</v>
      </c>
      <c r="I696" s="20"/>
      <c r="J696" s="22">
        <v>16.62</v>
      </c>
      <c r="K696" s="22">
        <v>2.11</v>
      </c>
      <c r="L696" s="20"/>
      <c r="M696" s="22">
        <v>9.92</v>
      </c>
      <c r="N696" s="20"/>
      <c r="O696" s="22">
        <v>0.1</v>
      </c>
      <c r="P696" s="22">
        <v>-0.17</v>
      </c>
      <c r="Q696" s="28">
        <f t="shared" si="20"/>
        <v>-7.0000000000000007E-2</v>
      </c>
      <c r="R696" s="22">
        <v>2.4300000000000002</v>
      </c>
      <c r="S696" s="20"/>
      <c r="T696" s="28">
        <f t="shared" si="21"/>
        <v>2.4300000000000002</v>
      </c>
      <c r="U696" s="20"/>
      <c r="W696" s="135">
        <f t="array" ref="W696">SUM(($D696=W$25)*($G696="CM")*($H696:$P696))</f>
        <v>0</v>
      </c>
      <c r="X696" s="135">
        <f t="array" ref="X696">SUM(($D696=W$25)*($G696&lt;&gt;"CM")*($H696:$P696))</f>
        <v>44.580000000000005</v>
      </c>
      <c r="AA696" s="135">
        <f t="array" ref="AA696">SUM(($D696=AA$25)*($G696="CM")*(H696+I696+J696+K696+L696+N696))</f>
        <v>0</v>
      </c>
      <c r="AB696" s="135">
        <f t="array" ref="AB696">SUM(($D696=AA$25)*($G696&lt;&gt;"CM")*(H696+I696+J696+K696+L696+N696))</f>
        <v>0</v>
      </c>
    </row>
    <row r="697" spans="1:28" ht="15.75" thickBot="1" x14ac:dyDescent="0.3">
      <c r="A697" s="18" t="s">
        <v>22</v>
      </c>
      <c r="B697" s="18" t="s">
        <v>22</v>
      </c>
      <c r="C697" s="18" t="s">
        <v>105</v>
      </c>
      <c r="D697" s="27" t="s">
        <v>271</v>
      </c>
      <c r="E697" s="18" t="s">
        <v>106</v>
      </c>
      <c r="F697" s="19">
        <v>42825</v>
      </c>
      <c r="G697" s="27" t="s">
        <v>274</v>
      </c>
      <c r="H697" s="23">
        <v>29.07</v>
      </c>
      <c r="I697" s="21"/>
      <c r="J697" s="23">
        <v>38.409999999999997</v>
      </c>
      <c r="K697" s="23">
        <v>4.87</v>
      </c>
      <c r="L697" s="21"/>
      <c r="M697" s="23">
        <v>22.92</v>
      </c>
      <c r="N697" s="21"/>
      <c r="O697" s="23">
        <v>0.19</v>
      </c>
      <c r="P697" s="23">
        <v>-0.38</v>
      </c>
      <c r="Q697" s="28">
        <f t="shared" si="20"/>
        <v>-0.19</v>
      </c>
      <c r="R697" s="23">
        <v>5.17</v>
      </c>
      <c r="S697" s="21"/>
      <c r="T697" s="28">
        <f t="shared" si="21"/>
        <v>5.17</v>
      </c>
      <c r="U697" s="21"/>
      <c r="W697" s="135">
        <f t="array" ref="W697">SUM(($D697=W$25)*($G697="CM")*($H697:$P697))</f>
        <v>0</v>
      </c>
      <c r="X697" s="135">
        <f t="array" ref="X697">SUM(($D697=W$25)*($G697&lt;&gt;"CM")*($H697:$P697))</f>
        <v>95.08</v>
      </c>
      <c r="AA697" s="135">
        <f t="array" ref="AA697">SUM(($D697=AA$25)*($G697="CM")*(H697+I697+J697+K697+L697+N697))</f>
        <v>0</v>
      </c>
      <c r="AB697" s="135">
        <f t="array" ref="AB697">SUM(($D697=AA$25)*($G697&lt;&gt;"CM")*(H697+I697+J697+K697+L697+N697))</f>
        <v>0</v>
      </c>
    </row>
    <row r="698" spans="1:28" ht="15.75" thickBot="1" x14ac:dyDescent="0.3">
      <c r="A698" s="18" t="s">
        <v>22</v>
      </c>
      <c r="B698" s="18" t="s">
        <v>22</v>
      </c>
      <c r="C698" s="18" t="s">
        <v>105</v>
      </c>
      <c r="D698" s="27" t="s">
        <v>271</v>
      </c>
      <c r="E698" s="18" t="s">
        <v>106</v>
      </c>
      <c r="F698" s="19">
        <v>42828</v>
      </c>
      <c r="G698" s="27" t="s">
        <v>273</v>
      </c>
      <c r="H698" s="22">
        <v>213.2</v>
      </c>
      <c r="I698" s="20"/>
      <c r="J698" s="22">
        <v>332.97</v>
      </c>
      <c r="K698" s="22">
        <v>42.24</v>
      </c>
      <c r="L698" s="20"/>
      <c r="M698" s="22">
        <v>198.73</v>
      </c>
      <c r="N698" s="20"/>
      <c r="O698" s="22">
        <v>-15.05</v>
      </c>
      <c r="P698" s="22">
        <v>-1.24</v>
      </c>
      <c r="Q698" s="28">
        <f t="shared" si="20"/>
        <v>-16.29</v>
      </c>
      <c r="R698" s="22">
        <v>51.12</v>
      </c>
      <c r="S698" s="20"/>
      <c r="T698" s="28">
        <f t="shared" si="21"/>
        <v>51.12</v>
      </c>
      <c r="U698" s="20"/>
      <c r="W698" s="135">
        <f t="array" ref="W698">SUM(($D698=W$25)*($G698="CM")*($H698:$P698))</f>
        <v>770.85000000000014</v>
      </c>
      <c r="X698" s="135">
        <f t="array" ref="X698">SUM(($D698=W$25)*($G698&lt;&gt;"CM")*($H698:$P698))</f>
        <v>0</v>
      </c>
      <c r="AA698" s="135">
        <f t="array" ref="AA698">SUM(($D698=AA$25)*($G698="CM")*(H698+I698+J698+K698+L698+N698))</f>
        <v>0</v>
      </c>
      <c r="AB698" s="135">
        <f t="array" ref="AB698">SUM(($D698=AA$25)*($G698&lt;&gt;"CM")*(H698+I698+J698+K698+L698+N698))</f>
        <v>0</v>
      </c>
    </row>
    <row r="699" spans="1:28" ht="15.75" thickBot="1" x14ac:dyDescent="0.3">
      <c r="A699" s="18" t="s">
        <v>22</v>
      </c>
      <c r="B699" s="18" t="s">
        <v>22</v>
      </c>
      <c r="C699" s="18" t="s">
        <v>105</v>
      </c>
      <c r="D699" s="27" t="s">
        <v>271</v>
      </c>
      <c r="E699" s="18" t="s">
        <v>106</v>
      </c>
      <c r="F699" s="19">
        <v>42829</v>
      </c>
      <c r="G699" s="27" t="s">
        <v>273</v>
      </c>
      <c r="H699" s="23">
        <v>104</v>
      </c>
      <c r="I699" s="21"/>
      <c r="J699" s="23">
        <v>577.59</v>
      </c>
      <c r="K699" s="23">
        <v>73.209999999999994</v>
      </c>
      <c r="L699" s="21"/>
      <c r="M699" s="23">
        <v>344.65</v>
      </c>
      <c r="N699" s="21"/>
      <c r="O699" s="23">
        <v>-26.15</v>
      </c>
      <c r="P699" s="23">
        <v>-2.04</v>
      </c>
      <c r="Q699" s="28">
        <f t="shared" si="20"/>
        <v>-28.189999999999998</v>
      </c>
      <c r="R699" s="23">
        <v>71.02</v>
      </c>
      <c r="S699" s="21"/>
      <c r="T699" s="28">
        <f t="shared" si="21"/>
        <v>71.02</v>
      </c>
      <c r="U699" s="21"/>
      <c r="W699" s="135">
        <f t="array" ref="W699">SUM(($D699=W$25)*($G699="CM")*($H699:$P699))</f>
        <v>1071.26</v>
      </c>
      <c r="X699" s="135">
        <f t="array" ref="X699">SUM(($D699=W$25)*($G699&lt;&gt;"CM")*($H699:$P699))</f>
        <v>0</v>
      </c>
      <c r="AA699" s="135">
        <f t="array" ref="AA699">SUM(($D699=AA$25)*($G699="CM")*(H699+I699+J699+K699+L699+N699))</f>
        <v>0</v>
      </c>
      <c r="AB699" s="135">
        <f t="array" ref="AB699">SUM(($D699=AA$25)*($G699&lt;&gt;"CM")*(H699+I699+J699+K699+L699+N699))</f>
        <v>0</v>
      </c>
    </row>
    <row r="700" spans="1:28" ht="15.75" thickBot="1" x14ac:dyDescent="0.3">
      <c r="A700" s="18" t="s">
        <v>22</v>
      </c>
      <c r="B700" s="18" t="s">
        <v>22</v>
      </c>
      <c r="C700" s="18" t="s">
        <v>105</v>
      </c>
      <c r="D700" s="27" t="s">
        <v>271</v>
      </c>
      <c r="E700" s="18" t="s">
        <v>106</v>
      </c>
      <c r="F700" s="19">
        <v>42830</v>
      </c>
      <c r="G700" s="27" t="s">
        <v>273</v>
      </c>
      <c r="H700" s="22">
        <v>100</v>
      </c>
      <c r="I700" s="20"/>
      <c r="J700" s="22">
        <v>163.69</v>
      </c>
      <c r="K700" s="22">
        <v>20.75</v>
      </c>
      <c r="L700" s="20"/>
      <c r="M700" s="22">
        <v>97.67</v>
      </c>
      <c r="N700" s="20"/>
      <c r="O700" s="22">
        <v>-7.4</v>
      </c>
      <c r="P700" s="22">
        <v>-0.59</v>
      </c>
      <c r="Q700" s="28">
        <f t="shared" si="20"/>
        <v>-7.99</v>
      </c>
      <c r="R700" s="22">
        <v>24.8</v>
      </c>
      <c r="S700" s="20"/>
      <c r="T700" s="28">
        <f t="shared" si="21"/>
        <v>24.8</v>
      </c>
      <c r="U700" s="20"/>
      <c r="W700" s="135">
        <f t="array" ref="W700">SUM(($D700=W$25)*($G700="CM")*($H700:$P700))</f>
        <v>374.12000000000006</v>
      </c>
      <c r="X700" s="135">
        <f t="array" ref="X700">SUM(($D700=W$25)*($G700&lt;&gt;"CM")*($H700:$P700))</f>
        <v>0</v>
      </c>
      <c r="AA700" s="135">
        <f t="array" ref="AA700">SUM(($D700=AA$25)*($G700="CM")*(H700+I700+J700+K700+L700+N700))</f>
        <v>0</v>
      </c>
      <c r="AB700" s="135">
        <f t="array" ref="AB700">SUM(($D700=AA$25)*($G700&lt;&gt;"CM")*(H700+I700+J700+K700+L700+N700))</f>
        <v>0</v>
      </c>
    </row>
    <row r="701" spans="1:28" ht="15.75" thickBot="1" x14ac:dyDescent="0.3">
      <c r="A701" s="18" t="s">
        <v>22</v>
      </c>
      <c r="B701" s="18" t="s">
        <v>22</v>
      </c>
      <c r="C701" s="18" t="s">
        <v>105</v>
      </c>
      <c r="D701" s="27" t="s">
        <v>271</v>
      </c>
      <c r="E701" s="18" t="s">
        <v>106</v>
      </c>
      <c r="F701" s="19">
        <v>42831</v>
      </c>
      <c r="G701" s="27" t="s">
        <v>273</v>
      </c>
      <c r="H701" s="23">
        <v>172</v>
      </c>
      <c r="I701" s="21"/>
      <c r="J701" s="23">
        <v>217.05</v>
      </c>
      <c r="K701" s="23">
        <v>27.51</v>
      </c>
      <c r="L701" s="21"/>
      <c r="M701" s="23">
        <v>129.51</v>
      </c>
      <c r="N701" s="21"/>
      <c r="O701" s="23">
        <v>-9.85</v>
      </c>
      <c r="P701" s="23">
        <v>-0.76</v>
      </c>
      <c r="Q701" s="28">
        <f t="shared" si="20"/>
        <v>-10.61</v>
      </c>
      <c r="R701" s="23">
        <v>35.520000000000003</v>
      </c>
      <c r="S701" s="21"/>
      <c r="T701" s="28">
        <f t="shared" si="21"/>
        <v>35.520000000000003</v>
      </c>
      <c r="U701" s="21"/>
      <c r="W701" s="135">
        <f t="array" ref="W701">SUM(($D701=W$25)*($G701="CM")*($H701:$P701))</f>
        <v>535.45999999999992</v>
      </c>
      <c r="X701" s="135">
        <f t="array" ref="X701">SUM(($D701=W$25)*($G701&lt;&gt;"CM")*($H701:$P701))</f>
        <v>0</v>
      </c>
      <c r="AA701" s="135">
        <f t="array" ref="AA701">SUM(($D701=AA$25)*($G701="CM")*(H701+I701+J701+K701+L701+N701))</f>
        <v>0</v>
      </c>
      <c r="AB701" s="135">
        <f t="array" ref="AB701">SUM(($D701=AA$25)*($G701&lt;&gt;"CM")*(H701+I701+J701+K701+L701+N701))</f>
        <v>0</v>
      </c>
    </row>
    <row r="702" spans="1:28" ht="15.75" thickBot="1" x14ac:dyDescent="0.3">
      <c r="A702" s="18" t="s">
        <v>22</v>
      </c>
      <c r="B702" s="18" t="s">
        <v>22</v>
      </c>
      <c r="C702" s="18" t="s">
        <v>105</v>
      </c>
      <c r="D702" s="27" t="s">
        <v>271</v>
      </c>
      <c r="E702" s="18" t="s">
        <v>106</v>
      </c>
      <c r="F702" s="19">
        <v>42832</v>
      </c>
      <c r="G702" s="27" t="s">
        <v>273</v>
      </c>
      <c r="H702" s="22">
        <v>320</v>
      </c>
      <c r="I702" s="20"/>
      <c r="J702" s="22">
        <v>445.89</v>
      </c>
      <c r="K702" s="22">
        <v>56.54</v>
      </c>
      <c r="L702" s="20"/>
      <c r="M702" s="22">
        <v>266.08</v>
      </c>
      <c r="N702" s="20"/>
      <c r="O702" s="22">
        <v>-20.18</v>
      </c>
      <c r="P702" s="22">
        <v>-1.61</v>
      </c>
      <c r="Q702" s="28">
        <f t="shared" si="20"/>
        <v>-21.79</v>
      </c>
      <c r="R702" s="22">
        <v>70.72</v>
      </c>
      <c r="S702" s="20"/>
      <c r="T702" s="28">
        <f t="shared" si="21"/>
        <v>70.72</v>
      </c>
      <c r="U702" s="20"/>
      <c r="W702" s="135">
        <f t="array" ref="W702">SUM(($D702=W$25)*($G702="CM")*($H702:$P702))</f>
        <v>1066.72</v>
      </c>
      <c r="X702" s="135">
        <f t="array" ref="X702">SUM(($D702=W$25)*($G702&lt;&gt;"CM")*($H702:$P702))</f>
        <v>0</v>
      </c>
      <c r="AA702" s="135">
        <f t="array" ref="AA702">SUM(($D702=AA$25)*($G702="CM")*(H702+I702+J702+K702+L702+N702))</f>
        <v>0</v>
      </c>
      <c r="AB702" s="135">
        <f t="array" ref="AB702">SUM(($D702=AA$25)*($G702&lt;&gt;"CM")*(H702+I702+J702+K702+L702+N702))</f>
        <v>0</v>
      </c>
    </row>
    <row r="703" spans="1:28" ht="15.75" thickBot="1" x14ac:dyDescent="0.3">
      <c r="A703" s="18" t="s">
        <v>22</v>
      </c>
      <c r="B703" s="18" t="s">
        <v>22</v>
      </c>
      <c r="C703" s="18" t="s">
        <v>105</v>
      </c>
      <c r="D703" s="27" t="s">
        <v>271</v>
      </c>
      <c r="E703" s="18" t="s">
        <v>106</v>
      </c>
      <c r="F703" s="19">
        <v>42833</v>
      </c>
      <c r="G703" s="27" t="s">
        <v>273</v>
      </c>
      <c r="H703" s="23">
        <v>292</v>
      </c>
      <c r="I703" s="21"/>
      <c r="J703" s="23">
        <v>709.25</v>
      </c>
      <c r="K703" s="23">
        <v>89.87</v>
      </c>
      <c r="L703" s="21"/>
      <c r="M703" s="23">
        <v>423.22</v>
      </c>
      <c r="N703" s="21"/>
      <c r="O703" s="23">
        <v>-32.14</v>
      </c>
      <c r="P703" s="23">
        <v>-2.5</v>
      </c>
      <c r="Q703" s="28">
        <f t="shared" si="20"/>
        <v>-34.64</v>
      </c>
      <c r="R703" s="23">
        <v>98.13</v>
      </c>
      <c r="S703" s="21"/>
      <c r="T703" s="28">
        <f t="shared" si="21"/>
        <v>98.13</v>
      </c>
      <c r="U703" s="21"/>
      <c r="W703" s="135">
        <f t="array" ref="W703">SUM(($D703=W$25)*($G703="CM")*($H703:$P703))</f>
        <v>1479.6999999999998</v>
      </c>
      <c r="X703" s="135">
        <f t="array" ref="X703">SUM(($D703=W$25)*($G703&lt;&gt;"CM")*($H703:$P703))</f>
        <v>0</v>
      </c>
      <c r="AA703" s="135">
        <f t="array" ref="AA703">SUM(($D703=AA$25)*($G703="CM")*(H703+I703+J703+K703+L703+N703))</f>
        <v>0</v>
      </c>
      <c r="AB703" s="135">
        <f t="array" ref="AB703">SUM(($D703=AA$25)*($G703&lt;&gt;"CM")*(H703+I703+J703+K703+L703+N703))</f>
        <v>0</v>
      </c>
    </row>
    <row r="704" spans="1:28" ht="15.75" thickBot="1" x14ac:dyDescent="0.3">
      <c r="A704" s="18" t="s">
        <v>22</v>
      </c>
      <c r="B704" s="18" t="s">
        <v>22</v>
      </c>
      <c r="C704" s="18" t="s">
        <v>105</v>
      </c>
      <c r="D704" s="27" t="s">
        <v>271</v>
      </c>
      <c r="E704" s="18" t="s">
        <v>106</v>
      </c>
      <c r="F704" s="19">
        <v>42834</v>
      </c>
      <c r="G704" s="27" t="s">
        <v>273</v>
      </c>
      <c r="H704" s="22">
        <v>220</v>
      </c>
      <c r="I704" s="20"/>
      <c r="J704" s="22">
        <v>515.77</v>
      </c>
      <c r="K704" s="22">
        <v>65.39</v>
      </c>
      <c r="L704" s="20"/>
      <c r="M704" s="22">
        <v>307.68</v>
      </c>
      <c r="N704" s="20"/>
      <c r="O704" s="22">
        <v>-23.36</v>
      </c>
      <c r="P704" s="22">
        <v>-1.8</v>
      </c>
      <c r="Q704" s="28">
        <f t="shared" si="20"/>
        <v>-25.16</v>
      </c>
      <c r="R704" s="22">
        <v>71.86</v>
      </c>
      <c r="S704" s="20"/>
      <c r="T704" s="28">
        <f t="shared" si="21"/>
        <v>71.86</v>
      </c>
      <c r="U704" s="20"/>
      <c r="W704" s="135">
        <f t="array" ref="W704">SUM(($D704=W$25)*($G704="CM")*($H704:$P704))</f>
        <v>1083.68</v>
      </c>
      <c r="X704" s="135">
        <f t="array" ref="X704">SUM(($D704=W$25)*($G704&lt;&gt;"CM")*($H704:$P704))</f>
        <v>0</v>
      </c>
      <c r="AA704" s="135">
        <f t="array" ref="AA704">SUM(($D704=AA$25)*($G704="CM")*(H704+I704+J704+K704+L704+N704))</f>
        <v>0</v>
      </c>
      <c r="AB704" s="135">
        <f t="array" ref="AB704">SUM(($D704=AA$25)*($G704&lt;&gt;"CM")*(H704+I704+J704+K704+L704+N704))</f>
        <v>0</v>
      </c>
    </row>
    <row r="705" spans="1:28" ht="15.75" thickBot="1" x14ac:dyDescent="0.3">
      <c r="A705" s="18" t="s">
        <v>22</v>
      </c>
      <c r="B705" s="18" t="s">
        <v>22</v>
      </c>
      <c r="C705" s="18" t="s">
        <v>105</v>
      </c>
      <c r="D705" s="27" t="s">
        <v>271</v>
      </c>
      <c r="E705" s="18" t="s">
        <v>106</v>
      </c>
      <c r="F705" s="19">
        <v>42835</v>
      </c>
      <c r="G705" s="27" t="s">
        <v>273</v>
      </c>
      <c r="H705" s="23">
        <v>128</v>
      </c>
      <c r="I705" s="21"/>
      <c r="J705" s="23">
        <v>255.75</v>
      </c>
      <c r="K705" s="23">
        <v>32.43</v>
      </c>
      <c r="L705" s="21"/>
      <c r="M705" s="23">
        <v>152.59</v>
      </c>
      <c r="N705" s="21"/>
      <c r="O705" s="23">
        <v>-11.62</v>
      </c>
      <c r="P705" s="23">
        <v>-0.89</v>
      </c>
      <c r="Q705" s="28">
        <f t="shared" si="20"/>
        <v>-12.51</v>
      </c>
      <c r="R705" s="23">
        <v>36.86</v>
      </c>
      <c r="S705" s="21"/>
      <c r="T705" s="28">
        <f t="shared" si="21"/>
        <v>36.86</v>
      </c>
      <c r="U705" s="21"/>
      <c r="W705" s="135">
        <f t="array" ref="W705">SUM(($D705=W$25)*($G705="CM")*($H705:$P705))</f>
        <v>556.26</v>
      </c>
      <c r="X705" s="135">
        <f t="array" ref="X705">SUM(($D705=W$25)*($G705&lt;&gt;"CM")*($H705:$P705))</f>
        <v>0</v>
      </c>
      <c r="AA705" s="135">
        <f t="array" ref="AA705">SUM(($D705=AA$25)*($G705="CM")*(H705+I705+J705+K705+L705+N705))</f>
        <v>0</v>
      </c>
      <c r="AB705" s="135">
        <f t="array" ref="AB705">SUM(($D705=AA$25)*($G705&lt;&gt;"CM")*(H705+I705+J705+K705+L705+N705))</f>
        <v>0</v>
      </c>
    </row>
    <row r="706" spans="1:28" ht="15.75" thickBot="1" x14ac:dyDescent="0.3">
      <c r="A706" s="18" t="s">
        <v>22</v>
      </c>
      <c r="B706" s="18" t="s">
        <v>22</v>
      </c>
      <c r="C706" s="18" t="s">
        <v>105</v>
      </c>
      <c r="D706" s="27" t="s">
        <v>271</v>
      </c>
      <c r="E706" s="18" t="s">
        <v>106</v>
      </c>
      <c r="F706" s="19">
        <v>42836</v>
      </c>
      <c r="G706" s="27" t="s">
        <v>273</v>
      </c>
      <c r="H706" s="22">
        <v>180</v>
      </c>
      <c r="I706" s="20"/>
      <c r="J706" s="22">
        <v>541.88</v>
      </c>
      <c r="K706" s="22">
        <v>68.69</v>
      </c>
      <c r="L706" s="20"/>
      <c r="M706" s="22">
        <v>323.32</v>
      </c>
      <c r="N706" s="20"/>
      <c r="O706" s="22">
        <v>-24.56</v>
      </c>
      <c r="P706" s="22">
        <v>-1.9</v>
      </c>
      <c r="Q706" s="28">
        <f t="shared" si="20"/>
        <v>-26.459999999999997</v>
      </c>
      <c r="R706" s="22">
        <v>72.08</v>
      </c>
      <c r="S706" s="20"/>
      <c r="T706" s="28">
        <f t="shared" si="21"/>
        <v>72.08</v>
      </c>
      <c r="U706" s="20"/>
      <c r="W706" s="135">
        <f t="array" ref="W706">SUM(($D706=W$25)*($G706="CM")*($H706:$P706))</f>
        <v>1087.4299999999998</v>
      </c>
      <c r="X706" s="135">
        <f t="array" ref="X706">SUM(($D706=W$25)*($G706&lt;&gt;"CM")*($H706:$P706))</f>
        <v>0</v>
      </c>
      <c r="AA706" s="135">
        <f t="array" ref="AA706">SUM(($D706=AA$25)*($G706="CM")*(H706+I706+J706+K706+L706+N706))</f>
        <v>0</v>
      </c>
      <c r="AB706" s="135">
        <f t="array" ref="AB706">SUM(($D706=AA$25)*($G706&lt;&gt;"CM")*(H706+I706+J706+K706+L706+N706))</f>
        <v>0</v>
      </c>
    </row>
    <row r="707" spans="1:28" ht="15.75" thickBot="1" x14ac:dyDescent="0.3">
      <c r="A707" s="18" t="s">
        <v>22</v>
      </c>
      <c r="B707" s="18" t="s">
        <v>22</v>
      </c>
      <c r="C707" s="18" t="s">
        <v>105</v>
      </c>
      <c r="D707" s="27" t="s">
        <v>271</v>
      </c>
      <c r="E707" s="18" t="s">
        <v>106</v>
      </c>
      <c r="F707" s="19">
        <v>42837</v>
      </c>
      <c r="G707" s="27" t="s">
        <v>273</v>
      </c>
      <c r="H707" s="23">
        <v>168</v>
      </c>
      <c r="I707" s="21"/>
      <c r="J707" s="23">
        <v>253.79</v>
      </c>
      <c r="K707" s="23">
        <v>32.159999999999997</v>
      </c>
      <c r="L707" s="21"/>
      <c r="M707" s="23">
        <v>151.44</v>
      </c>
      <c r="N707" s="21"/>
      <c r="O707" s="23">
        <v>-11.49</v>
      </c>
      <c r="P707" s="23">
        <v>-0.88</v>
      </c>
      <c r="Q707" s="28">
        <f t="shared" ref="Q707:Q743" si="22">O707+P707</f>
        <v>-12.370000000000001</v>
      </c>
      <c r="R707" s="23">
        <v>39.299999999999997</v>
      </c>
      <c r="S707" s="21"/>
      <c r="T707" s="28">
        <f t="shared" ref="T707:T743" si="23">R707+S707</f>
        <v>39.299999999999997</v>
      </c>
      <c r="U707" s="21"/>
      <c r="W707" s="135">
        <f t="array" ref="W707">SUM(($D707=W$25)*($G707="CM")*($H707:$P707))</f>
        <v>593.01999999999987</v>
      </c>
      <c r="X707" s="135">
        <f t="array" ref="X707">SUM(($D707=W$25)*($G707&lt;&gt;"CM")*($H707:$P707))</f>
        <v>0</v>
      </c>
      <c r="AA707" s="135">
        <f t="array" ref="AA707">SUM(($D707=AA$25)*($G707="CM")*(H707+I707+J707+K707+L707+N707))</f>
        <v>0</v>
      </c>
      <c r="AB707" s="135">
        <f t="array" ref="AB707">SUM(($D707=AA$25)*($G707&lt;&gt;"CM")*(H707+I707+J707+K707+L707+N707))</f>
        <v>0</v>
      </c>
    </row>
    <row r="708" spans="1:28" ht="15.75" thickBot="1" x14ac:dyDescent="0.3">
      <c r="A708" s="18" t="s">
        <v>22</v>
      </c>
      <c r="B708" s="18" t="s">
        <v>22</v>
      </c>
      <c r="C708" s="18" t="s">
        <v>105</v>
      </c>
      <c r="D708" s="27" t="s">
        <v>271</v>
      </c>
      <c r="E708" s="18" t="s">
        <v>106</v>
      </c>
      <c r="F708" s="19">
        <v>42838</v>
      </c>
      <c r="G708" s="27" t="s">
        <v>273</v>
      </c>
      <c r="H708" s="22">
        <v>128</v>
      </c>
      <c r="I708" s="20"/>
      <c r="J708" s="22">
        <v>238.99</v>
      </c>
      <c r="K708" s="22">
        <v>30.31</v>
      </c>
      <c r="L708" s="20"/>
      <c r="M708" s="22">
        <v>142.62</v>
      </c>
      <c r="N708" s="20"/>
      <c r="O708" s="22">
        <v>-10.82</v>
      </c>
      <c r="P708" s="22">
        <v>-0.84</v>
      </c>
      <c r="Q708" s="28">
        <f t="shared" si="22"/>
        <v>-11.66</v>
      </c>
      <c r="R708" s="22">
        <v>35.04</v>
      </c>
      <c r="S708" s="20"/>
      <c r="T708" s="28">
        <f t="shared" si="23"/>
        <v>35.04</v>
      </c>
      <c r="U708" s="20"/>
      <c r="W708" s="135">
        <f t="array" ref="W708">SUM(($D708=W$25)*($G708="CM")*($H708:$P708))</f>
        <v>528.26</v>
      </c>
      <c r="X708" s="135">
        <f t="array" ref="X708">SUM(($D708=W$25)*($G708&lt;&gt;"CM")*($H708:$P708))</f>
        <v>0</v>
      </c>
      <c r="AA708" s="135">
        <f t="array" ref="AA708">SUM(($D708=AA$25)*($G708="CM")*(H708+I708+J708+K708+L708+N708))</f>
        <v>0</v>
      </c>
      <c r="AB708" s="135">
        <f t="array" ref="AB708">SUM(($D708=AA$25)*($G708&lt;&gt;"CM")*(H708+I708+J708+K708+L708+N708))</f>
        <v>0</v>
      </c>
    </row>
    <row r="709" spans="1:28" ht="15.75" thickBot="1" x14ac:dyDescent="0.3">
      <c r="A709" s="18" t="s">
        <v>22</v>
      </c>
      <c r="B709" s="18" t="s">
        <v>22</v>
      </c>
      <c r="C709" s="18" t="s">
        <v>105</v>
      </c>
      <c r="D709" s="27" t="s">
        <v>271</v>
      </c>
      <c r="E709" s="18" t="s">
        <v>106</v>
      </c>
      <c r="F709" s="19">
        <v>42839</v>
      </c>
      <c r="G709" s="27" t="s">
        <v>273</v>
      </c>
      <c r="H709" s="23">
        <v>132</v>
      </c>
      <c r="I709" s="21"/>
      <c r="J709" s="23">
        <v>1205.9000000000001</v>
      </c>
      <c r="K709" s="23">
        <v>152.87</v>
      </c>
      <c r="L709" s="21"/>
      <c r="M709" s="23">
        <v>719.57</v>
      </c>
      <c r="N709" s="21"/>
      <c r="O709" s="23">
        <v>-54.61</v>
      </c>
      <c r="P709" s="23">
        <v>-4.25</v>
      </c>
      <c r="Q709" s="28">
        <f t="shared" si="22"/>
        <v>-58.86</v>
      </c>
      <c r="R709" s="23">
        <v>142.65</v>
      </c>
      <c r="S709" s="21"/>
      <c r="T709" s="28">
        <f t="shared" si="23"/>
        <v>142.65</v>
      </c>
      <c r="U709" s="21"/>
      <c r="W709" s="135">
        <f t="array" ref="W709">SUM(($D709=W$25)*($G709="CM")*($H709:$P709))</f>
        <v>2151.48</v>
      </c>
      <c r="X709" s="135">
        <f t="array" ref="X709">SUM(($D709=W$25)*($G709&lt;&gt;"CM")*($H709:$P709))</f>
        <v>0</v>
      </c>
      <c r="AA709" s="135">
        <f t="array" ref="AA709">SUM(($D709=AA$25)*($G709="CM")*(H709+I709+J709+K709+L709+N709))</f>
        <v>0</v>
      </c>
      <c r="AB709" s="135">
        <f t="array" ref="AB709">SUM(($D709=AA$25)*($G709&lt;&gt;"CM")*(H709+I709+J709+K709+L709+N709))</f>
        <v>0</v>
      </c>
    </row>
    <row r="710" spans="1:28" ht="15.75" thickBot="1" x14ac:dyDescent="0.3">
      <c r="A710" s="18" t="s">
        <v>22</v>
      </c>
      <c r="B710" s="18" t="s">
        <v>22</v>
      </c>
      <c r="C710" s="18" t="s">
        <v>105</v>
      </c>
      <c r="D710" s="27" t="s">
        <v>271</v>
      </c>
      <c r="E710" s="18" t="s">
        <v>106</v>
      </c>
      <c r="F710" s="19">
        <v>42840</v>
      </c>
      <c r="G710" s="27" t="s">
        <v>273</v>
      </c>
      <c r="H710" s="22">
        <v>148</v>
      </c>
      <c r="I710" s="20"/>
      <c r="J710" s="22">
        <v>198.81</v>
      </c>
      <c r="K710" s="22">
        <v>25.18</v>
      </c>
      <c r="L710" s="20"/>
      <c r="M710" s="22">
        <v>118.59</v>
      </c>
      <c r="N710" s="20"/>
      <c r="O710" s="22">
        <v>-9.0500000000000007</v>
      </c>
      <c r="P710" s="22">
        <v>-0.68</v>
      </c>
      <c r="Q710" s="28">
        <f t="shared" si="22"/>
        <v>-9.73</v>
      </c>
      <c r="R710" s="22">
        <v>31.87</v>
      </c>
      <c r="S710" s="20"/>
      <c r="T710" s="28">
        <f t="shared" si="23"/>
        <v>31.87</v>
      </c>
      <c r="U710" s="20"/>
      <c r="W710" s="135">
        <f t="array" ref="W710">SUM(($D710=W$25)*($G710="CM")*($H710:$P710))</f>
        <v>480.85</v>
      </c>
      <c r="X710" s="135">
        <f t="array" ref="X710">SUM(($D710=W$25)*($G710&lt;&gt;"CM")*($H710:$P710))</f>
        <v>0</v>
      </c>
      <c r="AA710" s="135">
        <f t="array" ref="AA710">SUM(($D710=AA$25)*($G710="CM")*(H710+I710+J710+K710+L710+N710))</f>
        <v>0</v>
      </c>
      <c r="AB710" s="135">
        <f t="array" ref="AB710">SUM(($D710=AA$25)*($G710&lt;&gt;"CM")*(H710+I710+J710+K710+L710+N710))</f>
        <v>0</v>
      </c>
    </row>
    <row r="711" spans="1:28" ht="15.75" thickBot="1" x14ac:dyDescent="0.3">
      <c r="A711" s="18" t="s">
        <v>22</v>
      </c>
      <c r="B711" s="18" t="s">
        <v>22</v>
      </c>
      <c r="C711" s="18" t="s">
        <v>105</v>
      </c>
      <c r="D711" s="27" t="s">
        <v>271</v>
      </c>
      <c r="E711" s="18" t="s">
        <v>106</v>
      </c>
      <c r="F711" s="19">
        <v>42841</v>
      </c>
      <c r="G711" s="27" t="s">
        <v>273</v>
      </c>
      <c r="H711" s="23">
        <v>108</v>
      </c>
      <c r="I711" s="21"/>
      <c r="J711" s="23">
        <v>168.56</v>
      </c>
      <c r="K711" s="23">
        <v>21.41</v>
      </c>
      <c r="L711" s="21"/>
      <c r="M711" s="23">
        <v>100.62</v>
      </c>
      <c r="N711" s="21"/>
      <c r="O711" s="23">
        <v>-7.64</v>
      </c>
      <c r="P711" s="23">
        <v>-0.61</v>
      </c>
      <c r="Q711" s="28">
        <f t="shared" si="22"/>
        <v>-8.25</v>
      </c>
      <c r="R711" s="23">
        <v>25.91</v>
      </c>
      <c r="S711" s="21"/>
      <c r="T711" s="28">
        <f t="shared" si="23"/>
        <v>25.91</v>
      </c>
      <c r="U711" s="21"/>
      <c r="W711" s="135">
        <f t="array" ref="W711">SUM(($D711=W$25)*($G711="CM")*($H711:$P711))</f>
        <v>390.34000000000003</v>
      </c>
      <c r="X711" s="135">
        <f t="array" ref="X711">SUM(($D711=W$25)*($G711&lt;&gt;"CM")*($H711:$P711))</f>
        <v>0</v>
      </c>
      <c r="AA711" s="135">
        <f t="array" ref="AA711">SUM(($D711=AA$25)*($G711="CM")*(H711+I711+J711+K711+L711+N711))</f>
        <v>0</v>
      </c>
      <c r="AB711" s="135">
        <f t="array" ref="AB711">SUM(($D711=AA$25)*($G711&lt;&gt;"CM")*(H711+I711+J711+K711+L711+N711))</f>
        <v>0</v>
      </c>
    </row>
    <row r="712" spans="1:28" ht="15.75" thickBot="1" x14ac:dyDescent="0.3">
      <c r="A712" s="18" t="s">
        <v>22</v>
      </c>
      <c r="B712" s="18" t="s">
        <v>22</v>
      </c>
      <c r="C712" s="18" t="s">
        <v>105</v>
      </c>
      <c r="D712" s="27" t="s">
        <v>271</v>
      </c>
      <c r="E712" s="18" t="s">
        <v>106</v>
      </c>
      <c r="F712" s="19">
        <v>42842</v>
      </c>
      <c r="G712" s="27" t="s">
        <v>273</v>
      </c>
      <c r="H712" s="22">
        <v>132</v>
      </c>
      <c r="I712" s="20"/>
      <c r="J712" s="22">
        <v>470.59</v>
      </c>
      <c r="K712" s="22">
        <v>59.65</v>
      </c>
      <c r="L712" s="20"/>
      <c r="M712" s="22">
        <v>280.8</v>
      </c>
      <c r="N712" s="20"/>
      <c r="O712" s="22">
        <v>-21.32</v>
      </c>
      <c r="P712" s="22">
        <v>-1.67</v>
      </c>
      <c r="Q712" s="28">
        <f t="shared" si="22"/>
        <v>-22.990000000000002</v>
      </c>
      <c r="R712" s="22">
        <v>61.01</v>
      </c>
      <c r="S712" s="20"/>
      <c r="T712" s="28">
        <f t="shared" si="23"/>
        <v>61.01</v>
      </c>
      <c r="U712" s="20"/>
      <c r="W712" s="135">
        <f t="array" ref="W712">SUM(($D712=W$25)*($G712="CM")*($H712:$P712))</f>
        <v>920.05</v>
      </c>
      <c r="X712" s="135">
        <f t="array" ref="X712">SUM(($D712=W$25)*($G712&lt;&gt;"CM")*($H712:$P712))</f>
        <v>0</v>
      </c>
      <c r="AA712" s="135">
        <f t="array" ref="AA712">SUM(($D712=AA$25)*($G712="CM")*(H712+I712+J712+K712+L712+N712))</f>
        <v>0</v>
      </c>
      <c r="AB712" s="135">
        <f t="array" ref="AB712">SUM(($D712=AA$25)*($G712&lt;&gt;"CM")*(H712+I712+J712+K712+L712+N712))</f>
        <v>0</v>
      </c>
    </row>
    <row r="713" spans="1:28" ht="15.75" thickBot="1" x14ac:dyDescent="0.3">
      <c r="A713" s="18" t="s">
        <v>22</v>
      </c>
      <c r="B713" s="18" t="s">
        <v>22</v>
      </c>
      <c r="C713" s="18" t="s">
        <v>105</v>
      </c>
      <c r="D713" s="27" t="s">
        <v>271</v>
      </c>
      <c r="E713" s="18" t="s">
        <v>106</v>
      </c>
      <c r="F713" s="19">
        <v>42843</v>
      </c>
      <c r="G713" s="27" t="s">
        <v>273</v>
      </c>
      <c r="H713" s="23">
        <v>108</v>
      </c>
      <c r="I713" s="21"/>
      <c r="J713" s="23">
        <v>449.86</v>
      </c>
      <c r="K713" s="23">
        <v>57.04</v>
      </c>
      <c r="L713" s="21"/>
      <c r="M713" s="23">
        <v>268.39999999999998</v>
      </c>
      <c r="N713" s="21"/>
      <c r="O713" s="23">
        <v>-20.399999999999999</v>
      </c>
      <c r="P713" s="23">
        <v>-1.57</v>
      </c>
      <c r="Q713" s="28">
        <f t="shared" si="22"/>
        <v>-21.97</v>
      </c>
      <c r="R713" s="23">
        <v>57.11</v>
      </c>
      <c r="S713" s="21"/>
      <c r="T713" s="28">
        <f t="shared" si="23"/>
        <v>57.11</v>
      </c>
      <c r="U713" s="21"/>
      <c r="W713" s="135">
        <f t="array" ref="W713">SUM(($D713=W$25)*($G713="CM")*($H713:$P713))</f>
        <v>861.32999999999993</v>
      </c>
      <c r="X713" s="135">
        <f t="array" ref="X713">SUM(($D713=W$25)*($G713&lt;&gt;"CM")*($H713:$P713))</f>
        <v>0</v>
      </c>
      <c r="AA713" s="135">
        <f t="array" ref="AA713">SUM(($D713=AA$25)*($G713="CM")*(H713+I713+J713+K713+L713+N713))</f>
        <v>0</v>
      </c>
      <c r="AB713" s="135">
        <f t="array" ref="AB713">SUM(($D713=AA$25)*($G713&lt;&gt;"CM")*(H713+I713+J713+K713+L713+N713))</f>
        <v>0</v>
      </c>
    </row>
    <row r="714" spans="1:28" ht="15.75" thickBot="1" x14ac:dyDescent="0.3">
      <c r="A714" s="18" t="s">
        <v>22</v>
      </c>
      <c r="B714" s="18" t="s">
        <v>22</v>
      </c>
      <c r="C714" s="18" t="s">
        <v>105</v>
      </c>
      <c r="D714" s="27" t="s">
        <v>271</v>
      </c>
      <c r="E714" s="18" t="s">
        <v>106</v>
      </c>
      <c r="F714" s="19">
        <v>42844</v>
      </c>
      <c r="G714" s="27" t="s">
        <v>273</v>
      </c>
      <c r="H714" s="22">
        <v>324</v>
      </c>
      <c r="I714" s="20"/>
      <c r="J714" s="22">
        <v>945.71</v>
      </c>
      <c r="K714" s="22">
        <v>119.91</v>
      </c>
      <c r="L714" s="20"/>
      <c r="M714" s="22">
        <v>564.28</v>
      </c>
      <c r="N714" s="20"/>
      <c r="O714" s="22">
        <v>-42.81</v>
      </c>
      <c r="P714" s="22">
        <v>-3.33</v>
      </c>
      <c r="Q714" s="28">
        <f t="shared" si="22"/>
        <v>-46.14</v>
      </c>
      <c r="R714" s="22">
        <v>126.45</v>
      </c>
      <c r="S714" s="20"/>
      <c r="T714" s="28">
        <f t="shared" si="23"/>
        <v>126.45</v>
      </c>
      <c r="U714" s="20"/>
      <c r="W714" s="135">
        <f t="array" ref="W714">SUM(($D714=W$25)*($G714="CM")*($H714:$P714))</f>
        <v>1907.7600000000002</v>
      </c>
      <c r="X714" s="135">
        <f t="array" ref="X714">SUM(($D714=W$25)*($G714&lt;&gt;"CM")*($H714:$P714))</f>
        <v>0</v>
      </c>
      <c r="AA714" s="135">
        <f t="array" ref="AA714">SUM(($D714=AA$25)*($G714="CM")*(H714+I714+J714+K714+L714+N714))</f>
        <v>0</v>
      </c>
      <c r="AB714" s="135">
        <f t="array" ref="AB714">SUM(($D714=AA$25)*($G714&lt;&gt;"CM")*(H714+I714+J714+K714+L714+N714))</f>
        <v>0</v>
      </c>
    </row>
    <row r="715" spans="1:28" ht="15.75" thickBot="1" x14ac:dyDescent="0.3">
      <c r="A715" s="18" t="s">
        <v>22</v>
      </c>
      <c r="B715" s="18" t="s">
        <v>22</v>
      </c>
      <c r="C715" s="18" t="s">
        <v>105</v>
      </c>
      <c r="D715" s="27" t="s">
        <v>271</v>
      </c>
      <c r="E715" s="18" t="s">
        <v>106</v>
      </c>
      <c r="F715" s="19">
        <v>42845</v>
      </c>
      <c r="G715" s="27" t="s">
        <v>273</v>
      </c>
      <c r="H715" s="23">
        <v>196</v>
      </c>
      <c r="I715" s="21"/>
      <c r="J715" s="23">
        <v>349.69</v>
      </c>
      <c r="K715" s="23">
        <v>44.3</v>
      </c>
      <c r="L715" s="21"/>
      <c r="M715" s="23">
        <v>208.61</v>
      </c>
      <c r="N715" s="21"/>
      <c r="O715" s="23">
        <v>-15.88</v>
      </c>
      <c r="P715" s="23">
        <v>-1.21</v>
      </c>
      <c r="Q715" s="28">
        <f t="shared" si="22"/>
        <v>-17.09</v>
      </c>
      <c r="R715" s="23">
        <v>51.82</v>
      </c>
      <c r="S715" s="21"/>
      <c r="T715" s="28">
        <f t="shared" si="23"/>
        <v>51.82</v>
      </c>
      <c r="U715" s="21"/>
      <c r="W715" s="135">
        <f t="array" ref="W715">SUM(($D715=W$25)*($G715="CM")*($H715:$P715))</f>
        <v>781.51</v>
      </c>
      <c r="X715" s="135">
        <f t="array" ref="X715">SUM(($D715=W$25)*($G715&lt;&gt;"CM")*($H715:$P715))</f>
        <v>0</v>
      </c>
      <c r="AA715" s="135">
        <f t="array" ref="AA715">SUM(($D715=AA$25)*($G715="CM")*(H715+I715+J715+K715+L715+N715))</f>
        <v>0</v>
      </c>
      <c r="AB715" s="135">
        <f t="array" ref="AB715">SUM(($D715=AA$25)*($G715&lt;&gt;"CM")*(H715+I715+J715+K715+L715+N715))</f>
        <v>0</v>
      </c>
    </row>
    <row r="716" spans="1:28" ht="15.75" thickBot="1" x14ac:dyDescent="0.3">
      <c r="A716" s="18" t="s">
        <v>22</v>
      </c>
      <c r="B716" s="18" t="s">
        <v>22</v>
      </c>
      <c r="C716" s="18" t="s">
        <v>105</v>
      </c>
      <c r="D716" s="27" t="s">
        <v>271</v>
      </c>
      <c r="E716" s="18" t="s">
        <v>106</v>
      </c>
      <c r="F716" s="19">
        <v>42854</v>
      </c>
      <c r="G716" s="27" t="s">
        <v>273</v>
      </c>
      <c r="H716" s="22">
        <v>148</v>
      </c>
      <c r="I716" s="20"/>
      <c r="J716" s="22">
        <v>221.5</v>
      </c>
      <c r="K716" s="22">
        <v>28.09</v>
      </c>
      <c r="L716" s="20"/>
      <c r="M716" s="22">
        <v>132.15</v>
      </c>
      <c r="N716" s="20"/>
      <c r="O716" s="22">
        <v>-10.02</v>
      </c>
      <c r="P716" s="22">
        <v>-0.79</v>
      </c>
      <c r="Q716" s="28">
        <f t="shared" si="22"/>
        <v>-10.809999999999999</v>
      </c>
      <c r="R716" s="22">
        <v>34.42</v>
      </c>
      <c r="S716" s="20"/>
      <c r="T716" s="28">
        <f t="shared" si="23"/>
        <v>34.42</v>
      </c>
      <c r="U716" s="20"/>
      <c r="W716" s="135">
        <f t="array" ref="W716">SUM(($D716=W$25)*($G716="CM")*($H716:$P716))</f>
        <v>518.93000000000006</v>
      </c>
      <c r="X716" s="135">
        <f t="array" ref="X716">SUM(($D716=W$25)*($G716&lt;&gt;"CM")*($H716:$P716))</f>
        <v>0</v>
      </c>
      <c r="AA716" s="135">
        <f t="array" ref="AA716">SUM(($D716=AA$25)*($G716="CM")*(H716+I716+J716+K716+L716+N716))</f>
        <v>0</v>
      </c>
      <c r="AB716" s="135">
        <f t="array" ref="AB716">SUM(($D716=AA$25)*($G716&lt;&gt;"CM")*(H716+I716+J716+K716+L716+N716))</f>
        <v>0</v>
      </c>
    </row>
    <row r="717" spans="1:28" ht="15.75" thickBot="1" x14ac:dyDescent="0.3">
      <c r="A717" s="18" t="s">
        <v>22</v>
      </c>
      <c r="B717" s="18" t="s">
        <v>22</v>
      </c>
      <c r="C717" s="18" t="s">
        <v>105</v>
      </c>
      <c r="D717" s="27" t="s">
        <v>271</v>
      </c>
      <c r="E717" s="18" t="s">
        <v>106</v>
      </c>
      <c r="F717" s="19">
        <v>42855</v>
      </c>
      <c r="G717" s="27" t="s">
        <v>273</v>
      </c>
      <c r="H717" s="23">
        <v>92</v>
      </c>
      <c r="I717" s="21"/>
      <c r="J717" s="23">
        <v>162.87</v>
      </c>
      <c r="K717" s="23">
        <v>20.64</v>
      </c>
      <c r="L717" s="21"/>
      <c r="M717" s="23">
        <v>97.15</v>
      </c>
      <c r="N717" s="21"/>
      <c r="O717" s="23">
        <v>-7.37</v>
      </c>
      <c r="P717" s="23">
        <v>-0.59</v>
      </c>
      <c r="Q717" s="28">
        <f t="shared" si="22"/>
        <v>-7.96</v>
      </c>
      <c r="R717" s="23">
        <v>24.18</v>
      </c>
      <c r="S717" s="21"/>
      <c r="T717" s="28">
        <f t="shared" si="23"/>
        <v>24.18</v>
      </c>
      <c r="U717" s="21"/>
      <c r="W717" s="135">
        <f t="array" ref="W717">SUM(($D717=W$25)*($G717="CM")*($H717:$P717))</f>
        <v>364.7</v>
      </c>
      <c r="X717" s="135">
        <f t="array" ref="X717">SUM(($D717=W$25)*($G717&lt;&gt;"CM")*($H717:$P717))</f>
        <v>0</v>
      </c>
      <c r="AA717" s="135">
        <f t="array" ref="AA717">SUM(($D717=AA$25)*($G717="CM")*(H717+I717+J717+K717+L717+N717))</f>
        <v>0</v>
      </c>
      <c r="AB717" s="135">
        <f t="array" ref="AB717">SUM(($D717=AA$25)*($G717&lt;&gt;"CM")*(H717+I717+J717+K717+L717+N717))</f>
        <v>0</v>
      </c>
    </row>
    <row r="718" spans="1:28" ht="15.75" thickBot="1" x14ac:dyDescent="0.3">
      <c r="A718" s="18" t="s">
        <v>22</v>
      </c>
      <c r="B718" s="18" t="s">
        <v>22</v>
      </c>
      <c r="C718" s="18" t="s">
        <v>107</v>
      </c>
      <c r="D718" s="27" t="s">
        <v>271</v>
      </c>
      <c r="E718" s="18" t="s">
        <v>108</v>
      </c>
      <c r="F718" s="19">
        <v>42828</v>
      </c>
      <c r="G718" s="27" t="s">
        <v>273</v>
      </c>
      <c r="H718" s="22">
        <v>196</v>
      </c>
      <c r="I718" s="20"/>
      <c r="J718" s="22">
        <v>1277.8</v>
      </c>
      <c r="K718" s="22">
        <v>162</v>
      </c>
      <c r="L718" s="20"/>
      <c r="M718" s="22">
        <v>762.43</v>
      </c>
      <c r="N718" s="20"/>
      <c r="O718" s="22">
        <v>-57.91</v>
      </c>
      <c r="P718" s="22">
        <v>-4.4800000000000004</v>
      </c>
      <c r="Q718" s="28">
        <f t="shared" si="22"/>
        <v>-62.39</v>
      </c>
      <c r="R718" s="22">
        <v>154.87</v>
      </c>
      <c r="S718" s="20"/>
      <c r="T718" s="28">
        <f t="shared" si="23"/>
        <v>154.87</v>
      </c>
      <c r="U718" s="20"/>
      <c r="W718" s="135">
        <f t="array" ref="W718">SUM(($D718=W$25)*($G718="CM")*($H718:$P718))</f>
        <v>2335.84</v>
      </c>
      <c r="X718" s="135">
        <f t="array" ref="X718">SUM(($D718=W$25)*($G718&lt;&gt;"CM")*($H718:$P718))</f>
        <v>0</v>
      </c>
      <c r="AA718" s="135">
        <f t="array" ref="AA718">SUM(($D718=AA$25)*($G718="CM")*(H718+I718+J718+K718+L718+N718))</f>
        <v>0</v>
      </c>
      <c r="AB718" s="135">
        <f t="array" ref="AB718">SUM(($D718=AA$25)*($G718&lt;&gt;"CM")*(H718+I718+J718+K718+L718+N718))</f>
        <v>0</v>
      </c>
    </row>
    <row r="719" spans="1:28" ht="15.75" thickBot="1" x14ac:dyDescent="0.3">
      <c r="A719" s="18" t="s">
        <v>22</v>
      </c>
      <c r="B719" s="18" t="s">
        <v>22</v>
      </c>
      <c r="C719" s="18" t="s">
        <v>107</v>
      </c>
      <c r="D719" s="27" t="s">
        <v>271</v>
      </c>
      <c r="E719" s="18" t="s">
        <v>108</v>
      </c>
      <c r="F719" s="19">
        <v>42829</v>
      </c>
      <c r="G719" s="27" t="s">
        <v>273</v>
      </c>
      <c r="H719" s="23">
        <v>8</v>
      </c>
      <c r="I719" s="21"/>
      <c r="J719" s="23">
        <v>35.22</v>
      </c>
      <c r="K719" s="23">
        <v>4.46</v>
      </c>
      <c r="L719" s="21"/>
      <c r="M719" s="23">
        <v>21.01</v>
      </c>
      <c r="N719" s="21"/>
      <c r="O719" s="23">
        <v>-1.6</v>
      </c>
      <c r="P719" s="23">
        <v>-0.12</v>
      </c>
      <c r="Q719" s="28">
        <f t="shared" si="22"/>
        <v>-1.7200000000000002</v>
      </c>
      <c r="R719" s="23">
        <v>4.4400000000000004</v>
      </c>
      <c r="S719" s="21"/>
      <c r="T719" s="28">
        <f t="shared" si="23"/>
        <v>4.4400000000000004</v>
      </c>
      <c r="U719" s="21"/>
      <c r="W719" s="135">
        <f t="array" ref="W719">SUM(($D719=W$25)*($G719="CM")*($H719:$P719))</f>
        <v>66.97</v>
      </c>
      <c r="X719" s="135">
        <f t="array" ref="X719">SUM(($D719=W$25)*($G719&lt;&gt;"CM")*($H719:$P719))</f>
        <v>0</v>
      </c>
      <c r="AA719" s="135">
        <f t="array" ref="AA719">SUM(($D719=AA$25)*($G719="CM")*(H719+I719+J719+K719+L719+N719))</f>
        <v>0</v>
      </c>
      <c r="AB719" s="135">
        <f t="array" ref="AB719">SUM(($D719=AA$25)*($G719&lt;&gt;"CM")*(H719+I719+J719+K719+L719+N719))</f>
        <v>0</v>
      </c>
    </row>
    <row r="720" spans="1:28" ht="15.75" thickBot="1" x14ac:dyDescent="0.3">
      <c r="A720" s="18" t="s">
        <v>22</v>
      </c>
      <c r="B720" s="18" t="s">
        <v>22</v>
      </c>
      <c r="C720" s="18" t="s">
        <v>107</v>
      </c>
      <c r="D720" s="27" t="s">
        <v>271</v>
      </c>
      <c r="E720" s="18" t="s">
        <v>108</v>
      </c>
      <c r="F720" s="19">
        <v>42832</v>
      </c>
      <c r="G720" s="27" t="s">
        <v>273</v>
      </c>
      <c r="H720" s="22">
        <v>8</v>
      </c>
      <c r="I720" s="20"/>
      <c r="J720" s="22">
        <v>59.14</v>
      </c>
      <c r="K720" s="22">
        <v>7.5</v>
      </c>
      <c r="L720" s="20"/>
      <c r="M720" s="22">
        <v>35.29</v>
      </c>
      <c r="N720" s="20"/>
      <c r="O720" s="22">
        <v>-2.68</v>
      </c>
      <c r="P720" s="22">
        <v>-0.21</v>
      </c>
      <c r="Q720" s="28">
        <f t="shared" si="22"/>
        <v>-2.89</v>
      </c>
      <c r="R720" s="22">
        <v>7.1</v>
      </c>
      <c r="S720" s="20"/>
      <c r="T720" s="28">
        <f t="shared" si="23"/>
        <v>7.1</v>
      </c>
      <c r="U720" s="20"/>
      <c r="W720" s="135">
        <f t="array" ref="W720">SUM(($D720=W$25)*($G720="CM")*($H720:$P720))</f>
        <v>107.04</v>
      </c>
      <c r="X720" s="135">
        <f t="array" ref="X720">SUM(($D720=W$25)*($G720&lt;&gt;"CM")*($H720:$P720))</f>
        <v>0</v>
      </c>
      <c r="AA720" s="135">
        <f t="array" ref="AA720">SUM(($D720=AA$25)*($G720="CM")*(H720+I720+J720+K720+L720+N720))</f>
        <v>0</v>
      </c>
      <c r="AB720" s="135">
        <f t="array" ref="AB720">SUM(($D720=AA$25)*($G720&lt;&gt;"CM")*(H720+I720+J720+K720+L720+N720))</f>
        <v>0</v>
      </c>
    </row>
    <row r="721" spans="1:28" ht="15.75" thickBot="1" x14ac:dyDescent="0.3">
      <c r="A721" s="18" t="s">
        <v>22</v>
      </c>
      <c r="B721" s="18" t="s">
        <v>22</v>
      </c>
      <c r="C721" s="18" t="s">
        <v>107</v>
      </c>
      <c r="D721" s="27" t="s">
        <v>271</v>
      </c>
      <c r="E721" s="18" t="s">
        <v>108</v>
      </c>
      <c r="F721" s="19">
        <v>42833</v>
      </c>
      <c r="G721" s="27" t="s">
        <v>273</v>
      </c>
      <c r="H721" s="23">
        <v>84</v>
      </c>
      <c r="I721" s="21"/>
      <c r="J721" s="23">
        <v>538.27</v>
      </c>
      <c r="K721" s="23">
        <v>68.239999999999995</v>
      </c>
      <c r="L721" s="21"/>
      <c r="M721" s="23">
        <v>321.17</v>
      </c>
      <c r="N721" s="21"/>
      <c r="O721" s="23">
        <v>-24.39</v>
      </c>
      <c r="P721" s="23">
        <v>-1.89</v>
      </c>
      <c r="Q721" s="28">
        <f t="shared" si="22"/>
        <v>-26.28</v>
      </c>
      <c r="R721" s="23">
        <v>65.33</v>
      </c>
      <c r="S721" s="21"/>
      <c r="T721" s="28">
        <f t="shared" si="23"/>
        <v>65.33</v>
      </c>
      <c r="U721" s="21"/>
      <c r="W721" s="135">
        <f t="array" ref="W721">SUM(($D721=W$25)*($G721="CM")*($H721:$P721))</f>
        <v>985.40000000000009</v>
      </c>
      <c r="X721" s="135">
        <f t="array" ref="X721">SUM(($D721=W$25)*($G721&lt;&gt;"CM")*($H721:$P721))</f>
        <v>0</v>
      </c>
      <c r="AA721" s="135">
        <f t="array" ref="AA721">SUM(($D721=AA$25)*($G721="CM")*(H721+I721+J721+K721+L721+N721))</f>
        <v>0</v>
      </c>
      <c r="AB721" s="135">
        <f t="array" ref="AB721">SUM(($D721=AA$25)*($G721&lt;&gt;"CM")*(H721+I721+J721+K721+L721+N721))</f>
        <v>0</v>
      </c>
    </row>
    <row r="722" spans="1:28" ht="15.75" thickBot="1" x14ac:dyDescent="0.3">
      <c r="A722" s="18" t="s">
        <v>22</v>
      </c>
      <c r="B722" s="18" t="s">
        <v>22</v>
      </c>
      <c r="C722" s="18" t="s">
        <v>107</v>
      </c>
      <c r="D722" s="27" t="s">
        <v>271</v>
      </c>
      <c r="E722" s="18" t="s">
        <v>108</v>
      </c>
      <c r="F722" s="19">
        <v>42836</v>
      </c>
      <c r="G722" s="27" t="s">
        <v>273</v>
      </c>
      <c r="H722" s="22">
        <v>76</v>
      </c>
      <c r="I722" s="20"/>
      <c r="J722" s="22">
        <v>509.45</v>
      </c>
      <c r="K722" s="22">
        <v>64.59</v>
      </c>
      <c r="L722" s="20"/>
      <c r="M722" s="22">
        <v>303.97000000000003</v>
      </c>
      <c r="N722" s="20"/>
      <c r="O722" s="22">
        <v>-23.1</v>
      </c>
      <c r="P722" s="22">
        <v>-1.78</v>
      </c>
      <c r="Q722" s="28">
        <f t="shared" si="22"/>
        <v>-24.880000000000003</v>
      </c>
      <c r="R722" s="22">
        <v>61.6</v>
      </c>
      <c r="S722" s="20"/>
      <c r="T722" s="28">
        <f t="shared" si="23"/>
        <v>61.6</v>
      </c>
      <c r="U722" s="20"/>
      <c r="W722" s="135">
        <f t="array" ref="W722">SUM(($D722=W$25)*($G722="CM")*($H722:$P722))</f>
        <v>929.13000000000011</v>
      </c>
      <c r="X722" s="135">
        <f t="array" ref="X722">SUM(($D722=W$25)*($G722&lt;&gt;"CM")*($H722:$P722))</f>
        <v>0</v>
      </c>
      <c r="AA722" s="135">
        <f t="array" ref="AA722">SUM(($D722=AA$25)*($G722="CM")*(H722+I722+J722+K722+L722+N722))</f>
        <v>0</v>
      </c>
      <c r="AB722" s="135">
        <f t="array" ref="AB722">SUM(($D722=AA$25)*($G722&lt;&gt;"CM")*(H722+I722+J722+K722+L722+N722))</f>
        <v>0</v>
      </c>
    </row>
    <row r="723" spans="1:28" ht="15.75" thickBot="1" x14ac:dyDescent="0.3">
      <c r="A723" s="18" t="s">
        <v>22</v>
      </c>
      <c r="B723" s="18" t="s">
        <v>22</v>
      </c>
      <c r="C723" s="18" t="s">
        <v>107</v>
      </c>
      <c r="D723" s="27" t="s">
        <v>271</v>
      </c>
      <c r="E723" s="18" t="s">
        <v>108</v>
      </c>
      <c r="F723" s="19">
        <v>42840</v>
      </c>
      <c r="G723" s="27" t="s">
        <v>273</v>
      </c>
      <c r="H723" s="23">
        <v>40</v>
      </c>
      <c r="I723" s="21"/>
      <c r="J723" s="23">
        <v>281.93</v>
      </c>
      <c r="K723" s="23">
        <v>35.74</v>
      </c>
      <c r="L723" s="21"/>
      <c r="M723" s="23">
        <v>168.21</v>
      </c>
      <c r="N723" s="21"/>
      <c r="O723" s="23">
        <v>-12.78</v>
      </c>
      <c r="P723" s="23">
        <v>-0.99</v>
      </c>
      <c r="Q723" s="28">
        <f t="shared" si="22"/>
        <v>-13.77</v>
      </c>
      <c r="R723" s="23">
        <v>33.950000000000003</v>
      </c>
      <c r="S723" s="21"/>
      <c r="T723" s="28">
        <f t="shared" si="23"/>
        <v>33.950000000000003</v>
      </c>
      <c r="U723" s="21"/>
      <c r="W723" s="135">
        <f t="array" ref="W723">SUM(($D723=W$25)*($G723="CM")*($H723:$P723))</f>
        <v>512.11</v>
      </c>
      <c r="X723" s="135">
        <f t="array" ref="X723">SUM(($D723=W$25)*($G723&lt;&gt;"CM")*($H723:$P723))</f>
        <v>0</v>
      </c>
      <c r="AA723" s="135">
        <f t="array" ref="AA723">SUM(($D723=AA$25)*($G723="CM")*(H723+I723+J723+K723+L723+N723))</f>
        <v>0</v>
      </c>
      <c r="AB723" s="135">
        <f t="array" ref="AB723">SUM(($D723=AA$25)*($G723&lt;&gt;"CM")*(H723+I723+J723+K723+L723+N723))</f>
        <v>0</v>
      </c>
    </row>
    <row r="724" spans="1:28" ht="15.75" thickBot="1" x14ac:dyDescent="0.3">
      <c r="A724" s="18" t="s">
        <v>22</v>
      </c>
      <c r="B724" s="18" t="s">
        <v>22</v>
      </c>
      <c r="C724" s="18" t="s">
        <v>107</v>
      </c>
      <c r="D724" s="27" t="s">
        <v>271</v>
      </c>
      <c r="E724" s="18" t="s">
        <v>108</v>
      </c>
      <c r="F724" s="19">
        <v>42844</v>
      </c>
      <c r="G724" s="27" t="s">
        <v>273</v>
      </c>
      <c r="H724" s="22">
        <v>120</v>
      </c>
      <c r="I724" s="20"/>
      <c r="J724" s="22">
        <v>412.63</v>
      </c>
      <c r="K724" s="22">
        <v>52.31</v>
      </c>
      <c r="L724" s="20"/>
      <c r="M724" s="22">
        <v>246.2</v>
      </c>
      <c r="N724" s="20"/>
      <c r="O724" s="22">
        <v>-18.7</v>
      </c>
      <c r="P724" s="22">
        <v>-1.45</v>
      </c>
      <c r="Q724" s="28">
        <f t="shared" si="22"/>
        <v>-20.149999999999999</v>
      </c>
      <c r="R724" s="22">
        <v>53.77</v>
      </c>
      <c r="S724" s="20"/>
      <c r="T724" s="28">
        <f t="shared" si="23"/>
        <v>53.77</v>
      </c>
      <c r="U724" s="20"/>
      <c r="W724" s="135">
        <f t="array" ref="W724">SUM(($D724=W$25)*($G724="CM")*($H724:$P724))</f>
        <v>810.99</v>
      </c>
      <c r="X724" s="135">
        <f t="array" ref="X724">SUM(($D724=W$25)*($G724&lt;&gt;"CM")*($H724:$P724))</f>
        <v>0</v>
      </c>
      <c r="AA724" s="135">
        <f t="array" ref="AA724">SUM(($D724=AA$25)*($G724="CM")*(H724+I724+J724+K724+L724+N724))</f>
        <v>0</v>
      </c>
      <c r="AB724" s="135">
        <f t="array" ref="AB724">SUM(($D724=AA$25)*($G724&lt;&gt;"CM")*(H724+I724+J724+K724+L724+N724))</f>
        <v>0</v>
      </c>
    </row>
    <row r="725" spans="1:28" ht="15.75" thickBot="1" x14ac:dyDescent="0.3">
      <c r="A725" s="18" t="s">
        <v>22</v>
      </c>
      <c r="B725" s="18" t="s">
        <v>22</v>
      </c>
      <c r="C725" s="18" t="s">
        <v>107</v>
      </c>
      <c r="D725" s="27" t="s">
        <v>271</v>
      </c>
      <c r="E725" s="18" t="s">
        <v>108</v>
      </c>
      <c r="F725" s="19">
        <v>42845</v>
      </c>
      <c r="G725" s="27" t="s">
        <v>273</v>
      </c>
      <c r="H725" s="23">
        <v>4</v>
      </c>
      <c r="I725" s="21"/>
      <c r="J725" s="23">
        <v>25.03</v>
      </c>
      <c r="K725" s="23">
        <v>3.17</v>
      </c>
      <c r="L725" s="21"/>
      <c r="M725" s="23">
        <v>14.93</v>
      </c>
      <c r="N725" s="21"/>
      <c r="O725" s="23">
        <v>-1.1299999999999999</v>
      </c>
      <c r="P725" s="23">
        <v>-0.09</v>
      </c>
      <c r="Q725" s="28">
        <f t="shared" si="22"/>
        <v>-1.22</v>
      </c>
      <c r="R725" s="23">
        <v>3.04</v>
      </c>
      <c r="S725" s="21"/>
      <c r="T725" s="28">
        <f t="shared" si="23"/>
        <v>3.04</v>
      </c>
      <c r="U725" s="21"/>
      <c r="W725" s="135">
        <f t="array" ref="W725">SUM(($D725=W$25)*($G725="CM")*($H725:$P725))</f>
        <v>45.91</v>
      </c>
      <c r="X725" s="135">
        <f t="array" ref="X725">SUM(($D725=W$25)*($G725&lt;&gt;"CM")*($H725:$P725))</f>
        <v>0</v>
      </c>
      <c r="AA725" s="135">
        <f t="array" ref="AA725">SUM(($D725=AA$25)*($G725="CM")*(H725+I725+J725+K725+L725+N725))</f>
        <v>0</v>
      </c>
      <c r="AB725" s="135">
        <f t="array" ref="AB725">SUM(($D725=AA$25)*($G725&lt;&gt;"CM")*(H725+I725+J725+K725+L725+N725))</f>
        <v>0</v>
      </c>
    </row>
    <row r="726" spans="1:28" ht="15.75" thickBot="1" x14ac:dyDescent="0.3">
      <c r="A726" s="18" t="s">
        <v>22</v>
      </c>
      <c r="B726" s="18" t="s">
        <v>22</v>
      </c>
      <c r="C726" s="18" t="s">
        <v>111</v>
      </c>
      <c r="D726" s="27" t="s">
        <v>271</v>
      </c>
      <c r="E726" s="18" t="s">
        <v>112</v>
      </c>
      <c r="F726" s="19">
        <v>41293</v>
      </c>
      <c r="G726" s="27" t="s">
        <v>274</v>
      </c>
      <c r="H726" s="21"/>
      <c r="I726" s="21"/>
      <c r="J726" s="23">
        <v>91.64</v>
      </c>
      <c r="K726" s="23">
        <v>0.44</v>
      </c>
      <c r="L726" s="21"/>
      <c r="M726" s="23">
        <v>39.36</v>
      </c>
      <c r="N726" s="23">
        <v>5.33</v>
      </c>
      <c r="O726" s="23">
        <v>9.15</v>
      </c>
      <c r="P726" s="23">
        <v>0</v>
      </c>
      <c r="Q726" s="28">
        <f t="shared" si="22"/>
        <v>9.15</v>
      </c>
      <c r="R726" s="23">
        <v>1.17</v>
      </c>
      <c r="S726" s="21"/>
      <c r="T726" s="28">
        <f t="shared" si="23"/>
        <v>1.17</v>
      </c>
      <c r="U726" s="21"/>
      <c r="W726" s="135">
        <f t="array" ref="W726">SUM(($D726=W$25)*($G726="CM")*($H726:$P726))</f>
        <v>0</v>
      </c>
      <c r="X726" s="135">
        <f t="array" ref="X726">SUM(($D726=W$25)*($G726&lt;&gt;"CM")*($H726:$P726))</f>
        <v>145.92000000000002</v>
      </c>
      <c r="AA726" s="135">
        <f t="array" ref="AA726">SUM(($D726=AA$25)*($G726="CM")*(H726+I726+J726+K726+L726+N726))</f>
        <v>0</v>
      </c>
      <c r="AB726" s="135">
        <f t="array" ref="AB726">SUM(($D726=AA$25)*($G726&lt;&gt;"CM")*(H726+I726+J726+K726+L726+N726))</f>
        <v>0</v>
      </c>
    </row>
    <row r="727" spans="1:28" ht="15.75" thickBot="1" x14ac:dyDescent="0.3">
      <c r="A727" s="18" t="s">
        <v>22</v>
      </c>
      <c r="B727" s="18" t="s">
        <v>22</v>
      </c>
      <c r="C727" s="18" t="s">
        <v>111</v>
      </c>
      <c r="D727" s="27" t="s">
        <v>271</v>
      </c>
      <c r="E727" s="18" t="s">
        <v>112</v>
      </c>
      <c r="F727" s="19">
        <v>41324</v>
      </c>
      <c r="G727" s="27" t="s">
        <v>274</v>
      </c>
      <c r="H727" s="20"/>
      <c r="I727" s="20"/>
      <c r="J727" s="22">
        <v>86.24</v>
      </c>
      <c r="K727" s="22">
        <v>0.12</v>
      </c>
      <c r="L727" s="20"/>
      <c r="M727" s="22">
        <v>36.61</v>
      </c>
      <c r="N727" s="22">
        <v>4.96</v>
      </c>
      <c r="O727" s="22">
        <v>9.26</v>
      </c>
      <c r="P727" s="22">
        <v>0</v>
      </c>
      <c r="Q727" s="28">
        <f t="shared" si="22"/>
        <v>9.26</v>
      </c>
      <c r="R727" s="22">
        <v>1.56</v>
      </c>
      <c r="S727" s="20"/>
      <c r="T727" s="28">
        <f t="shared" si="23"/>
        <v>1.56</v>
      </c>
      <c r="U727" s="20"/>
      <c r="W727" s="135">
        <f t="array" ref="W727">SUM(($D727=W$25)*($G727="CM")*($H727:$P727))</f>
        <v>0</v>
      </c>
      <c r="X727" s="135">
        <f t="array" ref="X727">SUM(($D727=W$25)*($G727&lt;&gt;"CM")*($H727:$P727))</f>
        <v>137.19</v>
      </c>
      <c r="AA727" s="135">
        <f t="array" ref="AA727">SUM(($D727=AA$25)*($G727="CM")*(H727+I727+J727+K727+L727+N727))</f>
        <v>0</v>
      </c>
      <c r="AB727" s="135">
        <f t="array" ref="AB727">SUM(($D727=AA$25)*($G727&lt;&gt;"CM")*(H727+I727+J727+K727+L727+N727))</f>
        <v>0</v>
      </c>
    </row>
    <row r="728" spans="1:28" ht="15.75" thickBot="1" x14ac:dyDescent="0.3">
      <c r="A728" s="18" t="s">
        <v>22</v>
      </c>
      <c r="B728" s="18" t="s">
        <v>22</v>
      </c>
      <c r="C728" s="18" t="s">
        <v>111</v>
      </c>
      <c r="D728" s="27" t="s">
        <v>271</v>
      </c>
      <c r="E728" s="18" t="s">
        <v>112</v>
      </c>
      <c r="F728" s="19">
        <v>41352</v>
      </c>
      <c r="G728" s="27" t="s">
        <v>274</v>
      </c>
      <c r="H728" s="21"/>
      <c r="I728" s="21"/>
      <c r="J728" s="23">
        <v>80.290000000000006</v>
      </c>
      <c r="K728" s="23">
        <v>0.11</v>
      </c>
      <c r="L728" s="21"/>
      <c r="M728" s="23">
        <v>34.090000000000003</v>
      </c>
      <c r="N728" s="23">
        <v>4.62</v>
      </c>
      <c r="O728" s="23">
        <v>9.33</v>
      </c>
      <c r="P728" s="23">
        <v>0</v>
      </c>
      <c r="Q728" s="28">
        <f t="shared" si="22"/>
        <v>9.33</v>
      </c>
      <c r="R728" s="23">
        <v>0.68</v>
      </c>
      <c r="S728" s="21"/>
      <c r="T728" s="28">
        <f t="shared" si="23"/>
        <v>0.68</v>
      </c>
      <c r="U728" s="21"/>
      <c r="W728" s="135">
        <f t="array" ref="W728">SUM(($D728=W$25)*($G728="CM")*($H728:$P728))</f>
        <v>0</v>
      </c>
      <c r="X728" s="135">
        <f t="array" ref="X728">SUM(($D728=W$25)*($G728&lt;&gt;"CM")*($H728:$P728))</f>
        <v>128.44000000000003</v>
      </c>
      <c r="AA728" s="135">
        <f t="array" ref="AA728">SUM(($D728=AA$25)*($G728="CM")*(H728+I728+J728+K728+L728+N728))</f>
        <v>0</v>
      </c>
      <c r="AB728" s="135">
        <f t="array" ref="AB728">SUM(($D728=AA$25)*($G728&lt;&gt;"CM")*(H728+I728+J728+K728+L728+N728))</f>
        <v>0</v>
      </c>
    </row>
    <row r="729" spans="1:28" ht="15.75" thickBot="1" x14ac:dyDescent="0.3">
      <c r="A729" s="18" t="s">
        <v>22</v>
      </c>
      <c r="B729" s="18" t="s">
        <v>22</v>
      </c>
      <c r="C729" s="18" t="s">
        <v>111</v>
      </c>
      <c r="D729" s="27" t="s">
        <v>271</v>
      </c>
      <c r="E729" s="18" t="s">
        <v>112</v>
      </c>
      <c r="F729" s="19">
        <v>41383</v>
      </c>
      <c r="G729" s="27" t="s">
        <v>274</v>
      </c>
      <c r="H729" s="20"/>
      <c r="I729" s="20"/>
      <c r="J729" s="22">
        <v>68.709999999999994</v>
      </c>
      <c r="K729" s="22">
        <v>0.09</v>
      </c>
      <c r="L729" s="20"/>
      <c r="M729" s="22">
        <v>29.17</v>
      </c>
      <c r="N729" s="22">
        <v>4.71</v>
      </c>
      <c r="O729" s="22">
        <v>8.0500000000000007</v>
      </c>
      <c r="P729" s="22">
        <v>0</v>
      </c>
      <c r="Q729" s="28">
        <f t="shared" si="22"/>
        <v>8.0500000000000007</v>
      </c>
      <c r="R729" s="22">
        <v>1.21</v>
      </c>
      <c r="S729" s="20"/>
      <c r="T729" s="28">
        <f t="shared" si="23"/>
        <v>1.21</v>
      </c>
      <c r="U729" s="20"/>
      <c r="W729" s="135">
        <f t="array" ref="W729">SUM(($D729=W$25)*($G729="CM")*($H729:$P729))</f>
        <v>0</v>
      </c>
      <c r="X729" s="135">
        <f t="array" ref="X729">SUM(($D729=W$25)*($G729&lt;&gt;"CM")*($H729:$P729))</f>
        <v>110.72999999999999</v>
      </c>
      <c r="AA729" s="135">
        <f t="array" ref="AA729">SUM(($D729=AA$25)*($G729="CM")*(H729+I729+J729+K729+L729+N729))</f>
        <v>0</v>
      </c>
      <c r="AB729" s="135">
        <f t="array" ref="AB729">SUM(($D729=AA$25)*($G729&lt;&gt;"CM")*(H729+I729+J729+K729+L729+N729))</f>
        <v>0</v>
      </c>
    </row>
    <row r="730" spans="1:28" ht="15.75" thickBot="1" x14ac:dyDescent="0.3">
      <c r="A730" s="18" t="s">
        <v>22</v>
      </c>
      <c r="B730" s="18" t="s">
        <v>22</v>
      </c>
      <c r="C730" s="18" t="s">
        <v>111</v>
      </c>
      <c r="D730" s="27" t="s">
        <v>271</v>
      </c>
      <c r="E730" s="18" t="s">
        <v>112</v>
      </c>
      <c r="F730" s="19">
        <v>41413</v>
      </c>
      <c r="G730" s="27" t="s">
        <v>274</v>
      </c>
      <c r="H730" s="21"/>
      <c r="I730" s="21"/>
      <c r="J730" s="23">
        <v>53.22</v>
      </c>
      <c r="K730" s="23">
        <v>7.0000000000000007E-2</v>
      </c>
      <c r="L730" s="21"/>
      <c r="M730" s="23">
        <v>22.59</v>
      </c>
      <c r="N730" s="23">
        <v>3.65</v>
      </c>
      <c r="O730" s="23">
        <v>6.69</v>
      </c>
      <c r="P730" s="23">
        <v>0</v>
      </c>
      <c r="Q730" s="28">
        <f t="shared" si="22"/>
        <v>6.69</v>
      </c>
      <c r="R730" s="23">
        <v>1.17</v>
      </c>
      <c r="S730" s="21"/>
      <c r="T730" s="28">
        <f t="shared" si="23"/>
        <v>1.17</v>
      </c>
      <c r="U730" s="21"/>
      <c r="W730" s="135">
        <f t="array" ref="W730">SUM(($D730=W$25)*($G730="CM")*($H730:$P730))</f>
        <v>0</v>
      </c>
      <c r="X730" s="135">
        <f t="array" ref="X730">SUM(($D730=W$25)*($G730&lt;&gt;"CM")*($H730:$P730))</f>
        <v>86.22</v>
      </c>
      <c r="AA730" s="135">
        <f t="array" ref="AA730">SUM(($D730=AA$25)*($G730="CM")*(H730+I730+J730+K730+L730+N730))</f>
        <v>0</v>
      </c>
      <c r="AB730" s="135">
        <f t="array" ref="AB730">SUM(($D730=AA$25)*($G730&lt;&gt;"CM")*(H730+I730+J730+K730+L730+N730))</f>
        <v>0</v>
      </c>
    </row>
    <row r="731" spans="1:28" ht="15.75" thickBot="1" x14ac:dyDescent="0.3">
      <c r="A731" s="18" t="s">
        <v>22</v>
      </c>
      <c r="B731" s="18" t="s">
        <v>22</v>
      </c>
      <c r="C731" s="18" t="s">
        <v>111</v>
      </c>
      <c r="D731" s="27" t="s">
        <v>271</v>
      </c>
      <c r="E731" s="18" t="s">
        <v>112</v>
      </c>
      <c r="F731" s="19">
        <v>41444</v>
      </c>
      <c r="G731" s="27" t="s">
        <v>274</v>
      </c>
      <c r="H731" s="20"/>
      <c r="I731" s="20"/>
      <c r="J731" s="22">
        <v>54.1</v>
      </c>
      <c r="K731" s="22">
        <v>7.0000000000000007E-2</v>
      </c>
      <c r="L731" s="20"/>
      <c r="M731" s="22">
        <v>22.97</v>
      </c>
      <c r="N731" s="22">
        <v>3.71</v>
      </c>
      <c r="O731" s="22">
        <v>6.04</v>
      </c>
      <c r="P731" s="22">
        <v>0</v>
      </c>
      <c r="Q731" s="28">
        <f t="shared" si="22"/>
        <v>6.04</v>
      </c>
      <c r="R731" s="22">
        <v>1.34</v>
      </c>
      <c r="S731" s="20"/>
      <c r="T731" s="28">
        <f t="shared" si="23"/>
        <v>1.34</v>
      </c>
      <c r="U731" s="20"/>
      <c r="W731" s="135">
        <f t="array" ref="W731">SUM(($D731=W$25)*($G731="CM")*($H731:$P731))</f>
        <v>0</v>
      </c>
      <c r="X731" s="135">
        <f t="array" ref="X731">SUM(($D731=W$25)*($G731&lt;&gt;"CM")*($H731:$P731))</f>
        <v>86.89</v>
      </c>
      <c r="AA731" s="135">
        <f t="array" ref="AA731">SUM(($D731=AA$25)*($G731="CM")*(H731+I731+J731+K731+L731+N731))</f>
        <v>0</v>
      </c>
      <c r="AB731" s="135">
        <f t="array" ref="AB731">SUM(($D731=AA$25)*($G731&lt;&gt;"CM")*(H731+I731+J731+K731+L731+N731))</f>
        <v>0</v>
      </c>
    </row>
    <row r="732" spans="1:28" ht="15.75" thickBot="1" x14ac:dyDescent="0.3">
      <c r="A732" s="18" t="s">
        <v>22</v>
      </c>
      <c r="B732" s="18" t="s">
        <v>22</v>
      </c>
      <c r="C732" s="18" t="s">
        <v>111</v>
      </c>
      <c r="D732" s="27" t="s">
        <v>271</v>
      </c>
      <c r="E732" s="18" t="s">
        <v>112</v>
      </c>
      <c r="F732" s="19">
        <v>41474</v>
      </c>
      <c r="G732" s="27" t="s">
        <v>274</v>
      </c>
      <c r="H732" s="21"/>
      <c r="I732" s="21"/>
      <c r="J732" s="23">
        <v>62.87</v>
      </c>
      <c r="K732" s="23">
        <v>0.08</v>
      </c>
      <c r="L732" s="21"/>
      <c r="M732" s="23">
        <v>32.840000000000003</v>
      </c>
      <c r="N732" s="23">
        <v>4.3099999999999996</v>
      </c>
      <c r="O732" s="23">
        <v>6.77</v>
      </c>
      <c r="P732" s="23">
        <v>0</v>
      </c>
      <c r="Q732" s="28">
        <f t="shared" si="22"/>
        <v>6.77</v>
      </c>
      <c r="R732" s="23">
        <v>2.17</v>
      </c>
      <c r="S732" s="21"/>
      <c r="T732" s="28">
        <f t="shared" si="23"/>
        <v>2.17</v>
      </c>
      <c r="U732" s="21"/>
      <c r="W732" s="135">
        <f t="array" ref="W732">SUM(($D732=W$25)*($G732="CM")*($H732:$P732))</f>
        <v>0</v>
      </c>
      <c r="X732" s="135">
        <f t="array" ref="X732">SUM(($D732=W$25)*($G732&lt;&gt;"CM")*($H732:$P732))</f>
        <v>106.86999999999999</v>
      </c>
      <c r="AA732" s="135">
        <f t="array" ref="AA732">SUM(($D732=AA$25)*($G732="CM")*(H732+I732+J732+K732+L732+N732))</f>
        <v>0</v>
      </c>
      <c r="AB732" s="135">
        <f t="array" ref="AB732">SUM(($D732=AA$25)*($G732&lt;&gt;"CM")*(H732+I732+J732+K732+L732+N732))</f>
        <v>0</v>
      </c>
    </row>
    <row r="733" spans="1:28" ht="15.75" thickBot="1" x14ac:dyDescent="0.3">
      <c r="A733" s="18" t="s">
        <v>22</v>
      </c>
      <c r="B733" s="18" t="s">
        <v>22</v>
      </c>
      <c r="C733" s="18" t="s">
        <v>111</v>
      </c>
      <c r="D733" s="27" t="s">
        <v>271</v>
      </c>
      <c r="E733" s="18" t="s">
        <v>112</v>
      </c>
      <c r="F733" s="19">
        <v>41505</v>
      </c>
      <c r="G733" s="27" t="s">
        <v>274</v>
      </c>
      <c r="H733" s="20"/>
      <c r="I733" s="20"/>
      <c r="J733" s="22">
        <v>54.88</v>
      </c>
      <c r="K733" s="22">
        <v>7.0000000000000007E-2</v>
      </c>
      <c r="L733" s="20"/>
      <c r="M733" s="22">
        <v>28.67</v>
      </c>
      <c r="N733" s="22">
        <v>3.77</v>
      </c>
      <c r="O733" s="22">
        <v>4.42</v>
      </c>
      <c r="P733" s="22">
        <v>0</v>
      </c>
      <c r="Q733" s="28">
        <f t="shared" si="22"/>
        <v>4.42</v>
      </c>
      <c r="R733" s="22">
        <v>2.04</v>
      </c>
      <c r="S733" s="20"/>
      <c r="T733" s="28">
        <f t="shared" si="23"/>
        <v>2.04</v>
      </c>
      <c r="U733" s="20"/>
      <c r="W733" s="135">
        <f t="array" ref="W733">SUM(($D733=W$25)*($G733="CM")*($H733:$P733))</f>
        <v>0</v>
      </c>
      <c r="X733" s="135">
        <f t="array" ref="X733">SUM(($D733=W$25)*($G733&lt;&gt;"CM")*($H733:$P733))</f>
        <v>91.81</v>
      </c>
      <c r="AA733" s="135">
        <f t="array" ref="AA733">SUM(($D733=AA$25)*($G733="CM")*(H733+I733+J733+K733+L733+N733))</f>
        <v>0</v>
      </c>
      <c r="AB733" s="135">
        <f t="array" ref="AB733">SUM(($D733=AA$25)*($G733&lt;&gt;"CM")*(H733+I733+J733+K733+L733+N733))</f>
        <v>0</v>
      </c>
    </row>
    <row r="734" spans="1:28" ht="15.75" thickBot="1" x14ac:dyDescent="0.3">
      <c r="A734" s="18" t="s">
        <v>22</v>
      </c>
      <c r="B734" s="18" t="s">
        <v>22</v>
      </c>
      <c r="C734" s="18" t="s">
        <v>111</v>
      </c>
      <c r="D734" s="27" t="s">
        <v>271</v>
      </c>
      <c r="E734" s="18" t="s">
        <v>112</v>
      </c>
      <c r="F734" s="19">
        <v>41536</v>
      </c>
      <c r="G734" s="27" t="s">
        <v>274</v>
      </c>
      <c r="H734" s="21"/>
      <c r="I734" s="21"/>
      <c r="J734" s="23">
        <v>58.54</v>
      </c>
      <c r="K734" s="23">
        <v>0.08</v>
      </c>
      <c r="L734" s="21"/>
      <c r="M734" s="23">
        <v>30.57</v>
      </c>
      <c r="N734" s="23">
        <v>4.0199999999999996</v>
      </c>
      <c r="O734" s="23">
        <v>0.83</v>
      </c>
      <c r="P734" s="23">
        <v>0</v>
      </c>
      <c r="Q734" s="28">
        <f t="shared" si="22"/>
        <v>0.83</v>
      </c>
      <c r="R734" s="23">
        <v>2.29</v>
      </c>
      <c r="S734" s="21"/>
      <c r="T734" s="28">
        <f t="shared" si="23"/>
        <v>2.29</v>
      </c>
      <c r="U734" s="21"/>
      <c r="W734" s="135">
        <f t="array" ref="W734">SUM(($D734=W$25)*($G734="CM")*($H734:$P734))</f>
        <v>0</v>
      </c>
      <c r="X734" s="135">
        <f t="array" ref="X734">SUM(($D734=W$25)*($G734&lt;&gt;"CM")*($H734:$P734))</f>
        <v>94.039999999999992</v>
      </c>
      <c r="AA734" s="135">
        <f t="array" ref="AA734">SUM(($D734=AA$25)*($G734="CM")*(H734+I734+J734+K734+L734+N734))</f>
        <v>0</v>
      </c>
      <c r="AB734" s="135">
        <f t="array" ref="AB734">SUM(($D734=AA$25)*($G734&lt;&gt;"CM")*(H734+I734+J734+K734+L734+N734))</f>
        <v>0</v>
      </c>
    </row>
    <row r="735" spans="1:28" ht="15.75" thickBot="1" x14ac:dyDescent="0.3">
      <c r="A735" s="18" t="s">
        <v>22</v>
      </c>
      <c r="B735" s="18" t="s">
        <v>22</v>
      </c>
      <c r="C735" s="18" t="s">
        <v>111</v>
      </c>
      <c r="D735" s="27" t="s">
        <v>271</v>
      </c>
      <c r="E735" s="18" t="s">
        <v>112</v>
      </c>
      <c r="F735" s="19">
        <v>41566</v>
      </c>
      <c r="G735" s="27" t="s">
        <v>274</v>
      </c>
      <c r="H735" s="20"/>
      <c r="I735" s="20"/>
      <c r="J735" s="22">
        <v>58.11</v>
      </c>
      <c r="K735" s="22">
        <v>0.08</v>
      </c>
      <c r="L735" s="20"/>
      <c r="M735" s="22">
        <v>30.36</v>
      </c>
      <c r="N735" s="22">
        <v>3.99</v>
      </c>
      <c r="O735" s="22">
        <v>-0.22</v>
      </c>
      <c r="P735" s="22">
        <v>0</v>
      </c>
      <c r="Q735" s="28">
        <f t="shared" si="22"/>
        <v>-0.22</v>
      </c>
      <c r="R735" s="22">
        <v>2.4900000000000002</v>
      </c>
      <c r="S735" s="20"/>
      <c r="T735" s="28">
        <f t="shared" si="23"/>
        <v>2.4900000000000002</v>
      </c>
      <c r="U735" s="20"/>
      <c r="W735" s="135">
        <f t="array" ref="W735">SUM(($D735=W$25)*($G735="CM")*($H735:$P735))</f>
        <v>0</v>
      </c>
      <c r="X735" s="135">
        <f t="array" ref="X735">SUM(($D735=W$25)*($G735&lt;&gt;"CM")*($H735:$P735))</f>
        <v>92.32</v>
      </c>
      <c r="AA735" s="135">
        <f t="array" ref="AA735">SUM(($D735=AA$25)*($G735="CM")*(H735+I735+J735+K735+L735+N735))</f>
        <v>0</v>
      </c>
      <c r="AB735" s="135">
        <f t="array" ref="AB735">SUM(($D735=AA$25)*($G735&lt;&gt;"CM")*(H735+I735+J735+K735+L735+N735))</f>
        <v>0</v>
      </c>
    </row>
    <row r="736" spans="1:28" ht="15.75" thickBot="1" x14ac:dyDescent="0.3">
      <c r="A736" s="18" t="s">
        <v>22</v>
      </c>
      <c r="B736" s="18" t="s">
        <v>22</v>
      </c>
      <c r="C736" s="18" t="s">
        <v>111</v>
      </c>
      <c r="D736" s="27" t="s">
        <v>271</v>
      </c>
      <c r="E736" s="18" t="s">
        <v>112</v>
      </c>
      <c r="F736" s="19">
        <v>41597</v>
      </c>
      <c r="G736" s="27" t="s">
        <v>274</v>
      </c>
      <c r="H736" s="21"/>
      <c r="I736" s="21"/>
      <c r="J736" s="23">
        <v>67.98</v>
      </c>
      <c r="K736" s="23">
        <v>0.09</v>
      </c>
      <c r="L736" s="21"/>
      <c r="M736" s="23">
        <v>35.51</v>
      </c>
      <c r="N736" s="23">
        <v>4.66</v>
      </c>
      <c r="O736" s="23">
        <v>0.53</v>
      </c>
      <c r="P736" s="23">
        <v>0</v>
      </c>
      <c r="Q736" s="28">
        <f t="shared" si="22"/>
        <v>0.53</v>
      </c>
      <c r="R736" s="23">
        <v>3.06</v>
      </c>
      <c r="S736" s="21"/>
      <c r="T736" s="28">
        <f t="shared" si="23"/>
        <v>3.06</v>
      </c>
      <c r="U736" s="21"/>
      <c r="W736" s="135">
        <f t="array" ref="W736">SUM(($D736=W$25)*($G736="CM")*($H736:$P736))</f>
        <v>0</v>
      </c>
      <c r="X736" s="135">
        <f t="array" ref="X736">SUM(($D736=W$25)*($G736&lt;&gt;"CM")*($H736:$P736))</f>
        <v>108.77000000000001</v>
      </c>
      <c r="AA736" s="135">
        <f t="array" ref="AA736">SUM(($D736=AA$25)*($G736="CM")*(H736+I736+J736+K736+L736+N736))</f>
        <v>0</v>
      </c>
      <c r="AB736" s="135">
        <f t="array" ref="AB736">SUM(($D736=AA$25)*($G736&lt;&gt;"CM")*(H736+I736+J736+K736+L736+N736))</f>
        <v>0</v>
      </c>
    </row>
    <row r="737" spans="1:28" ht="15.75" thickBot="1" x14ac:dyDescent="0.3">
      <c r="A737" s="18" t="s">
        <v>22</v>
      </c>
      <c r="B737" s="18" t="s">
        <v>22</v>
      </c>
      <c r="C737" s="18" t="s">
        <v>111</v>
      </c>
      <c r="D737" s="27" t="s">
        <v>271</v>
      </c>
      <c r="E737" s="18" t="s">
        <v>112</v>
      </c>
      <c r="F737" s="19">
        <v>41627</v>
      </c>
      <c r="G737" s="27" t="s">
        <v>274</v>
      </c>
      <c r="H737" s="20"/>
      <c r="I737" s="20"/>
      <c r="J737" s="22">
        <v>89</v>
      </c>
      <c r="K737" s="22">
        <v>0.12</v>
      </c>
      <c r="L737" s="20"/>
      <c r="M737" s="22">
        <v>46.49</v>
      </c>
      <c r="N737" s="22">
        <v>6.11</v>
      </c>
      <c r="O737" s="22">
        <v>-1.4</v>
      </c>
      <c r="P737" s="22">
        <v>0</v>
      </c>
      <c r="Q737" s="28">
        <f t="shared" si="22"/>
        <v>-1.4</v>
      </c>
      <c r="R737" s="22">
        <v>4.17</v>
      </c>
      <c r="S737" s="20"/>
      <c r="T737" s="28">
        <f t="shared" si="23"/>
        <v>4.17</v>
      </c>
      <c r="U737" s="20"/>
      <c r="W737" s="135">
        <f t="array" ref="W737">SUM(($D737=W$25)*($G737="CM")*($H737:$P737))</f>
        <v>0</v>
      </c>
      <c r="X737" s="135">
        <f t="array" ref="X737">SUM(($D737=W$25)*($G737&lt;&gt;"CM")*($H737:$P737))</f>
        <v>140.32000000000002</v>
      </c>
      <c r="AA737" s="135">
        <f t="array" ref="AA737">SUM(($D737=AA$25)*($G737="CM")*(H737+I737+J737+K737+L737+N737))</f>
        <v>0</v>
      </c>
      <c r="AB737" s="135">
        <f t="array" ref="AB737">SUM(($D737=AA$25)*($G737&lt;&gt;"CM")*(H737+I737+J737+K737+L737+N737))</f>
        <v>0</v>
      </c>
    </row>
    <row r="738" spans="1:28" ht="15.75" thickBot="1" x14ac:dyDescent="0.3">
      <c r="A738" s="18" t="s">
        <v>22</v>
      </c>
      <c r="B738" s="18" t="s">
        <v>22</v>
      </c>
      <c r="C738" s="18" t="s">
        <v>111</v>
      </c>
      <c r="D738" s="27" t="s">
        <v>271</v>
      </c>
      <c r="E738" s="18" t="s">
        <v>112</v>
      </c>
      <c r="F738" s="19">
        <v>41658</v>
      </c>
      <c r="G738" s="27" t="s">
        <v>274</v>
      </c>
      <c r="H738" s="21"/>
      <c r="I738" s="21"/>
      <c r="J738" s="23">
        <v>116.28</v>
      </c>
      <c r="K738" s="23">
        <v>2.99</v>
      </c>
      <c r="L738" s="21"/>
      <c r="M738" s="23">
        <v>60.74</v>
      </c>
      <c r="N738" s="23">
        <v>9.7899999999999991</v>
      </c>
      <c r="O738" s="23">
        <v>0.31</v>
      </c>
      <c r="P738" s="23">
        <v>0</v>
      </c>
      <c r="Q738" s="28">
        <f t="shared" si="22"/>
        <v>0.31</v>
      </c>
      <c r="R738" s="23">
        <v>6.73</v>
      </c>
      <c r="S738" s="21"/>
      <c r="T738" s="28">
        <f t="shared" si="23"/>
        <v>6.73</v>
      </c>
      <c r="U738" s="21"/>
      <c r="W738" s="135">
        <f t="array" ref="W738">SUM(($D738=W$25)*($G738="CM")*($H738:$P738))</f>
        <v>0</v>
      </c>
      <c r="X738" s="135">
        <f t="array" ref="X738">SUM(($D738=W$25)*($G738&lt;&gt;"CM")*($H738:$P738))</f>
        <v>190.10999999999999</v>
      </c>
      <c r="AA738" s="135">
        <f t="array" ref="AA738">SUM(($D738=AA$25)*($G738="CM")*(H738+I738+J738+K738+L738+N738))</f>
        <v>0</v>
      </c>
      <c r="AB738" s="135">
        <f t="array" ref="AB738">SUM(($D738=AA$25)*($G738&lt;&gt;"CM")*(H738+I738+J738+K738+L738+N738))</f>
        <v>0</v>
      </c>
    </row>
    <row r="739" spans="1:28" ht="15.75" thickBot="1" x14ac:dyDescent="0.3">
      <c r="A739" s="18" t="s">
        <v>22</v>
      </c>
      <c r="B739" s="18" t="s">
        <v>22</v>
      </c>
      <c r="C739" s="18" t="s">
        <v>111</v>
      </c>
      <c r="D739" s="27" t="s">
        <v>271</v>
      </c>
      <c r="E739" s="18" t="s">
        <v>112</v>
      </c>
      <c r="F739" s="19">
        <v>41689</v>
      </c>
      <c r="G739" s="27" t="s">
        <v>274</v>
      </c>
      <c r="H739" s="20"/>
      <c r="I739" s="20"/>
      <c r="J739" s="22">
        <v>103.03</v>
      </c>
      <c r="K739" s="22">
        <v>2.65</v>
      </c>
      <c r="L739" s="20"/>
      <c r="M739" s="22">
        <v>53.82</v>
      </c>
      <c r="N739" s="22">
        <v>8.67</v>
      </c>
      <c r="O739" s="22">
        <v>3.18</v>
      </c>
      <c r="P739" s="22">
        <v>0</v>
      </c>
      <c r="Q739" s="28">
        <f t="shared" si="22"/>
        <v>3.18</v>
      </c>
      <c r="R739" s="22">
        <v>5.67</v>
      </c>
      <c r="S739" s="20"/>
      <c r="T739" s="28">
        <f t="shared" si="23"/>
        <v>5.67</v>
      </c>
      <c r="U739" s="20"/>
      <c r="W739" s="135">
        <f t="array" ref="W739">SUM(($D739=W$25)*($G739="CM")*($H739:$P739))</f>
        <v>0</v>
      </c>
      <c r="X739" s="135">
        <f t="array" ref="X739">SUM(($D739=W$25)*($G739&lt;&gt;"CM")*($H739:$P739))</f>
        <v>171.35</v>
      </c>
      <c r="AA739" s="135">
        <f t="array" ref="AA739">SUM(($D739=AA$25)*($G739="CM")*(H739+I739+J739+K739+L739+N739))</f>
        <v>0</v>
      </c>
      <c r="AB739" s="135">
        <f t="array" ref="AB739">SUM(($D739=AA$25)*($G739&lt;&gt;"CM")*(H739+I739+J739+K739+L739+N739))</f>
        <v>0</v>
      </c>
    </row>
    <row r="740" spans="1:28" ht="15.75" thickBot="1" x14ac:dyDescent="0.3">
      <c r="A740" s="18" t="s">
        <v>22</v>
      </c>
      <c r="B740" s="18" t="s">
        <v>22</v>
      </c>
      <c r="C740" s="18" t="s">
        <v>111</v>
      </c>
      <c r="D740" s="27" t="s">
        <v>271</v>
      </c>
      <c r="E740" s="18" t="s">
        <v>112</v>
      </c>
      <c r="F740" s="19">
        <v>41717</v>
      </c>
      <c r="G740" s="27" t="s">
        <v>274</v>
      </c>
      <c r="H740" s="21"/>
      <c r="I740" s="21"/>
      <c r="J740" s="23">
        <v>81.55</v>
      </c>
      <c r="K740" s="23">
        <v>2.09</v>
      </c>
      <c r="L740" s="21"/>
      <c r="M740" s="23">
        <v>42.59</v>
      </c>
      <c r="N740" s="23">
        <v>6.86</v>
      </c>
      <c r="O740" s="23">
        <v>3.44</v>
      </c>
      <c r="P740" s="23">
        <v>0</v>
      </c>
      <c r="Q740" s="28">
        <f t="shared" si="22"/>
        <v>3.44</v>
      </c>
      <c r="R740" s="23">
        <v>2.4</v>
      </c>
      <c r="S740" s="21"/>
      <c r="T740" s="28">
        <f t="shared" si="23"/>
        <v>2.4</v>
      </c>
      <c r="U740" s="21"/>
      <c r="W740" s="135">
        <f t="array" ref="W740">SUM(($D740=W$25)*($G740="CM")*($H740:$P740))</f>
        <v>0</v>
      </c>
      <c r="X740" s="135">
        <f t="array" ref="X740">SUM(($D740=W$25)*($G740&lt;&gt;"CM")*($H740:$P740))</f>
        <v>136.53</v>
      </c>
      <c r="AA740" s="135">
        <f t="array" ref="AA740">SUM(($D740=AA$25)*($G740="CM")*(H740+I740+J740+K740+L740+N740))</f>
        <v>0</v>
      </c>
      <c r="AB740" s="135">
        <f t="array" ref="AB740">SUM(($D740=AA$25)*($G740&lt;&gt;"CM")*(H740+I740+J740+K740+L740+N740))</f>
        <v>0</v>
      </c>
    </row>
    <row r="741" spans="1:28" ht="15.75" thickBot="1" x14ac:dyDescent="0.3">
      <c r="A741" s="18" t="s">
        <v>22</v>
      </c>
      <c r="B741" s="18" t="s">
        <v>22</v>
      </c>
      <c r="C741" s="18" t="s">
        <v>111</v>
      </c>
      <c r="D741" s="27" t="s">
        <v>271</v>
      </c>
      <c r="E741" s="18" t="s">
        <v>112</v>
      </c>
      <c r="F741" s="19">
        <v>41748</v>
      </c>
      <c r="G741" s="27" t="s">
        <v>274</v>
      </c>
      <c r="H741" s="20"/>
      <c r="I741" s="20"/>
      <c r="J741" s="22">
        <v>62.4</v>
      </c>
      <c r="K741" s="22">
        <v>1.6</v>
      </c>
      <c r="L741" s="20"/>
      <c r="M741" s="22">
        <v>32.590000000000003</v>
      </c>
      <c r="N741" s="22">
        <v>6.49</v>
      </c>
      <c r="O741" s="22">
        <v>1.78</v>
      </c>
      <c r="P741" s="22">
        <v>0</v>
      </c>
      <c r="Q741" s="28">
        <f t="shared" si="22"/>
        <v>1.78</v>
      </c>
      <c r="R741" s="22">
        <v>1.96</v>
      </c>
      <c r="S741" s="20"/>
      <c r="T741" s="28">
        <f t="shared" si="23"/>
        <v>1.96</v>
      </c>
      <c r="U741" s="20"/>
      <c r="W741" s="135">
        <f t="array" ref="W741">SUM(($D741=W$25)*($G741="CM")*($H741:$P741))</f>
        <v>0</v>
      </c>
      <c r="X741" s="135">
        <f t="array" ref="X741">SUM(($D741=W$25)*($G741&lt;&gt;"CM")*($H741:$P741))</f>
        <v>104.86</v>
      </c>
      <c r="AA741" s="135">
        <f t="array" ref="AA741">SUM(($D741=AA$25)*($G741="CM")*(H741+I741+J741+K741+L741+N741))</f>
        <v>0</v>
      </c>
      <c r="AB741" s="135">
        <f t="array" ref="AB741">SUM(($D741=AA$25)*($G741&lt;&gt;"CM")*(H741+I741+J741+K741+L741+N741))</f>
        <v>0</v>
      </c>
    </row>
    <row r="742" spans="1:28" ht="15.75" thickBot="1" x14ac:dyDescent="0.3">
      <c r="A742" s="18" t="s">
        <v>22</v>
      </c>
      <c r="B742" s="18" t="s">
        <v>22</v>
      </c>
      <c r="C742" s="18" t="s">
        <v>111</v>
      </c>
      <c r="D742" s="27" t="s">
        <v>271</v>
      </c>
      <c r="E742" s="18" t="s">
        <v>112</v>
      </c>
      <c r="F742" s="19">
        <v>41778</v>
      </c>
      <c r="G742" s="27" t="s">
        <v>274</v>
      </c>
      <c r="H742" s="21"/>
      <c r="I742" s="21"/>
      <c r="J742" s="23">
        <v>52.17</v>
      </c>
      <c r="K742" s="23">
        <v>1.34</v>
      </c>
      <c r="L742" s="21"/>
      <c r="M742" s="23">
        <v>27.25</v>
      </c>
      <c r="N742" s="23">
        <v>5.43</v>
      </c>
      <c r="O742" s="23">
        <v>1.6</v>
      </c>
      <c r="P742" s="23">
        <v>0</v>
      </c>
      <c r="Q742" s="28">
        <f t="shared" si="22"/>
        <v>1.6</v>
      </c>
      <c r="R742" s="23">
        <v>2.0499999999999998</v>
      </c>
      <c r="S742" s="21"/>
      <c r="T742" s="28">
        <f t="shared" si="23"/>
        <v>2.0499999999999998</v>
      </c>
      <c r="U742" s="21"/>
      <c r="W742" s="135">
        <f t="array" ref="W742">SUM(($D742=W$25)*($G742="CM")*($H742:$P742))</f>
        <v>0</v>
      </c>
      <c r="X742" s="135">
        <f t="array" ref="X742">SUM(($D742=W$25)*($G742&lt;&gt;"CM")*($H742:$P742))</f>
        <v>87.789999999999992</v>
      </c>
      <c r="AA742" s="135">
        <f t="array" ref="AA742">SUM(($D742=AA$25)*($G742="CM")*(H742+I742+J742+K742+L742+N742))</f>
        <v>0</v>
      </c>
      <c r="AB742" s="135">
        <f t="array" ref="AB742">SUM(($D742=AA$25)*($G742&lt;&gt;"CM")*(H742+I742+J742+K742+L742+N742))</f>
        <v>0</v>
      </c>
    </row>
    <row r="743" spans="1:28" ht="15.75" thickBot="1" x14ac:dyDescent="0.3">
      <c r="A743" s="18" t="s">
        <v>22</v>
      </c>
      <c r="B743" s="18" t="s">
        <v>22</v>
      </c>
      <c r="C743" s="18" t="s">
        <v>111</v>
      </c>
      <c r="D743" s="27" t="s">
        <v>271</v>
      </c>
      <c r="E743" s="18" t="s">
        <v>112</v>
      </c>
      <c r="F743" s="19">
        <v>41809</v>
      </c>
      <c r="G743" s="27" t="s">
        <v>274</v>
      </c>
      <c r="H743" s="20"/>
      <c r="I743" s="20"/>
      <c r="J743" s="22">
        <v>60.72</v>
      </c>
      <c r="K743" s="22">
        <v>1.56</v>
      </c>
      <c r="L743" s="20"/>
      <c r="M743" s="22">
        <v>31.72</v>
      </c>
      <c r="N743" s="22">
        <v>6.32</v>
      </c>
      <c r="O743" s="22">
        <v>3.69</v>
      </c>
      <c r="P743" s="22">
        <v>0</v>
      </c>
      <c r="Q743" s="28">
        <f t="shared" si="22"/>
        <v>3.69</v>
      </c>
      <c r="R743" s="22">
        <v>3.12</v>
      </c>
      <c r="S743" s="20"/>
      <c r="T743" s="28">
        <f t="shared" si="23"/>
        <v>3.12</v>
      </c>
      <c r="U743" s="20"/>
      <c r="W743" s="135">
        <f t="array" ref="W743">SUM(($D743=W$25)*($G743="CM")*($H743:$P743))</f>
        <v>0</v>
      </c>
      <c r="X743" s="135">
        <f t="array" ref="X743">SUM(($D743=W$25)*($G743&lt;&gt;"CM")*($H743:$P743))</f>
        <v>104.00999999999999</v>
      </c>
      <c r="AA743" s="135">
        <f t="array" ref="AA743">SUM(($D743=AA$25)*($G743="CM")*(H743+I743+J743+K743+L743+N743))</f>
        <v>0</v>
      </c>
      <c r="AB743" s="135">
        <f t="array" ref="AB743">SUM(($D743=AA$25)*($G743&lt;&gt;"CM")*(H743+I743+J743+K743+L743+N743))</f>
        <v>0</v>
      </c>
    </row>
    <row r="744" spans="1:28" ht="15.75" thickBot="1" x14ac:dyDescent="0.3">
      <c r="A744" s="18" t="s">
        <v>22</v>
      </c>
      <c r="B744" s="18" t="s">
        <v>22</v>
      </c>
      <c r="C744" s="18" t="s">
        <v>111</v>
      </c>
      <c r="D744" s="27" t="s">
        <v>271</v>
      </c>
      <c r="E744" s="18" t="s">
        <v>112</v>
      </c>
      <c r="F744" s="19">
        <v>41839</v>
      </c>
      <c r="G744" s="27" t="s">
        <v>274</v>
      </c>
      <c r="H744" s="21"/>
      <c r="I744" s="21"/>
      <c r="J744" s="23">
        <v>58.07</v>
      </c>
      <c r="K744" s="23">
        <v>1.49</v>
      </c>
      <c r="L744" s="21"/>
      <c r="M744" s="23">
        <v>30.33</v>
      </c>
      <c r="N744" s="23">
        <v>6.04</v>
      </c>
      <c r="O744" s="23">
        <v>1.54</v>
      </c>
      <c r="P744" s="23">
        <v>0</v>
      </c>
      <c r="Q744" s="28">
        <f t="shared" ref="Q744:Q807" si="24">O744+P744</f>
        <v>1.54</v>
      </c>
      <c r="R744" s="23">
        <v>3.09</v>
      </c>
      <c r="S744" s="21"/>
      <c r="T744" s="28">
        <f t="shared" ref="T744:T807" si="25">R744+S744</f>
        <v>3.09</v>
      </c>
      <c r="U744" s="21"/>
      <c r="W744" s="135">
        <f t="array" ref="W744">SUM(($D744=W$25)*($G744="CM")*($H744:$P744))</f>
        <v>0</v>
      </c>
      <c r="X744" s="135">
        <f t="array" ref="X744">SUM(($D744=W$25)*($G744&lt;&gt;"CM")*($H744:$P744))</f>
        <v>97.470000000000013</v>
      </c>
      <c r="AA744" s="135">
        <f t="array" ref="AA744">SUM(($D744=AA$25)*($G744="CM")*(H744+I744+J744+K744+L744+N744))</f>
        <v>0</v>
      </c>
      <c r="AB744" s="135">
        <f t="array" ref="AB744">SUM(($D744=AA$25)*($G744&lt;&gt;"CM")*(H744+I744+J744+K744+L744+N744))</f>
        <v>0</v>
      </c>
    </row>
    <row r="745" spans="1:28" ht="15.75" thickBot="1" x14ac:dyDescent="0.3">
      <c r="A745" s="18" t="s">
        <v>22</v>
      </c>
      <c r="B745" s="18" t="s">
        <v>22</v>
      </c>
      <c r="C745" s="18" t="s">
        <v>111</v>
      </c>
      <c r="D745" s="27" t="s">
        <v>271</v>
      </c>
      <c r="E745" s="18" t="s">
        <v>112</v>
      </c>
      <c r="F745" s="19">
        <v>41870</v>
      </c>
      <c r="G745" s="27" t="s">
        <v>274</v>
      </c>
      <c r="H745" s="20"/>
      <c r="I745" s="20"/>
      <c r="J745" s="22">
        <v>54.31</v>
      </c>
      <c r="K745" s="22">
        <v>1.39</v>
      </c>
      <c r="L745" s="20"/>
      <c r="M745" s="22">
        <v>28.37</v>
      </c>
      <c r="N745" s="22">
        <v>5.65</v>
      </c>
      <c r="O745" s="22">
        <v>-0.2</v>
      </c>
      <c r="P745" s="22">
        <v>0</v>
      </c>
      <c r="Q745" s="28">
        <f t="shared" si="24"/>
        <v>-0.2</v>
      </c>
      <c r="R745" s="22">
        <v>3.15</v>
      </c>
      <c r="S745" s="20"/>
      <c r="T745" s="28">
        <f t="shared" si="25"/>
        <v>3.15</v>
      </c>
      <c r="U745" s="20"/>
      <c r="W745" s="135">
        <f t="array" ref="W745">SUM(($D745=W$25)*($G745="CM")*($H745:$P745))</f>
        <v>0</v>
      </c>
      <c r="X745" s="135">
        <f t="array" ref="X745">SUM(($D745=W$25)*($G745&lt;&gt;"CM")*($H745:$P745))</f>
        <v>89.52000000000001</v>
      </c>
      <c r="AA745" s="135">
        <f t="array" ref="AA745">SUM(($D745=AA$25)*($G745="CM")*(H745+I745+J745+K745+L745+N745))</f>
        <v>0</v>
      </c>
      <c r="AB745" s="135">
        <f t="array" ref="AB745">SUM(($D745=AA$25)*($G745&lt;&gt;"CM")*(H745+I745+J745+K745+L745+N745))</f>
        <v>0</v>
      </c>
    </row>
    <row r="746" spans="1:28" ht="15.75" thickBot="1" x14ac:dyDescent="0.3">
      <c r="A746" s="18" t="s">
        <v>22</v>
      </c>
      <c r="B746" s="18" t="s">
        <v>22</v>
      </c>
      <c r="C746" s="18" t="s">
        <v>111</v>
      </c>
      <c r="D746" s="27" t="s">
        <v>271</v>
      </c>
      <c r="E746" s="18" t="s">
        <v>112</v>
      </c>
      <c r="F746" s="19">
        <v>41901</v>
      </c>
      <c r="G746" s="27" t="s">
        <v>274</v>
      </c>
      <c r="H746" s="21"/>
      <c r="I746" s="21"/>
      <c r="J746" s="23">
        <v>61.09</v>
      </c>
      <c r="K746" s="23">
        <v>1.57</v>
      </c>
      <c r="L746" s="21"/>
      <c r="M746" s="23">
        <v>31.91</v>
      </c>
      <c r="N746" s="23">
        <v>6.36</v>
      </c>
      <c r="O746" s="23">
        <v>0.66</v>
      </c>
      <c r="P746" s="23">
        <v>0</v>
      </c>
      <c r="Q746" s="28">
        <f t="shared" si="24"/>
        <v>0.66</v>
      </c>
      <c r="R746" s="23">
        <v>3.24</v>
      </c>
      <c r="S746" s="21"/>
      <c r="T746" s="28">
        <f t="shared" si="25"/>
        <v>3.24</v>
      </c>
      <c r="U746" s="21"/>
      <c r="W746" s="135">
        <f t="array" ref="W746">SUM(($D746=W$25)*($G746="CM")*($H746:$P746))</f>
        <v>0</v>
      </c>
      <c r="X746" s="135">
        <f t="array" ref="X746">SUM(($D746=W$25)*($G746&lt;&gt;"CM")*($H746:$P746))</f>
        <v>101.59</v>
      </c>
      <c r="AA746" s="135">
        <f t="array" ref="AA746">SUM(($D746=AA$25)*($G746="CM")*(H746+I746+J746+K746+L746+N746))</f>
        <v>0</v>
      </c>
      <c r="AB746" s="135">
        <f t="array" ref="AB746">SUM(($D746=AA$25)*($G746&lt;&gt;"CM")*(H746+I746+J746+K746+L746+N746))</f>
        <v>0</v>
      </c>
    </row>
    <row r="747" spans="1:28" ht="15.75" thickBot="1" x14ac:dyDescent="0.3">
      <c r="A747" s="18" t="s">
        <v>22</v>
      </c>
      <c r="B747" s="18" t="s">
        <v>22</v>
      </c>
      <c r="C747" s="18" t="s">
        <v>111</v>
      </c>
      <c r="D747" s="27" t="s">
        <v>271</v>
      </c>
      <c r="E747" s="18" t="s">
        <v>112</v>
      </c>
      <c r="F747" s="19">
        <v>41931</v>
      </c>
      <c r="G747" s="27" t="s">
        <v>274</v>
      </c>
      <c r="H747" s="20"/>
      <c r="I747" s="20"/>
      <c r="J747" s="22">
        <v>54.99</v>
      </c>
      <c r="K747" s="22">
        <v>1.41</v>
      </c>
      <c r="L747" s="20"/>
      <c r="M747" s="22">
        <v>28.72</v>
      </c>
      <c r="N747" s="22">
        <v>5.72</v>
      </c>
      <c r="O747" s="22">
        <v>0.15</v>
      </c>
      <c r="P747" s="22">
        <v>0</v>
      </c>
      <c r="Q747" s="28">
        <f t="shared" si="24"/>
        <v>0.15</v>
      </c>
      <c r="R747" s="22">
        <v>3.36</v>
      </c>
      <c r="S747" s="20"/>
      <c r="T747" s="28">
        <f t="shared" si="25"/>
        <v>3.36</v>
      </c>
      <c r="U747" s="20"/>
      <c r="W747" s="135">
        <f t="array" ref="W747">SUM(($D747=W$25)*($G747="CM")*($H747:$P747))</f>
        <v>0</v>
      </c>
      <c r="X747" s="135">
        <f t="array" ref="X747">SUM(($D747=W$25)*($G747&lt;&gt;"CM")*($H747:$P747))</f>
        <v>90.990000000000009</v>
      </c>
      <c r="AA747" s="135">
        <f t="array" ref="AA747">SUM(($D747=AA$25)*($G747="CM")*(H747+I747+J747+K747+L747+N747))</f>
        <v>0</v>
      </c>
      <c r="AB747" s="135">
        <f t="array" ref="AB747">SUM(($D747=AA$25)*($G747&lt;&gt;"CM")*(H747+I747+J747+K747+L747+N747))</f>
        <v>0</v>
      </c>
    </row>
    <row r="748" spans="1:28" ht="15.75" thickBot="1" x14ac:dyDescent="0.3">
      <c r="A748" s="18" t="s">
        <v>22</v>
      </c>
      <c r="B748" s="18" t="s">
        <v>22</v>
      </c>
      <c r="C748" s="18" t="s">
        <v>111</v>
      </c>
      <c r="D748" s="27" t="s">
        <v>271</v>
      </c>
      <c r="E748" s="18" t="s">
        <v>112</v>
      </c>
      <c r="F748" s="19">
        <v>41962</v>
      </c>
      <c r="G748" s="27" t="s">
        <v>274</v>
      </c>
      <c r="H748" s="21"/>
      <c r="I748" s="21"/>
      <c r="J748" s="23">
        <v>75.59</v>
      </c>
      <c r="K748" s="23">
        <v>1.94</v>
      </c>
      <c r="L748" s="21"/>
      <c r="M748" s="23">
        <v>39.49</v>
      </c>
      <c r="N748" s="23">
        <v>7.87</v>
      </c>
      <c r="O748" s="23">
        <v>0.06</v>
      </c>
      <c r="P748" s="23">
        <v>0</v>
      </c>
      <c r="Q748" s="28">
        <f t="shared" si="24"/>
        <v>0.06</v>
      </c>
      <c r="R748" s="23">
        <v>5.95</v>
      </c>
      <c r="S748" s="21"/>
      <c r="T748" s="28">
        <f t="shared" si="25"/>
        <v>5.95</v>
      </c>
      <c r="U748" s="21"/>
      <c r="W748" s="135">
        <f t="array" ref="W748">SUM(($D748=W$25)*($G748="CM")*($H748:$P748))</f>
        <v>0</v>
      </c>
      <c r="X748" s="135">
        <f t="array" ref="X748">SUM(($D748=W$25)*($G748&lt;&gt;"CM")*($H748:$P748))</f>
        <v>124.95000000000002</v>
      </c>
      <c r="AA748" s="135">
        <f t="array" ref="AA748">SUM(($D748=AA$25)*($G748="CM")*(H748+I748+J748+K748+L748+N748))</f>
        <v>0</v>
      </c>
      <c r="AB748" s="135">
        <f t="array" ref="AB748">SUM(($D748=AA$25)*($G748&lt;&gt;"CM")*(H748+I748+J748+K748+L748+N748))</f>
        <v>0</v>
      </c>
    </row>
    <row r="749" spans="1:28" ht="15.75" thickBot="1" x14ac:dyDescent="0.3">
      <c r="A749" s="18" t="s">
        <v>22</v>
      </c>
      <c r="B749" s="18" t="s">
        <v>22</v>
      </c>
      <c r="C749" s="18" t="s">
        <v>111</v>
      </c>
      <c r="D749" s="27" t="s">
        <v>271</v>
      </c>
      <c r="E749" s="18" t="s">
        <v>112</v>
      </c>
      <c r="F749" s="19">
        <v>41992</v>
      </c>
      <c r="G749" s="27" t="s">
        <v>274</v>
      </c>
      <c r="H749" s="20"/>
      <c r="I749" s="20"/>
      <c r="J749" s="22">
        <v>86.7</v>
      </c>
      <c r="K749" s="22">
        <v>2.23</v>
      </c>
      <c r="L749" s="20"/>
      <c r="M749" s="22">
        <v>45.29</v>
      </c>
      <c r="N749" s="22">
        <v>9.02</v>
      </c>
      <c r="O749" s="22">
        <v>-1.61</v>
      </c>
      <c r="P749" s="22">
        <v>0</v>
      </c>
      <c r="Q749" s="28">
        <f t="shared" si="24"/>
        <v>-1.61</v>
      </c>
      <c r="R749" s="22">
        <v>7.73</v>
      </c>
      <c r="S749" s="20"/>
      <c r="T749" s="28">
        <f t="shared" si="25"/>
        <v>7.73</v>
      </c>
      <c r="U749" s="20"/>
      <c r="W749" s="135">
        <f t="array" ref="W749">SUM(($D749=W$25)*($G749="CM")*($H749:$P749))</f>
        <v>0</v>
      </c>
      <c r="X749" s="135">
        <f t="array" ref="X749">SUM(($D749=W$25)*($G749&lt;&gt;"CM")*($H749:$P749))</f>
        <v>141.63</v>
      </c>
      <c r="AA749" s="135">
        <f t="array" ref="AA749">SUM(($D749=AA$25)*($G749="CM")*(H749+I749+J749+K749+L749+N749))</f>
        <v>0</v>
      </c>
      <c r="AB749" s="135">
        <f t="array" ref="AB749">SUM(($D749=AA$25)*($G749&lt;&gt;"CM")*(H749+I749+J749+K749+L749+N749))</f>
        <v>0</v>
      </c>
    </row>
    <row r="750" spans="1:28" ht="15.75" thickBot="1" x14ac:dyDescent="0.3">
      <c r="A750" s="18" t="s">
        <v>22</v>
      </c>
      <c r="B750" s="18" t="s">
        <v>22</v>
      </c>
      <c r="C750" s="18" t="s">
        <v>111</v>
      </c>
      <c r="D750" s="27" t="s">
        <v>271</v>
      </c>
      <c r="E750" s="18" t="s">
        <v>112</v>
      </c>
      <c r="F750" s="19">
        <v>42023</v>
      </c>
      <c r="G750" s="27" t="s">
        <v>274</v>
      </c>
      <c r="H750" s="21"/>
      <c r="I750" s="21"/>
      <c r="J750" s="23">
        <v>106.68</v>
      </c>
      <c r="K750" s="23">
        <v>2.74</v>
      </c>
      <c r="L750" s="21"/>
      <c r="M750" s="23">
        <v>55.73</v>
      </c>
      <c r="N750" s="23">
        <v>11.57</v>
      </c>
      <c r="O750" s="23">
        <v>0.33</v>
      </c>
      <c r="P750" s="23">
        <v>0</v>
      </c>
      <c r="Q750" s="28">
        <f t="shared" si="24"/>
        <v>0.33</v>
      </c>
      <c r="R750" s="23">
        <v>10.11</v>
      </c>
      <c r="S750" s="21"/>
      <c r="T750" s="28">
        <f t="shared" si="25"/>
        <v>10.11</v>
      </c>
      <c r="U750" s="21"/>
      <c r="W750" s="135">
        <f t="array" ref="W750">SUM(($D750=W$25)*($G750="CM")*($H750:$P750))</f>
        <v>0</v>
      </c>
      <c r="X750" s="135">
        <f t="array" ref="X750">SUM(($D750=W$25)*($G750&lt;&gt;"CM")*($H750:$P750))</f>
        <v>177.05</v>
      </c>
      <c r="AA750" s="135">
        <f t="array" ref="AA750">SUM(($D750=AA$25)*($G750="CM")*(H750+I750+J750+K750+L750+N750))</f>
        <v>0</v>
      </c>
      <c r="AB750" s="135">
        <f t="array" ref="AB750">SUM(($D750=AA$25)*($G750&lt;&gt;"CM")*(H750+I750+J750+K750+L750+N750))</f>
        <v>0</v>
      </c>
    </row>
    <row r="751" spans="1:28" ht="15.75" thickBot="1" x14ac:dyDescent="0.3">
      <c r="A751" s="18" t="s">
        <v>22</v>
      </c>
      <c r="B751" s="18" t="s">
        <v>22</v>
      </c>
      <c r="C751" s="18" t="s">
        <v>111</v>
      </c>
      <c r="D751" s="27" t="s">
        <v>271</v>
      </c>
      <c r="E751" s="18" t="s">
        <v>112</v>
      </c>
      <c r="F751" s="19">
        <v>42054</v>
      </c>
      <c r="G751" s="27" t="s">
        <v>274</v>
      </c>
      <c r="H751" s="20"/>
      <c r="I751" s="20"/>
      <c r="J751" s="22">
        <v>100.9</v>
      </c>
      <c r="K751" s="22">
        <v>2.59</v>
      </c>
      <c r="L751" s="20"/>
      <c r="M751" s="22">
        <v>52.7</v>
      </c>
      <c r="N751" s="22">
        <v>11.06</v>
      </c>
      <c r="O751" s="22">
        <v>2.42</v>
      </c>
      <c r="P751" s="22">
        <v>0</v>
      </c>
      <c r="Q751" s="28">
        <f t="shared" si="24"/>
        <v>2.42</v>
      </c>
      <c r="R751" s="22">
        <v>9.84</v>
      </c>
      <c r="S751" s="20"/>
      <c r="T751" s="28">
        <f t="shared" si="25"/>
        <v>9.84</v>
      </c>
      <c r="U751" s="20"/>
      <c r="W751" s="135">
        <f t="array" ref="W751">SUM(($D751=W$25)*($G751="CM")*($H751:$P751))</f>
        <v>0</v>
      </c>
      <c r="X751" s="135">
        <f t="array" ref="X751">SUM(($D751=W$25)*($G751&lt;&gt;"CM")*($H751:$P751))</f>
        <v>169.67</v>
      </c>
      <c r="AA751" s="135">
        <f t="array" ref="AA751">SUM(($D751=AA$25)*($G751="CM")*(H751+I751+J751+K751+L751+N751))</f>
        <v>0</v>
      </c>
      <c r="AB751" s="135">
        <f t="array" ref="AB751">SUM(($D751=AA$25)*($G751&lt;&gt;"CM")*(H751+I751+J751+K751+L751+N751))</f>
        <v>0</v>
      </c>
    </row>
    <row r="752" spans="1:28" ht="15.75" thickBot="1" x14ac:dyDescent="0.3">
      <c r="A752" s="18" t="s">
        <v>22</v>
      </c>
      <c r="B752" s="18" t="s">
        <v>22</v>
      </c>
      <c r="C752" s="18" t="s">
        <v>111</v>
      </c>
      <c r="D752" s="27" t="s">
        <v>271</v>
      </c>
      <c r="E752" s="18" t="s">
        <v>112</v>
      </c>
      <c r="F752" s="19">
        <v>42082</v>
      </c>
      <c r="G752" s="27" t="s">
        <v>274</v>
      </c>
      <c r="H752" s="21"/>
      <c r="I752" s="21"/>
      <c r="J752" s="23">
        <v>77.099999999999994</v>
      </c>
      <c r="K752" s="23">
        <v>1.98</v>
      </c>
      <c r="L752" s="21"/>
      <c r="M752" s="23">
        <v>40.28</v>
      </c>
      <c r="N752" s="23">
        <v>8.4499999999999993</v>
      </c>
      <c r="O752" s="23">
        <v>1.63</v>
      </c>
      <c r="P752" s="23">
        <v>0</v>
      </c>
      <c r="Q752" s="28">
        <f t="shared" si="24"/>
        <v>1.63</v>
      </c>
      <c r="R752" s="23">
        <v>7.53</v>
      </c>
      <c r="S752" s="21"/>
      <c r="T752" s="28">
        <f t="shared" si="25"/>
        <v>7.53</v>
      </c>
      <c r="U752" s="21"/>
      <c r="W752" s="135">
        <f t="array" ref="W752">SUM(($D752=W$25)*($G752="CM")*($H752:$P752))</f>
        <v>0</v>
      </c>
      <c r="X752" s="135">
        <f t="array" ref="X752">SUM(($D752=W$25)*($G752&lt;&gt;"CM")*($H752:$P752))</f>
        <v>129.44</v>
      </c>
      <c r="AA752" s="135">
        <f t="array" ref="AA752">SUM(($D752=AA$25)*($G752="CM")*(H752+I752+J752+K752+L752+N752))</f>
        <v>0</v>
      </c>
      <c r="AB752" s="135">
        <f t="array" ref="AB752">SUM(($D752=AA$25)*($G752&lt;&gt;"CM")*(H752+I752+J752+K752+L752+N752))</f>
        <v>0</v>
      </c>
    </row>
    <row r="753" spans="1:28" ht="15.75" thickBot="1" x14ac:dyDescent="0.3">
      <c r="A753" s="18" t="s">
        <v>22</v>
      </c>
      <c r="B753" s="18" t="s">
        <v>22</v>
      </c>
      <c r="C753" s="18" t="s">
        <v>111</v>
      </c>
      <c r="D753" s="27" t="s">
        <v>271</v>
      </c>
      <c r="E753" s="18" t="s">
        <v>112</v>
      </c>
      <c r="F753" s="19">
        <v>42113</v>
      </c>
      <c r="G753" s="27" t="s">
        <v>274</v>
      </c>
      <c r="H753" s="20"/>
      <c r="I753" s="20"/>
      <c r="J753" s="22">
        <v>59.94</v>
      </c>
      <c r="K753" s="22">
        <v>1.54</v>
      </c>
      <c r="L753" s="20"/>
      <c r="M753" s="22">
        <v>31.31</v>
      </c>
      <c r="N753" s="22">
        <v>5.97</v>
      </c>
      <c r="O753" s="22">
        <v>2.57</v>
      </c>
      <c r="P753" s="22">
        <v>0</v>
      </c>
      <c r="Q753" s="28">
        <f t="shared" si="24"/>
        <v>2.57</v>
      </c>
      <c r="R753" s="22">
        <v>5.94</v>
      </c>
      <c r="S753" s="20"/>
      <c r="T753" s="28">
        <f t="shared" si="25"/>
        <v>5.94</v>
      </c>
      <c r="U753" s="20"/>
      <c r="W753" s="135">
        <f t="array" ref="W753">SUM(($D753=W$25)*($G753="CM")*($H753:$P753))</f>
        <v>0</v>
      </c>
      <c r="X753" s="135">
        <f t="array" ref="X753">SUM(($D753=W$25)*($G753&lt;&gt;"CM")*($H753:$P753))</f>
        <v>101.32999999999998</v>
      </c>
      <c r="AA753" s="135">
        <f t="array" ref="AA753">SUM(($D753=AA$25)*($G753="CM")*(H753+I753+J753+K753+L753+N753))</f>
        <v>0</v>
      </c>
      <c r="AB753" s="135">
        <f t="array" ref="AB753">SUM(($D753=AA$25)*($G753&lt;&gt;"CM")*(H753+I753+J753+K753+L753+N753))</f>
        <v>0</v>
      </c>
    </row>
    <row r="754" spans="1:28" ht="15.75" thickBot="1" x14ac:dyDescent="0.3">
      <c r="A754" s="18" t="s">
        <v>22</v>
      </c>
      <c r="B754" s="18" t="s">
        <v>22</v>
      </c>
      <c r="C754" s="18" t="s">
        <v>111</v>
      </c>
      <c r="D754" s="27" t="s">
        <v>271</v>
      </c>
      <c r="E754" s="18" t="s">
        <v>112</v>
      </c>
      <c r="F754" s="19">
        <v>42143</v>
      </c>
      <c r="G754" s="27" t="s">
        <v>274</v>
      </c>
      <c r="H754" s="21"/>
      <c r="I754" s="21"/>
      <c r="J754" s="23">
        <v>50.55</v>
      </c>
      <c r="K754" s="23">
        <v>1.3</v>
      </c>
      <c r="L754" s="21"/>
      <c r="M754" s="23">
        <v>26.41</v>
      </c>
      <c r="N754" s="23">
        <v>5.04</v>
      </c>
      <c r="O754" s="23">
        <v>2.34</v>
      </c>
      <c r="P754" s="23">
        <v>0</v>
      </c>
      <c r="Q754" s="28">
        <f t="shared" si="24"/>
        <v>2.34</v>
      </c>
      <c r="R754" s="23">
        <v>5.77</v>
      </c>
      <c r="S754" s="21"/>
      <c r="T754" s="28">
        <f t="shared" si="25"/>
        <v>5.77</v>
      </c>
      <c r="U754" s="21"/>
      <c r="W754" s="135">
        <f t="array" ref="W754">SUM(($D754=W$25)*($G754="CM")*($H754:$P754))</f>
        <v>0</v>
      </c>
      <c r="X754" s="135">
        <f t="array" ref="X754">SUM(($D754=W$25)*($G754&lt;&gt;"CM")*($H754:$P754))</f>
        <v>85.64</v>
      </c>
      <c r="AA754" s="135">
        <f t="array" ref="AA754">SUM(($D754=AA$25)*($G754="CM")*(H754+I754+J754+K754+L754+N754))</f>
        <v>0</v>
      </c>
      <c r="AB754" s="135">
        <f t="array" ref="AB754">SUM(($D754=AA$25)*($G754&lt;&gt;"CM")*(H754+I754+J754+K754+L754+N754))</f>
        <v>0</v>
      </c>
    </row>
    <row r="755" spans="1:28" ht="15.75" thickBot="1" x14ac:dyDescent="0.3">
      <c r="A755" s="18" t="s">
        <v>22</v>
      </c>
      <c r="B755" s="18" t="s">
        <v>22</v>
      </c>
      <c r="C755" s="18" t="s">
        <v>111</v>
      </c>
      <c r="D755" s="27" t="s">
        <v>271</v>
      </c>
      <c r="E755" s="18" t="s">
        <v>112</v>
      </c>
      <c r="F755" s="19">
        <v>42174</v>
      </c>
      <c r="G755" s="27" t="s">
        <v>274</v>
      </c>
      <c r="H755" s="20"/>
      <c r="I755" s="20"/>
      <c r="J755" s="22">
        <v>63.75</v>
      </c>
      <c r="K755" s="22">
        <v>1.64</v>
      </c>
      <c r="L755" s="20"/>
      <c r="M755" s="22">
        <v>33.299999999999997</v>
      </c>
      <c r="N755" s="22">
        <v>6.35</v>
      </c>
      <c r="O755" s="22">
        <v>2.7</v>
      </c>
      <c r="P755" s="22">
        <v>0</v>
      </c>
      <c r="Q755" s="28">
        <f t="shared" si="24"/>
        <v>2.7</v>
      </c>
      <c r="R755" s="22">
        <v>8.01</v>
      </c>
      <c r="S755" s="20"/>
      <c r="T755" s="28">
        <f t="shared" si="25"/>
        <v>8.01</v>
      </c>
      <c r="U755" s="20"/>
      <c r="W755" s="135">
        <f t="array" ref="W755">SUM(($D755=W$25)*($G755="CM")*($H755:$P755))</f>
        <v>0</v>
      </c>
      <c r="X755" s="135">
        <f t="array" ref="X755">SUM(($D755=W$25)*($G755&lt;&gt;"CM")*($H755:$P755))</f>
        <v>107.74</v>
      </c>
      <c r="AA755" s="135">
        <f t="array" ref="AA755">SUM(($D755=AA$25)*($G755="CM")*(H755+I755+J755+K755+L755+N755))</f>
        <v>0</v>
      </c>
      <c r="AB755" s="135">
        <f t="array" ref="AB755">SUM(($D755=AA$25)*($G755&lt;&gt;"CM")*(H755+I755+J755+K755+L755+N755))</f>
        <v>0</v>
      </c>
    </row>
    <row r="756" spans="1:28" ht="15.75" thickBot="1" x14ac:dyDescent="0.3">
      <c r="A756" s="18" t="s">
        <v>22</v>
      </c>
      <c r="B756" s="18" t="s">
        <v>22</v>
      </c>
      <c r="C756" s="18" t="s">
        <v>111</v>
      </c>
      <c r="D756" s="27" t="s">
        <v>271</v>
      </c>
      <c r="E756" s="18" t="s">
        <v>112</v>
      </c>
      <c r="F756" s="19">
        <v>42204</v>
      </c>
      <c r="G756" s="27" t="s">
        <v>274</v>
      </c>
      <c r="H756" s="21"/>
      <c r="I756" s="21"/>
      <c r="J756" s="23">
        <v>55.92</v>
      </c>
      <c r="K756" s="23">
        <v>1.44</v>
      </c>
      <c r="L756" s="21"/>
      <c r="M756" s="23">
        <v>29.18</v>
      </c>
      <c r="N756" s="23">
        <v>3.81</v>
      </c>
      <c r="O756" s="23">
        <v>0.62</v>
      </c>
      <c r="P756" s="23">
        <v>0</v>
      </c>
      <c r="Q756" s="28">
        <f t="shared" si="24"/>
        <v>0.62</v>
      </c>
      <c r="R756" s="23">
        <v>7.45</v>
      </c>
      <c r="S756" s="21"/>
      <c r="T756" s="28">
        <f t="shared" si="25"/>
        <v>7.45</v>
      </c>
      <c r="U756" s="21"/>
      <c r="W756" s="135">
        <f t="array" ref="W756">SUM(($D756=W$25)*($G756="CM")*($H756:$P756))</f>
        <v>0</v>
      </c>
      <c r="X756" s="135">
        <f t="array" ref="X756">SUM(($D756=W$25)*($G756&lt;&gt;"CM")*($H756:$P756))</f>
        <v>90.97</v>
      </c>
      <c r="AA756" s="135">
        <f t="array" ref="AA756">SUM(($D756=AA$25)*($G756="CM")*(H756+I756+J756+K756+L756+N756))</f>
        <v>0</v>
      </c>
      <c r="AB756" s="135">
        <f t="array" ref="AB756">SUM(($D756=AA$25)*($G756&lt;&gt;"CM")*(H756+I756+J756+K756+L756+N756))</f>
        <v>0</v>
      </c>
    </row>
    <row r="757" spans="1:28" ht="15.75" thickBot="1" x14ac:dyDescent="0.3">
      <c r="A757" s="18" t="s">
        <v>22</v>
      </c>
      <c r="B757" s="18" t="s">
        <v>22</v>
      </c>
      <c r="C757" s="18" t="s">
        <v>111</v>
      </c>
      <c r="D757" s="27" t="s">
        <v>271</v>
      </c>
      <c r="E757" s="18" t="s">
        <v>112</v>
      </c>
      <c r="F757" s="19">
        <v>42235</v>
      </c>
      <c r="G757" s="27" t="s">
        <v>274</v>
      </c>
      <c r="H757" s="20"/>
      <c r="I757" s="20"/>
      <c r="J757" s="22">
        <v>62.62</v>
      </c>
      <c r="K757" s="22">
        <v>1.61</v>
      </c>
      <c r="L757" s="20"/>
      <c r="M757" s="22">
        <v>32.67</v>
      </c>
      <c r="N757" s="22">
        <v>4.2699999999999996</v>
      </c>
      <c r="O757" s="22">
        <v>-0.77</v>
      </c>
      <c r="P757" s="22">
        <v>0</v>
      </c>
      <c r="Q757" s="28">
        <f t="shared" si="24"/>
        <v>-0.77</v>
      </c>
      <c r="R757" s="22">
        <v>8.2200000000000006</v>
      </c>
      <c r="S757" s="20"/>
      <c r="T757" s="28">
        <f t="shared" si="25"/>
        <v>8.2200000000000006</v>
      </c>
      <c r="U757" s="20"/>
      <c r="W757" s="135">
        <f t="array" ref="W757">SUM(($D757=W$25)*($G757="CM")*($H757:$P757))</f>
        <v>0</v>
      </c>
      <c r="X757" s="135">
        <f t="array" ref="X757">SUM(($D757=W$25)*($G757&lt;&gt;"CM")*($H757:$P757))</f>
        <v>100.4</v>
      </c>
      <c r="AA757" s="135">
        <f t="array" ref="AA757">SUM(($D757=AA$25)*($G757="CM")*(H757+I757+J757+K757+L757+N757))</f>
        <v>0</v>
      </c>
      <c r="AB757" s="135">
        <f t="array" ref="AB757">SUM(($D757=AA$25)*($G757&lt;&gt;"CM")*(H757+I757+J757+K757+L757+N757))</f>
        <v>0</v>
      </c>
    </row>
    <row r="758" spans="1:28" ht="15.75" thickBot="1" x14ac:dyDescent="0.3">
      <c r="A758" s="18" t="s">
        <v>22</v>
      </c>
      <c r="B758" s="18" t="s">
        <v>22</v>
      </c>
      <c r="C758" s="18" t="s">
        <v>111</v>
      </c>
      <c r="D758" s="27" t="s">
        <v>271</v>
      </c>
      <c r="E758" s="18" t="s">
        <v>112</v>
      </c>
      <c r="F758" s="19">
        <v>42266</v>
      </c>
      <c r="G758" s="27" t="s">
        <v>274</v>
      </c>
      <c r="H758" s="21"/>
      <c r="I758" s="21"/>
      <c r="J758" s="23">
        <v>58.13</v>
      </c>
      <c r="K758" s="23">
        <v>1.49</v>
      </c>
      <c r="L758" s="21"/>
      <c r="M758" s="23">
        <v>30.33</v>
      </c>
      <c r="N758" s="23">
        <v>3.96</v>
      </c>
      <c r="O758" s="23">
        <v>-0.18</v>
      </c>
      <c r="P758" s="23">
        <v>-0.04</v>
      </c>
      <c r="Q758" s="28">
        <f t="shared" si="24"/>
        <v>-0.22</v>
      </c>
      <c r="R758" s="23">
        <v>8.51</v>
      </c>
      <c r="S758" s="21"/>
      <c r="T758" s="28">
        <f t="shared" si="25"/>
        <v>8.51</v>
      </c>
      <c r="U758" s="21"/>
      <c r="W758" s="135">
        <f t="array" ref="W758">SUM(($D758=W$25)*($G758="CM")*($H758:$P758))</f>
        <v>0</v>
      </c>
      <c r="X758" s="135">
        <f t="array" ref="X758">SUM(($D758=W$25)*($G758&lt;&gt;"CM")*($H758:$P758))</f>
        <v>93.689999999999984</v>
      </c>
      <c r="AA758" s="135">
        <f t="array" ref="AA758">SUM(($D758=AA$25)*($G758="CM")*(H758+I758+J758+K758+L758+N758))</f>
        <v>0</v>
      </c>
      <c r="AB758" s="135">
        <f t="array" ref="AB758">SUM(($D758=AA$25)*($G758&lt;&gt;"CM")*(H758+I758+J758+K758+L758+N758))</f>
        <v>0</v>
      </c>
    </row>
    <row r="759" spans="1:28" ht="15.75" thickBot="1" x14ac:dyDescent="0.3">
      <c r="A759" s="18" t="s">
        <v>22</v>
      </c>
      <c r="B759" s="18" t="s">
        <v>22</v>
      </c>
      <c r="C759" s="18" t="s">
        <v>111</v>
      </c>
      <c r="D759" s="27" t="s">
        <v>271</v>
      </c>
      <c r="E759" s="18" t="s">
        <v>112</v>
      </c>
      <c r="F759" s="19">
        <v>42296</v>
      </c>
      <c r="G759" s="27" t="s">
        <v>274</v>
      </c>
      <c r="H759" s="20"/>
      <c r="I759" s="20"/>
      <c r="J759" s="22">
        <v>52.48</v>
      </c>
      <c r="K759" s="22">
        <v>1.35</v>
      </c>
      <c r="L759" s="20"/>
      <c r="M759" s="22">
        <v>27.39</v>
      </c>
      <c r="N759" s="22">
        <v>3.58</v>
      </c>
      <c r="O759" s="22">
        <v>-0.09</v>
      </c>
      <c r="P759" s="22">
        <v>-0.03</v>
      </c>
      <c r="Q759" s="28">
        <f t="shared" si="24"/>
        <v>-0.12</v>
      </c>
      <c r="R759" s="22">
        <v>7.69</v>
      </c>
      <c r="S759" s="20"/>
      <c r="T759" s="28">
        <f t="shared" si="25"/>
        <v>7.69</v>
      </c>
      <c r="U759" s="20"/>
      <c r="W759" s="135">
        <f t="array" ref="W759">SUM(($D759=W$25)*($G759="CM")*($H759:$P759))</f>
        <v>0</v>
      </c>
      <c r="X759" s="135">
        <f t="array" ref="X759">SUM(($D759=W$25)*($G759&lt;&gt;"CM")*($H759:$P759))</f>
        <v>84.679999999999993</v>
      </c>
      <c r="AA759" s="135">
        <f t="array" ref="AA759">SUM(($D759=AA$25)*($G759="CM")*(H759+I759+J759+K759+L759+N759))</f>
        <v>0</v>
      </c>
      <c r="AB759" s="135">
        <f t="array" ref="AB759">SUM(($D759=AA$25)*($G759&lt;&gt;"CM")*(H759+I759+J759+K759+L759+N759))</f>
        <v>0</v>
      </c>
    </row>
    <row r="760" spans="1:28" ht="15.75" thickBot="1" x14ac:dyDescent="0.3">
      <c r="A760" s="18" t="s">
        <v>22</v>
      </c>
      <c r="B760" s="18" t="s">
        <v>22</v>
      </c>
      <c r="C760" s="18" t="s">
        <v>111</v>
      </c>
      <c r="D760" s="27" t="s">
        <v>271</v>
      </c>
      <c r="E760" s="18" t="s">
        <v>112</v>
      </c>
      <c r="F760" s="19">
        <v>42327</v>
      </c>
      <c r="G760" s="27" t="s">
        <v>274</v>
      </c>
      <c r="H760" s="21"/>
      <c r="I760" s="21"/>
      <c r="J760" s="23">
        <v>65.599999999999994</v>
      </c>
      <c r="K760" s="23">
        <v>1.68</v>
      </c>
      <c r="L760" s="21"/>
      <c r="M760" s="23">
        <v>34.229999999999997</v>
      </c>
      <c r="N760" s="23">
        <v>4.47</v>
      </c>
      <c r="O760" s="23">
        <v>-0.19</v>
      </c>
      <c r="P760" s="23">
        <v>-0.09</v>
      </c>
      <c r="Q760" s="28">
        <f t="shared" si="24"/>
        <v>-0.28000000000000003</v>
      </c>
      <c r="R760" s="23">
        <v>10.01</v>
      </c>
      <c r="S760" s="21"/>
      <c r="T760" s="28">
        <f t="shared" si="25"/>
        <v>10.01</v>
      </c>
      <c r="U760" s="21"/>
      <c r="W760" s="135">
        <f t="array" ref="W760">SUM(($D760=W$25)*($G760="CM")*($H760:$P760))</f>
        <v>0</v>
      </c>
      <c r="X760" s="135">
        <f t="array" ref="X760">SUM(($D760=W$25)*($G760&lt;&gt;"CM")*($H760:$P760))</f>
        <v>105.69999999999999</v>
      </c>
      <c r="AA760" s="135">
        <f t="array" ref="AA760">SUM(($D760=AA$25)*($G760="CM")*(H760+I760+J760+K760+L760+N760))</f>
        <v>0</v>
      </c>
      <c r="AB760" s="135">
        <f t="array" ref="AB760">SUM(($D760=AA$25)*($G760&lt;&gt;"CM")*(H760+I760+J760+K760+L760+N760))</f>
        <v>0</v>
      </c>
    </row>
    <row r="761" spans="1:28" ht="15.75" thickBot="1" x14ac:dyDescent="0.3">
      <c r="A761" s="18" t="s">
        <v>22</v>
      </c>
      <c r="B761" s="18" t="s">
        <v>22</v>
      </c>
      <c r="C761" s="18" t="s">
        <v>111</v>
      </c>
      <c r="D761" s="27" t="s">
        <v>271</v>
      </c>
      <c r="E761" s="18" t="s">
        <v>112</v>
      </c>
      <c r="F761" s="19">
        <v>42357</v>
      </c>
      <c r="G761" s="27" t="s">
        <v>274</v>
      </c>
      <c r="H761" s="20"/>
      <c r="I761" s="20"/>
      <c r="J761" s="22">
        <v>69.16</v>
      </c>
      <c r="K761" s="22">
        <v>1.77</v>
      </c>
      <c r="L761" s="20"/>
      <c r="M761" s="22">
        <v>36.08</v>
      </c>
      <c r="N761" s="22">
        <v>4.71</v>
      </c>
      <c r="O761" s="22">
        <v>-2.61</v>
      </c>
      <c r="P761" s="22">
        <v>-0.13</v>
      </c>
      <c r="Q761" s="28">
        <f t="shared" si="24"/>
        <v>-2.7399999999999998</v>
      </c>
      <c r="R761" s="22">
        <v>10.48</v>
      </c>
      <c r="S761" s="20"/>
      <c r="T761" s="28">
        <f t="shared" si="25"/>
        <v>10.48</v>
      </c>
      <c r="U761" s="20"/>
      <c r="W761" s="135">
        <f t="array" ref="W761">SUM(($D761=W$25)*($G761="CM")*($H761:$P761))</f>
        <v>0</v>
      </c>
      <c r="X761" s="135">
        <f t="array" ref="X761">SUM(($D761=W$25)*($G761&lt;&gt;"CM")*($H761:$P761))</f>
        <v>108.97999999999999</v>
      </c>
      <c r="AA761" s="135">
        <f t="array" ref="AA761">SUM(($D761=AA$25)*($G761="CM")*(H761+I761+J761+K761+L761+N761))</f>
        <v>0</v>
      </c>
      <c r="AB761" s="135">
        <f t="array" ref="AB761">SUM(($D761=AA$25)*($G761&lt;&gt;"CM")*(H761+I761+J761+K761+L761+N761))</f>
        <v>0</v>
      </c>
    </row>
    <row r="762" spans="1:28" ht="15.75" thickBot="1" x14ac:dyDescent="0.3">
      <c r="A762" s="18" t="s">
        <v>22</v>
      </c>
      <c r="B762" s="18" t="s">
        <v>22</v>
      </c>
      <c r="C762" s="18" t="s">
        <v>111</v>
      </c>
      <c r="D762" s="27" t="s">
        <v>271</v>
      </c>
      <c r="E762" s="18" t="s">
        <v>112</v>
      </c>
      <c r="F762" s="19">
        <v>42388</v>
      </c>
      <c r="G762" s="27" t="s">
        <v>274</v>
      </c>
      <c r="H762" s="21"/>
      <c r="I762" s="21"/>
      <c r="J762" s="23">
        <v>103.41</v>
      </c>
      <c r="K762" s="23">
        <v>2.65</v>
      </c>
      <c r="L762" s="21"/>
      <c r="M762" s="23">
        <v>53.96</v>
      </c>
      <c r="N762" s="23">
        <v>7.86</v>
      </c>
      <c r="O762" s="23">
        <v>-5.19</v>
      </c>
      <c r="P762" s="23">
        <v>-0.18</v>
      </c>
      <c r="Q762" s="28">
        <f t="shared" si="24"/>
        <v>-5.37</v>
      </c>
      <c r="R762" s="23">
        <v>15.81</v>
      </c>
      <c r="S762" s="21"/>
      <c r="T762" s="28">
        <f t="shared" si="25"/>
        <v>15.81</v>
      </c>
      <c r="U762" s="21"/>
      <c r="W762" s="135">
        <f t="array" ref="W762">SUM(($D762=W$25)*($G762="CM")*($H762:$P762))</f>
        <v>0</v>
      </c>
      <c r="X762" s="135">
        <f t="array" ref="X762">SUM(($D762=W$25)*($G762&lt;&gt;"CM")*($H762:$P762))</f>
        <v>162.51000000000002</v>
      </c>
      <c r="AA762" s="135">
        <f t="array" ref="AA762">SUM(($D762=AA$25)*($G762="CM")*(H762+I762+J762+K762+L762+N762))</f>
        <v>0</v>
      </c>
      <c r="AB762" s="135">
        <f t="array" ref="AB762">SUM(($D762=AA$25)*($G762&lt;&gt;"CM")*(H762+I762+J762+K762+L762+N762))</f>
        <v>0</v>
      </c>
    </row>
    <row r="763" spans="1:28" ht="15.75" thickBot="1" x14ac:dyDescent="0.3">
      <c r="A763" s="18" t="s">
        <v>22</v>
      </c>
      <c r="B763" s="18" t="s">
        <v>22</v>
      </c>
      <c r="C763" s="18" t="s">
        <v>111</v>
      </c>
      <c r="D763" s="27" t="s">
        <v>271</v>
      </c>
      <c r="E763" s="18" t="s">
        <v>112</v>
      </c>
      <c r="F763" s="19">
        <v>42419</v>
      </c>
      <c r="G763" s="27" t="s">
        <v>274</v>
      </c>
      <c r="H763" s="20"/>
      <c r="I763" s="20"/>
      <c r="J763" s="22">
        <v>82.83</v>
      </c>
      <c r="K763" s="22">
        <v>10.96</v>
      </c>
      <c r="L763" s="20"/>
      <c r="M763" s="22">
        <v>43.22</v>
      </c>
      <c r="N763" s="22">
        <v>6.3</v>
      </c>
      <c r="O763" s="22">
        <v>-2.38</v>
      </c>
      <c r="P763" s="22">
        <v>-0.05</v>
      </c>
      <c r="Q763" s="28">
        <f t="shared" si="24"/>
        <v>-2.4299999999999997</v>
      </c>
      <c r="R763" s="22">
        <v>14.89</v>
      </c>
      <c r="S763" s="20"/>
      <c r="T763" s="28">
        <f t="shared" si="25"/>
        <v>14.89</v>
      </c>
      <c r="U763" s="20"/>
      <c r="W763" s="135">
        <f t="array" ref="W763">SUM(($D763=W$25)*($G763="CM")*($H763:$P763))</f>
        <v>0</v>
      </c>
      <c r="X763" s="135">
        <f t="array" ref="X763">SUM(($D763=W$25)*($G763&lt;&gt;"CM")*($H763:$P763))</f>
        <v>140.88</v>
      </c>
      <c r="AA763" s="135">
        <f t="array" ref="AA763">SUM(($D763=AA$25)*($G763="CM")*(H763+I763+J763+K763+L763+N763))</f>
        <v>0</v>
      </c>
      <c r="AB763" s="135">
        <f t="array" ref="AB763">SUM(($D763=AA$25)*($G763&lt;&gt;"CM")*(H763+I763+J763+K763+L763+N763))</f>
        <v>0</v>
      </c>
    </row>
    <row r="764" spans="1:28" ht="15.75" thickBot="1" x14ac:dyDescent="0.3">
      <c r="A764" s="18" t="s">
        <v>22</v>
      </c>
      <c r="B764" s="18" t="s">
        <v>22</v>
      </c>
      <c r="C764" s="18" t="s">
        <v>111</v>
      </c>
      <c r="D764" s="27" t="s">
        <v>271</v>
      </c>
      <c r="E764" s="18" t="s">
        <v>112</v>
      </c>
      <c r="F764" s="19">
        <v>42448</v>
      </c>
      <c r="G764" s="27" t="s">
        <v>274</v>
      </c>
      <c r="H764" s="21"/>
      <c r="I764" s="21"/>
      <c r="J764" s="23">
        <v>63</v>
      </c>
      <c r="K764" s="23">
        <v>8.33</v>
      </c>
      <c r="L764" s="21"/>
      <c r="M764" s="23">
        <v>32.86</v>
      </c>
      <c r="N764" s="23">
        <v>4.79</v>
      </c>
      <c r="O764" s="23">
        <v>-0.08</v>
      </c>
      <c r="P764" s="23">
        <v>-0.19</v>
      </c>
      <c r="Q764" s="28">
        <f t="shared" si="24"/>
        <v>-0.27</v>
      </c>
      <c r="R764" s="23">
        <v>11.11</v>
      </c>
      <c r="S764" s="21"/>
      <c r="T764" s="28">
        <f t="shared" si="25"/>
        <v>11.11</v>
      </c>
      <c r="U764" s="21"/>
      <c r="W764" s="135">
        <f t="array" ref="W764">SUM(($D764=W$25)*($G764="CM")*($H764:$P764))</f>
        <v>0</v>
      </c>
      <c r="X764" s="135">
        <f t="array" ref="X764">SUM(($D764=W$25)*($G764&lt;&gt;"CM")*($H764:$P764))</f>
        <v>108.71000000000001</v>
      </c>
      <c r="AA764" s="135">
        <f t="array" ref="AA764">SUM(($D764=AA$25)*($G764="CM")*(H764+I764+J764+K764+L764+N764))</f>
        <v>0</v>
      </c>
      <c r="AB764" s="135">
        <f t="array" ref="AB764">SUM(($D764=AA$25)*($G764&lt;&gt;"CM")*(H764+I764+J764+K764+L764+N764))</f>
        <v>0</v>
      </c>
    </row>
    <row r="765" spans="1:28" ht="15.75" thickBot="1" x14ac:dyDescent="0.3">
      <c r="A765" s="18" t="s">
        <v>22</v>
      </c>
      <c r="B765" s="18" t="s">
        <v>22</v>
      </c>
      <c r="C765" s="18" t="s">
        <v>111</v>
      </c>
      <c r="D765" s="27" t="s">
        <v>271</v>
      </c>
      <c r="E765" s="18" t="s">
        <v>112</v>
      </c>
      <c r="F765" s="19">
        <v>42479</v>
      </c>
      <c r="G765" s="27" t="s">
        <v>274</v>
      </c>
      <c r="H765" s="20"/>
      <c r="I765" s="20"/>
      <c r="J765" s="22">
        <v>61.27</v>
      </c>
      <c r="K765" s="22">
        <v>8.11</v>
      </c>
      <c r="L765" s="20"/>
      <c r="M765" s="22">
        <v>31.96</v>
      </c>
      <c r="N765" s="22">
        <v>4.0599999999999996</v>
      </c>
      <c r="O765" s="22">
        <v>-0.7</v>
      </c>
      <c r="P765" s="22">
        <v>-0.05</v>
      </c>
      <c r="Q765" s="28">
        <f t="shared" si="24"/>
        <v>-0.75</v>
      </c>
      <c r="R765" s="22">
        <v>6.13</v>
      </c>
      <c r="S765" s="20"/>
      <c r="T765" s="28">
        <f t="shared" si="25"/>
        <v>6.13</v>
      </c>
      <c r="U765" s="20"/>
      <c r="W765" s="135">
        <f t="array" ref="W765">SUM(($D765=W$25)*($G765="CM")*($H765:$P765))</f>
        <v>0</v>
      </c>
      <c r="X765" s="135">
        <f t="array" ref="X765">SUM(($D765=W$25)*($G765&lt;&gt;"CM")*($H765:$P765))</f>
        <v>104.65</v>
      </c>
      <c r="AA765" s="135">
        <f t="array" ref="AA765">SUM(($D765=AA$25)*($G765="CM")*(H765+I765+J765+K765+L765+N765))</f>
        <v>0</v>
      </c>
      <c r="AB765" s="135">
        <f t="array" ref="AB765">SUM(($D765=AA$25)*($G765&lt;&gt;"CM")*(H765+I765+J765+K765+L765+N765))</f>
        <v>0</v>
      </c>
    </row>
    <row r="766" spans="1:28" ht="15.75" thickBot="1" x14ac:dyDescent="0.3">
      <c r="A766" s="18" t="s">
        <v>22</v>
      </c>
      <c r="B766" s="18" t="s">
        <v>22</v>
      </c>
      <c r="C766" s="18" t="s">
        <v>111</v>
      </c>
      <c r="D766" s="27" t="s">
        <v>271</v>
      </c>
      <c r="E766" s="18" t="s">
        <v>112</v>
      </c>
      <c r="F766" s="19">
        <v>42509</v>
      </c>
      <c r="G766" s="27" t="s">
        <v>274</v>
      </c>
      <c r="H766" s="21"/>
      <c r="I766" s="21"/>
      <c r="J766" s="23">
        <v>57.14</v>
      </c>
      <c r="K766" s="23">
        <v>7.56</v>
      </c>
      <c r="L766" s="21"/>
      <c r="M766" s="23">
        <v>29.81</v>
      </c>
      <c r="N766" s="23">
        <v>3.79</v>
      </c>
      <c r="O766" s="23">
        <v>-2.77</v>
      </c>
      <c r="P766" s="23">
        <v>-0.04</v>
      </c>
      <c r="Q766" s="28">
        <f t="shared" si="24"/>
        <v>-2.81</v>
      </c>
      <c r="R766" s="23">
        <v>4.1900000000000004</v>
      </c>
      <c r="S766" s="21"/>
      <c r="T766" s="28">
        <f t="shared" si="25"/>
        <v>4.1900000000000004</v>
      </c>
      <c r="U766" s="21"/>
      <c r="W766" s="135">
        <f t="array" ref="W766">SUM(($D766=W$25)*($G766="CM")*($H766:$P766))</f>
        <v>0</v>
      </c>
      <c r="X766" s="135">
        <f t="array" ref="X766">SUM(($D766=W$25)*($G766&lt;&gt;"CM")*($H766:$P766))</f>
        <v>95.490000000000009</v>
      </c>
      <c r="AA766" s="135">
        <f t="array" ref="AA766">SUM(($D766=AA$25)*($G766="CM")*(H766+I766+J766+K766+L766+N766))</f>
        <v>0</v>
      </c>
      <c r="AB766" s="135">
        <f t="array" ref="AB766">SUM(($D766=AA$25)*($G766&lt;&gt;"CM")*(H766+I766+J766+K766+L766+N766))</f>
        <v>0</v>
      </c>
    </row>
    <row r="767" spans="1:28" ht="15.75" thickBot="1" x14ac:dyDescent="0.3">
      <c r="A767" s="18" t="s">
        <v>22</v>
      </c>
      <c r="B767" s="18" t="s">
        <v>22</v>
      </c>
      <c r="C767" s="18" t="s">
        <v>111</v>
      </c>
      <c r="D767" s="27" t="s">
        <v>271</v>
      </c>
      <c r="E767" s="18" t="s">
        <v>112</v>
      </c>
      <c r="F767" s="19">
        <v>42540</v>
      </c>
      <c r="G767" s="27" t="s">
        <v>274</v>
      </c>
      <c r="H767" s="20"/>
      <c r="I767" s="20"/>
      <c r="J767" s="22">
        <v>57.87</v>
      </c>
      <c r="K767" s="22">
        <v>7.66</v>
      </c>
      <c r="L767" s="20"/>
      <c r="M767" s="22">
        <v>30.19</v>
      </c>
      <c r="N767" s="22">
        <v>3.83</v>
      </c>
      <c r="O767" s="22">
        <v>-3.29</v>
      </c>
      <c r="P767" s="22">
        <v>-0.13</v>
      </c>
      <c r="Q767" s="28">
        <f t="shared" si="24"/>
        <v>-3.42</v>
      </c>
      <c r="R767" s="22">
        <v>4.26</v>
      </c>
      <c r="S767" s="20"/>
      <c r="T767" s="28">
        <f t="shared" si="25"/>
        <v>4.26</v>
      </c>
      <c r="U767" s="20"/>
      <c r="W767" s="135">
        <f t="array" ref="W767">SUM(($D767=W$25)*($G767="CM")*($H767:$P767))</f>
        <v>0</v>
      </c>
      <c r="X767" s="135">
        <f t="array" ref="X767">SUM(($D767=W$25)*($G767&lt;&gt;"CM")*($H767:$P767))</f>
        <v>96.13</v>
      </c>
      <c r="AA767" s="135">
        <f t="array" ref="AA767">SUM(($D767=AA$25)*($G767="CM")*(H767+I767+J767+K767+L767+N767))</f>
        <v>0</v>
      </c>
      <c r="AB767" s="135">
        <f t="array" ref="AB767">SUM(($D767=AA$25)*($G767&lt;&gt;"CM")*(H767+I767+J767+K767+L767+N767))</f>
        <v>0</v>
      </c>
    </row>
    <row r="768" spans="1:28" ht="15.75" thickBot="1" x14ac:dyDescent="0.3">
      <c r="A768" s="18" t="s">
        <v>22</v>
      </c>
      <c r="B768" s="18" t="s">
        <v>22</v>
      </c>
      <c r="C768" s="18" t="s">
        <v>111</v>
      </c>
      <c r="D768" s="27" t="s">
        <v>271</v>
      </c>
      <c r="E768" s="18" t="s">
        <v>112</v>
      </c>
      <c r="F768" s="19">
        <v>42570</v>
      </c>
      <c r="G768" s="27" t="s">
        <v>274</v>
      </c>
      <c r="H768" s="21"/>
      <c r="I768" s="21"/>
      <c r="J768" s="23">
        <v>65.8</v>
      </c>
      <c r="K768" s="23">
        <v>8.7100000000000009</v>
      </c>
      <c r="L768" s="21"/>
      <c r="M768" s="23">
        <v>34.340000000000003</v>
      </c>
      <c r="N768" s="23">
        <v>4.3600000000000003</v>
      </c>
      <c r="O768" s="23">
        <v>-3.38</v>
      </c>
      <c r="P768" s="23">
        <v>-0.01</v>
      </c>
      <c r="Q768" s="28">
        <f t="shared" si="24"/>
        <v>-3.3899999999999997</v>
      </c>
      <c r="R768" s="23">
        <v>5.58</v>
      </c>
      <c r="S768" s="21"/>
      <c r="T768" s="28">
        <f t="shared" si="25"/>
        <v>5.58</v>
      </c>
      <c r="U768" s="21"/>
      <c r="W768" s="135">
        <f t="array" ref="W768">SUM(($D768=W$25)*($G768="CM")*($H768:$P768))</f>
        <v>0</v>
      </c>
      <c r="X768" s="135">
        <f t="array" ref="X768">SUM(($D768=W$25)*($G768&lt;&gt;"CM")*($H768:$P768))</f>
        <v>109.82</v>
      </c>
      <c r="AA768" s="135">
        <f t="array" ref="AA768">SUM(($D768=AA$25)*($G768="CM")*(H768+I768+J768+K768+L768+N768))</f>
        <v>0</v>
      </c>
      <c r="AB768" s="135">
        <f t="array" ref="AB768">SUM(($D768=AA$25)*($G768&lt;&gt;"CM")*(H768+I768+J768+K768+L768+N768))</f>
        <v>0</v>
      </c>
    </row>
    <row r="769" spans="1:28" ht="15.75" thickBot="1" x14ac:dyDescent="0.3">
      <c r="A769" s="18" t="s">
        <v>22</v>
      </c>
      <c r="B769" s="18" t="s">
        <v>22</v>
      </c>
      <c r="C769" s="18" t="s">
        <v>111</v>
      </c>
      <c r="D769" s="27" t="s">
        <v>271</v>
      </c>
      <c r="E769" s="18" t="s">
        <v>112</v>
      </c>
      <c r="F769" s="19">
        <v>42601</v>
      </c>
      <c r="G769" s="27" t="s">
        <v>274</v>
      </c>
      <c r="H769" s="20"/>
      <c r="I769" s="20"/>
      <c r="J769" s="22">
        <v>61.63</v>
      </c>
      <c r="K769" s="22">
        <v>8.15</v>
      </c>
      <c r="L769" s="20"/>
      <c r="M769" s="22">
        <v>32.159999999999997</v>
      </c>
      <c r="N769" s="22">
        <v>4.08</v>
      </c>
      <c r="O769" s="22">
        <v>-2.0499999999999998</v>
      </c>
      <c r="P769" s="22">
        <v>0.02</v>
      </c>
      <c r="Q769" s="28">
        <f t="shared" si="24"/>
        <v>-2.0299999999999998</v>
      </c>
      <c r="R769" s="22">
        <v>5.14</v>
      </c>
      <c r="S769" s="20"/>
      <c r="T769" s="28">
        <f t="shared" si="25"/>
        <v>5.14</v>
      </c>
      <c r="U769" s="20"/>
      <c r="W769" s="135">
        <f t="array" ref="W769">SUM(($D769=W$25)*($G769="CM")*($H769:$P769))</f>
        <v>0</v>
      </c>
      <c r="X769" s="135">
        <f t="array" ref="X769">SUM(($D769=W$25)*($G769&lt;&gt;"CM")*($H769:$P769))</f>
        <v>103.99</v>
      </c>
      <c r="AA769" s="135">
        <f t="array" ref="AA769">SUM(($D769=AA$25)*($G769="CM")*(H769+I769+J769+K769+L769+N769))</f>
        <v>0</v>
      </c>
      <c r="AB769" s="135">
        <f t="array" ref="AB769">SUM(($D769=AA$25)*($G769&lt;&gt;"CM")*(H769+I769+J769+K769+L769+N769))</f>
        <v>0</v>
      </c>
    </row>
    <row r="770" spans="1:28" ht="15.75" thickBot="1" x14ac:dyDescent="0.3">
      <c r="A770" s="18" t="s">
        <v>22</v>
      </c>
      <c r="B770" s="18" t="s">
        <v>22</v>
      </c>
      <c r="C770" s="18" t="s">
        <v>111</v>
      </c>
      <c r="D770" s="27" t="s">
        <v>271</v>
      </c>
      <c r="E770" s="18" t="s">
        <v>112</v>
      </c>
      <c r="F770" s="19">
        <v>42632</v>
      </c>
      <c r="G770" s="27" t="s">
        <v>274</v>
      </c>
      <c r="H770" s="21"/>
      <c r="I770" s="21"/>
      <c r="J770" s="23">
        <v>59.97</v>
      </c>
      <c r="K770" s="23">
        <v>7.93</v>
      </c>
      <c r="L770" s="21"/>
      <c r="M770" s="23">
        <v>31.28</v>
      </c>
      <c r="N770" s="23">
        <v>3.97</v>
      </c>
      <c r="O770" s="23">
        <v>-1.45</v>
      </c>
      <c r="P770" s="23">
        <v>-7.0000000000000007E-2</v>
      </c>
      <c r="Q770" s="28">
        <f t="shared" si="24"/>
        <v>-1.52</v>
      </c>
      <c r="R770" s="23">
        <v>4.08</v>
      </c>
      <c r="S770" s="21"/>
      <c r="T770" s="28">
        <f t="shared" si="25"/>
        <v>4.08</v>
      </c>
      <c r="U770" s="21"/>
      <c r="W770" s="135">
        <f t="array" ref="W770">SUM(($D770=W$25)*($G770="CM")*($H770:$P770))</f>
        <v>0</v>
      </c>
      <c r="X770" s="135">
        <f t="array" ref="X770">SUM(($D770=W$25)*($G770&lt;&gt;"CM")*($H770:$P770))</f>
        <v>101.63000000000001</v>
      </c>
      <c r="AA770" s="135">
        <f t="array" ref="AA770">SUM(($D770=AA$25)*($G770="CM")*(H770+I770+J770+K770+L770+N770))</f>
        <v>0</v>
      </c>
      <c r="AB770" s="135">
        <f t="array" ref="AB770">SUM(($D770=AA$25)*($G770&lt;&gt;"CM")*(H770+I770+J770+K770+L770+N770))</f>
        <v>0</v>
      </c>
    </row>
    <row r="771" spans="1:28" ht="15.75" thickBot="1" x14ac:dyDescent="0.3">
      <c r="A771" s="18" t="s">
        <v>22</v>
      </c>
      <c r="B771" s="18" t="s">
        <v>22</v>
      </c>
      <c r="C771" s="18" t="s">
        <v>111</v>
      </c>
      <c r="D771" s="27" t="s">
        <v>271</v>
      </c>
      <c r="E771" s="18" t="s">
        <v>112</v>
      </c>
      <c r="F771" s="19">
        <v>42662</v>
      </c>
      <c r="G771" s="27" t="s">
        <v>274</v>
      </c>
      <c r="H771" s="20"/>
      <c r="I771" s="20"/>
      <c r="J771" s="22">
        <v>56.05</v>
      </c>
      <c r="K771" s="22">
        <v>7.41</v>
      </c>
      <c r="L771" s="20"/>
      <c r="M771" s="22">
        <v>29.24</v>
      </c>
      <c r="N771" s="22">
        <v>3.71</v>
      </c>
      <c r="O771" s="22">
        <v>-1.77</v>
      </c>
      <c r="P771" s="22">
        <v>-0.02</v>
      </c>
      <c r="Q771" s="28">
        <f t="shared" si="24"/>
        <v>-1.79</v>
      </c>
      <c r="R771" s="22">
        <v>3.75</v>
      </c>
      <c r="S771" s="20"/>
      <c r="T771" s="28">
        <f t="shared" si="25"/>
        <v>3.75</v>
      </c>
      <c r="U771" s="20"/>
      <c r="W771" s="135">
        <f t="array" ref="W771">SUM(($D771=W$25)*($G771="CM")*($H771:$P771))</f>
        <v>0</v>
      </c>
      <c r="X771" s="135">
        <f t="array" ref="X771">SUM(($D771=W$25)*($G771&lt;&gt;"CM")*($H771:$P771))</f>
        <v>94.61999999999999</v>
      </c>
      <c r="AA771" s="135">
        <f t="array" ref="AA771">SUM(($D771=AA$25)*($G771="CM")*(H771+I771+J771+K771+L771+N771))</f>
        <v>0</v>
      </c>
      <c r="AB771" s="135">
        <f t="array" ref="AB771">SUM(($D771=AA$25)*($G771&lt;&gt;"CM")*(H771+I771+J771+K771+L771+N771))</f>
        <v>0</v>
      </c>
    </row>
    <row r="772" spans="1:28" ht="15.75" thickBot="1" x14ac:dyDescent="0.3">
      <c r="A772" s="18" t="s">
        <v>22</v>
      </c>
      <c r="B772" s="18" t="s">
        <v>22</v>
      </c>
      <c r="C772" s="18" t="s">
        <v>111</v>
      </c>
      <c r="D772" s="27" t="s">
        <v>271</v>
      </c>
      <c r="E772" s="18" t="s">
        <v>112</v>
      </c>
      <c r="F772" s="19">
        <v>42693</v>
      </c>
      <c r="G772" s="27" t="s">
        <v>274</v>
      </c>
      <c r="H772" s="21"/>
      <c r="I772" s="21"/>
      <c r="J772" s="23">
        <v>59.81</v>
      </c>
      <c r="K772" s="23">
        <v>7.91</v>
      </c>
      <c r="L772" s="21"/>
      <c r="M772" s="23">
        <v>31.2</v>
      </c>
      <c r="N772" s="23">
        <v>3.96</v>
      </c>
      <c r="O772" s="23">
        <v>-1.29</v>
      </c>
      <c r="P772" s="23">
        <v>-7.0000000000000007E-2</v>
      </c>
      <c r="Q772" s="28">
        <f t="shared" si="24"/>
        <v>-1.36</v>
      </c>
      <c r="R772" s="23">
        <v>3.85</v>
      </c>
      <c r="S772" s="21"/>
      <c r="T772" s="28">
        <f t="shared" si="25"/>
        <v>3.85</v>
      </c>
      <c r="U772" s="21"/>
      <c r="W772" s="135">
        <f t="array" ref="W772">SUM(($D772=W$25)*($G772="CM")*($H772:$P772))</f>
        <v>0</v>
      </c>
      <c r="X772" s="135">
        <f t="array" ref="X772">SUM(($D772=W$25)*($G772&lt;&gt;"CM")*($H772:$P772))</f>
        <v>101.52</v>
      </c>
      <c r="AA772" s="135">
        <f t="array" ref="AA772">SUM(($D772=AA$25)*($G772="CM")*(H772+I772+J772+K772+L772+N772))</f>
        <v>0</v>
      </c>
      <c r="AB772" s="135">
        <f t="array" ref="AB772">SUM(($D772=AA$25)*($G772&lt;&gt;"CM")*(H772+I772+J772+K772+L772+N772))</f>
        <v>0</v>
      </c>
    </row>
    <row r="773" spans="1:28" ht="15.75" thickBot="1" x14ac:dyDescent="0.3">
      <c r="A773" s="18" t="s">
        <v>22</v>
      </c>
      <c r="B773" s="18" t="s">
        <v>22</v>
      </c>
      <c r="C773" s="18" t="s">
        <v>111</v>
      </c>
      <c r="D773" s="27" t="s">
        <v>271</v>
      </c>
      <c r="E773" s="18" t="s">
        <v>112</v>
      </c>
      <c r="F773" s="19">
        <v>42723</v>
      </c>
      <c r="G773" s="27" t="s">
        <v>274</v>
      </c>
      <c r="H773" s="20"/>
      <c r="I773" s="20"/>
      <c r="J773" s="22">
        <v>88.06</v>
      </c>
      <c r="K773" s="22">
        <v>11.65</v>
      </c>
      <c r="L773" s="20"/>
      <c r="M773" s="22">
        <v>45.94</v>
      </c>
      <c r="N773" s="22">
        <v>5.83</v>
      </c>
      <c r="O773" s="22">
        <v>-4.4000000000000004</v>
      </c>
      <c r="P773" s="22">
        <v>-0.15</v>
      </c>
      <c r="Q773" s="28">
        <f t="shared" si="24"/>
        <v>-4.5500000000000007</v>
      </c>
      <c r="R773" s="22">
        <v>10.039999999999999</v>
      </c>
      <c r="S773" s="20"/>
      <c r="T773" s="28">
        <f t="shared" si="25"/>
        <v>10.039999999999999</v>
      </c>
      <c r="U773" s="20"/>
      <c r="W773" s="135">
        <f t="array" ref="W773">SUM(($D773=W$25)*($G773="CM")*($H773:$P773))</f>
        <v>0</v>
      </c>
      <c r="X773" s="135">
        <f t="array" ref="X773">SUM(($D773=W$25)*($G773&lt;&gt;"CM")*($H773:$P773))</f>
        <v>146.93</v>
      </c>
      <c r="AA773" s="135">
        <f t="array" ref="AA773">SUM(($D773=AA$25)*($G773="CM")*(H773+I773+J773+K773+L773+N773))</f>
        <v>0</v>
      </c>
      <c r="AB773" s="135">
        <f t="array" ref="AB773">SUM(($D773=AA$25)*($G773&lt;&gt;"CM")*(H773+I773+J773+K773+L773+N773))</f>
        <v>0</v>
      </c>
    </row>
    <row r="774" spans="1:28" ht="15.75" thickBot="1" x14ac:dyDescent="0.3">
      <c r="A774" s="18" t="s">
        <v>22</v>
      </c>
      <c r="B774" s="18" t="s">
        <v>22</v>
      </c>
      <c r="C774" s="18" t="s">
        <v>111</v>
      </c>
      <c r="D774" s="27" t="s">
        <v>271</v>
      </c>
      <c r="E774" s="18" t="s">
        <v>112</v>
      </c>
      <c r="F774" s="19">
        <v>42740</v>
      </c>
      <c r="G774" s="27" t="s">
        <v>274</v>
      </c>
      <c r="H774" s="21"/>
      <c r="I774" s="21"/>
      <c r="J774" s="23">
        <v>0</v>
      </c>
      <c r="K774" s="23">
        <v>0</v>
      </c>
      <c r="L774" s="21"/>
      <c r="M774" s="23">
        <v>0</v>
      </c>
      <c r="N774" s="23">
        <v>-0.01</v>
      </c>
      <c r="O774" s="23">
        <v>0</v>
      </c>
      <c r="P774" s="23">
        <v>0</v>
      </c>
      <c r="Q774" s="28">
        <f t="shared" si="24"/>
        <v>0</v>
      </c>
      <c r="R774" s="23">
        <v>0</v>
      </c>
      <c r="S774" s="21"/>
      <c r="T774" s="28">
        <f t="shared" si="25"/>
        <v>0</v>
      </c>
      <c r="U774" s="21"/>
      <c r="W774" s="135">
        <f t="array" ref="W774">SUM(($D774=W$25)*($G774="CM")*($H774:$P774))</f>
        <v>0</v>
      </c>
      <c r="X774" s="135">
        <f t="array" ref="X774">SUM(($D774=W$25)*($G774&lt;&gt;"CM")*($H774:$P774))</f>
        <v>-0.01</v>
      </c>
      <c r="AA774" s="135">
        <f t="array" ref="AA774">SUM(($D774=AA$25)*($G774="CM")*(H774+I774+J774+K774+L774+N774))</f>
        <v>0</v>
      </c>
      <c r="AB774" s="135">
        <f t="array" ref="AB774">SUM(($D774=AA$25)*($G774&lt;&gt;"CM")*(H774+I774+J774+K774+L774+N774))</f>
        <v>0</v>
      </c>
    </row>
    <row r="775" spans="1:28" ht="15.75" thickBot="1" x14ac:dyDescent="0.3">
      <c r="A775" s="18" t="s">
        <v>22</v>
      </c>
      <c r="B775" s="18" t="s">
        <v>22</v>
      </c>
      <c r="C775" s="18" t="s">
        <v>111</v>
      </c>
      <c r="D775" s="27" t="s">
        <v>271</v>
      </c>
      <c r="E775" s="18" t="s">
        <v>112</v>
      </c>
      <c r="F775" s="19">
        <v>42754</v>
      </c>
      <c r="G775" s="27" t="s">
        <v>274</v>
      </c>
      <c r="H775" s="20"/>
      <c r="I775" s="20"/>
      <c r="J775" s="22">
        <v>91.56</v>
      </c>
      <c r="K775" s="22">
        <v>12.11</v>
      </c>
      <c r="L775" s="20"/>
      <c r="M775" s="22">
        <v>47.77</v>
      </c>
      <c r="N775" s="22">
        <v>7.06</v>
      </c>
      <c r="O775" s="22">
        <v>-5.68</v>
      </c>
      <c r="P775" s="22">
        <v>-0.16</v>
      </c>
      <c r="Q775" s="28">
        <f t="shared" si="24"/>
        <v>-5.84</v>
      </c>
      <c r="R775" s="22">
        <v>11.01</v>
      </c>
      <c r="S775" s="20"/>
      <c r="T775" s="28">
        <f t="shared" si="25"/>
        <v>11.01</v>
      </c>
      <c r="U775" s="20"/>
      <c r="W775" s="135">
        <f t="array" ref="W775">SUM(($D775=W$25)*($G775="CM")*($H775:$P775))</f>
        <v>0</v>
      </c>
      <c r="X775" s="135">
        <f t="array" ref="X775">SUM(($D775=W$25)*($G775&lt;&gt;"CM")*($H775:$P775))</f>
        <v>152.66</v>
      </c>
      <c r="AA775" s="135">
        <f t="array" ref="AA775">SUM(($D775=AA$25)*($G775="CM")*(H775+I775+J775+K775+L775+N775))</f>
        <v>0</v>
      </c>
      <c r="AB775" s="135">
        <f t="array" ref="AB775">SUM(($D775=AA$25)*($G775&lt;&gt;"CM")*(H775+I775+J775+K775+L775+N775))</f>
        <v>0</v>
      </c>
    </row>
    <row r="776" spans="1:28" ht="15.75" thickBot="1" x14ac:dyDescent="0.3">
      <c r="A776" s="18" t="s">
        <v>22</v>
      </c>
      <c r="B776" s="18" t="s">
        <v>22</v>
      </c>
      <c r="C776" s="18" t="s">
        <v>111</v>
      </c>
      <c r="D776" s="27" t="s">
        <v>271</v>
      </c>
      <c r="E776" s="18" t="s">
        <v>112</v>
      </c>
      <c r="F776" s="19">
        <v>42756</v>
      </c>
      <c r="G776" s="27" t="s">
        <v>274</v>
      </c>
      <c r="H776" s="21"/>
      <c r="I776" s="21"/>
      <c r="J776" s="23">
        <v>0.26</v>
      </c>
      <c r="K776" s="23">
        <v>0.03</v>
      </c>
      <c r="L776" s="21"/>
      <c r="M776" s="23">
        <v>0.14000000000000001</v>
      </c>
      <c r="N776" s="23">
        <v>0.02</v>
      </c>
      <c r="O776" s="23">
        <v>-0.02</v>
      </c>
      <c r="P776" s="23">
        <v>0</v>
      </c>
      <c r="Q776" s="28">
        <f t="shared" si="24"/>
        <v>-0.02</v>
      </c>
      <c r="R776" s="23">
        <v>0.03</v>
      </c>
      <c r="S776" s="21"/>
      <c r="T776" s="28">
        <f t="shared" si="25"/>
        <v>0.03</v>
      </c>
      <c r="U776" s="21"/>
      <c r="W776" s="135">
        <f t="array" ref="W776">SUM(($D776=W$25)*($G776="CM")*($H776:$P776))</f>
        <v>0</v>
      </c>
      <c r="X776" s="135">
        <f t="array" ref="X776">SUM(($D776=W$25)*($G776&lt;&gt;"CM")*($H776:$P776))</f>
        <v>0.43000000000000005</v>
      </c>
      <c r="AA776" s="135">
        <f t="array" ref="AA776">SUM(($D776=AA$25)*($G776="CM")*(H776+I776+J776+K776+L776+N776))</f>
        <v>0</v>
      </c>
      <c r="AB776" s="135">
        <f t="array" ref="AB776">SUM(($D776=AA$25)*($G776&lt;&gt;"CM")*(H776+I776+J776+K776+L776+N776))</f>
        <v>0</v>
      </c>
    </row>
    <row r="777" spans="1:28" ht="15.75" thickBot="1" x14ac:dyDescent="0.3">
      <c r="A777" s="18" t="s">
        <v>22</v>
      </c>
      <c r="B777" s="18" t="s">
        <v>22</v>
      </c>
      <c r="C777" s="18" t="s">
        <v>111</v>
      </c>
      <c r="D777" s="27" t="s">
        <v>271</v>
      </c>
      <c r="E777" s="18" t="s">
        <v>112</v>
      </c>
      <c r="F777" s="19">
        <v>42771</v>
      </c>
      <c r="G777" s="27" t="s">
        <v>274</v>
      </c>
      <c r="H777" s="20"/>
      <c r="I777" s="20"/>
      <c r="J777" s="22">
        <v>0</v>
      </c>
      <c r="K777" s="22">
        <v>0</v>
      </c>
      <c r="L777" s="20"/>
      <c r="M777" s="22">
        <v>0</v>
      </c>
      <c r="N777" s="22">
        <v>0</v>
      </c>
      <c r="O777" s="22">
        <v>0</v>
      </c>
      <c r="P777" s="22">
        <v>0</v>
      </c>
      <c r="Q777" s="28">
        <f t="shared" si="24"/>
        <v>0</v>
      </c>
      <c r="R777" s="22">
        <v>0</v>
      </c>
      <c r="S777" s="20"/>
      <c r="T777" s="28">
        <f t="shared" si="25"/>
        <v>0</v>
      </c>
      <c r="U777" s="20"/>
      <c r="W777" s="135">
        <f t="array" ref="W777">SUM(($D777=W$25)*($G777="CM")*($H777:$P777))</f>
        <v>0</v>
      </c>
      <c r="X777" s="135">
        <f t="array" ref="X777">SUM(($D777=W$25)*($G777&lt;&gt;"CM")*($H777:$P777))</f>
        <v>0</v>
      </c>
      <c r="AA777" s="135">
        <f t="array" ref="AA777">SUM(($D777=AA$25)*($G777="CM")*(H777+I777+J777+K777+L777+N777))</f>
        <v>0</v>
      </c>
      <c r="AB777" s="135">
        <f t="array" ref="AB777">SUM(($D777=AA$25)*($G777&lt;&gt;"CM")*(H777+I777+J777+K777+L777+N777))</f>
        <v>0</v>
      </c>
    </row>
    <row r="778" spans="1:28" ht="15.75" thickBot="1" x14ac:dyDescent="0.3">
      <c r="A778" s="18" t="s">
        <v>22</v>
      </c>
      <c r="B778" s="18" t="s">
        <v>22</v>
      </c>
      <c r="C778" s="18" t="s">
        <v>111</v>
      </c>
      <c r="D778" s="27" t="s">
        <v>271</v>
      </c>
      <c r="E778" s="18" t="s">
        <v>112</v>
      </c>
      <c r="F778" s="19">
        <v>42774</v>
      </c>
      <c r="G778" s="27" t="s">
        <v>274</v>
      </c>
      <c r="H778" s="21"/>
      <c r="I778" s="21"/>
      <c r="J778" s="23">
        <v>0</v>
      </c>
      <c r="K778" s="23">
        <v>0</v>
      </c>
      <c r="L778" s="21"/>
      <c r="M778" s="23">
        <v>0</v>
      </c>
      <c r="N778" s="23">
        <v>0</v>
      </c>
      <c r="O778" s="23">
        <v>0</v>
      </c>
      <c r="P778" s="23">
        <v>0</v>
      </c>
      <c r="Q778" s="28">
        <f t="shared" si="24"/>
        <v>0</v>
      </c>
      <c r="R778" s="23">
        <v>0</v>
      </c>
      <c r="S778" s="21"/>
      <c r="T778" s="28">
        <f t="shared" si="25"/>
        <v>0</v>
      </c>
      <c r="U778" s="21"/>
      <c r="W778" s="135">
        <f t="array" ref="W778">SUM(($D778=W$25)*($G778="CM")*($H778:$P778))</f>
        <v>0</v>
      </c>
      <c r="X778" s="135">
        <f t="array" ref="X778">SUM(($D778=W$25)*($G778&lt;&gt;"CM")*($H778:$P778))</f>
        <v>0</v>
      </c>
      <c r="AA778" s="135">
        <f t="array" ref="AA778">SUM(($D778=AA$25)*($G778="CM")*(H778+I778+J778+K778+L778+N778))</f>
        <v>0</v>
      </c>
      <c r="AB778" s="135">
        <f t="array" ref="AB778">SUM(($D778=AA$25)*($G778&lt;&gt;"CM")*(H778+I778+J778+K778+L778+N778))</f>
        <v>0</v>
      </c>
    </row>
    <row r="779" spans="1:28" ht="15.75" thickBot="1" x14ac:dyDescent="0.3">
      <c r="A779" s="18" t="s">
        <v>22</v>
      </c>
      <c r="B779" s="18" t="s">
        <v>22</v>
      </c>
      <c r="C779" s="18" t="s">
        <v>111</v>
      </c>
      <c r="D779" s="27" t="s">
        <v>271</v>
      </c>
      <c r="E779" s="18" t="s">
        <v>112</v>
      </c>
      <c r="F779" s="19">
        <v>42780</v>
      </c>
      <c r="G779" s="27" t="s">
        <v>274</v>
      </c>
      <c r="H779" s="20"/>
      <c r="I779" s="20"/>
      <c r="J779" s="22">
        <v>0.99</v>
      </c>
      <c r="K779" s="22">
        <v>0.13</v>
      </c>
      <c r="L779" s="20"/>
      <c r="M779" s="22">
        <v>0.52</v>
      </c>
      <c r="N779" s="22">
        <v>0.08</v>
      </c>
      <c r="O779" s="22">
        <v>-0.03</v>
      </c>
      <c r="P779" s="22">
        <v>-0.01</v>
      </c>
      <c r="Q779" s="28">
        <f t="shared" si="24"/>
        <v>-0.04</v>
      </c>
      <c r="R779" s="22">
        <v>0.1</v>
      </c>
      <c r="S779" s="20"/>
      <c r="T779" s="28">
        <f t="shared" si="25"/>
        <v>0.1</v>
      </c>
      <c r="U779" s="20"/>
      <c r="W779" s="135">
        <f t="array" ref="W779">SUM(($D779=W$25)*($G779="CM")*($H779:$P779))</f>
        <v>0</v>
      </c>
      <c r="X779" s="135">
        <f t="array" ref="X779">SUM(($D779=W$25)*($G779&lt;&gt;"CM")*($H779:$P779))</f>
        <v>1.6800000000000002</v>
      </c>
      <c r="AA779" s="135">
        <f t="array" ref="AA779">SUM(($D779=AA$25)*($G779="CM")*(H779+I779+J779+K779+L779+N779))</f>
        <v>0</v>
      </c>
      <c r="AB779" s="135">
        <f t="array" ref="AB779">SUM(($D779=AA$25)*($G779&lt;&gt;"CM")*(H779+I779+J779+K779+L779+N779))</f>
        <v>0</v>
      </c>
    </row>
    <row r="780" spans="1:28" ht="15.75" thickBot="1" x14ac:dyDescent="0.3">
      <c r="A780" s="18" t="s">
        <v>22</v>
      </c>
      <c r="B780" s="18" t="s">
        <v>22</v>
      </c>
      <c r="C780" s="18" t="s">
        <v>111</v>
      </c>
      <c r="D780" s="27" t="s">
        <v>271</v>
      </c>
      <c r="E780" s="18" t="s">
        <v>112</v>
      </c>
      <c r="F780" s="19">
        <v>42782</v>
      </c>
      <c r="G780" s="27" t="s">
        <v>274</v>
      </c>
      <c r="H780" s="21"/>
      <c r="I780" s="21"/>
      <c r="J780" s="23">
        <v>-13.89</v>
      </c>
      <c r="K780" s="23">
        <v>-1.84</v>
      </c>
      <c r="L780" s="21"/>
      <c r="M780" s="23">
        <v>-7.25</v>
      </c>
      <c r="N780" s="23">
        <v>-1.1100000000000001</v>
      </c>
      <c r="O780" s="23">
        <v>0.34</v>
      </c>
      <c r="P780" s="23">
        <v>0.19</v>
      </c>
      <c r="Q780" s="28">
        <f t="shared" si="24"/>
        <v>0.53</v>
      </c>
      <c r="R780" s="23">
        <v>-1.43</v>
      </c>
      <c r="S780" s="21"/>
      <c r="T780" s="28">
        <f t="shared" si="25"/>
        <v>-1.43</v>
      </c>
      <c r="U780" s="21"/>
      <c r="W780" s="135">
        <f t="array" ref="W780">SUM(($D780=W$25)*($G780="CM")*($H780:$P780))</f>
        <v>0</v>
      </c>
      <c r="X780" s="135">
        <f t="array" ref="X780">SUM(($D780=W$25)*($G780&lt;&gt;"CM")*($H780:$P780))</f>
        <v>-23.56</v>
      </c>
      <c r="AA780" s="135">
        <f t="array" ref="AA780">SUM(($D780=AA$25)*($G780="CM")*(H780+I780+J780+K780+L780+N780))</f>
        <v>0</v>
      </c>
      <c r="AB780" s="135">
        <f t="array" ref="AB780">SUM(($D780=AA$25)*($G780&lt;&gt;"CM")*(H780+I780+J780+K780+L780+N780))</f>
        <v>0</v>
      </c>
    </row>
    <row r="781" spans="1:28" ht="15.75" thickBot="1" x14ac:dyDescent="0.3">
      <c r="A781" s="18" t="s">
        <v>22</v>
      </c>
      <c r="B781" s="18" t="s">
        <v>22</v>
      </c>
      <c r="C781" s="18" t="s">
        <v>111</v>
      </c>
      <c r="D781" s="27" t="s">
        <v>271</v>
      </c>
      <c r="E781" s="18" t="s">
        <v>112</v>
      </c>
      <c r="F781" s="19">
        <v>42785</v>
      </c>
      <c r="G781" s="27" t="s">
        <v>274</v>
      </c>
      <c r="H781" s="20"/>
      <c r="I781" s="20"/>
      <c r="J781" s="22">
        <v>73.58</v>
      </c>
      <c r="K781" s="22">
        <v>9.74</v>
      </c>
      <c r="L781" s="20"/>
      <c r="M781" s="22">
        <v>38.4</v>
      </c>
      <c r="N781" s="22">
        <v>5.86</v>
      </c>
      <c r="O781" s="22">
        <v>-1.82</v>
      </c>
      <c r="P781" s="22">
        <v>-1</v>
      </c>
      <c r="Q781" s="28">
        <f t="shared" si="24"/>
        <v>-2.8200000000000003</v>
      </c>
      <c r="R781" s="22">
        <v>7.56</v>
      </c>
      <c r="S781" s="20"/>
      <c r="T781" s="28">
        <f t="shared" si="25"/>
        <v>7.56</v>
      </c>
      <c r="U781" s="20"/>
      <c r="W781" s="135">
        <f t="array" ref="W781">SUM(($D781=W$25)*($G781="CM")*($H781:$P781))</f>
        <v>0</v>
      </c>
      <c r="X781" s="135">
        <f t="array" ref="X781">SUM(($D781=W$25)*($G781&lt;&gt;"CM")*($H781:$P781))</f>
        <v>124.76</v>
      </c>
      <c r="AA781" s="135">
        <f t="array" ref="AA781">SUM(($D781=AA$25)*($G781="CM")*(H781+I781+J781+K781+L781+N781))</f>
        <v>0</v>
      </c>
      <c r="AB781" s="135">
        <f t="array" ref="AB781">SUM(($D781=AA$25)*($G781&lt;&gt;"CM")*(H781+I781+J781+K781+L781+N781))</f>
        <v>0</v>
      </c>
    </row>
    <row r="782" spans="1:28" ht="15.75" thickBot="1" x14ac:dyDescent="0.3">
      <c r="A782" s="18" t="s">
        <v>22</v>
      </c>
      <c r="B782" s="18" t="s">
        <v>22</v>
      </c>
      <c r="C782" s="18" t="s">
        <v>111</v>
      </c>
      <c r="D782" s="27" t="s">
        <v>271</v>
      </c>
      <c r="E782" s="18" t="s">
        <v>112</v>
      </c>
      <c r="F782" s="19">
        <v>42790</v>
      </c>
      <c r="G782" s="27" t="s">
        <v>274</v>
      </c>
      <c r="H782" s="21"/>
      <c r="I782" s="21"/>
      <c r="J782" s="23">
        <v>0</v>
      </c>
      <c r="K782" s="23">
        <v>0</v>
      </c>
      <c r="L782" s="21"/>
      <c r="M782" s="23">
        <v>0</v>
      </c>
      <c r="N782" s="23">
        <v>0</v>
      </c>
      <c r="O782" s="23">
        <v>0</v>
      </c>
      <c r="P782" s="23">
        <v>0</v>
      </c>
      <c r="Q782" s="28">
        <f t="shared" si="24"/>
        <v>0</v>
      </c>
      <c r="R782" s="23">
        <v>0</v>
      </c>
      <c r="S782" s="21"/>
      <c r="T782" s="28">
        <f t="shared" si="25"/>
        <v>0</v>
      </c>
      <c r="U782" s="21"/>
      <c r="W782" s="135">
        <f t="array" ref="W782">SUM(($D782=W$25)*($G782="CM")*($H782:$P782))</f>
        <v>0</v>
      </c>
      <c r="X782" s="135">
        <f t="array" ref="X782">SUM(($D782=W$25)*($G782&lt;&gt;"CM")*($H782:$P782))</f>
        <v>0</v>
      </c>
      <c r="AA782" s="135">
        <f t="array" ref="AA782">SUM(($D782=AA$25)*($G782="CM")*(H782+I782+J782+K782+L782+N782))</f>
        <v>0</v>
      </c>
      <c r="AB782" s="135">
        <f t="array" ref="AB782">SUM(($D782=AA$25)*($G782&lt;&gt;"CM")*(H782+I782+J782+K782+L782+N782))</f>
        <v>0</v>
      </c>
    </row>
    <row r="783" spans="1:28" ht="15.75" thickBot="1" x14ac:dyDescent="0.3">
      <c r="A783" s="18" t="s">
        <v>22</v>
      </c>
      <c r="B783" s="18" t="s">
        <v>22</v>
      </c>
      <c r="C783" s="18" t="s">
        <v>111</v>
      </c>
      <c r="D783" s="27" t="s">
        <v>271</v>
      </c>
      <c r="E783" s="18" t="s">
        <v>112</v>
      </c>
      <c r="F783" s="19">
        <v>42799</v>
      </c>
      <c r="G783" s="27" t="s">
        <v>274</v>
      </c>
      <c r="H783" s="20"/>
      <c r="I783" s="20"/>
      <c r="J783" s="22">
        <v>0</v>
      </c>
      <c r="K783" s="22">
        <v>0</v>
      </c>
      <c r="L783" s="20"/>
      <c r="M783" s="22">
        <v>0</v>
      </c>
      <c r="N783" s="22">
        <v>0</v>
      </c>
      <c r="O783" s="22">
        <v>0</v>
      </c>
      <c r="P783" s="22">
        <v>0</v>
      </c>
      <c r="Q783" s="28">
        <f t="shared" si="24"/>
        <v>0</v>
      </c>
      <c r="R783" s="22">
        <v>0</v>
      </c>
      <c r="S783" s="20"/>
      <c r="T783" s="28">
        <f t="shared" si="25"/>
        <v>0</v>
      </c>
      <c r="U783" s="20"/>
      <c r="W783" s="135">
        <f t="array" ref="W783">SUM(($D783=W$25)*($G783="CM")*($H783:$P783))</f>
        <v>0</v>
      </c>
      <c r="X783" s="135">
        <f t="array" ref="X783">SUM(($D783=W$25)*($G783&lt;&gt;"CM")*($H783:$P783))</f>
        <v>0</v>
      </c>
      <c r="AA783" s="135">
        <f t="array" ref="AA783">SUM(($D783=AA$25)*($G783="CM")*(H783+I783+J783+K783+L783+N783))</f>
        <v>0</v>
      </c>
      <c r="AB783" s="135">
        <f t="array" ref="AB783">SUM(($D783=AA$25)*($G783&lt;&gt;"CM")*(H783+I783+J783+K783+L783+N783))</f>
        <v>0</v>
      </c>
    </row>
    <row r="784" spans="1:28" ht="15.75" thickBot="1" x14ac:dyDescent="0.3">
      <c r="A784" s="18" t="s">
        <v>22</v>
      </c>
      <c r="B784" s="18" t="s">
        <v>22</v>
      </c>
      <c r="C784" s="18" t="s">
        <v>111</v>
      </c>
      <c r="D784" s="27" t="s">
        <v>271</v>
      </c>
      <c r="E784" s="18" t="s">
        <v>112</v>
      </c>
      <c r="F784" s="19">
        <v>42802</v>
      </c>
      <c r="G784" s="27" t="s">
        <v>274</v>
      </c>
      <c r="H784" s="21"/>
      <c r="I784" s="21"/>
      <c r="J784" s="23">
        <v>0</v>
      </c>
      <c r="K784" s="23">
        <v>0</v>
      </c>
      <c r="L784" s="21"/>
      <c r="M784" s="23">
        <v>0</v>
      </c>
      <c r="N784" s="23">
        <v>0</v>
      </c>
      <c r="O784" s="23">
        <v>0</v>
      </c>
      <c r="P784" s="23">
        <v>0</v>
      </c>
      <c r="Q784" s="28">
        <f t="shared" si="24"/>
        <v>0</v>
      </c>
      <c r="R784" s="23">
        <v>0</v>
      </c>
      <c r="S784" s="21"/>
      <c r="T784" s="28">
        <f t="shared" si="25"/>
        <v>0</v>
      </c>
      <c r="U784" s="21"/>
      <c r="W784" s="135">
        <f t="array" ref="W784">SUM(($D784=W$25)*($G784="CM")*($H784:$P784))</f>
        <v>0</v>
      </c>
      <c r="X784" s="135">
        <f t="array" ref="X784">SUM(($D784=W$25)*($G784&lt;&gt;"CM")*($H784:$P784))</f>
        <v>0</v>
      </c>
      <c r="AA784" s="135">
        <f t="array" ref="AA784">SUM(($D784=AA$25)*($G784="CM")*(H784+I784+J784+K784+L784+N784))</f>
        <v>0</v>
      </c>
      <c r="AB784" s="135">
        <f t="array" ref="AB784">SUM(($D784=AA$25)*($G784&lt;&gt;"CM")*(H784+I784+J784+K784+L784+N784))</f>
        <v>0</v>
      </c>
    </row>
    <row r="785" spans="1:28" ht="15.75" thickBot="1" x14ac:dyDescent="0.3">
      <c r="A785" s="18" t="s">
        <v>22</v>
      </c>
      <c r="B785" s="18" t="s">
        <v>22</v>
      </c>
      <c r="C785" s="18" t="s">
        <v>111</v>
      </c>
      <c r="D785" s="27" t="s">
        <v>271</v>
      </c>
      <c r="E785" s="18" t="s">
        <v>112</v>
      </c>
      <c r="F785" s="19">
        <v>42804</v>
      </c>
      <c r="G785" s="27" t="s">
        <v>274</v>
      </c>
      <c r="H785" s="20"/>
      <c r="I785" s="20"/>
      <c r="J785" s="22">
        <v>-5.21</v>
      </c>
      <c r="K785" s="22">
        <v>-0.69</v>
      </c>
      <c r="L785" s="20"/>
      <c r="M785" s="22">
        <v>-2.73</v>
      </c>
      <c r="N785" s="22">
        <v>-0.41</v>
      </c>
      <c r="O785" s="22">
        <v>-0.02</v>
      </c>
      <c r="P785" s="22">
        <v>0.04</v>
      </c>
      <c r="Q785" s="28">
        <f t="shared" si="24"/>
        <v>0.02</v>
      </c>
      <c r="R785" s="22">
        <v>-0.49</v>
      </c>
      <c r="S785" s="20"/>
      <c r="T785" s="28">
        <f t="shared" si="25"/>
        <v>-0.49</v>
      </c>
      <c r="U785" s="20"/>
      <c r="W785" s="135">
        <f t="array" ref="W785">SUM(($D785=W$25)*($G785="CM")*($H785:$P785))</f>
        <v>0</v>
      </c>
      <c r="X785" s="135">
        <f t="array" ref="X785">SUM(($D785=W$25)*($G785&lt;&gt;"CM")*($H785:$P785))</f>
        <v>-9.0200000000000014</v>
      </c>
      <c r="AA785" s="135">
        <f t="array" ref="AA785">SUM(($D785=AA$25)*($G785="CM")*(H785+I785+J785+K785+L785+N785))</f>
        <v>0</v>
      </c>
      <c r="AB785" s="135">
        <f t="array" ref="AB785">SUM(($D785=AA$25)*($G785&lt;&gt;"CM")*(H785+I785+J785+K785+L785+N785))</f>
        <v>0</v>
      </c>
    </row>
    <row r="786" spans="1:28" ht="15.75" thickBot="1" x14ac:dyDescent="0.3">
      <c r="A786" s="18" t="s">
        <v>22</v>
      </c>
      <c r="B786" s="18" t="s">
        <v>22</v>
      </c>
      <c r="C786" s="18" t="s">
        <v>111</v>
      </c>
      <c r="D786" s="27" t="s">
        <v>271</v>
      </c>
      <c r="E786" s="18" t="s">
        <v>112</v>
      </c>
      <c r="F786" s="19">
        <v>42806</v>
      </c>
      <c r="G786" s="27" t="s">
        <v>274</v>
      </c>
      <c r="H786" s="21"/>
      <c r="I786" s="21"/>
      <c r="J786" s="23">
        <v>-37.29</v>
      </c>
      <c r="K786" s="23">
        <v>-4.93</v>
      </c>
      <c r="L786" s="21"/>
      <c r="M786" s="23">
        <v>-19.46</v>
      </c>
      <c r="N786" s="23">
        <v>-2.97</v>
      </c>
      <c r="O786" s="23">
        <v>-0.17</v>
      </c>
      <c r="P786" s="23">
        <v>0.33</v>
      </c>
      <c r="Q786" s="28">
        <f t="shared" si="24"/>
        <v>0.16</v>
      </c>
      <c r="R786" s="23">
        <v>-3.51</v>
      </c>
      <c r="S786" s="21"/>
      <c r="T786" s="28">
        <f t="shared" si="25"/>
        <v>-3.51</v>
      </c>
      <c r="U786" s="21"/>
      <c r="W786" s="135">
        <f t="array" ref="W786">SUM(($D786=W$25)*($G786="CM")*($H786:$P786))</f>
        <v>0</v>
      </c>
      <c r="X786" s="135">
        <f t="array" ref="X786">SUM(($D786=W$25)*($G786&lt;&gt;"CM")*($H786:$P786))</f>
        <v>-64.490000000000009</v>
      </c>
      <c r="AA786" s="135">
        <f t="array" ref="AA786">SUM(($D786=AA$25)*($G786="CM")*(H786+I786+J786+K786+L786+N786))</f>
        <v>0</v>
      </c>
      <c r="AB786" s="135">
        <f t="array" ref="AB786">SUM(($D786=AA$25)*($G786&lt;&gt;"CM")*(H786+I786+J786+K786+L786+N786))</f>
        <v>0</v>
      </c>
    </row>
    <row r="787" spans="1:28" ht="15.75" thickBot="1" x14ac:dyDescent="0.3">
      <c r="A787" s="18" t="s">
        <v>22</v>
      </c>
      <c r="B787" s="18" t="s">
        <v>22</v>
      </c>
      <c r="C787" s="18" t="s">
        <v>111</v>
      </c>
      <c r="D787" s="27" t="s">
        <v>271</v>
      </c>
      <c r="E787" s="18" t="s">
        <v>112</v>
      </c>
      <c r="F787" s="19">
        <v>42808</v>
      </c>
      <c r="G787" s="27" t="s">
        <v>274</v>
      </c>
      <c r="H787" s="20"/>
      <c r="I787" s="20"/>
      <c r="J787" s="22">
        <v>-0.48</v>
      </c>
      <c r="K787" s="22">
        <v>-0.06</v>
      </c>
      <c r="L787" s="20"/>
      <c r="M787" s="22">
        <v>-0.24</v>
      </c>
      <c r="N787" s="22">
        <v>-0.04</v>
      </c>
      <c r="O787" s="22">
        <v>-0.01</v>
      </c>
      <c r="P787" s="22">
        <v>0.01</v>
      </c>
      <c r="Q787" s="28">
        <f t="shared" si="24"/>
        <v>0</v>
      </c>
      <c r="R787" s="22">
        <v>-0.05</v>
      </c>
      <c r="S787" s="20"/>
      <c r="T787" s="28">
        <f t="shared" si="25"/>
        <v>-0.05</v>
      </c>
      <c r="U787" s="20"/>
      <c r="W787" s="135">
        <f t="array" ref="W787">SUM(($D787=W$25)*($G787="CM")*($H787:$P787))</f>
        <v>0</v>
      </c>
      <c r="X787" s="135">
        <f t="array" ref="X787">SUM(($D787=W$25)*($G787&lt;&gt;"CM")*($H787:$P787))</f>
        <v>-0.82000000000000006</v>
      </c>
      <c r="AA787" s="135">
        <f t="array" ref="AA787">SUM(($D787=AA$25)*($G787="CM")*(H787+I787+J787+K787+L787+N787))</f>
        <v>0</v>
      </c>
      <c r="AB787" s="135">
        <f t="array" ref="AB787">SUM(($D787=AA$25)*($G787&lt;&gt;"CM")*(H787+I787+J787+K787+L787+N787))</f>
        <v>0</v>
      </c>
    </row>
    <row r="788" spans="1:28" ht="15.75" thickBot="1" x14ac:dyDescent="0.3">
      <c r="A788" s="18" t="s">
        <v>22</v>
      </c>
      <c r="B788" s="18" t="s">
        <v>22</v>
      </c>
      <c r="C788" s="18" t="s">
        <v>111</v>
      </c>
      <c r="D788" s="27" t="s">
        <v>271</v>
      </c>
      <c r="E788" s="18" t="s">
        <v>112</v>
      </c>
      <c r="F788" s="19">
        <v>42809</v>
      </c>
      <c r="G788" s="27" t="s">
        <v>274</v>
      </c>
      <c r="H788" s="21"/>
      <c r="I788" s="21"/>
      <c r="J788" s="23">
        <v>-15.87</v>
      </c>
      <c r="K788" s="23">
        <v>-2.1</v>
      </c>
      <c r="L788" s="21"/>
      <c r="M788" s="23">
        <v>-8.2899999999999991</v>
      </c>
      <c r="N788" s="23">
        <v>-1.27</v>
      </c>
      <c r="O788" s="23">
        <v>-7.0000000000000007E-2</v>
      </c>
      <c r="P788" s="23">
        <v>0.14000000000000001</v>
      </c>
      <c r="Q788" s="28">
        <f t="shared" si="24"/>
        <v>7.0000000000000007E-2</v>
      </c>
      <c r="R788" s="23">
        <v>-1.5</v>
      </c>
      <c r="S788" s="21"/>
      <c r="T788" s="28">
        <f t="shared" si="25"/>
        <v>-1.5</v>
      </c>
      <c r="U788" s="21"/>
      <c r="W788" s="135">
        <f t="array" ref="W788">SUM(($D788=W$25)*($G788="CM")*($H788:$P788))</f>
        <v>0</v>
      </c>
      <c r="X788" s="135">
        <f t="array" ref="X788">SUM(($D788=W$25)*($G788&lt;&gt;"CM")*($H788:$P788))</f>
        <v>-27.459999999999997</v>
      </c>
      <c r="AA788" s="135">
        <f t="array" ref="AA788">SUM(($D788=AA$25)*($G788="CM")*(H788+I788+J788+K788+L788+N788))</f>
        <v>0</v>
      </c>
      <c r="AB788" s="135">
        <f t="array" ref="AB788">SUM(($D788=AA$25)*($G788&lt;&gt;"CM")*(H788+I788+J788+K788+L788+N788))</f>
        <v>0</v>
      </c>
    </row>
    <row r="789" spans="1:28" ht="15.75" thickBot="1" x14ac:dyDescent="0.3">
      <c r="A789" s="18" t="s">
        <v>22</v>
      </c>
      <c r="B789" s="18" t="s">
        <v>22</v>
      </c>
      <c r="C789" s="18" t="s">
        <v>111</v>
      </c>
      <c r="D789" s="27" t="s">
        <v>271</v>
      </c>
      <c r="E789" s="18" t="s">
        <v>112</v>
      </c>
      <c r="F789" s="19">
        <v>42810</v>
      </c>
      <c r="G789" s="27" t="s">
        <v>274</v>
      </c>
      <c r="H789" s="20"/>
      <c r="I789" s="20"/>
      <c r="J789" s="22">
        <v>-26.9</v>
      </c>
      <c r="K789" s="22">
        <v>-3.55</v>
      </c>
      <c r="L789" s="20"/>
      <c r="M789" s="22">
        <v>-14.04</v>
      </c>
      <c r="N789" s="22">
        <v>-2.14</v>
      </c>
      <c r="O789" s="22">
        <v>-0.13</v>
      </c>
      <c r="P789" s="22">
        <v>0.24</v>
      </c>
      <c r="Q789" s="28">
        <f t="shared" si="24"/>
        <v>0.10999999999999999</v>
      </c>
      <c r="R789" s="22">
        <v>-2.54</v>
      </c>
      <c r="S789" s="20"/>
      <c r="T789" s="28">
        <f t="shared" si="25"/>
        <v>-2.54</v>
      </c>
      <c r="U789" s="20"/>
      <c r="W789" s="135">
        <f t="array" ref="W789">SUM(($D789=W$25)*($G789="CM")*($H789:$P789))</f>
        <v>0</v>
      </c>
      <c r="X789" s="135">
        <f t="array" ref="X789">SUM(($D789=W$25)*($G789&lt;&gt;"CM")*($H789:$P789))</f>
        <v>-46.519999999999996</v>
      </c>
      <c r="AA789" s="135">
        <f t="array" ref="AA789">SUM(($D789=AA$25)*($G789="CM")*(H789+I789+J789+K789+L789+N789))</f>
        <v>0</v>
      </c>
      <c r="AB789" s="135">
        <f t="array" ref="AB789">SUM(($D789=AA$25)*($G789&lt;&gt;"CM")*(H789+I789+J789+K789+L789+N789))</f>
        <v>0</v>
      </c>
    </row>
    <row r="790" spans="1:28" ht="15.75" thickBot="1" x14ac:dyDescent="0.3">
      <c r="A790" s="18" t="s">
        <v>22</v>
      </c>
      <c r="B790" s="18" t="s">
        <v>22</v>
      </c>
      <c r="C790" s="18" t="s">
        <v>111</v>
      </c>
      <c r="D790" s="27" t="s">
        <v>271</v>
      </c>
      <c r="E790" s="18" t="s">
        <v>112</v>
      </c>
      <c r="F790" s="19">
        <v>42813</v>
      </c>
      <c r="G790" s="27" t="s">
        <v>274</v>
      </c>
      <c r="H790" s="21"/>
      <c r="I790" s="21"/>
      <c r="J790" s="23">
        <v>-52.23</v>
      </c>
      <c r="K790" s="23">
        <v>-6.91</v>
      </c>
      <c r="L790" s="21"/>
      <c r="M790" s="23">
        <v>-27.25</v>
      </c>
      <c r="N790" s="23">
        <v>-4.16</v>
      </c>
      <c r="O790" s="23">
        <v>-0.23</v>
      </c>
      <c r="P790" s="23">
        <v>0.46</v>
      </c>
      <c r="Q790" s="28">
        <f t="shared" si="24"/>
        <v>0.23</v>
      </c>
      <c r="R790" s="23">
        <v>-4.91</v>
      </c>
      <c r="S790" s="21"/>
      <c r="T790" s="28">
        <f t="shared" si="25"/>
        <v>-4.91</v>
      </c>
      <c r="U790" s="21"/>
      <c r="W790" s="135">
        <f t="array" ref="W790">SUM(($D790=W$25)*($G790="CM")*($H790:$P790))</f>
        <v>0</v>
      </c>
      <c r="X790" s="135">
        <f t="array" ref="X790">SUM(($D790=W$25)*($G790&lt;&gt;"CM")*($H790:$P790))</f>
        <v>-90.320000000000007</v>
      </c>
      <c r="AA790" s="135">
        <f t="array" ref="AA790">SUM(($D790=AA$25)*($G790="CM")*(H790+I790+J790+K790+L790+N790))</f>
        <v>0</v>
      </c>
      <c r="AB790" s="135">
        <f t="array" ref="AB790">SUM(($D790=AA$25)*($G790&lt;&gt;"CM")*(H790+I790+J790+K790+L790+N790))</f>
        <v>0</v>
      </c>
    </row>
    <row r="791" spans="1:28" ht="15.75" thickBot="1" x14ac:dyDescent="0.3">
      <c r="A791" s="18" t="s">
        <v>22</v>
      </c>
      <c r="B791" s="18" t="s">
        <v>22</v>
      </c>
      <c r="C791" s="18" t="s">
        <v>111</v>
      </c>
      <c r="D791" s="27" t="s">
        <v>271</v>
      </c>
      <c r="E791" s="18" t="s">
        <v>112</v>
      </c>
      <c r="F791" s="19">
        <v>42814</v>
      </c>
      <c r="G791" s="27" t="s">
        <v>274</v>
      </c>
      <c r="H791" s="20"/>
      <c r="I791" s="20"/>
      <c r="J791" s="22">
        <v>0</v>
      </c>
      <c r="K791" s="22">
        <v>0</v>
      </c>
      <c r="L791" s="20"/>
      <c r="M791" s="22">
        <v>0</v>
      </c>
      <c r="N791" s="22">
        <v>0</v>
      </c>
      <c r="O791" s="22">
        <v>0</v>
      </c>
      <c r="P791" s="22">
        <v>0</v>
      </c>
      <c r="Q791" s="28">
        <f t="shared" si="24"/>
        <v>0</v>
      </c>
      <c r="R791" s="22">
        <v>0</v>
      </c>
      <c r="S791" s="20"/>
      <c r="T791" s="28">
        <f t="shared" si="25"/>
        <v>0</v>
      </c>
      <c r="U791" s="20"/>
      <c r="W791" s="135">
        <f t="array" ref="W791">SUM(($D791=W$25)*($G791="CM")*($H791:$P791))</f>
        <v>0</v>
      </c>
      <c r="X791" s="135">
        <f t="array" ref="X791">SUM(($D791=W$25)*($G791&lt;&gt;"CM")*($H791:$P791))</f>
        <v>0</v>
      </c>
      <c r="AA791" s="135">
        <f t="array" ref="AA791">SUM(($D791=AA$25)*($G791="CM")*(H791+I791+J791+K791+L791+N791))</f>
        <v>0</v>
      </c>
      <c r="AB791" s="135">
        <f t="array" ref="AB791">SUM(($D791=AA$25)*($G791&lt;&gt;"CM")*(H791+I791+J791+K791+L791+N791))</f>
        <v>0</v>
      </c>
    </row>
    <row r="792" spans="1:28" ht="15.75" thickBot="1" x14ac:dyDescent="0.3">
      <c r="A792" s="18" t="s">
        <v>22</v>
      </c>
      <c r="B792" s="18" t="s">
        <v>22</v>
      </c>
      <c r="C792" s="18" t="s">
        <v>111</v>
      </c>
      <c r="D792" s="27" t="s">
        <v>271</v>
      </c>
      <c r="E792" s="18" t="s">
        <v>112</v>
      </c>
      <c r="F792" s="19">
        <v>42815</v>
      </c>
      <c r="G792" s="27" t="s">
        <v>274</v>
      </c>
      <c r="H792" s="21"/>
      <c r="I792" s="21"/>
      <c r="J792" s="23">
        <v>0</v>
      </c>
      <c r="K792" s="23">
        <v>0</v>
      </c>
      <c r="L792" s="21"/>
      <c r="M792" s="23">
        <v>0</v>
      </c>
      <c r="N792" s="23">
        <v>0</v>
      </c>
      <c r="O792" s="23">
        <v>0</v>
      </c>
      <c r="P792" s="23">
        <v>0</v>
      </c>
      <c r="Q792" s="28">
        <f t="shared" si="24"/>
        <v>0</v>
      </c>
      <c r="R792" s="23">
        <v>0</v>
      </c>
      <c r="S792" s="21"/>
      <c r="T792" s="28">
        <f t="shared" si="25"/>
        <v>0</v>
      </c>
      <c r="U792" s="21"/>
      <c r="W792" s="135">
        <f t="array" ref="W792">SUM(($D792=W$25)*($G792="CM")*($H792:$P792))</f>
        <v>0</v>
      </c>
      <c r="X792" s="135">
        <f t="array" ref="X792">SUM(($D792=W$25)*($G792&lt;&gt;"CM")*($H792:$P792))</f>
        <v>0</v>
      </c>
      <c r="AA792" s="135">
        <f t="array" ref="AA792">SUM(($D792=AA$25)*($G792="CM")*(H792+I792+J792+K792+L792+N792))</f>
        <v>0</v>
      </c>
      <c r="AB792" s="135">
        <f t="array" ref="AB792">SUM(($D792=AA$25)*($G792&lt;&gt;"CM")*(H792+I792+J792+K792+L792+N792))</f>
        <v>0</v>
      </c>
    </row>
    <row r="793" spans="1:28" ht="15.75" thickBot="1" x14ac:dyDescent="0.3">
      <c r="A793" s="18" t="s">
        <v>22</v>
      </c>
      <c r="B793" s="18" t="s">
        <v>22</v>
      </c>
      <c r="C793" s="18" t="s">
        <v>111</v>
      </c>
      <c r="D793" s="27" t="s">
        <v>271</v>
      </c>
      <c r="E793" s="18" t="s">
        <v>112</v>
      </c>
      <c r="F793" s="19">
        <v>42816</v>
      </c>
      <c r="G793" s="27" t="s">
        <v>274</v>
      </c>
      <c r="H793" s="20"/>
      <c r="I793" s="20"/>
      <c r="J793" s="22">
        <v>0</v>
      </c>
      <c r="K793" s="22">
        <v>0</v>
      </c>
      <c r="L793" s="20"/>
      <c r="M793" s="22">
        <v>0</v>
      </c>
      <c r="N793" s="22">
        <v>0</v>
      </c>
      <c r="O793" s="22">
        <v>0</v>
      </c>
      <c r="P793" s="22">
        <v>0</v>
      </c>
      <c r="Q793" s="28">
        <f t="shared" si="24"/>
        <v>0</v>
      </c>
      <c r="R793" s="22">
        <v>0</v>
      </c>
      <c r="S793" s="20"/>
      <c r="T793" s="28">
        <f t="shared" si="25"/>
        <v>0</v>
      </c>
      <c r="U793" s="20"/>
      <c r="W793" s="135">
        <f t="array" ref="W793">SUM(($D793=W$25)*($G793="CM")*($H793:$P793))</f>
        <v>0</v>
      </c>
      <c r="X793" s="135">
        <f t="array" ref="X793">SUM(($D793=W$25)*($G793&lt;&gt;"CM")*($H793:$P793))</f>
        <v>0</v>
      </c>
      <c r="AA793" s="135">
        <f t="array" ref="AA793">SUM(($D793=AA$25)*($G793="CM")*(H793+I793+J793+K793+L793+N793))</f>
        <v>0</v>
      </c>
      <c r="AB793" s="135">
        <f t="array" ref="AB793">SUM(($D793=AA$25)*($G793&lt;&gt;"CM")*(H793+I793+J793+K793+L793+N793))</f>
        <v>0</v>
      </c>
    </row>
    <row r="794" spans="1:28" ht="15.75" thickBot="1" x14ac:dyDescent="0.3">
      <c r="A794" s="18" t="s">
        <v>22</v>
      </c>
      <c r="B794" s="18" t="s">
        <v>22</v>
      </c>
      <c r="C794" s="18" t="s">
        <v>111</v>
      </c>
      <c r="D794" s="27" t="s">
        <v>271</v>
      </c>
      <c r="E794" s="18" t="s">
        <v>112</v>
      </c>
      <c r="F794" s="19">
        <v>42818</v>
      </c>
      <c r="G794" s="27" t="s">
        <v>274</v>
      </c>
      <c r="H794" s="21"/>
      <c r="I794" s="21"/>
      <c r="J794" s="23">
        <v>0</v>
      </c>
      <c r="K794" s="23">
        <v>0</v>
      </c>
      <c r="L794" s="21"/>
      <c r="M794" s="23">
        <v>0</v>
      </c>
      <c r="N794" s="23">
        <v>0</v>
      </c>
      <c r="O794" s="23">
        <v>0</v>
      </c>
      <c r="P794" s="23">
        <v>0</v>
      </c>
      <c r="Q794" s="28">
        <f t="shared" si="24"/>
        <v>0</v>
      </c>
      <c r="R794" s="23">
        <v>0</v>
      </c>
      <c r="S794" s="21"/>
      <c r="T794" s="28">
        <f t="shared" si="25"/>
        <v>0</v>
      </c>
      <c r="U794" s="21"/>
      <c r="W794" s="135">
        <f t="array" ref="W794">SUM(($D794=W$25)*($G794="CM")*($H794:$P794))</f>
        <v>0</v>
      </c>
      <c r="X794" s="135">
        <f t="array" ref="X794">SUM(($D794=W$25)*($G794&lt;&gt;"CM")*($H794:$P794))</f>
        <v>0</v>
      </c>
      <c r="AA794" s="135">
        <f t="array" ref="AA794">SUM(($D794=AA$25)*($G794="CM")*(H794+I794+J794+K794+L794+N794))</f>
        <v>0</v>
      </c>
      <c r="AB794" s="135">
        <f t="array" ref="AB794">SUM(($D794=AA$25)*($G794&lt;&gt;"CM")*(H794+I794+J794+K794+L794+N794))</f>
        <v>0</v>
      </c>
    </row>
    <row r="795" spans="1:28" ht="15.75" thickBot="1" x14ac:dyDescent="0.3">
      <c r="A795" s="18" t="s">
        <v>22</v>
      </c>
      <c r="B795" s="18" t="s">
        <v>22</v>
      </c>
      <c r="C795" s="18" t="s">
        <v>111</v>
      </c>
      <c r="D795" s="27" t="s">
        <v>271</v>
      </c>
      <c r="E795" s="18" t="s">
        <v>112</v>
      </c>
      <c r="F795" s="19">
        <v>42824</v>
      </c>
      <c r="G795" s="27" t="s">
        <v>274</v>
      </c>
      <c r="H795" s="20"/>
      <c r="I795" s="20"/>
      <c r="J795" s="22">
        <v>0</v>
      </c>
      <c r="K795" s="22">
        <v>0</v>
      </c>
      <c r="L795" s="20"/>
      <c r="M795" s="22">
        <v>0</v>
      </c>
      <c r="N795" s="22">
        <v>0</v>
      </c>
      <c r="O795" s="22">
        <v>0</v>
      </c>
      <c r="P795" s="22">
        <v>0</v>
      </c>
      <c r="Q795" s="28">
        <f t="shared" si="24"/>
        <v>0</v>
      </c>
      <c r="R795" s="22">
        <v>0</v>
      </c>
      <c r="S795" s="20"/>
      <c r="T795" s="28">
        <f t="shared" si="25"/>
        <v>0</v>
      </c>
      <c r="U795" s="20"/>
      <c r="W795" s="135">
        <f t="array" ref="W795">SUM(($D795=W$25)*($G795="CM")*($H795:$P795))</f>
        <v>0</v>
      </c>
      <c r="X795" s="135">
        <f t="array" ref="X795">SUM(($D795=W$25)*($G795&lt;&gt;"CM")*($H795:$P795))</f>
        <v>0</v>
      </c>
      <c r="AA795" s="135">
        <f t="array" ref="AA795">SUM(($D795=AA$25)*($G795="CM")*(H795+I795+J795+K795+L795+N795))</f>
        <v>0</v>
      </c>
      <c r="AB795" s="135">
        <f t="array" ref="AB795">SUM(($D795=AA$25)*($G795&lt;&gt;"CM")*(H795+I795+J795+K795+L795+N795))</f>
        <v>0</v>
      </c>
    </row>
    <row r="796" spans="1:28" ht="15.75" thickBot="1" x14ac:dyDescent="0.3">
      <c r="A796" s="18" t="s">
        <v>22</v>
      </c>
      <c r="B796" s="18" t="s">
        <v>22</v>
      </c>
      <c r="C796" s="18" t="s">
        <v>111</v>
      </c>
      <c r="D796" s="27" t="s">
        <v>271</v>
      </c>
      <c r="E796" s="18" t="s">
        <v>112</v>
      </c>
      <c r="F796" s="19">
        <v>42825</v>
      </c>
      <c r="G796" s="27" t="s">
        <v>274</v>
      </c>
      <c r="H796" s="21"/>
      <c r="I796" s="21"/>
      <c r="J796" s="23">
        <v>0</v>
      </c>
      <c r="K796" s="23">
        <v>0</v>
      </c>
      <c r="L796" s="21"/>
      <c r="M796" s="23">
        <v>0</v>
      </c>
      <c r="N796" s="23">
        <v>0</v>
      </c>
      <c r="O796" s="23">
        <v>0</v>
      </c>
      <c r="P796" s="23">
        <v>0</v>
      </c>
      <c r="Q796" s="28">
        <f t="shared" si="24"/>
        <v>0</v>
      </c>
      <c r="R796" s="23">
        <v>0</v>
      </c>
      <c r="S796" s="21"/>
      <c r="T796" s="28">
        <f t="shared" si="25"/>
        <v>0</v>
      </c>
      <c r="U796" s="21"/>
      <c r="W796" s="135">
        <f t="array" ref="W796">SUM(($D796=W$25)*($G796="CM")*($H796:$P796))</f>
        <v>0</v>
      </c>
      <c r="X796" s="135">
        <f t="array" ref="X796">SUM(($D796=W$25)*($G796&lt;&gt;"CM")*($H796:$P796))</f>
        <v>0</v>
      </c>
      <c r="AA796" s="135">
        <f t="array" ref="AA796">SUM(($D796=AA$25)*($G796="CM")*(H796+I796+J796+K796+L796+N796))</f>
        <v>0</v>
      </c>
      <c r="AB796" s="135">
        <f t="array" ref="AB796">SUM(($D796=AA$25)*($G796&lt;&gt;"CM")*(H796+I796+J796+K796+L796+N796))</f>
        <v>0</v>
      </c>
    </row>
    <row r="797" spans="1:28" ht="15.75" thickBot="1" x14ac:dyDescent="0.3">
      <c r="A797" s="18" t="s">
        <v>22</v>
      </c>
      <c r="B797" s="18" t="s">
        <v>22</v>
      </c>
      <c r="C797" s="18" t="s">
        <v>111</v>
      </c>
      <c r="D797" s="27" t="s">
        <v>271</v>
      </c>
      <c r="E797" s="18" t="s">
        <v>112</v>
      </c>
      <c r="F797" s="19">
        <v>42828</v>
      </c>
      <c r="G797" s="27" t="s">
        <v>273</v>
      </c>
      <c r="H797" s="20"/>
      <c r="I797" s="20"/>
      <c r="J797" s="22">
        <v>1043.58</v>
      </c>
      <c r="K797" s="22">
        <v>138.11000000000001</v>
      </c>
      <c r="L797" s="20"/>
      <c r="M797" s="22">
        <v>544.48</v>
      </c>
      <c r="N797" s="22">
        <v>83.2</v>
      </c>
      <c r="O797" s="22">
        <v>-41.35</v>
      </c>
      <c r="P797" s="22">
        <v>-3.21</v>
      </c>
      <c r="Q797" s="28">
        <f t="shared" si="24"/>
        <v>-44.56</v>
      </c>
      <c r="R797" s="22">
        <v>116.99</v>
      </c>
      <c r="S797" s="20"/>
      <c r="T797" s="28">
        <f t="shared" si="25"/>
        <v>116.99</v>
      </c>
      <c r="U797" s="20"/>
      <c r="W797" s="135">
        <f t="array" ref="W797">SUM(($D797=W$25)*($G797="CM")*($H797:$P797))</f>
        <v>1764.8100000000002</v>
      </c>
      <c r="X797" s="135">
        <f t="array" ref="X797">SUM(($D797=W$25)*($G797&lt;&gt;"CM")*($H797:$P797))</f>
        <v>0</v>
      </c>
      <c r="AA797" s="135">
        <f t="array" ref="AA797">SUM(($D797=AA$25)*($G797="CM")*(H797+I797+J797+K797+L797+N797))</f>
        <v>0</v>
      </c>
      <c r="AB797" s="135">
        <f t="array" ref="AB797">SUM(($D797=AA$25)*($G797&lt;&gt;"CM")*(H797+I797+J797+K797+L797+N797))</f>
        <v>0</v>
      </c>
    </row>
    <row r="798" spans="1:28" ht="15.75" thickBot="1" x14ac:dyDescent="0.3">
      <c r="A798" s="18" t="s">
        <v>22</v>
      </c>
      <c r="B798" s="18" t="s">
        <v>22</v>
      </c>
      <c r="C798" s="18" t="s">
        <v>111</v>
      </c>
      <c r="D798" s="27" t="s">
        <v>271</v>
      </c>
      <c r="E798" s="18" t="s">
        <v>112</v>
      </c>
      <c r="F798" s="19">
        <v>42829</v>
      </c>
      <c r="G798" s="27" t="s">
        <v>273</v>
      </c>
      <c r="H798" s="21"/>
      <c r="I798" s="21"/>
      <c r="J798" s="23">
        <v>748.77</v>
      </c>
      <c r="K798" s="23">
        <v>99.06</v>
      </c>
      <c r="L798" s="21"/>
      <c r="M798" s="23">
        <v>390.71</v>
      </c>
      <c r="N798" s="23">
        <v>59.81</v>
      </c>
      <c r="O798" s="23">
        <v>-29.64</v>
      </c>
      <c r="P798" s="23">
        <v>-2.2999999999999998</v>
      </c>
      <c r="Q798" s="28">
        <f t="shared" si="24"/>
        <v>-31.94</v>
      </c>
      <c r="R798" s="23">
        <v>83.95</v>
      </c>
      <c r="S798" s="21"/>
      <c r="T798" s="28">
        <f t="shared" si="25"/>
        <v>83.95</v>
      </c>
      <c r="U798" s="21"/>
      <c r="W798" s="135">
        <f t="array" ref="W798">SUM(($D798=W$25)*($G798="CM")*($H798:$P798))</f>
        <v>1266.4099999999999</v>
      </c>
      <c r="X798" s="135">
        <f t="array" ref="X798">SUM(($D798=W$25)*($G798&lt;&gt;"CM")*($H798:$P798))</f>
        <v>0</v>
      </c>
      <c r="AA798" s="135">
        <f t="array" ref="AA798">SUM(($D798=AA$25)*($G798="CM")*(H798+I798+J798+K798+L798+N798))</f>
        <v>0</v>
      </c>
      <c r="AB798" s="135">
        <f t="array" ref="AB798">SUM(($D798=AA$25)*($G798&lt;&gt;"CM")*(H798+I798+J798+K798+L798+N798))</f>
        <v>0</v>
      </c>
    </row>
    <row r="799" spans="1:28" ht="15.75" thickBot="1" x14ac:dyDescent="0.3">
      <c r="A799" s="18" t="s">
        <v>22</v>
      </c>
      <c r="B799" s="18" t="s">
        <v>22</v>
      </c>
      <c r="C799" s="18" t="s">
        <v>111</v>
      </c>
      <c r="D799" s="27" t="s">
        <v>271</v>
      </c>
      <c r="E799" s="18" t="s">
        <v>112</v>
      </c>
      <c r="F799" s="19">
        <v>42830</v>
      </c>
      <c r="G799" s="27" t="s">
        <v>273</v>
      </c>
      <c r="H799" s="20"/>
      <c r="I799" s="20"/>
      <c r="J799" s="22">
        <v>2650.75</v>
      </c>
      <c r="K799" s="22">
        <v>350.74</v>
      </c>
      <c r="L799" s="20"/>
      <c r="M799" s="22">
        <v>1383.16</v>
      </c>
      <c r="N799" s="22">
        <v>212.02</v>
      </c>
      <c r="O799" s="22">
        <v>-105</v>
      </c>
      <c r="P799" s="22">
        <v>-8.1199999999999992</v>
      </c>
      <c r="Q799" s="28">
        <f t="shared" si="24"/>
        <v>-113.12</v>
      </c>
      <c r="R799" s="22">
        <v>297.27999999999997</v>
      </c>
      <c r="S799" s="20"/>
      <c r="T799" s="28">
        <f t="shared" si="25"/>
        <v>297.27999999999997</v>
      </c>
      <c r="U799" s="20"/>
      <c r="W799" s="135">
        <f t="array" ref="W799">SUM(($D799=W$25)*($G799="CM")*($H799:$P799))</f>
        <v>4483.55</v>
      </c>
      <c r="X799" s="135">
        <f t="array" ref="X799">SUM(($D799=W$25)*($G799&lt;&gt;"CM")*($H799:$P799))</f>
        <v>0</v>
      </c>
      <c r="AA799" s="135">
        <f t="array" ref="AA799">SUM(($D799=AA$25)*($G799="CM")*(H799+I799+J799+K799+L799+N799))</f>
        <v>0</v>
      </c>
      <c r="AB799" s="135">
        <f t="array" ref="AB799">SUM(($D799=AA$25)*($G799&lt;&gt;"CM")*(H799+I799+J799+K799+L799+N799))</f>
        <v>0</v>
      </c>
    </row>
    <row r="800" spans="1:28" ht="15.75" thickBot="1" x14ac:dyDescent="0.3">
      <c r="A800" s="18" t="s">
        <v>22</v>
      </c>
      <c r="B800" s="18" t="s">
        <v>22</v>
      </c>
      <c r="C800" s="18" t="s">
        <v>111</v>
      </c>
      <c r="D800" s="27" t="s">
        <v>271</v>
      </c>
      <c r="E800" s="18" t="s">
        <v>112</v>
      </c>
      <c r="F800" s="19">
        <v>42831</v>
      </c>
      <c r="G800" s="27" t="s">
        <v>273</v>
      </c>
      <c r="H800" s="21"/>
      <c r="I800" s="21"/>
      <c r="J800" s="23">
        <v>3249.38</v>
      </c>
      <c r="K800" s="23">
        <v>429.88</v>
      </c>
      <c r="L800" s="21"/>
      <c r="M800" s="23">
        <v>1695.31</v>
      </c>
      <c r="N800" s="23">
        <v>260.14</v>
      </c>
      <c r="O800" s="23">
        <v>-128.69999999999999</v>
      </c>
      <c r="P800" s="23">
        <v>-9.98</v>
      </c>
      <c r="Q800" s="28">
        <f t="shared" si="24"/>
        <v>-138.67999999999998</v>
      </c>
      <c r="R800" s="23">
        <v>364.46</v>
      </c>
      <c r="S800" s="21"/>
      <c r="T800" s="28">
        <f t="shared" si="25"/>
        <v>364.46</v>
      </c>
      <c r="U800" s="21"/>
      <c r="W800" s="135">
        <f t="array" ref="W800">SUM(($D800=W$25)*($G800="CM")*($H800:$P800))</f>
        <v>5496.0300000000007</v>
      </c>
      <c r="X800" s="135">
        <f t="array" ref="X800">SUM(($D800=W$25)*($G800&lt;&gt;"CM")*($H800:$P800))</f>
        <v>0</v>
      </c>
      <c r="AA800" s="135">
        <f t="array" ref="AA800">SUM(($D800=AA$25)*($G800="CM")*(H800+I800+J800+K800+L800+N800))</f>
        <v>0</v>
      </c>
      <c r="AB800" s="135">
        <f t="array" ref="AB800">SUM(($D800=AA$25)*($G800&lt;&gt;"CM")*(H800+I800+J800+K800+L800+N800))</f>
        <v>0</v>
      </c>
    </row>
    <row r="801" spans="1:28" ht="15.75" thickBot="1" x14ac:dyDescent="0.3">
      <c r="A801" s="18" t="s">
        <v>22</v>
      </c>
      <c r="B801" s="18" t="s">
        <v>22</v>
      </c>
      <c r="C801" s="18" t="s">
        <v>111</v>
      </c>
      <c r="D801" s="27" t="s">
        <v>271</v>
      </c>
      <c r="E801" s="18" t="s">
        <v>112</v>
      </c>
      <c r="F801" s="19">
        <v>42832</v>
      </c>
      <c r="G801" s="27" t="s">
        <v>273</v>
      </c>
      <c r="H801" s="20"/>
      <c r="I801" s="20"/>
      <c r="J801" s="22">
        <v>2051.39</v>
      </c>
      <c r="K801" s="22">
        <v>271.38</v>
      </c>
      <c r="L801" s="20"/>
      <c r="M801" s="22">
        <v>1070.31</v>
      </c>
      <c r="N801" s="22">
        <v>164.33</v>
      </c>
      <c r="O801" s="22">
        <v>-81.28</v>
      </c>
      <c r="P801" s="22">
        <v>-6.29</v>
      </c>
      <c r="Q801" s="28">
        <f t="shared" si="24"/>
        <v>-87.570000000000007</v>
      </c>
      <c r="R801" s="22">
        <v>230.05</v>
      </c>
      <c r="S801" s="20"/>
      <c r="T801" s="28">
        <f t="shared" si="25"/>
        <v>230.05</v>
      </c>
      <c r="U801" s="20"/>
      <c r="W801" s="135">
        <f t="array" ref="W801">SUM(($D801=W$25)*($G801="CM")*($H801:$P801))</f>
        <v>3469.8399999999997</v>
      </c>
      <c r="X801" s="135">
        <f t="array" ref="X801">SUM(($D801=W$25)*($G801&lt;&gt;"CM")*($H801:$P801))</f>
        <v>0</v>
      </c>
      <c r="AA801" s="135">
        <f t="array" ref="AA801">SUM(($D801=AA$25)*($G801="CM")*(H801+I801+J801+K801+L801+N801))</f>
        <v>0</v>
      </c>
      <c r="AB801" s="135">
        <f t="array" ref="AB801">SUM(($D801=AA$25)*($G801&lt;&gt;"CM")*(H801+I801+J801+K801+L801+N801))</f>
        <v>0</v>
      </c>
    </row>
    <row r="802" spans="1:28" ht="15.75" thickBot="1" x14ac:dyDescent="0.3">
      <c r="A802" s="18" t="s">
        <v>22</v>
      </c>
      <c r="B802" s="18" t="s">
        <v>22</v>
      </c>
      <c r="C802" s="18" t="s">
        <v>111</v>
      </c>
      <c r="D802" s="27" t="s">
        <v>271</v>
      </c>
      <c r="E802" s="18" t="s">
        <v>112</v>
      </c>
      <c r="F802" s="19">
        <v>42833</v>
      </c>
      <c r="G802" s="27" t="s">
        <v>273</v>
      </c>
      <c r="H802" s="21"/>
      <c r="I802" s="21"/>
      <c r="J802" s="23">
        <v>2181.4899999999998</v>
      </c>
      <c r="K802" s="23">
        <v>288.52999999999997</v>
      </c>
      <c r="L802" s="21"/>
      <c r="M802" s="23">
        <v>1138.0999999999999</v>
      </c>
      <c r="N802" s="23">
        <v>174.93</v>
      </c>
      <c r="O802" s="23">
        <v>-86.48</v>
      </c>
      <c r="P802" s="23">
        <v>-6.69</v>
      </c>
      <c r="Q802" s="28">
        <f t="shared" si="24"/>
        <v>-93.17</v>
      </c>
      <c r="R802" s="23">
        <v>244.69</v>
      </c>
      <c r="S802" s="21"/>
      <c r="T802" s="28">
        <f t="shared" si="25"/>
        <v>244.69</v>
      </c>
      <c r="U802" s="21"/>
      <c r="W802" s="135">
        <f t="array" ref="W802">SUM(($D802=W$25)*($G802="CM")*($H802:$P802))</f>
        <v>3689.8799999999992</v>
      </c>
      <c r="X802" s="135">
        <f t="array" ref="X802">SUM(($D802=W$25)*($G802&lt;&gt;"CM")*($H802:$P802))</f>
        <v>0</v>
      </c>
      <c r="AA802" s="135">
        <f t="array" ref="AA802">SUM(($D802=AA$25)*($G802="CM")*(H802+I802+J802+K802+L802+N802))</f>
        <v>0</v>
      </c>
      <c r="AB802" s="135">
        <f t="array" ref="AB802">SUM(($D802=AA$25)*($G802&lt;&gt;"CM")*(H802+I802+J802+K802+L802+N802))</f>
        <v>0</v>
      </c>
    </row>
    <row r="803" spans="1:28" ht="15.75" thickBot="1" x14ac:dyDescent="0.3">
      <c r="A803" s="18" t="s">
        <v>22</v>
      </c>
      <c r="B803" s="18" t="s">
        <v>22</v>
      </c>
      <c r="C803" s="18" t="s">
        <v>111</v>
      </c>
      <c r="D803" s="27" t="s">
        <v>271</v>
      </c>
      <c r="E803" s="18" t="s">
        <v>112</v>
      </c>
      <c r="F803" s="19">
        <v>42834</v>
      </c>
      <c r="G803" s="27" t="s">
        <v>273</v>
      </c>
      <c r="H803" s="20"/>
      <c r="I803" s="20"/>
      <c r="J803" s="22">
        <v>1010.35</v>
      </c>
      <c r="K803" s="22">
        <v>133.65</v>
      </c>
      <c r="L803" s="20"/>
      <c r="M803" s="22">
        <v>527.14</v>
      </c>
      <c r="N803" s="22">
        <v>81.14</v>
      </c>
      <c r="O803" s="22">
        <v>-39.979999999999997</v>
      </c>
      <c r="P803" s="22">
        <v>-3.12</v>
      </c>
      <c r="Q803" s="28">
        <f t="shared" si="24"/>
        <v>-43.099999999999994</v>
      </c>
      <c r="R803" s="22">
        <v>113.3</v>
      </c>
      <c r="S803" s="20"/>
      <c r="T803" s="28">
        <f t="shared" si="25"/>
        <v>113.3</v>
      </c>
      <c r="U803" s="20"/>
      <c r="W803" s="135">
        <f t="array" ref="W803">SUM(($D803=W$25)*($G803="CM")*($H803:$P803))</f>
        <v>1709.18</v>
      </c>
      <c r="X803" s="135">
        <f t="array" ref="X803">SUM(($D803=W$25)*($G803&lt;&gt;"CM")*($H803:$P803))</f>
        <v>0</v>
      </c>
      <c r="AA803" s="135">
        <f t="array" ref="AA803">SUM(($D803=AA$25)*($G803="CM")*(H803+I803+J803+K803+L803+N803))</f>
        <v>0</v>
      </c>
      <c r="AB803" s="135">
        <f t="array" ref="AB803">SUM(($D803=AA$25)*($G803&lt;&gt;"CM")*(H803+I803+J803+K803+L803+N803))</f>
        <v>0</v>
      </c>
    </row>
    <row r="804" spans="1:28" ht="15.75" thickBot="1" x14ac:dyDescent="0.3">
      <c r="A804" s="18" t="s">
        <v>22</v>
      </c>
      <c r="B804" s="18" t="s">
        <v>22</v>
      </c>
      <c r="C804" s="18" t="s">
        <v>111</v>
      </c>
      <c r="D804" s="27" t="s">
        <v>271</v>
      </c>
      <c r="E804" s="18" t="s">
        <v>112</v>
      </c>
      <c r="F804" s="19">
        <v>42835</v>
      </c>
      <c r="G804" s="27" t="s">
        <v>273</v>
      </c>
      <c r="H804" s="21"/>
      <c r="I804" s="21"/>
      <c r="J804" s="23">
        <v>2602.4499999999998</v>
      </c>
      <c r="K804" s="23">
        <v>344.32</v>
      </c>
      <c r="L804" s="21"/>
      <c r="M804" s="23">
        <v>1357.86</v>
      </c>
      <c r="N804" s="23">
        <v>209.14</v>
      </c>
      <c r="O804" s="23">
        <v>-103.06</v>
      </c>
      <c r="P804" s="23">
        <v>-8.06</v>
      </c>
      <c r="Q804" s="28">
        <f t="shared" si="24"/>
        <v>-111.12</v>
      </c>
      <c r="R804" s="23">
        <v>291.89999999999998</v>
      </c>
      <c r="S804" s="21"/>
      <c r="T804" s="28">
        <f t="shared" si="25"/>
        <v>291.89999999999998</v>
      </c>
      <c r="U804" s="21"/>
      <c r="W804" s="135">
        <f t="array" ref="W804">SUM(($D804=W$25)*($G804="CM")*($H804:$P804))</f>
        <v>4402.6499999999996</v>
      </c>
      <c r="X804" s="135">
        <f t="array" ref="X804">SUM(($D804=W$25)*($G804&lt;&gt;"CM")*($H804:$P804))</f>
        <v>0</v>
      </c>
      <c r="AA804" s="135">
        <f t="array" ref="AA804">SUM(($D804=AA$25)*($G804="CM")*(H804+I804+J804+K804+L804+N804))</f>
        <v>0</v>
      </c>
      <c r="AB804" s="135">
        <f t="array" ref="AB804">SUM(($D804=AA$25)*($G804&lt;&gt;"CM")*(H804+I804+J804+K804+L804+N804))</f>
        <v>0</v>
      </c>
    </row>
    <row r="805" spans="1:28" ht="15.75" thickBot="1" x14ac:dyDescent="0.3">
      <c r="A805" s="18" t="s">
        <v>22</v>
      </c>
      <c r="B805" s="18" t="s">
        <v>22</v>
      </c>
      <c r="C805" s="18" t="s">
        <v>111</v>
      </c>
      <c r="D805" s="27" t="s">
        <v>271</v>
      </c>
      <c r="E805" s="18" t="s">
        <v>112</v>
      </c>
      <c r="F805" s="19">
        <v>42836</v>
      </c>
      <c r="G805" s="27" t="s">
        <v>273</v>
      </c>
      <c r="H805" s="20"/>
      <c r="I805" s="20"/>
      <c r="J805" s="22">
        <v>1189.97</v>
      </c>
      <c r="K805" s="22">
        <v>157.49</v>
      </c>
      <c r="L805" s="20"/>
      <c r="M805" s="22">
        <v>620.89</v>
      </c>
      <c r="N805" s="22">
        <v>95.83</v>
      </c>
      <c r="O805" s="22">
        <v>-47.21</v>
      </c>
      <c r="P805" s="22">
        <v>-3.65</v>
      </c>
      <c r="Q805" s="28">
        <f t="shared" si="24"/>
        <v>-50.86</v>
      </c>
      <c r="R805" s="22">
        <v>133.55000000000001</v>
      </c>
      <c r="S805" s="20"/>
      <c r="T805" s="28">
        <f t="shared" si="25"/>
        <v>133.55000000000001</v>
      </c>
      <c r="U805" s="20"/>
      <c r="W805" s="135">
        <f t="array" ref="W805">SUM(($D805=W$25)*($G805="CM")*($H805:$P805))</f>
        <v>2013.3199999999997</v>
      </c>
      <c r="X805" s="135">
        <f t="array" ref="X805">SUM(($D805=W$25)*($G805&lt;&gt;"CM")*($H805:$P805))</f>
        <v>0</v>
      </c>
      <c r="AA805" s="135">
        <f t="array" ref="AA805">SUM(($D805=AA$25)*($G805="CM")*(H805+I805+J805+K805+L805+N805))</f>
        <v>0</v>
      </c>
      <c r="AB805" s="135">
        <f t="array" ref="AB805">SUM(($D805=AA$25)*($G805&lt;&gt;"CM")*(H805+I805+J805+K805+L805+N805))</f>
        <v>0</v>
      </c>
    </row>
    <row r="806" spans="1:28" ht="15.75" thickBot="1" x14ac:dyDescent="0.3">
      <c r="A806" s="18" t="s">
        <v>22</v>
      </c>
      <c r="B806" s="18" t="s">
        <v>22</v>
      </c>
      <c r="C806" s="18" t="s">
        <v>111</v>
      </c>
      <c r="D806" s="27" t="s">
        <v>271</v>
      </c>
      <c r="E806" s="18" t="s">
        <v>112</v>
      </c>
      <c r="F806" s="19">
        <v>42837</v>
      </c>
      <c r="G806" s="27" t="s">
        <v>273</v>
      </c>
      <c r="H806" s="21"/>
      <c r="I806" s="21"/>
      <c r="J806" s="23">
        <v>3036.95</v>
      </c>
      <c r="K806" s="23">
        <v>401.8</v>
      </c>
      <c r="L806" s="21"/>
      <c r="M806" s="23">
        <v>1584.52</v>
      </c>
      <c r="N806" s="23">
        <v>244.7</v>
      </c>
      <c r="O806" s="23">
        <v>-120.34</v>
      </c>
      <c r="P806" s="23">
        <v>-9.31</v>
      </c>
      <c r="Q806" s="28">
        <f t="shared" si="24"/>
        <v>-129.65</v>
      </c>
      <c r="R806" s="23">
        <v>340.71</v>
      </c>
      <c r="S806" s="21"/>
      <c r="T806" s="28">
        <f t="shared" si="25"/>
        <v>340.71</v>
      </c>
      <c r="U806" s="21"/>
      <c r="W806" s="135">
        <f t="array" ref="W806">SUM(($D806=W$25)*($G806="CM")*($H806:$P806))</f>
        <v>5138.32</v>
      </c>
      <c r="X806" s="135">
        <f t="array" ref="X806">SUM(($D806=W$25)*($G806&lt;&gt;"CM")*($H806:$P806))</f>
        <v>0</v>
      </c>
      <c r="AA806" s="135">
        <f t="array" ref="AA806">SUM(($D806=AA$25)*($G806="CM")*(H806+I806+J806+K806+L806+N806))</f>
        <v>0</v>
      </c>
      <c r="AB806" s="135">
        <f t="array" ref="AB806">SUM(($D806=AA$25)*($G806&lt;&gt;"CM")*(H806+I806+J806+K806+L806+N806))</f>
        <v>0</v>
      </c>
    </row>
    <row r="807" spans="1:28" ht="15.75" thickBot="1" x14ac:dyDescent="0.3">
      <c r="A807" s="18" t="s">
        <v>22</v>
      </c>
      <c r="B807" s="18" t="s">
        <v>22</v>
      </c>
      <c r="C807" s="18" t="s">
        <v>111</v>
      </c>
      <c r="D807" s="27" t="s">
        <v>271</v>
      </c>
      <c r="E807" s="18" t="s">
        <v>112</v>
      </c>
      <c r="F807" s="19">
        <v>42838</v>
      </c>
      <c r="G807" s="27" t="s">
        <v>273</v>
      </c>
      <c r="H807" s="20"/>
      <c r="I807" s="20"/>
      <c r="J807" s="22">
        <v>670.38</v>
      </c>
      <c r="K807" s="22">
        <v>88.67</v>
      </c>
      <c r="L807" s="20"/>
      <c r="M807" s="22">
        <v>349.77</v>
      </c>
      <c r="N807" s="22">
        <v>54.17</v>
      </c>
      <c r="O807" s="22">
        <v>-26.55</v>
      </c>
      <c r="P807" s="22">
        <v>-2.08</v>
      </c>
      <c r="Q807" s="28">
        <f t="shared" si="24"/>
        <v>-28.630000000000003</v>
      </c>
      <c r="R807" s="22">
        <v>75.25</v>
      </c>
      <c r="S807" s="20"/>
      <c r="T807" s="28">
        <f t="shared" si="25"/>
        <v>75.25</v>
      </c>
      <c r="U807" s="20"/>
      <c r="W807" s="135">
        <f t="array" ref="W807">SUM(($D807=W$25)*($G807="CM")*($H807:$P807))</f>
        <v>1134.3600000000001</v>
      </c>
      <c r="X807" s="135">
        <f t="array" ref="X807">SUM(($D807=W$25)*($G807&lt;&gt;"CM")*($H807:$P807))</f>
        <v>0</v>
      </c>
      <c r="AA807" s="135">
        <f t="array" ref="AA807">SUM(($D807=AA$25)*($G807="CM")*(H807+I807+J807+K807+L807+N807))</f>
        <v>0</v>
      </c>
      <c r="AB807" s="135">
        <f t="array" ref="AB807">SUM(($D807=AA$25)*($G807&lt;&gt;"CM")*(H807+I807+J807+K807+L807+N807))</f>
        <v>0</v>
      </c>
    </row>
    <row r="808" spans="1:28" ht="15.75" thickBot="1" x14ac:dyDescent="0.3">
      <c r="A808" s="18" t="s">
        <v>22</v>
      </c>
      <c r="B808" s="18" t="s">
        <v>22</v>
      </c>
      <c r="C808" s="18" t="s">
        <v>111</v>
      </c>
      <c r="D808" s="27" t="s">
        <v>271</v>
      </c>
      <c r="E808" s="18" t="s">
        <v>112</v>
      </c>
      <c r="F808" s="19">
        <v>42839</v>
      </c>
      <c r="G808" s="27" t="s">
        <v>273</v>
      </c>
      <c r="H808" s="21"/>
      <c r="I808" s="21"/>
      <c r="J808" s="23">
        <v>2278.6999999999998</v>
      </c>
      <c r="K808" s="23">
        <v>301.48</v>
      </c>
      <c r="L808" s="21"/>
      <c r="M808" s="23">
        <v>1188.95</v>
      </c>
      <c r="N808" s="23">
        <v>184.05</v>
      </c>
      <c r="O808" s="23">
        <v>-90.33</v>
      </c>
      <c r="P808" s="23">
        <v>-6.89</v>
      </c>
      <c r="Q808" s="28">
        <f t="shared" ref="Q808:Q871" si="26">O808+P808</f>
        <v>-97.22</v>
      </c>
      <c r="R808" s="23">
        <v>255.63</v>
      </c>
      <c r="S808" s="21"/>
      <c r="T808" s="28">
        <f t="shared" ref="T808:T871" si="27">R808+S808</f>
        <v>255.63</v>
      </c>
      <c r="U808" s="21"/>
      <c r="W808" s="135">
        <f t="array" ref="W808">SUM(($D808=W$25)*($G808="CM")*($H808:$P808))</f>
        <v>3855.9600000000005</v>
      </c>
      <c r="X808" s="135">
        <f t="array" ref="X808">SUM(($D808=W$25)*($G808&lt;&gt;"CM")*($H808:$P808))</f>
        <v>0</v>
      </c>
      <c r="AA808" s="135">
        <f t="array" ref="AA808">SUM(($D808=AA$25)*($G808="CM")*(H808+I808+J808+K808+L808+N808))</f>
        <v>0</v>
      </c>
      <c r="AB808" s="135">
        <f t="array" ref="AB808">SUM(($D808=AA$25)*($G808&lt;&gt;"CM")*(H808+I808+J808+K808+L808+N808))</f>
        <v>0</v>
      </c>
    </row>
    <row r="809" spans="1:28" ht="15.75" thickBot="1" x14ac:dyDescent="0.3">
      <c r="A809" s="18" t="s">
        <v>22</v>
      </c>
      <c r="B809" s="18" t="s">
        <v>22</v>
      </c>
      <c r="C809" s="18" t="s">
        <v>111</v>
      </c>
      <c r="D809" s="27" t="s">
        <v>271</v>
      </c>
      <c r="E809" s="18" t="s">
        <v>112</v>
      </c>
      <c r="F809" s="19">
        <v>42840</v>
      </c>
      <c r="G809" s="27" t="s">
        <v>273</v>
      </c>
      <c r="H809" s="20"/>
      <c r="I809" s="20"/>
      <c r="J809" s="22">
        <v>1217.46</v>
      </c>
      <c r="K809" s="22">
        <v>161.08000000000001</v>
      </c>
      <c r="L809" s="20"/>
      <c r="M809" s="22">
        <v>635.29</v>
      </c>
      <c r="N809" s="22">
        <v>98.45</v>
      </c>
      <c r="O809" s="22">
        <v>-48.26</v>
      </c>
      <c r="P809" s="22">
        <v>-3.73</v>
      </c>
      <c r="Q809" s="28">
        <f t="shared" si="26"/>
        <v>-51.989999999999995</v>
      </c>
      <c r="R809" s="22">
        <v>136.62</v>
      </c>
      <c r="S809" s="20"/>
      <c r="T809" s="28">
        <f t="shared" si="27"/>
        <v>136.62</v>
      </c>
      <c r="U809" s="20"/>
      <c r="W809" s="135">
        <f t="array" ref="W809">SUM(($D809=W$25)*($G809="CM")*($H809:$P809))</f>
        <v>2060.2899999999995</v>
      </c>
      <c r="X809" s="135">
        <f t="array" ref="X809">SUM(($D809=W$25)*($G809&lt;&gt;"CM")*($H809:$P809))</f>
        <v>0</v>
      </c>
      <c r="AA809" s="135">
        <f t="array" ref="AA809">SUM(($D809=AA$25)*($G809="CM")*(H809+I809+J809+K809+L809+N809))</f>
        <v>0</v>
      </c>
      <c r="AB809" s="135">
        <f t="array" ref="AB809">SUM(($D809=AA$25)*($G809&lt;&gt;"CM")*(H809+I809+J809+K809+L809+N809))</f>
        <v>0</v>
      </c>
    </row>
    <row r="810" spans="1:28" ht="15.75" thickBot="1" x14ac:dyDescent="0.3">
      <c r="A810" s="18" t="s">
        <v>22</v>
      </c>
      <c r="B810" s="18" t="s">
        <v>22</v>
      </c>
      <c r="C810" s="18" t="s">
        <v>111</v>
      </c>
      <c r="D810" s="27" t="s">
        <v>271</v>
      </c>
      <c r="E810" s="18" t="s">
        <v>112</v>
      </c>
      <c r="F810" s="19">
        <v>42841</v>
      </c>
      <c r="G810" s="27" t="s">
        <v>273</v>
      </c>
      <c r="H810" s="21"/>
      <c r="I810" s="21"/>
      <c r="J810" s="23">
        <v>2462.89</v>
      </c>
      <c r="K810" s="23">
        <v>325.89</v>
      </c>
      <c r="L810" s="21"/>
      <c r="M810" s="23">
        <v>1285.08</v>
      </c>
      <c r="N810" s="23">
        <v>199.49</v>
      </c>
      <c r="O810" s="23">
        <v>-97.65</v>
      </c>
      <c r="P810" s="23">
        <v>-7.51</v>
      </c>
      <c r="Q810" s="28">
        <f t="shared" si="26"/>
        <v>-105.16000000000001</v>
      </c>
      <c r="R810" s="23">
        <v>276.41000000000003</v>
      </c>
      <c r="S810" s="21"/>
      <c r="T810" s="28">
        <f t="shared" si="27"/>
        <v>276.41000000000003</v>
      </c>
      <c r="U810" s="21"/>
      <c r="W810" s="135">
        <f t="array" ref="W810">SUM(($D810=W$25)*($G810="CM")*($H810:$P810))</f>
        <v>4168.1899999999996</v>
      </c>
      <c r="X810" s="135">
        <f t="array" ref="X810">SUM(($D810=W$25)*($G810&lt;&gt;"CM")*($H810:$P810))</f>
        <v>0</v>
      </c>
      <c r="AA810" s="135">
        <f t="array" ref="AA810">SUM(($D810=AA$25)*($G810="CM")*(H810+I810+J810+K810+L810+N810))</f>
        <v>0</v>
      </c>
      <c r="AB810" s="135">
        <f t="array" ref="AB810">SUM(($D810=AA$25)*($G810&lt;&gt;"CM")*(H810+I810+J810+K810+L810+N810))</f>
        <v>0</v>
      </c>
    </row>
    <row r="811" spans="1:28" ht="15.75" thickBot="1" x14ac:dyDescent="0.3">
      <c r="A811" s="18" t="s">
        <v>22</v>
      </c>
      <c r="B811" s="18" t="s">
        <v>22</v>
      </c>
      <c r="C811" s="18" t="s">
        <v>111</v>
      </c>
      <c r="D811" s="27" t="s">
        <v>271</v>
      </c>
      <c r="E811" s="18" t="s">
        <v>112</v>
      </c>
      <c r="F811" s="19">
        <v>42842</v>
      </c>
      <c r="G811" s="27" t="s">
        <v>273</v>
      </c>
      <c r="H811" s="20"/>
      <c r="I811" s="20"/>
      <c r="J811" s="22">
        <v>2385.23</v>
      </c>
      <c r="K811" s="22">
        <v>315.57</v>
      </c>
      <c r="L811" s="20"/>
      <c r="M811" s="22">
        <v>1244.5</v>
      </c>
      <c r="N811" s="22">
        <v>193.48</v>
      </c>
      <c r="O811" s="22">
        <v>-94.42</v>
      </c>
      <c r="P811" s="22">
        <v>-7.36</v>
      </c>
      <c r="Q811" s="28">
        <f t="shared" si="26"/>
        <v>-101.78</v>
      </c>
      <c r="R811" s="22">
        <v>267.57</v>
      </c>
      <c r="S811" s="20"/>
      <c r="T811" s="28">
        <f t="shared" si="27"/>
        <v>267.57</v>
      </c>
      <c r="U811" s="20"/>
      <c r="W811" s="135">
        <f t="array" ref="W811">SUM(($D811=W$25)*($G811="CM")*($H811:$P811))</f>
        <v>4036.9999999999995</v>
      </c>
      <c r="X811" s="135">
        <f t="array" ref="X811">SUM(($D811=W$25)*($G811&lt;&gt;"CM")*($H811:$P811))</f>
        <v>0</v>
      </c>
      <c r="AA811" s="135">
        <f t="array" ref="AA811">SUM(($D811=AA$25)*($G811="CM")*(H811+I811+J811+K811+L811+N811))</f>
        <v>0</v>
      </c>
      <c r="AB811" s="135">
        <f t="array" ref="AB811">SUM(($D811=AA$25)*($G811&lt;&gt;"CM")*(H811+I811+J811+K811+L811+N811))</f>
        <v>0</v>
      </c>
    </row>
    <row r="812" spans="1:28" ht="15.75" thickBot="1" x14ac:dyDescent="0.3">
      <c r="A812" s="18" t="s">
        <v>22</v>
      </c>
      <c r="B812" s="18" t="s">
        <v>22</v>
      </c>
      <c r="C812" s="18" t="s">
        <v>111</v>
      </c>
      <c r="D812" s="27" t="s">
        <v>271</v>
      </c>
      <c r="E812" s="18" t="s">
        <v>112</v>
      </c>
      <c r="F812" s="19">
        <v>42843</v>
      </c>
      <c r="G812" s="27" t="s">
        <v>273</v>
      </c>
      <c r="H812" s="21"/>
      <c r="I812" s="21"/>
      <c r="J812" s="23">
        <v>1659.69</v>
      </c>
      <c r="K812" s="23">
        <v>219.63</v>
      </c>
      <c r="L812" s="21"/>
      <c r="M812" s="23">
        <v>865.97</v>
      </c>
      <c r="N812" s="23">
        <v>134.62</v>
      </c>
      <c r="O812" s="23">
        <v>-65.81</v>
      </c>
      <c r="P812" s="23">
        <v>-5.0999999999999996</v>
      </c>
      <c r="Q812" s="28">
        <f t="shared" si="26"/>
        <v>-70.91</v>
      </c>
      <c r="R812" s="23">
        <v>186.23</v>
      </c>
      <c r="S812" s="21"/>
      <c r="T812" s="28">
        <f t="shared" si="27"/>
        <v>186.23</v>
      </c>
      <c r="U812" s="21"/>
      <c r="W812" s="135">
        <f t="array" ref="W812">SUM(($D812=W$25)*($G812="CM")*($H812:$P812))</f>
        <v>2809</v>
      </c>
      <c r="X812" s="135">
        <f t="array" ref="X812">SUM(($D812=W$25)*($G812&lt;&gt;"CM")*($H812:$P812))</f>
        <v>0</v>
      </c>
      <c r="AA812" s="135">
        <f t="array" ref="AA812">SUM(($D812=AA$25)*($G812="CM")*(H812+I812+J812+K812+L812+N812))</f>
        <v>0</v>
      </c>
      <c r="AB812" s="135">
        <f t="array" ref="AB812">SUM(($D812=AA$25)*($G812&lt;&gt;"CM")*(H812+I812+J812+K812+L812+N812))</f>
        <v>0</v>
      </c>
    </row>
    <row r="813" spans="1:28" ht="15.75" thickBot="1" x14ac:dyDescent="0.3">
      <c r="A813" s="18" t="s">
        <v>22</v>
      </c>
      <c r="B813" s="18" t="s">
        <v>22</v>
      </c>
      <c r="C813" s="18" t="s">
        <v>111</v>
      </c>
      <c r="D813" s="27" t="s">
        <v>271</v>
      </c>
      <c r="E813" s="18" t="s">
        <v>112</v>
      </c>
      <c r="F813" s="19">
        <v>42844</v>
      </c>
      <c r="G813" s="27" t="s">
        <v>273</v>
      </c>
      <c r="H813" s="20"/>
      <c r="I813" s="20"/>
      <c r="J813" s="22">
        <v>702.71</v>
      </c>
      <c r="K813" s="22">
        <v>93</v>
      </c>
      <c r="L813" s="20"/>
      <c r="M813" s="22">
        <v>366.65</v>
      </c>
      <c r="N813" s="22">
        <v>57.07</v>
      </c>
      <c r="O813" s="22">
        <v>-27.9</v>
      </c>
      <c r="P813" s="22">
        <v>-2.15</v>
      </c>
      <c r="Q813" s="28">
        <f t="shared" si="26"/>
        <v>-30.049999999999997</v>
      </c>
      <c r="R813" s="22">
        <v>78.87</v>
      </c>
      <c r="S813" s="20"/>
      <c r="T813" s="28">
        <f t="shared" si="27"/>
        <v>78.87</v>
      </c>
      <c r="U813" s="20"/>
      <c r="W813" s="135">
        <f t="array" ref="W813">SUM(($D813=W$25)*($G813="CM")*($H813:$P813))</f>
        <v>1189.3799999999999</v>
      </c>
      <c r="X813" s="135">
        <f t="array" ref="X813">SUM(($D813=W$25)*($G813&lt;&gt;"CM")*($H813:$P813))</f>
        <v>0</v>
      </c>
      <c r="AA813" s="135">
        <f t="array" ref="AA813">SUM(($D813=AA$25)*($G813="CM")*(H813+I813+J813+K813+L813+N813))</f>
        <v>0</v>
      </c>
      <c r="AB813" s="135">
        <f t="array" ref="AB813">SUM(($D813=AA$25)*($G813&lt;&gt;"CM")*(H813+I813+J813+K813+L813+N813))</f>
        <v>0</v>
      </c>
    </row>
    <row r="814" spans="1:28" ht="15.75" thickBot="1" x14ac:dyDescent="0.3">
      <c r="A814" s="18" t="s">
        <v>22</v>
      </c>
      <c r="B814" s="18" t="s">
        <v>22</v>
      </c>
      <c r="C814" s="18" t="s">
        <v>111</v>
      </c>
      <c r="D814" s="27" t="s">
        <v>271</v>
      </c>
      <c r="E814" s="18" t="s">
        <v>112</v>
      </c>
      <c r="F814" s="19">
        <v>42845</v>
      </c>
      <c r="G814" s="27" t="s">
        <v>273</v>
      </c>
      <c r="H814" s="21"/>
      <c r="I814" s="21"/>
      <c r="J814" s="23">
        <v>2685.77</v>
      </c>
      <c r="K814" s="23">
        <v>355.38</v>
      </c>
      <c r="L814" s="21"/>
      <c r="M814" s="23">
        <v>1401.34</v>
      </c>
      <c r="N814" s="23">
        <v>218.52</v>
      </c>
      <c r="O814" s="23">
        <v>-106.45</v>
      </c>
      <c r="P814" s="23">
        <v>-8.3000000000000007</v>
      </c>
      <c r="Q814" s="28">
        <f t="shared" si="26"/>
        <v>-114.75</v>
      </c>
      <c r="R814" s="23">
        <v>301.42</v>
      </c>
      <c r="S814" s="21"/>
      <c r="T814" s="28">
        <f t="shared" si="27"/>
        <v>301.42</v>
      </c>
      <c r="U814" s="21"/>
      <c r="W814" s="135">
        <f t="array" ref="W814">SUM(($D814=W$25)*($G814="CM")*($H814:$P814))</f>
        <v>4546.26</v>
      </c>
      <c r="X814" s="135">
        <f t="array" ref="X814">SUM(($D814=W$25)*($G814&lt;&gt;"CM")*($H814:$P814))</f>
        <v>0</v>
      </c>
      <c r="AA814" s="135">
        <f t="array" ref="AA814">SUM(($D814=AA$25)*($G814="CM")*(H814+I814+J814+K814+L814+N814))</f>
        <v>0</v>
      </c>
      <c r="AB814" s="135">
        <f t="array" ref="AB814">SUM(($D814=AA$25)*($G814&lt;&gt;"CM")*(H814+I814+J814+K814+L814+N814))</f>
        <v>0</v>
      </c>
    </row>
    <row r="815" spans="1:28" ht="15.75" thickBot="1" x14ac:dyDescent="0.3">
      <c r="A815" s="18" t="s">
        <v>22</v>
      </c>
      <c r="B815" s="18" t="s">
        <v>22</v>
      </c>
      <c r="C815" s="18" t="s">
        <v>111</v>
      </c>
      <c r="D815" s="27" t="s">
        <v>271</v>
      </c>
      <c r="E815" s="18" t="s">
        <v>112</v>
      </c>
      <c r="F815" s="19">
        <v>42846</v>
      </c>
      <c r="G815" s="27" t="s">
        <v>273</v>
      </c>
      <c r="H815" s="20"/>
      <c r="I815" s="20"/>
      <c r="J815" s="22">
        <v>6.27</v>
      </c>
      <c r="K815" s="22">
        <v>0.83</v>
      </c>
      <c r="L815" s="20"/>
      <c r="M815" s="22">
        <v>3.27</v>
      </c>
      <c r="N815" s="22">
        <v>0.51</v>
      </c>
      <c r="O815" s="22">
        <v>-0.25</v>
      </c>
      <c r="P815" s="22">
        <v>-0.02</v>
      </c>
      <c r="Q815" s="28">
        <f t="shared" si="26"/>
        <v>-0.27</v>
      </c>
      <c r="R815" s="22">
        <v>0.7</v>
      </c>
      <c r="S815" s="20"/>
      <c r="T815" s="28">
        <f t="shared" si="27"/>
        <v>0.7</v>
      </c>
      <c r="U815" s="20"/>
      <c r="W815" s="135">
        <f t="array" ref="W815">SUM(($D815=W$25)*($G815="CM")*($H815:$P815))</f>
        <v>10.61</v>
      </c>
      <c r="X815" s="135">
        <f t="array" ref="X815">SUM(($D815=W$25)*($G815&lt;&gt;"CM")*($H815:$P815))</f>
        <v>0</v>
      </c>
      <c r="AA815" s="135">
        <f t="array" ref="AA815">SUM(($D815=AA$25)*($G815="CM")*(H815+I815+J815+K815+L815+N815))</f>
        <v>0</v>
      </c>
      <c r="AB815" s="135">
        <f t="array" ref="AB815">SUM(($D815=AA$25)*($G815&lt;&gt;"CM")*(H815+I815+J815+K815+L815+N815))</f>
        <v>0</v>
      </c>
    </row>
    <row r="816" spans="1:28" ht="15.75" thickBot="1" x14ac:dyDescent="0.3">
      <c r="A816" s="18" t="s">
        <v>22</v>
      </c>
      <c r="B816" s="18" t="s">
        <v>22</v>
      </c>
      <c r="C816" s="18" t="s">
        <v>111</v>
      </c>
      <c r="D816" s="27" t="s">
        <v>271</v>
      </c>
      <c r="E816" s="18" t="s">
        <v>112</v>
      </c>
      <c r="F816" s="19">
        <v>42848</v>
      </c>
      <c r="G816" s="27" t="s">
        <v>273</v>
      </c>
      <c r="H816" s="21"/>
      <c r="I816" s="21"/>
      <c r="J816" s="23">
        <v>3.66</v>
      </c>
      <c r="K816" s="23">
        <v>0.48</v>
      </c>
      <c r="L816" s="21"/>
      <c r="M816" s="23">
        <v>1.91</v>
      </c>
      <c r="N816" s="23">
        <v>0.3</v>
      </c>
      <c r="O816" s="23">
        <v>-0.15</v>
      </c>
      <c r="P816" s="23">
        <v>-0.01</v>
      </c>
      <c r="Q816" s="28">
        <f t="shared" si="26"/>
        <v>-0.16</v>
      </c>
      <c r="R816" s="23">
        <v>0.41</v>
      </c>
      <c r="S816" s="21"/>
      <c r="T816" s="28">
        <f t="shared" si="27"/>
        <v>0.41</v>
      </c>
      <c r="U816" s="21"/>
      <c r="W816" s="135">
        <f t="array" ref="W816">SUM(($D816=W$25)*($G816="CM")*($H816:$P816))</f>
        <v>6.19</v>
      </c>
      <c r="X816" s="135">
        <f t="array" ref="X816">SUM(($D816=W$25)*($G816&lt;&gt;"CM")*($H816:$P816))</f>
        <v>0</v>
      </c>
      <c r="AA816" s="135">
        <f t="array" ref="AA816">SUM(($D816=AA$25)*($G816="CM")*(H816+I816+J816+K816+L816+N816))</f>
        <v>0</v>
      </c>
      <c r="AB816" s="135">
        <f t="array" ref="AB816">SUM(($D816=AA$25)*($G816&lt;&gt;"CM")*(H816+I816+J816+K816+L816+N816))</f>
        <v>0</v>
      </c>
    </row>
    <row r="817" spans="1:28" ht="15.75" thickBot="1" x14ac:dyDescent="0.3">
      <c r="A817" s="18" t="s">
        <v>22</v>
      </c>
      <c r="B817" s="18" t="s">
        <v>22</v>
      </c>
      <c r="C817" s="18" t="s">
        <v>111</v>
      </c>
      <c r="D817" s="27" t="s">
        <v>271</v>
      </c>
      <c r="E817" s="18" t="s">
        <v>112</v>
      </c>
      <c r="F817" s="19">
        <v>42849</v>
      </c>
      <c r="G817" s="27" t="s">
        <v>273</v>
      </c>
      <c r="H817" s="20"/>
      <c r="I817" s="20"/>
      <c r="J817" s="22">
        <v>2.2400000000000002</v>
      </c>
      <c r="K817" s="22">
        <v>0.3</v>
      </c>
      <c r="L817" s="20"/>
      <c r="M817" s="22">
        <v>1.17</v>
      </c>
      <c r="N817" s="22">
        <v>0.18</v>
      </c>
      <c r="O817" s="22">
        <v>-0.09</v>
      </c>
      <c r="P817" s="22">
        <v>-0.01</v>
      </c>
      <c r="Q817" s="28">
        <f t="shared" si="26"/>
        <v>-9.9999999999999992E-2</v>
      </c>
      <c r="R817" s="22">
        <v>0.25</v>
      </c>
      <c r="S817" s="20"/>
      <c r="T817" s="28">
        <f t="shared" si="27"/>
        <v>0.25</v>
      </c>
      <c r="U817" s="20"/>
      <c r="W817" s="135">
        <f t="array" ref="W817">SUM(($D817=W$25)*($G817="CM")*($H817:$P817))</f>
        <v>3.7900000000000005</v>
      </c>
      <c r="X817" s="135">
        <f t="array" ref="X817">SUM(($D817=W$25)*($G817&lt;&gt;"CM")*($H817:$P817))</f>
        <v>0</v>
      </c>
      <c r="AA817" s="135">
        <f t="array" ref="AA817">SUM(($D817=AA$25)*($G817="CM")*(H817+I817+J817+K817+L817+N817))</f>
        <v>0</v>
      </c>
      <c r="AB817" s="135">
        <f t="array" ref="AB817">SUM(($D817=AA$25)*($G817&lt;&gt;"CM")*(H817+I817+J817+K817+L817+N817))</f>
        <v>0</v>
      </c>
    </row>
    <row r="818" spans="1:28" ht="15.75" thickBot="1" x14ac:dyDescent="0.3">
      <c r="A818" s="18" t="s">
        <v>22</v>
      </c>
      <c r="B818" s="18" t="s">
        <v>22</v>
      </c>
      <c r="C818" s="18" t="s">
        <v>111</v>
      </c>
      <c r="D818" s="27" t="s">
        <v>271</v>
      </c>
      <c r="E818" s="18" t="s">
        <v>112</v>
      </c>
      <c r="F818" s="19">
        <v>42850</v>
      </c>
      <c r="G818" s="27" t="s">
        <v>273</v>
      </c>
      <c r="H818" s="21"/>
      <c r="I818" s="21"/>
      <c r="J818" s="23">
        <v>2.5499999999999998</v>
      </c>
      <c r="K818" s="23">
        <v>0.34</v>
      </c>
      <c r="L818" s="21"/>
      <c r="M818" s="23">
        <v>1.34</v>
      </c>
      <c r="N818" s="23">
        <v>0.21</v>
      </c>
      <c r="O818" s="23">
        <v>-0.1</v>
      </c>
      <c r="P818" s="23">
        <v>-0.01</v>
      </c>
      <c r="Q818" s="28">
        <f t="shared" si="26"/>
        <v>-0.11</v>
      </c>
      <c r="R818" s="23">
        <v>0.28999999999999998</v>
      </c>
      <c r="S818" s="21"/>
      <c r="T818" s="28">
        <f t="shared" si="27"/>
        <v>0.28999999999999998</v>
      </c>
      <c r="U818" s="21"/>
      <c r="W818" s="135">
        <f t="array" ref="W818">SUM(($D818=W$25)*($G818="CM")*($H818:$P818))</f>
        <v>4.33</v>
      </c>
      <c r="X818" s="135">
        <f t="array" ref="X818">SUM(($D818=W$25)*($G818&lt;&gt;"CM")*($H818:$P818))</f>
        <v>0</v>
      </c>
      <c r="AA818" s="135">
        <f t="array" ref="AA818">SUM(($D818=AA$25)*($G818="CM")*(H818+I818+J818+K818+L818+N818))</f>
        <v>0</v>
      </c>
      <c r="AB818" s="135">
        <f t="array" ref="AB818">SUM(($D818=AA$25)*($G818&lt;&gt;"CM")*(H818+I818+J818+K818+L818+N818))</f>
        <v>0</v>
      </c>
    </row>
    <row r="819" spans="1:28" ht="15.75" thickBot="1" x14ac:dyDescent="0.3">
      <c r="A819" s="18" t="s">
        <v>22</v>
      </c>
      <c r="B819" s="18" t="s">
        <v>22</v>
      </c>
      <c r="C819" s="18" t="s">
        <v>111</v>
      </c>
      <c r="D819" s="27" t="s">
        <v>271</v>
      </c>
      <c r="E819" s="18" t="s">
        <v>112</v>
      </c>
      <c r="F819" s="19">
        <v>42851</v>
      </c>
      <c r="G819" s="27" t="s">
        <v>273</v>
      </c>
      <c r="H819" s="20"/>
      <c r="I819" s="20"/>
      <c r="J819" s="22">
        <v>14.93</v>
      </c>
      <c r="K819" s="22">
        <v>1.98</v>
      </c>
      <c r="L819" s="20"/>
      <c r="M819" s="22">
        <v>7.8</v>
      </c>
      <c r="N819" s="22">
        <v>1.22</v>
      </c>
      <c r="O819" s="22">
        <v>-0.59</v>
      </c>
      <c r="P819" s="22">
        <v>-0.04</v>
      </c>
      <c r="Q819" s="28">
        <f t="shared" si="26"/>
        <v>-0.63</v>
      </c>
      <c r="R819" s="22">
        <v>1.68</v>
      </c>
      <c r="S819" s="20"/>
      <c r="T819" s="28">
        <f t="shared" si="27"/>
        <v>1.68</v>
      </c>
      <c r="U819" s="20"/>
      <c r="W819" s="135">
        <f t="array" ref="W819">SUM(($D819=W$25)*($G819="CM")*($H819:$P819))</f>
        <v>25.3</v>
      </c>
      <c r="X819" s="135">
        <f t="array" ref="X819">SUM(($D819=W$25)*($G819&lt;&gt;"CM")*($H819:$P819))</f>
        <v>0</v>
      </c>
      <c r="AA819" s="135">
        <f t="array" ref="AA819">SUM(($D819=AA$25)*($G819="CM")*(H819+I819+J819+K819+L819+N819))</f>
        <v>0</v>
      </c>
      <c r="AB819" s="135">
        <f t="array" ref="AB819">SUM(($D819=AA$25)*($G819&lt;&gt;"CM")*(H819+I819+J819+K819+L819+N819))</f>
        <v>0</v>
      </c>
    </row>
    <row r="820" spans="1:28" ht="15.75" thickBot="1" x14ac:dyDescent="0.3">
      <c r="A820" s="18" t="s">
        <v>22</v>
      </c>
      <c r="B820" s="18" t="s">
        <v>22</v>
      </c>
      <c r="C820" s="18" t="s">
        <v>111</v>
      </c>
      <c r="D820" s="27" t="s">
        <v>271</v>
      </c>
      <c r="E820" s="18" t="s">
        <v>112</v>
      </c>
      <c r="F820" s="19">
        <v>42852</v>
      </c>
      <c r="G820" s="27" t="s">
        <v>273</v>
      </c>
      <c r="H820" s="21"/>
      <c r="I820" s="21"/>
      <c r="J820" s="23">
        <v>3.03</v>
      </c>
      <c r="K820" s="23">
        <v>0.4</v>
      </c>
      <c r="L820" s="21"/>
      <c r="M820" s="23">
        <v>1.58</v>
      </c>
      <c r="N820" s="23">
        <v>0.25</v>
      </c>
      <c r="O820" s="23">
        <v>-0.12</v>
      </c>
      <c r="P820" s="23">
        <v>-0.01</v>
      </c>
      <c r="Q820" s="28">
        <f t="shared" si="26"/>
        <v>-0.13</v>
      </c>
      <c r="R820" s="23">
        <v>0.34</v>
      </c>
      <c r="S820" s="21"/>
      <c r="T820" s="28">
        <f t="shared" si="27"/>
        <v>0.34</v>
      </c>
      <c r="U820" s="21"/>
      <c r="W820" s="135">
        <f t="array" ref="W820">SUM(($D820=W$25)*($G820="CM")*($H820:$P820))</f>
        <v>5.13</v>
      </c>
      <c r="X820" s="135">
        <f t="array" ref="X820">SUM(($D820=W$25)*($G820&lt;&gt;"CM")*($H820:$P820))</f>
        <v>0</v>
      </c>
      <c r="AA820" s="135">
        <f t="array" ref="AA820">SUM(($D820=AA$25)*($G820="CM")*(H820+I820+J820+K820+L820+N820))</f>
        <v>0</v>
      </c>
      <c r="AB820" s="135">
        <f t="array" ref="AB820">SUM(($D820=AA$25)*($G820&lt;&gt;"CM")*(H820+I820+J820+K820+L820+N820))</f>
        <v>0</v>
      </c>
    </row>
    <row r="821" spans="1:28" ht="15.75" thickBot="1" x14ac:dyDescent="0.3">
      <c r="A821" s="18" t="s">
        <v>22</v>
      </c>
      <c r="B821" s="18" t="s">
        <v>22</v>
      </c>
      <c r="C821" s="18" t="s">
        <v>111</v>
      </c>
      <c r="D821" s="27" t="s">
        <v>271</v>
      </c>
      <c r="E821" s="18" t="s">
        <v>112</v>
      </c>
      <c r="F821" s="19">
        <v>42854</v>
      </c>
      <c r="G821" s="27" t="s">
        <v>273</v>
      </c>
      <c r="H821" s="20"/>
      <c r="I821" s="20"/>
      <c r="J821" s="22">
        <v>1397.92</v>
      </c>
      <c r="K821" s="22">
        <v>184.99</v>
      </c>
      <c r="L821" s="20"/>
      <c r="M821" s="22">
        <v>729.5</v>
      </c>
      <c r="N821" s="22">
        <v>113.85</v>
      </c>
      <c r="O821" s="22">
        <v>-55.36</v>
      </c>
      <c r="P821" s="22">
        <v>-4.3</v>
      </c>
      <c r="Q821" s="28">
        <f t="shared" si="26"/>
        <v>-59.66</v>
      </c>
      <c r="R821" s="22">
        <v>156.87</v>
      </c>
      <c r="S821" s="20"/>
      <c r="T821" s="28">
        <f t="shared" si="27"/>
        <v>156.87</v>
      </c>
      <c r="U821" s="20"/>
      <c r="W821" s="135">
        <f t="array" ref="W821">SUM(($D821=W$25)*($G821="CM")*($H821:$P821))</f>
        <v>2366.5999999999995</v>
      </c>
      <c r="X821" s="135">
        <f t="array" ref="X821">SUM(($D821=W$25)*($G821&lt;&gt;"CM")*($H821:$P821))</f>
        <v>0</v>
      </c>
      <c r="AA821" s="135">
        <f t="array" ref="AA821">SUM(($D821=AA$25)*($G821="CM")*(H821+I821+J821+K821+L821+N821))</f>
        <v>0</v>
      </c>
      <c r="AB821" s="135">
        <f t="array" ref="AB821">SUM(($D821=AA$25)*($G821&lt;&gt;"CM")*(H821+I821+J821+K821+L821+N821))</f>
        <v>0</v>
      </c>
    </row>
    <row r="822" spans="1:28" ht="15.75" thickBot="1" x14ac:dyDescent="0.3">
      <c r="A822" s="18" t="s">
        <v>22</v>
      </c>
      <c r="B822" s="18" t="s">
        <v>22</v>
      </c>
      <c r="C822" s="18" t="s">
        <v>111</v>
      </c>
      <c r="D822" s="27" t="s">
        <v>271</v>
      </c>
      <c r="E822" s="18" t="s">
        <v>112</v>
      </c>
      <c r="F822" s="19">
        <v>42855</v>
      </c>
      <c r="G822" s="27" t="s">
        <v>273</v>
      </c>
      <c r="H822" s="21"/>
      <c r="I822" s="21"/>
      <c r="J822" s="23">
        <v>1682.62</v>
      </c>
      <c r="K822" s="23">
        <v>222.57</v>
      </c>
      <c r="L822" s="21"/>
      <c r="M822" s="23">
        <v>877.85</v>
      </c>
      <c r="N822" s="23">
        <v>137.22</v>
      </c>
      <c r="O822" s="23">
        <v>-66.760000000000005</v>
      </c>
      <c r="P822" s="23">
        <v>-5.1100000000000003</v>
      </c>
      <c r="Q822" s="28">
        <f t="shared" si="26"/>
        <v>-71.87</v>
      </c>
      <c r="R822" s="23">
        <v>188.82</v>
      </c>
      <c r="S822" s="21"/>
      <c r="T822" s="28">
        <f t="shared" si="27"/>
        <v>188.82</v>
      </c>
      <c r="U822" s="21"/>
      <c r="W822" s="135">
        <f t="array" ref="W822">SUM(($D822=W$25)*($G822="CM")*($H822:$P822))</f>
        <v>2848.3899999999994</v>
      </c>
      <c r="X822" s="135">
        <f t="array" ref="X822">SUM(($D822=W$25)*($G822&lt;&gt;"CM")*($H822:$P822))</f>
        <v>0</v>
      </c>
      <c r="AA822" s="135">
        <f t="array" ref="AA822">SUM(($D822=AA$25)*($G822="CM")*(H822+I822+J822+K822+L822+N822))</f>
        <v>0</v>
      </c>
      <c r="AB822" s="135">
        <f t="array" ref="AB822">SUM(($D822=AA$25)*($G822&lt;&gt;"CM")*(H822+I822+J822+K822+L822+N822))</f>
        <v>0</v>
      </c>
    </row>
    <row r="823" spans="1:28" ht="15.75" thickBot="1" x14ac:dyDescent="0.3">
      <c r="A823" s="18" t="s">
        <v>22</v>
      </c>
      <c r="B823" s="18" t="s">
        <v>22</v>
      </c>
      <c r="C823" s="18" t="s">
        <v>113</v>
      </c>
      <c r="D823" s="27" t="s">
        <v>271</v>
      </c>
      <c r="E823" s="18" t="s">
        <v>114</v>
      </c>
      <c r="F823" s="19">
        <v>42448</v>
      </c>
      <c r="G823" s="27" t="s">
        <v>274</v>
      </c>
      <c r="H823" s="22">
        <v>0</v>
      </c>
      <c r="I823" s="20"/>
      <c r="J823" s="22">
        <v>0</v>
      </c>
      <c r="K823" s="22">
        <v>0</v>
      </c>
      <c r="L823" s="20"/>
      <c r="M823" s="22">
        <v>0</v>
      </c>
      <c r="N823" s="22">
        <v>0</v>
      </c>
      <c r="O823" s="22">
        <v>0</v>
      </c>
      <c r="P823" s="22">
        <v>0</v>
      </c>
      <c r="Q823" s="28">
        <f t="shared" si="26"/>
        <v>0</v>
      </c>
      <c r="R823" s="22">
        <v>0</v>
      </c>
      <c r="S823" s="20"/>
      <c r="T823" s="28">
        <f t="shared" si="27"/>
        <v>0</v>
      </c>
      <c r="U823" s="20"/>
      <c r="W823" s="135">
        <f t="array" ref="W823">SUM(($D823=W$25)*($G823="CM")*($H823:$P823))</f>
        <v>0</v>
      </c>
      <c r="X823" s="135">
        <f t="array" ref="X823">SUM(($D823=W$25)*($G823&lt;&gt;"CM")*($H823:$P823))</f>
        <v>0</v>
      </c>
      <c r="AA823" s="135">
        <f t="array" ref="AA823">SUM(($D823=AA$25)*($G823="CM")*(H823+I823+J823+K823+L823+N823))</f>
        <v>0</v>
      </c>
      <c r="AB823" s="135">
        <f t="array" ref="AB823">SUM(($D823=AA$25)*($G823&lt;&gt;"CM")*(H823+I823+J823+K823+L823+N823))</f>
        <v>0</v>
      </c>
    </row>
    <row r="824" spans="1:28" ht="15.75" thickBot="1" x14ac:dyDescent="0.3">
      <c r="A824" s="18" t="s">
        <v>22</v>
      </c>
      <c r="B824" s="18" t="s">
        <v>22</v>
      </c>
      <c r="C824" s="18" t="s">
        <v>113</v>
      </c>
      <c r="D824" s="27" t="s">
        <v>271</v>
      </c>
      <c r="E824" s="18" t="s">
        <v>114</v>
      </c>
      <c r="F824" s="19">
        <v>42479</v>
      </c>
      <c r="G824" s="27" t="s">
        <v>274</v>
      </c>
      <c r="H824" s="23">
        <v>0</v>
      </c>
      <c r="I824" s="21"/>
      <c r="J824" s="23">
        <v>0</v>
      </c>
      <c r="K824" s="23">
        <v>0</v>
      </c>
      <c r="L824" s="21"/>
      <c r="M824" s="23">
        <v>0</v>
      </c>
      <c r="N824" s="23">
        <v>0</v>
      </c>
      <c r="O824" s="23">
        <v>0</v>
      </c>
      <c r="P824" s="23">
        <v>0</v>
      </c>
      <c r="Q824" s="28">
        <f t="shared" si="26"/>
        <v>0</v>
      </c>
      <c r="R824" s="23">
        <v>0</v>
      </c>
      <c r="S824" s="21"/>
      <c r="T824" s="28">
        <f t="shared" si="27"/>
        <v>0</v>
      </c>
      <c r="U824" s="21"/>
      <c r="W824" s="135">
        <f t="array" ref="W824">SUM(($D824=W$25)*($G824="CM")*($H824:$P824))</f>
        <v>0</v>
      </c>
      <c r="X824" s="135">
        <f t="array" ref="X824">SUM(($D824=W$25)*($G824&lt;&gt;"CM")*($H824:$P824))</f>
        <v>0</v>
      </c>
      <c r="AA824" s="135">
        <f t="array" ref="AA824">SUM(($D824=AA$25)*($G824="CM")*(H824+I824+J824+K824+L824+N824))</f>
        <v>0</v>
      </c>
      <c r="AB824" s="135">
        <f t="array" ref="AB824">SUM(($D824=AA$25)*($G824&lt;&gt;"CM")*(H824+I824+J824+K824+L824+N824))</f>
        <v>0</v>
      </c>
    </row>
    <row r="825" spans="1:28" ht="15.75" thickBot="1" x14ac:dyDescent="0.3">
      <c r="A825" s="18" t="s">
        <v>22</v>
      </c>
      <c r="B825" s="18" t="s">
        <v>22</v>
      </c>
      <c r="C825" s="18" t="s">
        <v>113</v>
      </c>
      <c r="D825" s="27" t="s">
        <v>271</v>
      </c>
      <c r="E825" s="18" t="s">
        <v>114</v>
      </c>
      <c r="F825" s="19">
        <v>42501</v>
      </c>
      <c r="G825" s="27" t="s">
        <v>274</v>
      </c>
      <c r="H825" s="22">
        <v>0</v>
      </c>
      <c r="I825" s="20"/>
      <c r="J825" s="22">
        <v>0</v>
      </c>
      <c r="K825" s="22">
        <v>0</v>
      </c>
      <c r="L825" s="20"/>
      <c r="M825" s="22">
        <v>0</v>
      </c>
      <c r="N825" s="22">
        <v>0</v>
      </c>
      <c r="O825" s="22">
        <v>0</v>
      </c>
      <c r="P825" s="22">
        <v>0</v>
      </c>
      <c r="Q825" s="28">
        <f t="shared" si="26"/>
        <v>0</v>
      </c>
      <c r="R825" s="22">
        <v>0</v>
      </c>
      <c r="S825" s="20"/>
      <c r="T825" s="28">
        <f t="shared" si="27"/>
        <v>0</v>
      </c>
      <c r="U825" s="20"/>
      <c r="W825" s="135">
        <f t="array" ref="W825">SUM(($D825=W$25)*($G825="CM")*($H825:$P825))</f>
        <v>0</v>
      </c>
      <c r="X825" s="135">
        <f t="array" ref="X825">SUM(($D825=W$25)*($G825&lt;&gt;"CM")*($H825:$P825))</f>
        <v>0</v>
      </c>
      <c r="AA825" s="135">
        <f t="array" ref="AA825">SUM(($D825=AA$25)*($G825="CM")*(H825+I825+J825+K825+L825+N825))</f>
        <v>0</v>
      </c>
      <c r="AB825" s="135">
        <f t="array" ref="AB825">SUM(($D825=AA$25)*($G825&lt;&gt;"CM")*(H825+I825+J825+K825+L825+N825))</f>
        <v>0</v>
      </c>
    </row>
    <row r="826" spans="1:28" ht="15.75" thickBot="1" x14ac:dyDescent="0.3">
      <c r="A826" s="18" t="s">
        <v>22</v>
      </c>
      <c r="B826" s="18" t="s">
        <v>22</v>
      </c>
      <c r="C826" s="18" t="s">
        <v>113</v>
      </c>
      <c r="D826" s="27" t="s">
        <v>271</v>
      </c>
      <c r="E826" s="18" t="s">
        <v>114</v>
      </c>
      <c r="F826" s="19">
        <v>42509</v>
      </c>
      <c r="G826" s="27" t="s">
        <v>274</v>
      </c>
      <c r="H826" s="23">
        <v>0</v>
      </c>
      <c r="I826" s="21"/>
      <c r="J826" s="23">
        <v>0</v>
      </c>
      <c r="K826" s="23">
        <v>0</v>
      </c>
      <c r="L826" s="21"/>
      <c r="M826" s="23">
        <v>0</v>
      </c>
      <c r="N826" s="23">
        <v>0</v>
      </c>
      <c r="O826" s="23">
        <v>0</v>
      </c>
      <c r="P826" s="23">
        <v>0</v>
      </c>
      <c r="Q826" s="28">
        <f t="shared" si="26"/>
        <v>0</v>
      </c>
      <c r="R826" s="23">
        <v>0</v>
      </c>
      <c r="S826" s="21"/>
      <c r="T826" s="28">
        <f t="shared" si="27"/>
        <v>0</v>
      </c>
      <c r="U826" s="21"/>
      <c r="W826" s="135">
        <f t="array" ref="W826">SUM(($D826=W$25)*($G826="CM")*($H826:$P826))</f>
        <v>0</v>
      </c>
      <c r="X826" s="135">
        <f t="array" ref="X826">SUM(($D826=W$25)*($G826&lt;&gt;"CM")*($H826:$P826))</f>
        <v>0</v>
      </c>
      <c r="AA826" s="135">
        <f t="array" ref="AA826">SUM(($D826=AA$25)*($G826="CM")*(H826+I826+J826+K826+L826+N826))</f>
        <v>0</v>
      </c>
      <c r="AB826" s="135">
        <f t="array" ref="AB826">SUM(($D826=AA$25)*($G826&lt;&gt;"CM")*(H826+I826+J826+K826+L826+N826))</f>
        <v>0</v>
      </c>
    </row>
    <row r="827" spans="1:28" ht="15.75" thickBot="1" x14ac:dyDescent="0.3">
      <c r="A827" s="18" t="s">
        <v>22</v>
      </c>
      <c r="B827" s="18" t="s">
        <v>22</v>
      </c>
      <c r="C827" s="18" t="s">
        <v>113</v>
      </c>
      <c r="D827" s="27" t="s">
        <v>271</v>
      </c>
      <c r="E827" s="18" t="s">
        <v>114</v>
      </c>
      <c r="F827" s="19">
        <v>42532</v>
      </c>
      <c r="G827" s="27" t="s">
        <v>274</v>
      </c>
      <c r="H827" s="22">
        <v>0</v>
      </c>
      <c r="I827" s="20"/>
      <c r="J827" s="22">
        <v>0</v>
      </c>
      <c r="K827" s="22">
        <v>0</v>
      </c>
      <c r="L827" s="20"/>
      <c r="M827" s="22">
        <v>0</v>
      </c>
      <c r="N827" s="22">
        <v>0</v>
      </c>
      <c r="O827" s="22">
        <v>0</v>
      </c>
      <c r="P827" s="22">
        <v>0</v>
      </c>
      <c r="Q827" s="28">
        <f t="shared" si="26"/>
        <v>0</v>
      </c>
      <c r="R827" s="22">
        <v>0</v>
      </c>
      <c r="S827" s="20"/>
      <c r="T827" s="28">
        <f t="shared" si="27"/>
        <v>0</v>
      </c>
      <c r="U827" s="20"/>
      <c r="W827" s="135">
        <f t="array" ref="W827">SUM(($D827=W$25)*($G827="CM")*($H827:$P827))</f>
        <v>0</v>
      </c>
      <c r="X827" s="135">
        <f t="array" ref="X827">SUM(($D827=W$25)*($G827&lt;&gt;"CM")*($H827:$P827))</f>
        <v>0</v>
      </c>
      <c r="AA827" s="135">
        <f t="array" ref="AA827">SUM(($D827=AA$25)*($G827="CM")*(H827+I827+J827+K827+L827+N827))</f>
        <v>0</v>
      </c>
      <c r="AB827" s="135">
        <f t="array" ref="AB827">SUM(($D827=AA$25)*($G827&lt;&gt;"CM")*(H827+I827+J827+K827+L827+N827))</f>
        <v>0</v>
      </c>
    </row>
    <row r="828" spans="1:28" ht="15.75" thickBot="1" x14ac:dyDescent="0.3">
      <c r="A828" s="18" t="s">
        <v>22</v>
      </c>
      <c r="B828" s="18" t="s">
        <v>22</v>
      </c>
      <c r="C828" s="18" t="s">
        <v>113</v>
      </c>
      <c r="D828" s="27" t="s">
        <v>271</v>
      </c>
      <c r="E828" s="18" t="s">
        <v>114</v>
      </c>
      <c r="F828" s="19">
        <v>42540</v>
      </c>
      <c r="G828" s="27" t="s">
        <v>274</v>
      </c>
      <c r="H828" s="23">
        <v>0</v>
      </c>
      <c r="I828" s="21"/>
      <c r="J828" s="23">
        <v>0</v>
      </c>
      <c r="K828" s="23">
        <v>0</v>
      </c>
      <c r="L828" s="21"/>
      <c r="M828" s="23">
        <v>0</v>
      </c>
      <c r="N828" s="23">
        <v>0</v>
      </c>
      <c r="O828" s="23">
        <v>0</v>
      </c>
      <c r="P828" s="23">
        <v>0</v>
      </c>
      <c r="Q828" s="28">
        <f t="shared" si="26"/>
        <v>0</v>
      </c>
      <c r="R828" s="23">
        <v>0</v>
      </c>
      <c r="S828" s="21"/>
      <c r="T828" s="28">
        <f t="shared" si="27"/>
        <v>0</v>
      </c>
      <c r="U828" s="21"/>
      <c r="W828" s="135">
        <f t="array" ref="W828">SUM(($D828=W$25)*($G828="CM")*($H828:$P828))</f>
        <v>0</v>
      </c>
      <c r="X828" s="135">
        <f t="array" ref="X828">SUM(($D828=W$25)*($G828&lt;&gt;"CM")*($H828:$P828))</f>
        <v>0</v>
      </c>
      <c r="AA828" s="135">
        <f t="array" ref="AA828">SUM(($D828=AA$25)*($G828="CM")*(H828+I828+J828+K828+L828+N828))</f>
        <v>0</v>
      </c>
      <c r="AB828" s="135">
        <f t="array" ref="AB828">SUM(($D828=AA$25)*($G828&lt;&gt;"CM")*(H828+I828+J828+K828+L828+N828))</f>
        <v>0</v>
      </c>
    </row>
    <row r="829" spans="1:28" ht="15.75" thickBot="1" x14ac:dyDescent="0.3">
      <c r="A829" s="18" t="s">
        <v>22</v>
      </c>
      <c r="B829" s="18" t="s">
        <v>22</v>
      </c>
      <c r="C829" s="18" t="s">
        <v>113</v>
      </c>
      <c r="D829" s="27" t="s">
        <v>271</v>
      </c>
      <c r="E829" s="18" t="s">
        <v>114</v>
      </c>
      <c r="F829" s="19">
        <v>42556</v>
      </c>
      <c r="G829" s="27" t="s">
        <v>274</v>
      </c>
      <c r="H829" s="22">
        <v>0</v>
      </c>
      <c r="I829" s="20"/>
      <c r="J829" s="22">
        <v>-1.29</v>
      </c>
      <c r="K829" s="22">
        <v>-0.18</v>
      </c>
      <c r="L829" s="20"/>
      <c r="M829" s="22">
        <v>-0.68</v>
      </c>
      <c r="N829" s="22">
        <v>-0.09</v>
      </c>
      <c r="O829" s="22">
        <v>0.06</v>
      </c>
      <c r="P829" s="22">
        <v>0</v>
      </c>
      <c r="Q829" s="28">
        <f t="shared" si="26"/>
        <v>0.06</v>
      </c>
      <c r="R829" s="22">
        <v>-0.11</v>
      </c>
      <c r="S829" s="20"/>
      <c r="T829" s="28">
        <f t="shared" si="27"/>
        <v>-0.11</v>
      </c>
      <c r="U829" s="20"/>
      <c r="W829" s="135">
        <f t="array" ref="W829">SUM(($D829=W$25)*($G829="CM")*($H829:$P829))</f>
        <v>0</v>
      </c>
      <c r="X829" s="135">
        <f t="array" ref="X829">SUM(($D829=W$25)*($G829&lt;&gt;"CM")*($H829:$P829))</f>
        <v>-2.1799999999999997</v>
      </c>
      <c r="AA829" s="135">
        <f t="array" ref="AA829">SUM(($D829=AA$25)*($G829="CM")*(H829+I829+J829+K829+L829+N829))</f>
        <v>0</v>
      </c>
      <c r="AB829" s="135">
        <f t="array" ref="AB829">SUM(($D829=AA$25)*($G829&lt;&gt;"CM")*(H829+I829+J829+K829+L829+N829))</f>
        <v>0</v>
      </c>
    </row>
    <row r="830" spans="1:28" ht="15.75" thickBot="1" x14ac:dyDescent="0.3">
      <c r="A830" s="18" t="s">
        <v>22</v>
      </c>
      <c r="B830" s="18" t="s">
        <v>22</v>
      </c>
      <c r="C830" s="18" t="s">
        <v>113</v>
      </c>
      <c r="D830" s="27" t="s">
        <v>271</v>
      </c>
      <c r="E830" s="18" t="s">
        <v>114</v>
      </c>
      <c r="F830" s="19">
        <v>42562</v>
      </c>
      <c r="G830" s="27" t="s">
        <v>274</v>
      </c>
      <c r="H830" s="23">
        <v>0</v>
      </c>
      <c r="I830" s="21"/>
      <c r="J830" s="23">
        <v>0</v>
      </c>
      <c r="K830" s="23">
        <v>0</v>
      </c>
      <c r="L830" s="21"/>
      <c r="M830" s="23">
        <v>0</v>
      </c>
      <c r="N830" s="23">
        <v>0</v>
      </c>
      <c r="O830" s="23">
        <v>0</v>
      </c>
      <c r="P830" s="23">
        <v>0</v>
      </c>
      <c r="Q830" s="28">
        <f t="shared" si="26"/>
        <v>0</v>
      </c>
      <c r="R830" s="23">
        <v>0</v>
      </c>
      <c r="S830" s="21"/>
      <c r="T830" s="28">
        <f t="shared" si="27"/>
        <v>0</v>
      </c>
      <c r="U830" s="21"/>
      <c r="W830" s="135">
        <f t="array" ref="W830">SUM(($D830=W$25)*($G830="CM")*($H830:$P830))</f>
        <v>0</v>
      </c>
      <c r="X830" s="135">
        <f t="array" ref="X830">SUM(($D830=W$25)*($G830&lt;&gt;"CM")*($H830:$P830))</f>
        <v>0</v>
      </c>
      <c r="AA830" s="135">
        <f t="array" ref="AA830">SUM(($D830=AA$25)*($G830="CM")*(H830+I830+J830+K830+L830+N830))</f>
        <v>0</v>
      </c>
      <c r="AB830" s="135">
        <f t="array" ref="AB830">SUM(($D830=AA$25)*($G830&lt;&gt;"CM")*(H830+I830+J830+K830+L830+N830))</f>
        <v>0</v>
      </c>
    </row>
    <row r="831" spans="1:28" ht="15.75" thickBot="1" x14ac:dyDescent="0.3">
      <c r="A831" s="18" t="s">
        <v>22</v>
      </c>
      <c r="B831" s="18" t="s">
        <v>22</v>
      </c>
      <c r="C831" s="18" t="s">
        <v>113</v>
      </c>
      <c r="D831" s="27" t="s">
        <v>271</v>
      </c>
      <c r="E831" s="18" t="s">
        <v>114</v>
      </c>
      <c r="F831" s="19">
        <v>42570</v>
      </c>
      <c r="G831" s="27" t="s">
        <v>274</v>
      </c>
      <c r="H831" s="22">
        <v>0</v>
      </c>
      <c r="I831" s="20"/>
      <c r="J831" s="22">
        <v>0</v>
      </c>
      <c r="K831" s="22">
        <v>0</v>
      </c>
      <c r="L831" s="20"/>
      <c r="M831" s="22">
        <v>0</v>
      </c>
      <c r="N831" s="22">
        <v>0.01</v>
      </c>
      <c r="O831" s="22">
        <v>0</v>
      </c>
      <c r="P831" s="22">
        <v>0</v>
      </c>
      <c r="Q831" s="28">
        <f t="shared" si="26"/>
        <v>0</v>
      </c>
      <c r="R831" s="22">
        <v>0</v>
      </c>
      <c r="S831" s="20"/>
      <c r="T831" s="28">
        <f t="shared" si="27"/>
        <v>0</v>
      </c>
      <c r="U831" s="20"/>
      <c r="W831" s="135">
        <f t="array" ref="W831">SUM(($D831=W$25)*($G831="CM")*($H831:$P831))</f>
        <v>0</v>
      </c>
      <c r="X831" s="135">
        <f t="array" ref="X831">SUM(($D831=W$25)*($G831&lt;&gt;"CM")*($H831:$P831))</f>
        <v>0.01</v>
      </c>
      <c r="AA831" s="135">
        <f t="array" ref="AA831">SUM(($D831=AA$25)*($G831="CM")*(H831+I831+J831+K831+L831+N831))</f>
        <v>0</v>
      </c>
      <c r="AB831" s="135">
        <f t="array" ref="AB831">SUM(($D831=AA$25)*($G831&lt;&gt;"CM")*(H831+I831+J831+K831+L831+N831))</f>
        <v>0</v>
      </c>
    </row>
    <row r="832" spans="1:28" ht="15.75" thickBot="1" x14ac:dyDescent="0.3">
      <c r="A832" s="18" t="s">
        <v>22</v>
      </c>
      <c r="B832" s="18" t="s">
        <v>22</v>
      </c>
      <c r="C832" s="18" t="s">
        <v>113</v>
      </c>
      <c r="D832" s="27" t="s">
        <v>271</v>
      </c>
      <c r="E832" s="18" t="s">
        <v>114</v>
      </c>
      <c r="F832" s="19">
        <v>42587</v>
      </c>
      <c r="G832" s="27" t="s">
        <v>274</v>
      </c>
      <c r="H832" s="23">
        <v>0</v>
      </c>
      <c r="I832" s="21"/>
      <c r="J832" s="23">
        <v>-1.46</v>
      </c>
      <c r="K832" s="23">
        <v>-0.19</v>
      </c>
      <c r="L832" s="21"/>
      <c r="M832" s="23">
        <v>-0.76</v>
      </c>
      <c r="N832" s="23">
        <v>-0.1</v>
      </c>
      <c r="O832" s="23">
        <v>0.05</v>
      </c>
      <c r="P832" s="23">
        <v>0</v>
      </c>
      <c r="Q832" s="28">
        <f t="shared" si="26"/>
        <v>0.05</v>
      </c>
      <c r="R832" s="23">
        <v>-0.12</v>
      </c>
      <c r="S832" s="21"/>
      <c r="T832" s="28">
        <f t="shared" si="27"/>
        <v>-0.12</v>
      </c>
      <c r="U832" s="21"/>
      <c r="W832" s="135">
        <f t="array" ref="W832">SUM(($D832=W$25)*($G832="CM")*($H832:$P832))</f>
        <v>0</v>
      </c>
      <c r="X832" s="135">
        <f t="array" ref="X832">SUM(($D832=W$25)*($G832&lt;&gt;"CM")*($H832:$P832))</f>
        <v>-2.4600000000000004</v>
      </c>
      <c r="AA832" s="135">
        <f t="array" ref="AA832">SUM(($D832=AA$25)*($G832="CM")*(H832+I832+J832+K832+L832+N832))</f>
        <v>0</v>
      </c>
      <c r="AB832" s="135">
        <f t="array" ref="AB832">SUM(($D832=AA$25)*($G832&lt;&gt;"CM")*(H832+I832+J832+K832+L832+N832))</f>
        <v>0</v>
      </c>
    </row>
    <row r="833" spans="1:28" ht="15.75" thickBot="1" x14ac:dyDescent="0.3">
      <c r="A833" s="18" t="s">
        <v>22</v>
      </c>
      <c r="B833" s="18" t="s">
        <v>22</v>
      </c>
      <c r="C833" s="18" t="s">
        <v>113</v>
      </c>
      <c r="D833" s="27" t="s">
        <v>271</v>
      </c>
      <c r="E833" s="18" t="s">
        <v>114</v>
      </c>
      <c r="F833" s="19">
        <v>42593</v>
      </c>
      <c r="G833" s="27" t="s">
        <v>274</v>
      </c>
      <c r="H833" s="22">
        <v>0</v>
      </c>
      <c r="I833" s="20"/>
      <c r="J833" s="22">
        <v>0</v>
      </c>
      <c r="K833" s="22">
        <v>0</v>
      </c>
      <c r="L833" s="20"/>
      <c r="M833" s="22">
        <v>0</v>
      </c>
      <c r="N833" s="22">
        <v>0</v>
      </c>
      <c r="O833" s="22">
        <v>0</v>
      </c>
      <c r="P833" s="22">
        <v>0</v>
      </c>
      <c r="Q833" s="28">
        <f t="shared" si="26"/>
        <v>0</v>
      </c>
      <c r="R833" s="22">
        <v>0</v>
      </c>
      <c r="S833" s="20"/>
      <c r="T833" s="28">
        <f t="shared" si="27"/>
        <v>0</v>
      </c>
      <c r="U833" s="20"/>
      <c r="W833" s="135">
        <f t="array" ref="W833">SUM(($D833=W$25)*($G833="CM")*($H833:$P833))</f>
        <v>0</v>
      </c>
      <c r="X833" s="135">
        <f t="array" ref="X833">SUM(($D833=W$25)*($G833&lt;&gt;"CM")*($H833:$P833))</f>
        <v>0</v>
      </c>
      <c r="AA833" s="135">
        <f t="array" ref="AA833">SUM(($D833=AA$25)*($G833="CM")*(H833+I833+J833+K833+L833+N833))</f>
        <v>0</v>
      </c>
      <c r="AB833" s="135">
        <f t="array" ref="AB833">SUM(($D833=AA$25)*($G833&lt;&gt;"CM")*(H833+I833+J833+K833+L833+N833))</f>
        <v>0</v>
      </c>
    </row>
    <row r="834" spans="1:28" ht="15.75" thickBot="1" x14ac:dyDescent="0.3">
      <c r="A834" s="18" t="s">
        <v>22</v>
      </c>
      <c r="B834" s="18" t="s">
        <v>22</v>
      </c>
      <c r="C834" s="18" t="s">
        <v>113</v>
      </c>
      <c r="D834" s="27" t="s">
        <v>271</v>
      </c>
      <c r="E834" s="18" t="s">
        <v>114</v>
      </c>
      <c r="F834" s="19">
        <v>42601</v>
      </c>
      <c r="G834" s="27" t="s">
        <v>274</v>
      </c>
      <c r="H834" s="23">
        <v>0</v>
      </c>
      <c r="I834" s="21"/>
      <c r="J834" s="23">
        <v>0</v>
      </c>
      <c r="K834" s="23">
        <v>0</v>
      </c>
      <c r="L834" s="21"/>
      <c r="M834" s="23">
        <v>0</v>
      </c>
      <c r="N834" s="23">
        <v>0</v>
      </c>
      <c r="O834" s="23">
        <v>0</v>
      </c>
      <c r="P834" s="23">
        <v>0</v>
      </c>
      <c r="Q834" s="28">
        <f t="shared" si="26"/>
        <v>0</v>
      </c>
      <c r="R834" s="23">
        <v>0</v>
      </c>
      <c r="S834" s="21"/>
      <c r="T834" s="28">
        <f t="shared" si="27"/>
        <v>0</v>
      </c>
      <c r="U834" s="21"/>
      <c r="W834" s="135">
        <f t="array" ref="W834">SUM(($D834=W$25)*($G834="CM")*($H834:$P834))</f>
        <v>0</v>
      </c>
      <c r="X834" s="135">
        <f t="array" ref="X834">SUM(($D834=W$25)*($G834&lt;&gt;"CM")*($H834:$P834))</f>
        <v>0</v>
      </c>
      <c r="AA834" s="135">
        <f t="array" ref="AA834">SUM(($D834=AA$25)*($G834="CM")*(H834+I834+J834+K834+L834+N834))</f>
        <v>0</v>
      </c>
      <c r="AB834" s="135">
        <f t="array" ref="AB834">SUM(($D834=AA$25)*($G834&lt;&gt;"CM")*(H834+I834+J834+K834+L834+N834))</f>
        <v>0</v>
      </c>
    </row>
    <row r="835" spans="1:28" ht="15.75" thickBot="1" x14ac:dyDescent="0.3">
      <c r="A835" s="18" t="s">
        <v>22</v>
      </c>
      <c r="B835" s="18" t="s">
        <v>22</v>
      </c>
      <c r="C835" s="18" t="s">
        <v>113</v>
      </c>
      <c r="D835" s="27" t="s">
        <v>271</v>
      </c>
      <c r="E835" s="18" t="s">
        <v>114</v>
      </c>
      <c r="F835" s="19">
        <v>42602</v>
      </c>
      <c r="G835" s="27" t="s">
        <v>274</v>
      </c>
      <c r="H835" s="22">
        <v>0</v>
      </c>
      <c r="I835" s="20"/>
      <c r="J835" s="22">
        <v>44.49</v>
      </c>
      <c r="K835" s="22">
        <v>5.89</v>
      </c>
      <c r="L835" s="20"/>
      <c r="M835" s="22">
        <v>23.22</v>
      </c>
      <c r="N835" s="22">
        <v>2.94</v>
      </c>
      <c r="O835" s="22">
        <v>-1.48</v>
      </c>
      <c r="P835" s="22">
        <v>0.02</v>
      </c>
      <c r="Q835" s="28">
        <f t="shared" si="26"/>
        <v>-1.46</v>
      </c>
      <c r="R835" s="22">
        <v>3.71</v>
      </c>
      <c r="S835" s="20"/>
      <c r="T835" s="28">
        <f t="shared" si="27"/>
        <v>3.71</v>
      </c>
      <c r="U835" s="20"/>
      <c r="W835" s="135">
        <f t="array" ref="W835">SUM(($D835=W$25)*($G835="CM")*($H835:$P835))</f>
        <v>0</v>
      </c>
      <c r="X835" s="135">
        <f t="array" ref="X835">SUM(($D835=W$25)*($G835&lt;&gt;"CM")*($H835:$P835))</f>
        <v>75.079999999999984</v>
      </c>
      <c r="AA835" s="135">
        <f t="array" ref="AA835">SUM(($D835=AA$25)*($G835="CM")*(H835+I835+J835+K835+L835+N835))</f>
        <v>0</v>
      </c>
      <c r="AB835" s="135">
        <f t="array" ref="AB835">SUM(($D835=AA$25)*($G835&lt;&gt;"CM")*(H835+I835+J835+K835+L835+N835))</f>
        <v>0</v>
      </c>
    </row>
    <row r="836" spans="1:28" ht="15.75" thickBot="1" x14ac:dyDescent="0.3">
      <c r="A836" s="18" t="s">
        <v>22</v>
      </c>
      <c r="B836" s="18" t="s">
        <v>22</v>
      </c>
      <c r="C836" s="18" t="s">
        <v>113</v>
      </c>
      <c r="D836" s="27" t="s">
        <v>271</v>
      </c>
      <c r="E836" s="18" t="s">
        <v>114</v>
      </c>
      <c r="F836" s="19">
        <v>42618</v>
      </c>
      <c r="G836" s="27" t="s">
        <v>274</v>
      </c>
      <c r="H836" s="23">
        <v>0</v>
      </c>
      <c r="I836" s="21"/>
      <c r="J836" s="23">
        <v>-1.2</v>
      </c>
      <c r="K836" s="23">
        <v>-0.16</v>
      </c>
      <c r="L836" s="21"/>
      <c r="M836" s="23">
        <v>-0.63</v>
      </c>
      <c r="N836" s="23">
        <v>-0.08</v>
      </c>
      <c r="O836" s="23">
        <v>0.03</v>
      </c>
      <c r="P836" s="23">
        <v>0</v>
      </c>
      <c r="Q836" s="28">
        <f t="shared" si="26"/>
        <v>0.03</v>
      </c>
      <c r="R836" s="23">
        <v>-0.08</v>
      </c>
      <c r="S836" s="21"/>
      <c r="T836" s="28">
        <f t="shared" si="27"/>
        <v>-0.08</v>
      </c>
      <c r="U836" s="21"/>
      <c r="W836" s="135">
        <f t="array" ref="W836">SUM(($D836=W$25)*($G836="CM")*($H836:$P836))</f>
        <v>0</v>
      </c>
      <c r="X836" s="135">
        <f t="array" ref="X836">SUM(($D836=W$25)*($G836&lt;&gt;"CM")*($H836:$P836))</f>
        <v>-2.04</v>
      </c>
      <c r="AA836" s="135">
        <f t="array" ref="AA836">SUM(($D836=AA$25)*($G836="CM")*(H836+I836+J836+K836+L836+N836))</f>
        <v>0</v>
      </c>
      <c r="AB836" s="135">
        <f t="array" ref="AB836">SUM(($D836=AA$25)*($G836&lt;&gt;"CM")*(H836+I836+J836+K836+L836+N836))</f>
        <v>0</v>
      </c>
    </row>
    <row r="837" spans="1:28" ht="15.75" thickBot="1" x14ac:dyDescent="0.3">
      <c r="A837" s="18" t="s">
        <v>22</v>
      </c>
      <c r="B837" s="18" t="s">
        <v>22</v>
      </c>
      <c r="C837" s="18" t="s">
        <v>113</v>
      </c>
      <c r="D837" s="27" t="s">
        <v>271</v>
      </c>
      <c r="E837" s="18" t="s">
        <v>114</v>
      </c>
      <c r="F837" s="19">
        <v>42624</v>
      </c>
      <c r="G837" s="27" t="s">
        <v>274</v>
      </c>
      <c r="H837" s="22">
        <v>0</v>
      </c>
      <c r="I837" s="20"/>
      <c r="J837" s="22">
        <v>0</v>
      </c>
      <c r="K837" s="22">
        <v>0</v>
      </c>
      <c r="L837" s="20"/>
      <c r="M837" s="22">
        <v>0</v>
      </c>
      <c r="N837" s="22">
        <v>0</v>
      </c>
      <c r="O837" s="22">
        <v>0</v>
      </c>
      <c r="P837" s="22">
        <v>0</v>
      </c>
      <c r="Q837" s="28">
        <f t="shared" si="26"/>
        <v>0</v>
      </c>
      <c r="R837" s="22">
        <v>0</v>
      </c>
      <c r="S837" s="20"/>
      <c r="T837" s="28">
        <f t="shared" si="27"/>
        <v>0</v>
      </c>
      <c r="U837" s="20"/>
      <c r="W837" s="135">
        <f t="array" ref="W837">SUM(($D837=W$25)*($G837="CM")*($H837:$P837))</f>
        <v>0</v>
      </c>
      <c r="X837" s="135">
        <f t="array" ref="X837">SUM(($D837=W$25)*($G837&lt;&gt;"CM")*($H837:$P837))</f>
        <v>0</v>
      </c>
      <c r="AA837" s="135">
        <f t="array" ref="AA837">SUM(($D837=AA$25)*($G837="CM")*(H837+I837+J837+K837+L837+N837))</f>
        <v>0</v>
      </c>
      <c r="AB837" s="135">
        <f t="array" ref="AB837">SUM(($D837=AA$25)*($G837&lt;&gt;"CM")*(H837+I837+J837+K837+L837+N837))</f>
        <v>0</v>
      </c>
    </row>
    <row r="838" spans="1:28" ht="15.75" thickBot="1" x14ac:dyDescent="0.3">
      <c r="A838" s="18" t="s">
        <v>22</v>
      </c>
      <c r="B838" s="18" t="s">
        <v>22</v>
      </c>
      <c r="C838" s="18" t="s">
        <v>113</v>
      </c>
      <c r="D838" s="27" t="s">
        <v>271</v>
      </c>
      <c r="E838" s="18" t="s">
        <v>114</v>
      </c>
      <c r="F838" s="19">
        <v>42627</v>
      </c>
      <c r="G838" s="27" t="s">
        <v>274</v>
      </c>
      <c r="H838" s="23">
        <v>0</v>
      </c>
      <c r="I838" s="21"/>
      <c r="J838" s="23">
        <v>-41.78</v>
      </c>
      <c r="K838" s="23">
        <v>-5.53</v>
      </c>
      <c r="L838" s="21"/>
      <c r="M838" s="23">
        <v>-21.8</v>
      </c>
      <c r="N838" s="23">
        <v>-2.77</v>
      </c>
      <c r="O838" s="23">
        <v>1</v>
      </c>
      <c r="P838" s="23">
        <v>0.05</v>
      </c>
      <c r="Q838" s="28">
        <f t="shared" si="26"/>
        <v>1.05</v>
      </c>
      <c r="R838" s="23">
        <v>-2.84</v>
      </c>
      <c r="S838" s="21"/>
      <c r="T838" s="28">
        <f t="shared" si="27"/>
        <v>-2.84</v>
      </c>
      <c r="U838" s="21"/>
      <c r="W838" s="135">
        <f t="array" ref="W838">SUM(($D838=W$25)*($G838="CM")*($H838:$P838))</f>
        <v>0</v>
      </c>
      <c r="X838" s="135">
        <f t="array" ref="X838">SUM(($D838=W$25)*($G838&lt;&gt;"CM")*($H838:$P838))</f>
        <v>-70.83</v>
      </c>
      <c r="AA838" s="135">
        <f t="array" ref="AA838">SUM(($D838=AA$25)*($G838="CM")*(H838+I838+J838+K838+L838+N838))</f>
        <v>0</v>
      </c>
      <c r="AB838" s="135">
        <f t="array" ref="AB838">SUM(($D838=AA$25)*($G838&lt;&gt;"CM")*(H838+I838+J838+K838+L838+N838))</f>
        <v>0</v>
      </c>
    </row>
    <row r="839" spans="1:28" ht="15.75" thickBot="1" x14ac:dyDescent="0.3">
      <c r="A839" s="18" t="s">
        <v>22</v>
      </c>
      <c r="B839" s="18" t="s">
        <v>22</v>
      </c>
      <c r="C839" s="18" t="s">
        <v>113</v>
      </c>
      <c r="D839" s="27" t="s">
        <v>271</v>
      </c>
      <c r="E839" s="18" t="s">
        <v>114</v>
      </c>
      <c r="F839" s="19">
        <v>42632</v>
      </c>
      <c r="G839" s="27" t="s">
        <v>274</v>
      </c>
      <c r="H839" s="22">
        <v>0</v>
      </c>
      <c r="I839" s="20"/>
      <c r="J839" s="22">
        <v>0</v>
      </c>
      <c r="K839" s="22">
        <v>0</v>
      </c>
      <c r="L839" s="20"/>
      <c r="M839" s="22">
        <v>0</v>
      </c>
      <c r="N839" s="22">
        <v>0</v>
      </c>
      <c r="O839" s="22">
        <v>0</v>
      </c>
      <c r="P839" s="22">
        <v>0</v>
      </c>
      <c r="Q839" s="28">
        <f t="shared" si="26"/>
        <v>0</v>
      </c>
      <c r="R839" s="22">
        <v>0</v>
      </c>
      <c r="S839" s="20"/>
      <c r="T839" s="28">
        <f t="shared" si="27"/>
        <v>0</v>
      </c>
      <c r="U839" s="20"/>
      <c r="W839" s="135">
        <f t="array" ref="W839">SUM(($D839=W$25)*($G839="CM")*($H839:$P839))</f>
        <v>0</v>
      </c>
      <c r="X839" s="135">
        <f t="array" ref="X839">SUM(($D839=W$25)*($G839&lt;&gt;"CM")*($H839:$P839))</f>
        <v>0</v>
      </c>
      <c r="AA839" s="135">
        <f t="array" ref="AA839">SUM(($D839=AA$25)*($G839="CM")*(H839+I839+J839+K839+L839+N839))</f>
        <v>0</v>
      </c>
      <c r="AB839" s="135">
        <f t="array" ref="AB839">SUM(($D839=AA$25)*($G839&lt;&gt;"CM")*(H839+I839+J839+K839+L839+N839))</f>
        <v>0</v>
      </c>
    </row>
    <row r="840" spans="1:28" ht="15.75" thickBot="1" x14ac:dyDescent="0.3">
      <c r="A840" s="18" t="s">
        <v>22</v>
      </c>
      <c r="B840" s="18" t="s">
        <v>22</v>
      </c>
      <c r="C840" s="18" t="s">
        <v>113</v>
      </c>
      <c r="D840" s="27" t="s">
        <v>271</v>
      </c>
      <c r="E840" s="18" t="s">
        <v>114</v>
      </c>
      <c r="F840" s="19">
        <v>42633</v>
      </c>
      <c r="G840" s="27" t="s">
        <v>274</v>
      </c>
      <c r="H840" s="23">
        <v>0</v>
      </c>
      <c r="I840" s="21"/>
      <c r="J840" s="23">
        <v>35</v>
      </c>
      <c r="K840" s="23">
        <v>4.63</v>
      </c>
      <c r="L840" s="21"/>
      <c r="M840" s="23">
        <v>18.260000000000002</v>
      </c>
      <c r="N840" s="23">
        <v>2.3199999999999998</v>
      </c>
      <c r="O840" s="23">
        <v>-0.84</v>
      </c>
      <c r="P840" s="23">
        <v>-0.04</v>
      </c>
      <c r="Q840" s="28">
        <f t="shared" si="26"/>
        <v>-0.88</v>
      </c>
      <c r="R840" s="23">
        <v>2.37</v>
      </c>
      <c r="S840" s="21"/>
      <c r="T840" s="28">
        <f t="shared" si="27"/>
        <v>2.37</v>
      </c>
      <c r="U840" s="21"/>
      <c r="W840" s="135">
        <f t="array" ref="W840">SUM(($D840=W$25)*($G840="CM")*($H840:$P840))</f>
        <v>0</v>
      </c>
      <c r="X840" s="135">
        <f t="array" ref="X840">SUM(($D840=W$25)*($G840&lt;&gt;"CM")*($H840:$P840))</f>
        <v>59.33</v>
      </c>
      <c r="AA840" s="135">
        <f t="array" ref="AA840">SUM(($D840=AA$25)*($G840="CM")*(H840+I840+J840+K840+L840+N840))</f>
        <v>0</v>
      </c>
      <c r="AB840" s="135">
        <f t="array" ref="AB840">SUM(($D840=AA$25)*($G840&lt;&gt;"CM")*(H840+I840+J840+K840+L840+N840))</f>
        <v>0</v>
      </c>
    </row>
    <row r="841" spans="1:28" ht="15.75" thickBot="1" x14ac:dyDescent="0.3">
      <c r="A841" s="18" t="s">
        <v>22</v>
      </c>
      <c r="B841" s="18" t="s">
        <v>22</v>
      </c>
      <c r="C841" s="18" t="s">
        <v>113</v>
      </c>
      <c r="D841" s="27" t="s">
        <v>271</v>
      </c>
      <c r="E841" s="18" t="s">
        <v>114</v>
      </c>
      <c r="F841" s="19">
        <v>42648</v>
      </c>
      <c r="G841" s="27" t="s">
        <v>274</v>
      </c>
      <c r="H841" s="22">
        <v>0</v>
      </c>
      <c r="I841" s="20"/>
      <c r="J841" s="22">
        <v>-0.93</v>
      </c>
      <c r="K841" s="22">
        <v>-0.13</v>
      </c>
      <c r="L841" s="20"/>
      <c r="M841" s="22">
        <v>-0.5</v>
      </c>
      <c r="N841" s="22">
        <v>-0.06</v>
      </c>
      <c r="O841" s="22">
        <v>0.03</v>
      </c>
      <c r="P841" s="22">
        <v>0</v>
      </c>
      <c r="Q841" s="28">
        <f t="shared" si="26"/>
        <v>0.03</v>
      </c>
      <c r="R841" s="22">
        <v>-0.06</v>
      </c>
      <c r="S841" s="20"/>
      <c r="T841" s="28">
        <f t="shared" si="27"/>
        <v>-0.06</v>
      </c>
      <c r="U841" s="20"/>
      <c r="W841" s="135">
        <f t="array" ref="W841">SUM(($D841=W$25)*($G841="CM")*($H841:$P841))</f>
        <v>0</v>
      </c>
      <c r="X841" s="135">
        <f t="array" ref="X841">SUM(($D841=W$25)*($G841&lt;&gt;"CM")*($H841:$P841))</f>
        <v>-1.59</v>
      </c>
      <c r="AA841" s="135">
        <f t="array" ref="AA841">SUM(($D841=AA$25)*($G841="CM")*(H841+I841+J841+K841+L841+N841))</f>
        <v>0</v>
      </c>
      <c r="AB841" s="135">
        <f t="array" ref="AB841">SUM(($D841=AA$25)*($G841&lt;&gt;"CM")*(H841+I841+J841+K841+L841+N841))</f>
        <v>0</v>
      </c>
    </row>
    <row r="842" spans="1:28" ht="15.75" thickBot="1" x14ac:dyDescent="0.3">
      <c r="A842" s="18" t="s">
        <v>22</v>
      </c>
      <c r="B842" s="18" t="s">
        <v>22</v>
      </c>
      <c r="C842" s="18" t="s">
        <v>113</v>
      </c>
      <c r="D842" s="27" t="s">
        <v>271</v>
      </c>
      <c r="E842" s="18" t="s">
        <v>114</v>
      </c>
      <c r="F842" s="19">
        <v>42650</v>
      </c>
      <c r="G842" s="27" t="s">
        <v>274</v>
      </c>
      <c r="H842" s="23">
        <v>-10.75</v>
      </c>
      <c r="I842" s="21"/>
      <c r="J842" s="23">
        <v>-53.79</v>
      </c>
      <c r="K842" s="23">
        <v>-7.12</v>
      </c>
      <c r="L842" s="21"/>
      <c r="M842" s="23">
        <v>-28.07</v>
      </c>
      <c r="N842" s="23">
        <v>-3.56</v>
      </c>
      <c r="O842" s="23">
        <v>1.7</v>
      </c>
      <c r="P842" s="23">
        <v>0.02</v>
      </c>
      <c r="Q842" s="28">
        <f t="shared" si="26"/>
        <v>1.72</v>
      </c>
      <c r="R842" s="23">
        <v>-4.0199999999999996</v>
      </c>
      <c r="S842" s="21"/>
      <c r="T842" s="28">
        <f t="shared" si="27"/>
        <v>-4.0199999999999996</v>
      </c>
      <c r="U842" s="21"/>
      <c r="W842" s="135">
        <f t="array" ref="W842">SUM(($D842=W$25)*($G842="CM")*($H842:$P842))</f>
        <v>0</v>
      </c>
      <c r="X842" s="135">
        <f t="array" ref="X842">SUM(($D842=W$25)*($G842&lt;&gt;"CM")*($H842:$P842))</f>
        <v>-101.57</v>
      </c>
      <c r="AA842" s="135">
        <f t="array" ref="AA842">SUM(($D842=AA$25)*($G842="CM")*(H842+I842+J842+K842+L842+N842))</f>
        <v>0</v>
      </c>
      <c r="AB842" s="135">
        <f t="array" ref="AB842">SUM(($D842=AA$25)*($G842&lt;&gt;"CM")*(H842+I842+J842+K842+L842+N842))</f>
        <v>0</v>
      </c>
    </row>
    <row r="843" spans="1:28" ht="15.75" thickBot="1" x14ac:dyDescent="0.3">
      <c r="A843" s="18" t="s">
        <v>22</v>
      </c>
      <c r="B843" s="18" t="s">
        <v>22</v>
      </c>
      <c r="C843" s="18" t="s">
        <v>113</v>
      </c>
      <c r="D843" s="27" t="s">
        <v>271</v>
      </c>
      <c r="E843" s="18" t="s">
        <v>114</v>
      </c>
      <c r="F843" s="19">
        <v>42652</v>
      </c>
      <c r="G843" s="27" t="s">
        <v>274</v>
      </c>
      <c r="H843" s="22">
        <v>10.75</v>
      </c>
      <c r="I843" s="20"/>
      <c r="J843" s="22">
        <v>41.89</v>
      </c>
      <c r="K843" s="22">
        <v>5.54</v>
      </c>
      <c r="L843" s="20"/>
      <c r="M843" s="22">
        <v>21.85</v>
      </c>
      <c r="N843" s="22">
        <v>2.77</v>
      </c>
      <c r="O843" s="22">
        <v>-1.32</v>
      </c>
      <c r="P843" s="22">
        <v>-0.02</v>
      </c>
      <c r="Q843" s="28">
        <f t="shared" si="26"/>
        <v>-1.34</v>
      </c>
      <c r="R843" s="22">
        <v>3.23</v>
      </c>
      <c r="S843" s="20"/>
      <c r="T843" s="28">
        <f t="shared" si="27"/>
        <v>3.23</v>
      </c>
      <c r="U843" s="20"/>
      <c r="W843" s="135">
        <f t="array" ref="W843">SUM(($D843=W$25)*($G843="CM")*($H843:$P843))</f>
        <v>0</v>
      </c>
      <c r="X843" s="135">
        <f t="array" ref="X843">SUM(($D843=W$25)*($G843&lt;&gt;"CM")*($H843:$P843))</f>
        <v>81.460000000000008</v>
      </c>
      <c r="AA843" s="135">
        <f t="array" ref="AA843">SUM(($D843=AA$25)*($G843="CM")*(H843+I843+J843+K843+L843+N843))</f>
        <v>0</v>
      </c>
      <c r="AB843" s="135">
        <f t="array" ref="AB843">SUM(($D843=AA$25)*($G843&lt;&gt;"CM")*(H843+I843+J843+K843+L843+N843))</f>
        <v>0</v>
      </c>
    </row>
    <row r="844" spans="1:28" ht="15.75" thickBot="1" x14ac:dyDescent="0.3">
      <c r="A844" s="18" t="s">
        <v>22</v>
      </c>
      <c r="B844" s="18" t="s">
        <v>22</v>
      </c>
      <c r="C844" s="18" t="s">
        <v>113</v>
      </c>
      <c r="D844" s="27" t="s">
        <v>271</v>
      </c>
      <c r="E844" s="18" t="s">
        <v>114</v>
      </c>
      <c r="F844" s="19">
        <v>42654</v>
      </c>
      <c r="G844" s="27" t="s">
        <v>274</v>
      </c>
      <c r="H844" s="23">
        <v>0</v>
      </c>
      <c r="I844" s="21"/>
      <c r="J844" s="23">
        <v>0</v>
      </c>
      <c r="K844" s="23">
        <v>0</v>
      </c>
      <c r="L844" s="21"/>
      <c r="M844" s="23">
        <v>0</v>
      </c>
      <c r="N844" s="23">
        <v>0</v>
      </c>
      <c r="O844" s="23">
        <v>0</v>
      </c>
      <c r="P844" s="23">
        <v>0</v>
      </c>
      <c r="Q844" s="28">
        <f t="shared" si="26"/>
        <v>0</v>
      </c>
      <c r="R844" s="23">
        <v>0</v>
      </c>
      <c r="S844" s="21"/>
      <c r="T844" s="28">
        <f t="shared" si="27"/>
        <v>0</v>
      </c>
      <c r="U844" s="21"/>
      <c r="W844" s="135">
        <f t="array" ref="W844">SUM(($D844=W$25)*($G844="CM")*($H844:$P844))</f>
        <v>0</v>
      </c>
      <c r="X844" s="135">
        <f t="array" ref="X844">SUM(($D844=W$25)*($G844&lt;&gt;"CM")*($H844:$P844))</f>
        <v>0</v>
      </c>
      <c r="AA844" s="135">
        <f t="array" ref="AA844">SUM(($D844=AA$25)*($G844="CM")*(H844+I844+J844+K844+L844+N844))</f>
        <v>0</v>
      </c>
      <c r="AB844" s="135">
        <f t="array" ref="AB844">SUM(($D844=AA$25)*($G844&lt;&gt;"CM")*(H844+I844+J844+K844+L844+N844))</f>
        <v>0</v>
      </c>
    </row>
    <row r="845" spans="1:28" ht="15.75" thickBot="1" x14ac:dyDescent="0.3">
      <c r="A845" s="18" t="s">
        <v>22</v>
      </c>
      <c r="B845" s="18" t="s">
        <v>22</v>
      </c>
      <c r="C845" s="18" t="s">
        <v>113</v>
      </c>
      <c r="D845" s="27" t="s">
        <v>271</v>
      </c>
      <c r="E845" s="18" t="s">
        <v>114</v>
      </c>
      <c r="F845" s="19">
        <v>42656</v>
      </c>
      <c r="G845" s="27" t="s">
        <v>274</v>
      </c>
      <c r="H845" s="22">
        <v>0</v>
      </c>
      <c r="I845" s="20"/>
      <c r="J845" s="22">
        <v>13.79</v>
      </c>
      <c r="K845" s="22">
        <v>1.82</v>
      </c>
      <c r="L845" s="20"/>
      <c r="M845" s="22">
        <v>7.2</v>
      </c>
      <c r="N845" s="22">
        <v>0.92</v>
      </c>
      <c r="O845" s="22">
        <v>-0.43</v>
      </c>
      <c r="P845" s="22">
        <v>-0.01</v>
      </c>
      <c r="Q845" s="28">
        <f t="shared" si="26"/>
        <v>-0.44</v>
      </c>
      <c r="R845" s="22">
        <v>0.92</v>
      </c>
      <c r="S845" s="20"/>
      <c r="T845" s="28">
        <f t="shared" si="27"/>
        <v>0.92</v>
      </c>
      <c r="U845" s="20"/>
      <c r="W845" s="135">
        <f t="array" ref="W845">SUM(($D845=W$25)*($G845="CM")*($H845:$P845))</f>
        <v>0</v>
      </c>
      <c r="X845" s="135">
        <f t="array" ref="X845">SUM(($D845=W$25)*($G845&lt;&gt;"CM")*($H845:$P845))</f>
        <v>23.29</v>
      </c>
      <c r="AA845" s="135">
        <f t="array" ref="AA845">SUM(($D845=AA$25)*($G845="CM")*(H845+I845+J845+K845+L845+N845))</f>
        <v>0</v>
      </c>
      <c r="AB845" s="135">
        <f t="array" ref="AB845">SUM(($D845=AA$25)*($G845&lt;&gt;"CM")*(H845+I845+J845+K845+L845+N845))</f>
        <v>0</v>
      </c>
    </row>
    <row r="846" spans="1:28" ht="15.75" thickBot="1" x14ac:dyDescent="0.3">
      <c r="A846" s="18" t="s">
        <v>22</v>
      </c>
      <c r="B846" s="18" t="s">
        <v>22</v>
      </c>
      <c r="C846" s="18" t="s">
        <v>113</v>
      </c>
      <c r="D846" s="27" t="s">
        <v>271</v>
      </c>
      <c r="E846" s="18" t="s">
        <v>114</v>
      </c>
      <c r="F846" s="19">
        <v>42657</v>
      </c>
      <c r="G846" s="27" t="s">
        <v>274</v>
      </c>
      <c r="H846" s="23">
        <v>0</v>
      </c>
      <c r="I846" s="21"/>
      <c r="J846" s="23">
        <v>-41.78</v>
      </c>
      <c r="K846" s="23">
        <v>-5.53</v>
      </c>
      <c r="L846" s="21"/>
      <c r="M846" s="23">
        <v>-21.8</v>
      </c>
      <c r="N846" s="23">
        <v>-2.76</v>
      </c>
      <c r="O846" s="23">
        <v>1.32</v>
      </c>
      <c r="P846" s="23">
        <v>0.02</v>
      </c>
      <c r="Q846" s="28">
        <f t="shared" si="26"/>
        <v>1.34</v>
      </c>
      <c r="R846" s="23">
        <v>-2.79</v>
      </c>
      <c r="S846" s="21"/>
      <c r="T846" s="28">
        <f t="shared" si="27"/>
        <v>-2.79</v>
      </c>
      <c r="U846" s="21"/>
      <c r="W846" s="135">
        <f t="array" ref="W846">SUM(($D846=W$25)*($G846="CM")*($H846:$P846))</f>
        <v>0</v>
      </c>
      <c r="X846" s="135">
        <f t="array" ref="X846">SUM(($D846=W$25)*($G846&lt;&gt;"CM")*($H846:$P846))</f>
        <v>-70.530000000000015</v>
      </c>
      <c r="AA846" s="135">
        <f t="array" ref="AA846">SUM(($D846=AA$25)*($G846="CM")*(H846+I846+J846+K846+L846+N846))</f>
        <v>0</v>
      </c>
      <c r="AB846" s="135">
        <f t="array" ref="AB846">SUM(($D846=AA$25)*($G846&lt;&gt;"CM")*(H846+I846+J846+K846+L846+N846))</f>
        <v>0</v>
      </c>
    </row>
    <row r="847" spans="1:28" ht="15.75" thickBot="1" x14ac:dyDescent="0.3">
      <c r="A847" s="18" t="s">
        <v>22</v>
      </c>
      <c r="B847" s="18" t="s">
        <v>22</v>
      </c>
      <c r="C847" s="18" t="s">
        <v>113</v>
      </c>
      <c r="D847" s="27" t="s">
        <v>271</v>
      </c>
      <c r="E847" s="18" t="s">
        <v>114</v>
      </c>
      <c r="F847" s="19">
        <v>42662</v>
      </c>
      <c r="G847" s="27" t="s">
        <v>274</v>
      </c>
      <c r="H847" s="22">
        <v>0</v>
      </c>
      <c r="I847" s="20"/>
      <c r="J847" s="22">
        <v>0</v>
      </c>
      <c r="K847" s="22">
        <v>0</v>
      </c>
      <c r="L847" s="20"/>
      <c r="M847" s="22">
        <v>0</v>
      </c>
      <c r="N847" s="22">
        <v>0</v>
      </c>
      <c r="O847" s="22">
        <v>0</v>
      </c>
      <c r="P847" s="22">
        <v>0</v>
      </c>
      <c r="Q847" s="28">
        <f t="shared" si="26"/>
        <v>0</v>
      </c>
      <c r="R847" s="22">
        <v>0</v>
      </c>
      <c r="S847" s="20"/>
      <c r="T847" s="28">
        <f t="shared" si="27"/>
        <v>0</v>
      </c>
      <c r="U847" s="20"/>
      <c r="W847" s="135">
        <f t="array" ref="W847">SUM(($D847=W$25)*($G847="CM")*($H847:$P847))</f>
        <v>0</v>
      </c>
      <c r="X847" s="135">
        <f t="array" ref="X847">SUM(($D847=W$25)*($G847&lt;&gt;"CM")*($H847:$P847))</f>
        <v>0</v>
      </c>
      <c r="AA847" s="135">
        <f t="array" ref="AA847">SUM(($D847=AA$25)*($G847="CM")*(H847+I847+J847+K847+L847+N847))</f>
        <v>0</v>
      </c>
      <c r="AB847" s="135">
        <f t="array" ref="AB847">SUM(($D847=AA$25)*($G847&lt;&gt;"CM")*(H847+I847+J847+K847+L847+N847))</f>
        <v>0</v>
      </c>
    </row>
    <row r="848" spans="1:28" ht="15.75" thickBot="1" x14ac:dyDescent="0.3">
      <c r="A848" s="18" t="s">
        <v>22</v>
      </c>
      <c r="B848" s="18" t="s">
        <v>22</v>
      </c>
      <c r="C848" s="18" t="s">
        <v>113</v>
      </c>
      <c r="D848" s="27" t="s">
        <v>271</v>
      </c>
      <c r="E848" s="18" t="s">
        <v>114</v>
      </c>
      <c r="F848" s="19">
        <v>42663</v>
      </c>
      <c r="G848" s="27" t="s">
        <v>274</v>
      </c>
      <c r="H848" s="23">
        <v>0</v>
      </c>
      <c r="I848" s="21"/>
      <c r="J848" s="23">
        <v>21.16</v>
      </c>
      <c r="K848" s="23">
        <v>2.8</v>
      </c>
      <c r="L848" s="21"/>
      <c r="M848" s="23">
        <v>11.03</v>
      </c>
      <c r="N848" s="23">
        <v>1.4</v>
      </c>
      <c r="O848" s="23">
        <v>-0.67</v>
      </c>
      <c r="P848" s="23">
        <v>-0.01</v>
      </c>
      <c r="Q848" s="28">
        <f t="shared" si="26"/>
        <v>-0.68</v>
      </c>
      <c r="R848" s="23">
        <v>1.42</v>
      </c>
      <c r="S848" s="21"/>
      <c r="T848" s="28">
        <f t="shared" si="27"/>
        <v>1.42</v>
      </c>
      <c r="U848" s="21"/>
      <c r="W848" s="135">
        <f t="array" ref="W848">SUM(($D848=W$25)*($G848="CM")*($H848:$P848))</f>
        <v>0</v>
      </c>
      <c r="X848" s="135">
        <f t="array" ref="X848">SUM(($D848=W$25)*($G848&lt;&gt;"CM")*($H848:$P848))</f>
        <v>35.71</v>
      </c>
      <c r="AA848" s="135">
        <f t="array" ref="AA848">SUM(($D848=AA$25)*($G848="CM")*(H848+I848+J848+K848+L848+N848))</f>
        <v>0</v>
      </c>
      <c r="AB848" s="135">
        <f t="array" ref="AB848">SUM(($D848=AA$25)*($G848&lt;&gt;"CM")*(H848+I848+J848+K848+L848+N848))</f>
        <v>0</v>
      </c>
    </row>
    <row r="849" spans="1:28" ht="15.75" thickBot="1" x14ac:dyDescent="0.3">
      <c r="A849" s="18" t="s">
        <v>22</v>
      </c>
      <c r="B849" s="18" t="s">
        <v>22</v>
      </c>
      <c r="C849" s="18" t="s">
        <v>113</v>
      </c>
      <c r="D849" s="27" t="s">
        <v>271</v>
      </c>
      <c r="E849" s="18" t="s">
        <v>114</v>
      </c>
      <c r="F849" s="19">
        <v>42673</v>
      </c>
      <c r="G849" s="27" t="s">
        <v>274</v>
      </c>
      <c r="H849" s="22">
        <v>0</v>
      </c>
      <c r="I849" s="20"/>
      <c r="J849" s="22">
        <v>27.37</v>
      </c>
      <c r="K849" s="22">
        <v>3.62</v>
      </c>
      <c r="L849" s="20"/>
      <c r="M849" s="22">
        <v>14.28</v>
      </c>
      <c r="N849" s="22">
        <v>1.81</v>
      </c>
      <c r="O849" s="22">
        <v>-0.87</v>
      </c>
      <c r="P849" s="22">
        <v>-0.01</v>
      </c>
      <c r="Q849" s="28">
        <f t="shared" si="26"/>
        <v>-0.88</v>
      </c>
      <c r="R849" s="22">
        <v>1.83</v>
      </c>
      <c r="S849" s="20"/>
      <c r="T849" s="28">
        <f t="shared" si="27"/>
        <v>1.83</v>
      </c>
      <c r="U849" s="20"/>
      <c r="W849" s="135">
        <f t="array" ref="W849">SUM(($D849=W$25)*($G849="CM")*($H849:$P849))</f>
        <v>0</v>
      </c>
      <c r="X849" s="135">
        <f t="array" ref="X849">SUM(($D849=W$25)*($G849&lt;&gt;"CM")*($H849:$P849))</f>
        <v>46.20000000000001</v>
      </c>
      <c r="AA849" s="135">
        <f t="array" ref="AA849">SUM(($D849=AA$25)*($G849="CM")*(H849+I849+J849+K849+L849+N849))</f>
        <v>0</v>
      </c>
      <c r="AB849" s="135">
        <f t="array" ref="AB849">SUM(($D849=AA$25)*($G849&lt;&gt;"CM")*(H849+I849+J849+K849+L849+N849))</f>
        <v>0</v>
      </c>
    </row>
    <row r="850" spans="1:28" ht="15.75" thickBot="1" x14ac:dyDescent="0.3">
      <c r="A850" s="18" t="s">
        <v>22</v>
      </c>
      <c r="B850" s="18" t="s">
        <v>22</v>
      </c>
      <c r="C850" s="18" t="s">
        <v>113</v>
      </c>
      <c r="D850" s="27" t="s">
        <v>271</v>
      </c>
      <c r="E850" s="18" t="s">
        <v>114</v>
      </c>
      <c r="F850" s="19">
        <v>42677</v>
      </c>
      <c r="G850" s="27" t="s">
        <v>274</v>
      </c>
      <c r="H850" s="23">
        <v>-10.75</v>
      </c>
      <c r="I850" s="21"/>
      <c r="J850" s="23">
        <v>-554.26</v>
      </c>
      <c r="K850" s="23">
        <v>-73.33</v>
      </c>
      <c r="L850" s="21"/>
      <c r="M850" s="23">
        <v>-289.18</v>
      </c>
      <c r="N850" s="23">
        <v>-36.72</v>
      </c>
      <c r="O850" s="23">
        <v>11.99</v>
      </c>
      <c r="P850" s="23">
        <v>0.64</v>
      </c>
      <c r="Q850" s="28">
        <f t="shared" si="26"/>
        <v>12.63</v>
      </c>
      <c r="R850" s="23">
        <v>-36.07</v>
      </c>
      <c r="S850" s="21"/>
      <c r="T850" s="28">
        <f t="shared" si="27"/>
        <v>-36.07</v>
      </c>
      <c r="U850" s="21"/>
      <c r="W850" s="135">
        <f t="array" ref="W850">SUM(($D850=W$25)*($G850="CM")*($H850:$P850))</f>
        <v>0</v>
      </c>
      <c r="X850" s="135">
        <f t="array" ref="X850">SUM(($D850=W$25)*($G850&lt;&gt;"CM")*($H850:$P850))</f>
        <v>-951.61</v>
      </c>
      <c r="AA850" s="135">
        <f t="array" ref="AA850">SUM(($D850=AA$25)*($G850="CM")*(H850+I850+J850+K850+L850+N850))</f>
        <v>0</v>
      </c>
      <c r="AB850" s="135">
        <f t="array" ref="AB850">SUM(($D850=AA$25)*($G850&lt;&gt;"CM")*(H850+I850+J850+K850+L850+N850))</f>
        <v>0</v>
      </c>
    </row>
    <row r="851" spans="1:28" ht="15.75" thickBot="1" x14ac:dyDescent="0.3">
      <c r="A851" s="18" t="s">
        <v>22</v>
      </c>
      <c r="B851" s="18" t="s">
        <v>22</v>
      </c>
      <c r="C851" s="18" t="s">
        <v>113</v>
      </c>
      <c r="D851" s="27" t="s">
        <v>271</v>
      </c>
      <c r="E851" s="18" t="s">
        <v>114</v>
      </c>
      <c r="F851" s="19">
        <v>42679</v>
      </c>
      <c r="G851" s="27" t="s">
        <v>274</v>
      </c>
      <c r="H851" s="22">
        <v>0</v>
      </c>
      <c r="I851" s="20"/>
      <c r="J851" s="22">
        <v>1.51</v>
      </c>
      <c r="K851" s="22">
        <v>0.2</v>
      </c>
      <c r="L851" s="20"/>
      <c r="M851" s="22">
        <v>0.8</v>
      </c>
      <c r="N851" s="22">
        <v>0.1</v>
      </c>
      <c r="O851" s="22">
        <v>-0.04</v>
      </c>
      <c r="P851" s="22">
        <v>0.01</v>
      </c>
      <c r="Q851" s="28">
        <f t="shared" si="26"/>
        <v>-0.03</v>
      </c>
      <c r="R851" s="22">
        <v>0.1</v>
      </c>
      <c r="S851" s="20"/>
      <c r="T851" s="28">
        <f t="shared" si="27"/>
        <v>0.1</v>
      </c>
      <c r="U851" s="20"/>
      <c r="W851" s="135">
        <f t="array" ref="W851">SUM(($D851=W$25)*($G851="CM")*($H851:$P851))</f>
        <v>0</v>
      </c>
      <c r="X851" s="135">
        <f t="array" ref="X851">SUM(($D851=W$25)*($G851&lt;&gt;"CM")*($H851:$P851))</f>
        <v>2.5799999999999996</v>
      </c>
      <c r="AA851" s="135">
        <f t="array" ref="AA851">SUM(($D851=AA$25)*($G851="CM")*(H851+I851+J851+K851+L851+N851))</f>
        <v>0</v>
      </c>
      <c r="AB851" s="135">
        <f t="array" ref="AB851">SUM(($D851=AA$25)*($G851&lt;&gt;"CM")*(H851+I851+J851+K851+L851+N851))</f>
        <v>0</v>
      </c>
    </row>
    <row r="852" spans="1:28" ht="15.75" thickBot="1" x14ac:dyDescent="0.3">
      <c r="A852" s="18" t="s">
        <v>22</v>
      </c>
      <c r="B852" s="18" t="s">
        <v>22</v>
      </c>
      <c r="C852" s="18" t="s">
        <v>113</v>
      </c>
      <c r="D852" s="27" t="s">
        <v>271</v>
      </c>
      <c r="E852" s="18" t="s">
        <v>114</v>
      </c>
      <c r="F852" s="19">
        <v>42681</v>
      </c>
      <c r="G852" s="27" t="s">
        <v>274</v>
      </c>
      <c r="H852" s="23">
        <v>-0.36</v>
      </c>
      <c r="I852" s="21"/>
      <c r="J852" s="23">
        <v>3.4</v>
      </c>
      <c r="K852" s="23">
        <v>0.45</v>
      </c>
      <c r="L852" s="21"/>
      <c r="M852" s="23">
        <v>1.77</v>
      </c>
      <c r="N852" s="23">
        <v>0.22</v>
      </c>
      <c r="O852" s="23">
        <v>-0.08</v>
      </c>
      <c r="P852" s="23">
        <v>0</v>
      </c>
      <c r="Q852" s="28">
        <f t="shared" si="26"/>
        <v>-0.08</v>
      </c>
      <c r="R852" s="23">
        <v>0.21</v>
      </c>
      <c r="S852" s="21"/>
      <c r="T852" s="28">
        <f t="shared" si="27"/>
        <v>0.21</v>
      </c>
      <c r="U852" s="21"/>
      <c r="W852" s="135">
        <f t="array" ref="W852">SUM(($D852=W$25)*($G852="CM")*($H852:$P852))</f>
        <v>0</v>
      </c>
      <c r="X852" s="135">
        <f t="array" ref="X852">SUM(($D852=W$25)*($G852&lt;&gt;"CM")*($H852:$P852))</f>
        <v>5.3999999999999995</v>
      </c>
      <c r="AA852" s="135">
        <f t="array" ref="AA852">SUM(($D852=AA$25)*($G852="CM")*(H852+I852+J852+K852+L852+N852))</f>
        <v>0</v>
      </c>
      <c r="AB852" s="135">
        <f t="array" ref="AB852">SUM(($D852=AA$25)*($G852&lt;&gt;"CM")*(H852+I852+J852+K852+L852+N852))</f>
        <v>0</v>
      </c>
    </row>
    <row r="853" spans="1:28" ht="15.75" thickBot="1" x14ac:dyDescent="0.3">
      <c r="A853" s="18" t="s">
        <v>22</v>
      </c>
      <c r="B853" s="18" t="s">
        <v>22</v>
      </c>
      <c r="C853" s="18" t="s">
        <v>113</v>
      </c>
      <c r="D853" s="27" t="s">
        <v>271</v>
      </c>
      <c r="E853" s="18" t="s">
        <v>114</v>
      </c>
      <c r="F853" s="19">
        <v>42682</v>
      </c>
      <c r="G853" s="27" t="s">
        <v>274</v>
      </c>
      <c r="H853" s="22">
        <v>0</v>
      </c>
      <c r="I853" s="20"/>
      <c r="J853" s="22">
        <v>23.29</v>
      </c>
      <c r="K853" s="22">
        <v>3.09</v>
      </c>
      <c r="L853" s="20"/>
      <c r="M853" s="22">
        <v>12.15</v>
      </c>
      <c r="N853" s="22">
        <v>1.54</v>
      </c>
      <c r="O853" s="22">
        <v>-0.5</v>
      </c>
      <c r="P853" s="22">
        <v>-0.03</v>
      </c>
      <c r="Q853" s="28">
        <f t="shared" si="26"/>
        <v>-0.53</v>
      </c>
      <c r="R853" s="22">
        <v>1.5</v>
      </c>
      <c r="S853" s="20"/>
      <c r="T853" s="28">
        <f t="shared" si="27"/>
        <v>1.5</v>
      </c>
      <c r="U853" s="20"/>
      <c r="W853" s="135">
        <f t="array" ref="W853">SUM(($D853=W$25)*($G853="CM")*($H853:$P853))</f>
        <v>0</v>
      </c>
      <c r="X853" s="135">
        <f t="array" ref="X853">SUM(($D853=W$25)*($G853&lt;&gt;"CM")*($H853:$P853))</f>
        <v>39.54</v>
      </c>
      <c r="AA853" s="135">
        <f t="array" ref="AA853">SUM(($D853=AA$25)*($G853="CM")*(H853+I853+J853+K853+L853+N853))</f>
        <v>0</v>
      </c>
      <c r="AB853" s="135">
        <f t="array" ref="AB853">SUM(($D853=AA$25)*($G853&lt;&gt;"CM")*(H853+I853+J853+K853+L853+N853))</f>
        <v>0</v>
      </c>
    </row>
    <row r="854" spans="1:28" ht="15.75" thickBot="1" x14ac:dyDescent="0.3">
      <c r="A854" s="18" t="s">
        <v>22</v>
      </c>
      <c r="B854" s="18" t="s">
        <v>22</v>
      </c>
      <c r="C854" s="18" t="s">
        <v>113</v>
      </c>
      <c r="D854" s="27" t="s">
        <v>271</v>
      </c>
      <c r="E854" s="18" t="s">
        <v>114</v>
      </c>
      <c r="F854" s="19">
        <v>42683</v>
      </c>
      <c r="G854" s="27" t="s">
        <v>274</v>
      </c>
      <c r="H854" s="23">
        <v>10.75</v>
      </c>
      <c r="I854" s="21"/>
      <c r="J854" s="23">
        <v>54.64</v>
      </c>
      <c r="K854" s="23">
        <v>7.23</v>
      </c>
      <c r="L854" s="21"/>
      <c r="M854" s="23">
        <v>28.5</v>
      </c>
      <c r="N854" s="23">
        <v>3.62</v>
      </c>
      <c r="O854" s="23">
        <v>-1.17</v>
      </c>
      <c r="P854" s="23">
        <v>-7.0000000000000007E-2</v>
      </c>
      <c r="Q854" s="28">
        <f t="shared" si="26"/>
        <v>-1.24</v>
      </c>
      <c r="R854" s="23">
        <v>3.92</v>
      </c>
      <c r="S854" s="21"/>
      <c r="T854" s="28">
        <f t="shared" si="27"/>
        <v>3.92</v>
      </c>
      <c r="U854" s="21"/>
      <c r="W854" s="135">
        <f t="array" ref="W854">SUM(($D854=W$25)*($G854="CM")*($H854:$P854))</f>
        <v>0</v>
      </c>
      <c r="X854" s="135">
        <f t="array" ref="X854">SUM(($D854=W$25)*($G854&lt;&gt;"CM")*($H854:$P854))</f>
        <v>103.50000000000001</v>
      </c>
      <c r="AA854" s="135">
        <f t="array" ref="AA854">SUM(($D854=AA$25)*($G854="CM")*(H854+I854+J854+K854+L854+N854))</f>
        <v>0</v>
      </c>
      <c r="AB854" s="135">
        <f t="array" ref="AB854">SUM(($D854=AA$25)*($G854&lt;&gt;"CM")*(H854+I854+J854+K854+L854+N854))</f>
        <v>0</v>
      </c>
    </row>
    <row r="855" spans="1:28" ht="15.75" thickBot="1" x14ac:dyDescent="0.3">
      <c r="A855" s="18" t="s">
        <v>22</v>
      </c>
      <c r="B855" s="18" t="s">
        <v>22</v>
      </c>
      <c r="C855" s="18" t="s">
        <v>113</v>
      </c>
      <c r="D855" s="27" t="s">
        <v>271</v>
      </c>
      <c r="E855" s="18" t="s">
        <v>114</v>
      </c>
      <c r="F855" s="19">
        <v>42685</v>
      </c>
      <c r="G855" s="27" t="s">
        <v>274</v>
      </c>
      <c r="H855" s="22">
        <v>0</v>
      </c>
      <c r="I855" s="20"/>
      <c r="J855" s="22">
        <v>0</v>
      </c>
      <c r="K855" s="22">
        <v>0</v>
      </c>
      <c r="L855" s="20"/>
      <c r="M855" s="22">
        <v>0</v>
      </c>
      <c r="N855" s="22">
        <v>0</v>
      </c>
      <c r="O855" s="22">
        <v>0</v>
      </c>
      <c r="P855" s="22">
        <v>0</v>
      </c>
      <c r="Q855" s="28">
        <f t="shared" si="26"/>
        <v>0</v>
      </c>
      <c r="R855" s="22">
        <v>0</v>
      </c>
      <c r="S855" s="20"/>
      <c r="T855" s="28">
        <f t="shared" si="27"/>
        <v>0</v>
      </c>
      <c r="U855" s="20"/>
      <c r="W855" s="135">
        <f t="array" ref="W855">SUM(($D855=W$25)*($G855="CM")*($H855:$P855))</f>
        <v>0</v>
      </c>
      <c r="X855" s="135">
        <f t="array" ref="X855">SUM(($D855=W$25)*($G855&lt;&gt;"CM")*($H855:$P855))</f>
        <v>0</v>
      </c>
      <c r="AA855" s="135">
        <f t="array" ref="AA855">SUM(($D855=AA$25)*($G855="CM")*(H855+I855+J855+K855+L855+N855))</f>
        <v>0</v>
      </c>
      <c r="AB855" s="135">
        <f t="array" ref="AB855">SUM(($D855=AA$25)*($G855&lt;&gt;"CM")*(H855+I855+J855+K855+L855+N855))</f>
        <v>0</v>
      </c>
    </row>
    <row r="856" spans="1:28" ht="15.75" thickBot="1" x14ac:dyDescent="0.3">
      <c r="A856" s="18" t="s">
        <v>22</v>
      </c>
      <c r="B856" s="18" t="s">
        <v>22</v>
      </c>
      <c r="C856" s="18" t="s">
        <v>113</v>
      </c>
      <c r="D856" s="27" t="s">
        <v>271</v>
      </c>
      <c r="E856" s="18" t="s">
        <v>114</v>
      </c>
      <c r="F856" s="19">
        <v>42687</v>
      </c>
      <c r="G856" s="27" t="s">
        <v>274</v>
      </c>
      <c r="H856" s="23">
        <v>0</v>
      </c>
      <c r="I856" s="21"/>
      <c r="J856" s="23">
        <v>16.97</v>
      </c>
      <c r="K856" s="23">
        <v>2.25</v>
      </c>
      <c r="L856" s="21"/>
      <c r="M856" s="23">
        <v>8.86</v>
      </c>
      <c r="N856" s="23">
        <v>1.1200000000000001</v>
      </c>
      <c r="O856" s="23">
        <v>-0.37</v>
      </c>
      <c r="P856" s="23">
        <v>-0.02</v>
      </c>
      <c r="Q856" s="28">
        <f t="shared" si="26"/>
        <v>-0.39</v>
      </c>
      <c r="R856" s="23">
        <v>1.0900000000000001</v>
      </c>
      <c r="S856" s="21"/>
      <c r="T856" s="28">
        <f t="shared" si="27"/>
        <v>1.0900000000000001</v>
      </c>
      <c r="U856" s="21"/>
      <c r="W856" s="135">
        <f t="array" ref="W856">SUM(($D856=W$25)*($G856="CM")*($H856:$P856))</f>
        <v>0</v>
      </c>
      <c r="X856" s="135">
        <f t="array" ref="X856">SUM(($D856=W$25)*($G856&lt;&gt;"CM")*($H856:$P856))</f>
        <v>28.81</v>
      </c>
      <c r="AA856" s="135">
        <f t="array" ref="AA856">SUM(($D856=AA$25)*($G856="CM")*(H856+I856+J856+K856+L856+N856))</f>
        <v>0</v>
      </c>
      <c r="AB856" s="135">
        <f t="array" ref="AB856">SUM(($D856=AA$25)*($G856&lt;&gt;"CM")*(H856+I856+J856+K856+L856+N856))</f>
        <v>0</v>
      </c>
    </row>
    <row r="857" spans="1:28" ht="15.75" thickBot="1" x14ac:dyDescent="0.3">
      <c r="A857" s="18" t="s">
        <v>22</v>
      </c>
      <c r="B857" s="18" t="s">
        <v>22</v>
      </c>
      <c r="C857" s="18" t="s">
        <v>113</v>
      </c>
      <c r="D857" s="27" t="s">
        <v>271</v>
      </c>
      <c r="E857" s="18" t="s">
        <v>114</v>
      </c>
      <c r="F857" s="19">
        <v>42688</v>
      </c>
      <c r="G857" s="27" t="s">
        <v>274</v>
      </c>
      <c r="H857" s="22">
        <v>0</v>
      </c>
      <c r="I857" s="20"/>
      <c r="J857" s="22">
        <v>-5.22</v>
      </c>
      <c r="K857" s="22">
        <v>-0.69</v>
      </c>
      <c r="L857" s="20"/>
      <c r="M857" s="22">
        <v>-2.73</v>
      </c>
      <c r="N857" s="22">
        <v>-0.35</v>
      </c>
      <c r="O857" s="22">
        <v>0.11</v>
      </c>
      <c r="P857" s="22">
        <v>0.01</v>
      </c>
      <c r="Q857" s="28">
        <f t="shared" si="26"/>
        <v>0.12</v>
      </c>
      <c r="R857" s="22">
        <v>-0.34</v>
      </c>
      <c r="S857" s="20"/>
      <c r="T857" s="28">
        <f t="shared" si="27"/>
        <v>-0.34</v>
      </c>
      <c r="U857" s="20"/>
      <c r="W857" s="135">
        <f t="array" ref="W857">SUM(($D857=W$25)*($G857="CM")*($H857:$P857))</f>
        <v>0</v>
      </c>
      <c r="X857" s="135">
        <f t="array" ref="X857">SUM(($D857=W$25)*($G857&lt;&gt;"CM")*($H857:$P857))</f>
        <v>-8.870000000000001</v>
      </c>
      <c r="AA857" s="135">
        <f t="array" ref="AA857">SUM(($D857=AA$25)*($G857="CM")*(H857+I857+J857+K857+L857+N857))</f>
        <v>0</v>
      </c>
      <c r="AB857" s="135">
        <f t="array" ref="AB857">SUM(($D857=AA$25)*($G857&lt;&gt;"CM")*(H857+I857+J857+K857+L857+N857))</f>
        <v>0</v>
      </c>
    </row>
    <row r="858" spans="1:28" ht="15.75" thickBot="1" x14ac:dyDescent="0.3">
      <c r="A858" s="18" t="s">
        <v>22</v>
      </c>
      <c r="B858" s="18" t="s">
        <v>22</v>
      </c>
      <c r="C858" s="18" t="s">
        <v>113</v>
      </c>
      <c r="D858" s="27" t="s">
        <v>271</v>
      </c>
      <c r="E858" s="18" t="s">
        <v>114</v>
      </c>
      <c r="F858" s="19">
        <v>42692</v>
      </c>
      <c r="G858" s="27" t="s">
        <v>274</v>
      </c>
      <c r="H858" s="23">
        <v>0</v>
      </c>
      <c r="I858" s="21"/>
      <c r="J858" s="23">
        <v>0</v>
      </c>
      <c r="K858" s="23">
        <v>0</v>
      </c>
      <c r="L858" s="21"/>
      <c r="M858" s="23">
        <v>0</v>
      </c>
      <c r="N858" s="23">
        <v>0</v>
      </c>
      <c r="O858" s="23">
        <v>0</v>
      </c>
      <c r="P858" s="23">
        <v>0</v>
      </c>
      <c r="Q858" s="28">
        <f t="shared" si="26"/>
        <v>0</v>
      </c>
      <c r="R858" s="23">
        <v>0</v>
      </c>
      <c r="S858" s="21"/>
      <c r="T858" s="28">
        <f t="shared" si="27"/>
        <v>0</v>
      </c>
      <c r="U858" s="21"/>
      <c r="W858" s="135">
        <f t="array" ref="W858">SUM(($D858=W$25)*($G858="CM")*($H858:$P858))</f>
        <v>0</v>
      </c>
      <c r="X858" s="135">
        <f t="array" ref="X858">SUM(($D858=W$25)*($G858&lt;&gt;"CM")*($H858:$P858))</f>
        <v>0</v>
      </c>
      <c r="AA858" s="135">
        <f t="array" ref="AA858">SUM(($D858=AA$25)*($G858="CM")*(H858+I858+J858+K858+L858+N858))</f>
        <v>0</v>
      </c>
      <c r="AB858" s="135">
        <f t="array" ref="AB858">SUM(($D858=AA$25)*($G858&lt;&gt;"CM")*(H858+I858+J858+K858+L858+N858))</f>
        <v>0</v>
      </c>
    </row>
    <row r="859" spans="1:28" ht="15.75" thickBot="1" x14ac:dyDescent="0.3">
      <c r="A859" s="18" t="s">
        <v>22</v>
      </c>
      <c r="B859" s="18" t="s">
        <v>22</v>
      </c>
      <c r="C859" s="18" t="s">
        <v>113</v>
      </c>
      <c r="D859" s="27" t="s">
        <v>271</v>
      </c>
      <c r="E859" s="18" t="s">
        <v>114</v>
      </c>
      <c r="F859" s="19">
        <v>42693</v>
      </c>
      <c r="G859" s="27" t="s">
        <v>274</v>
      </c>
      <c r="H859" s="22">
        <v>0</v>
      </c>
      <c r="I859" s="20"/>
      <c r="J859" s="22">
        <v>-52.23</v>
      </c>
      <c r="K859" s="22">
        <v>-6.91</v>
      </c>
      <c r="L859" s="20"/>
      <c r="M859" s="22">
        <v>-27.25</v>
      </c>
      <c r="N859" s="22">
        <v>-3.46</v>
      </c>
      <c r="O859" s="22">
        <v>1.1299999999999999</v>
      </c>
      <c r="P859" s="22">
        <v>0.06</v>
      </c>
      <c r="Q859" s="28">
        <f t="shared" si="26"/>
        <v>1.19</v>
      </c>
      <c r="R859" s="22">
        <v>-3.36</v>
      </c>
      <c r="S859" s="20"/>
      <c r="T859" s="28">
        <f t="shared" si="27"/>
        <v>-3.36</v>
      </c>
      <c r="U859" s="20"/>
      <c r="W859" s="135">
        <f t="array" ref="W859">SUM(($D859=W$25)*($G859="CM")*($H859:$P859))</f>
        <v>0</v>
      </c>
      <c r="X859" s="135">
        <f t="array" ref="X859">SUM(($D859=W$25)*($G859&lt;&gt;"CM")*($H859:$P859))</f>
        <v>-88.66</v>
      </c>
      <c r="AA859" s="135">
        <f t="array" ref="AA859">SUM(($D859=AA$25)*($G859="CM")*(H859+I859+J859+K859+L859+N859))</f>
        <v>0</v>
      </c>
      <c r="AB859" s="135">
        <f t="array" ref="AB859">SUM(($D859=AA$25)*($G859&lt;&gt;"CM")*(H859+I859+J859+K859+L859+N859))</f>
        <v>0</v>
      </c>
    </row>
    <row r="860" spans="1:28" ht="15.75" thickBot="1" x14ac:dyDescent="0.3">
      <c r="A860" s="18" t="s">
        <v>22</v>
      </c>
      <c r="B860" s="18" t="s">
        <v>22</v>
      </c>
      <c r="C860" s="18" t="s">
        <v>113</v>
      </c>
      <c r="D860" s="27" t="s">
        <v>271</v>
      </c>
      <c r="E860" s="18" t="s">
        <v>114</v>
      </c>
      <c r="F860" s="19">
        <v>42694</v>
      </c>
      <c r="G860" s="27" t="s">
        <v>274</v>
      </c>
      <c r="H860" s="23">
        <v>0</v>
      </c>
      <c r="I860" s="21"/>
      <c r="J860" s="23">
        <v>18.75</v>
      </c>
      <c r="K860" s="23">
        <v>2.48</v>
      </c>
      <c r="L860" s="21"/>
      <c r="M860" s="23">
        <v>9.7799999999999994</v>
      </c>
      <c r="N860" s="23">
        <v>1.24</v>
      </c>
      <c r="O860" s="23">
        <v>-0.4</v>
      </c>
      <c r="P860" s="23">
        <v>-0.03</v>
      </c>
      <c r="Q860" s="28">
        <f t="shared" si="26"/>
        <v>-0.43000000000000005</v>
      </c>
      <c r="R860" s="23">
        <v>1.21</v>
      </c>
      <c r="S860" s="21"/>
      <c r="T860" s="28">
        <f t="shared" si="27"/>
        <v>1.21</v>
      </c>
      <c r="U860" s="21"/>
      <c r="W860" s="135">
        <f t="array" ref="W860">SUM(($D860=W$25)*($G860="CM")*($H860:$P860))</f>
        <v>0</v>
      </c>
      <c r="X860" s="135">
        <f t="array" ref="X860">SUM(($D860=W$25)*($G860&lt;&gt;"CM")*($H860:$P860))</f>
        <v>31.82</v>
      </c>
      <c r="AA860" s="135">
        <f t="array" ref="AA860">SUM(($D860=AA$25)*($G860="CM")*(H860+I860+J860+K860+L860+N860))</f>
        <v>0</v>
      </c>
      <c r="AB860" s="135">
        <f t="array" ref="AB860">SUM(($D860=AA$25)*($G860&lt;&gt;"CM")*(H860+I860+J860+K860+L860+N860))</f>
        <v>0</v>
      </c>
    </row>
    <row r="861" spans="1:28" ht="15.75" thickBot="1" x14ac:dyDescent="0.3">
      <c r="A861" s="18" t="s">
        <v>22</v>
      </c>
      <c r="B861" s="18" t="s">
        <v>22</v>
      </c>
      <c r="C861" s="18" t="s">
        <v>113</v>
      </c>
      <c r="D861" s="27" t="s">
        <v>271</v>
      </c>
      <c r="E861" s="18" t="s">
        <v>114</v>
      </c>
      <c r="F861" s="19">
        <v>42703</v>
      </c>
      <c r="G861" s="27" t="s">
        <v>274</v>
      </c>
      <c r="H861" s="22">
        <v>0</v>
      </c>
      <c r="I861" s="20"/>
      <c r="J861" s="22">
        <v>32.28</v>
      </c>
      <c r="K861" s="22">
        <v>4.2699999999999996</v>
      </c>
      <c r="L861" s="20"/>
      <c r="M861" s="22">
        <v>16.84</v>
      </c>
      <c r="N861" s="22">
        <v>2.14</v>
      </c>
      <c r="O861" s="22">
        <v>-0.7</v>
      </c>
      <c r="P861" s="22">
        <v>-0.04</v>
      </c>
      <c r="Q861" s="28">
        <f t="shared" si="26"/>
        <v>-0.74</v>
      </c>
      <c r="R861" s="22">
        <v>2.0699999999999998</v>
      </c>
      <c r="S861" s="20"/>
      <c r="T861" s="28">
        <f t="shared" si="27"/>
        <v>2.0699999999999998</v>
      </c>
      <c r="U861" s="20"/>
      <c r="W861" s="135">
        <f t="array" ref="W861">SUM(($D861=W$25)*($G861="CM")*($H861:$P861))</f>
        <v>0</v>
      </c>
      <c r="X861" s="135">
        <f t="array" ref="X861">SUM(($D861=W$25)*($G861&lt;&gt;"CM")*($H861:$P861))</f>
        <v>54.79</v>
      </c>
      <c r="AA861" s="135">
        <f t="array" ref="AA861">SUM(($D861=AA$25)*($G861="CM")*(H861+I861+J861+K861+L861+N861))</f>
        <v>0</v>
      </c>
      <c r="AB861" s="135">
        <f t="array" ref="AB861">SUM(($D861=AA$25)*($G861&lt;&gt;"CM")*(H861+I861+J861+K861+L861+N861))</f>
        <v>0</v>
      </c>
    </row>
    <row r="862" spans="1:28" ht="15.75" thickBot="1" x14ac:dyDescent="0.3">
      <c r="A862" s="18" t="s">
        <v>22</v>
      </c>
      <c r="B862" s="18" t="s">
        <v>22</v>
      </c>
      <c r="C862" s="18" t="s">
        <v>113</v>
      </c>
      <c r="D862" s="27" t="s">
        <v>271</v>
      </c>
      <c r="E862" s="18" t="s">
        <v>114</v>
      </c>
      <c r="F862" s="19">
        <v>42707</v>
      </c>
      <c r="G862" s="27" t="s">
        <v>274</v>
      </c>
      <c r="H862" s="23">
        <v>-10.75</v>
      </c>
      <c r="I862" s="21"/>
      <c r="J862" s="23">
        <v>-21.15</v>
      </c>
      <c r="K862" s="23">
        <v>-2.8</v>
      </c>
      <c r="L862" s="21"/>
      <c r="M862" s="23">
        <v>-11.04</v>
      </c>
      <c r="N862" s="23">
        <v>-1.4</v>
      </c>
      <c r="O862" s="23">
        <v>1.05</v>
      </c>
      <c r="P862" s="23">
        <v>0.04</v>
      </c>
      <c r="Q862" s="28">
        <f t="shared" si="26"/>
        <v>1.0900000000000001</v>
      </c>
      <c r="R862" s="23">
        <v>-3.15</v>
      </c>
      <c r="S862" s="21"/>
      <c r="T862" s="28">
        <f t="shared" si="27"/>
        <v>-3.15</v>
      </c>
      <c r="U862" s="21"/>
      <c r="W862" s="135">
        <f t="array" ref="W862">SUM(($D862=W$25)*($G862="CM")*($H862:$P862))</f>
        <v>0</v>
      </c>
      <c r="X862" s="135">
        <f t="array" ref="X862">SUM(($D862=W$25)*($G862&lt;&gt;"CM")*($H862:$P862))</f>
        <v>-46.05</v>
      </c>
      <c r="AA862" s="135">
        <f t="array" ref="AA862">SUM(($D862=AA$25)*($G862="CM")*(H862+I862+J862+K862+L862+N862))</f>
        <v>0</v>
      </c>
      <c r="AB862" s="135">
        <f t="array" ref="AB862">SUM(($D862=AA$25)*($G862&lt;&gt;"CM")*(H862+I862+J862+K862+L862+N862))</f>
        <v>0</v>
      </c>
    </row>
    <row r="863" spans="1:28" ht="15.75" thickBot="1" x14ac:dyDescent="0.3">
      <c r="A863" s="18" t="s">
        <v>22</v>
      </c>
      <c r="B863" s="18" t="s">
        <v>22</v>
      </c>
      <c r="C863" s="18" t="s">
        <v>113</v>
      </c>
      <c r="D863" s="27" t="s">
        <v>271</v>
      </c>
      <c r="E863" s="18" t="s">
        <v>114</v>
      </c>
      <c r="F863" s="19">
        <v>42709</v>
      </c>
      <c r="G863" s="27" t="s">
        <v>274</v>
      </c>
      <c r="H863" s="22">
        <v>0</v>
      </c>
      <c r="I863" s="20"/>
      <c r="J863" s="22">
        <v>-0.12</v>
      </c>
      <c r="K863" s="22">
        <v>0</v>
      </c>
      <c r="L863" s="20"/>
      <c r="M863" s="22">
        <v>-0.05</v>
      </c>
      <c r="N863" s="22">
        <v>0</v>
      </c>
      <c r="O863" s="22">
        <v>0.01</v>
      </c>
      <c r="P863" s="22">
        <v>0</v>
      </c>
      <c r="Q863" s="28">
        <f t="shared" si="26"/>
        <v>0.01</v>
      </c>
      <c r="R863" s="22">
        <v>-0.01</v>
      </c>
      <c r="S863" s="20"/>
      <c r="T863" s="28">
        <f t="shared" si="27"/>
        <v>-0.01</v>
      </c>
      <c r="U863" s="20"/>
      <c r="W863" s="135">
        <f t="array" ref="W863">SUM(($D863=W$25)*($G863="CM")*($H863:$P863))</f>
        <v>0</v>
      </c>
      <c r="X863" s="135">
        <f t="array" ref="X863">SUM(($D863=W$25)*($G863&lt;&gt;"CM")*($H863:$P863))</f>
        <v>-0.15999999999999998</v>
      </c>
      <c r="AA863" s="135">
        <f t="array" ref="AA863">SUM(($D863=AA$25)*($G863="CM")*(H863+I863+J863+K863+L863+N863))</f>
        <v>0</v>
      </c>
      <c r="AB863" s="135">
        <f t="array" ref="AB863">SUM(($D863=AA$25)*($G863&lt;&gt;"CM")*(H863+I863+J863+K863+L863+N863))</f>
        <v>0</v>
      </c>
    </row>
    <row r="864" spans="1:28" ht="15.75" thickBot="1" x14ac:dyDescent="0.3">
      <c r="A864" s="18" t="s">
        <v>22</v>
      </c>
      <c r="B864" s="18" t="s">
        <v>22</v>
      </c>
      <c r="C864" s="18" t="s">
        <v>113</v>
      </c>
      <c r="D864" s="27" t="s">
        <v>271</v>
      </c>
      <c r="E864" s="18" t="s">
        <v>114</v>
      </c>
      <c r="F864" s="19">
        <v>42710</v>
      </c>
      <c r="G864" s="27" t="s">
        <v>274</v>
      </c>
      <c r="H864" s="23">
        <v>0</v>
      </c>
      <c r="I864" s="21"/>
      <c r="J864" s="23">
        <v>129.47999999999999</v>
      </c>
      <c r="K864" s="23">
        <v>17.13</v>
      </c>
      <c r="L864" s="21"/>
      <c r="M864" s="23">
        <v>67.55</v>
      </c>
      <c r="N864" s="23">
        <v>8.58</v>
      </c>
      <c r="O864" s="23">
        <v>-6.47</v>
      </c>
      <c r="P864" s="23">
        <v>-0.22</v>
      </c>
      <c r="Q864" s="28">
        <f t="shared" si="26"/>
        <v>-6.6899999999999995</v>
      </c>
      <c r="R864" s="23">
        <v>14.77</v>
      </c>
      <c r="S864" s="21"/>
      <c r="T864" s="28">
        <f t="shared" si="27"/>
        <v>14.77</v>
      </c>
      <c r="U864" s="21"/>
      <c r="W864" s="135">
        <f t="array" ref="W864">SUM(($D864=W$25)*($G864="CM")*($H864:$P864))</f>
        <v>0</v>
      </c>
      <c r="X864" s="135">
        <f t="array" ref="X864">SUM(($D864=W$25)*($G864&lt;&gt;"CM")*($H864:$P864))</f>
        <v>216.04999999999998</v>
      </c>
      <c r="AA864" s="135">
        <f t="array" ref="AA864">SUM(($D864=AA$25)*($G864="CM")*(H864+I864+J864+K864+L864+N864))</f>
        <v>0</v>
      </c>
      <c r="AB864" s="135">
        <f t="array" ref="AB864">SUM(($D864=AA$25)*($G864&lt;&gt;"CM")*(H864+I864+J864+K864+L864+N864))</f>
        <v>0</v>
      </c>
    </row>
    <row r="865" spans="1:28" ht="15.75" thickBot="1" x14ac:dyDescent="0.3">
      <c r="A865" s="18" t="s">
        <v>22</v>
      </c>
      <c r="B865" s="18" t="s">
        <v>22</v>
      </c>
      <c r="C865" s="18" t="s">
        <v>113</v>
      </c>
      <c r="D865" s="27" t="s">
        <v>271</v>
      </c>
      <c r="E865" s="18" t="s">
        <v>114</v>
      </c>
      <c r="F865" s="19">
        <v>42711</v>
      </c>
      <c r="G865" s="27" t="s">
        <v>274</v>
      </c>
      <c r="H865" s="22">
        <v>0</v>
      </c>
      <c r="I865" s="20"/>
      <c r="J865" s="22">
        <v>5.74</v>
      </c>
      <c r="K865" s="22">
        <v>0.76</v>
      </c>
      <c r="L865" s="20"/>
      <c r="M865" s="22">
        <v>3</v>
      </c>
      <c r="N865" s="22">
        <v>0.38</v>
      </c>
      <c r="O865" s="22">
        <v>-0.28999999999999998</v>
      </c>
      <c r="P865" s="22">
        <v>-0.01</v>
      </c>
      <c r="Q865" s="28">
        <f t="shared" si="26"/>
        <v>-0.3</v>
      </c>
      <c r="R865" s="22">
        <v>0.66</v>
      </c>
      <c r="S865" s="20"/>
      <c r="T865" s="28">
        <f t="shared" si="27"/>
        <v>0.66</v>
      </c>
      <c r="U865" s="20"/>
      <c r="W865" s="135">
        <f t="array" ref="W865">SUM(($D865=W$25)*($G865="CM")*($H865:$P865))</f>
        <v>0</v>
      </c>
      <c r="X865" s="135">
        <f t="array" ref="X865">SUM(($D865=W$25)*($G865&lt;&gt;"CM")*($H865:$P865))</f>
        <v>9.5800000000000018</v>
      </c>
      <c r="AA865" s="135">
        <f t="array" ref="AA865">SUM(($D865=AA$25)*($G865="CM")*(H865+I865+J865+K865+L865+N865))</f>
        <v>0</v>
      </c>
      <c r="AB865" s="135">
        <f t="array" ref="AB865">SUM(($D865=AA$25)*($G865&lt;&gt;"CM")*(H865+I865+J865+K865+L865+N865))</f>
        <v>0</v>
      </c>
    </row>
    <row r="866" spans="1:28" ht="15.75" thickBot="1" x14ac:dyDescent="0.3">
      <c r="A866" s="18" t="s">
        <v>22</v>
      </c>
      <c r="B866" s="18" t="s">
        <v>22</v>
      </c>
      <c r="C866" s="18" t="s">
        <v>113</v>
      </c>
      <c r="D866" s="27" t="s">
        <v>271</v>
      </c>
      <c r="E866" s="18" t="s">
        <v>114</v>
      </c>
      <c r="F866" s="19">
        <v>42712</v>
      </c>
      <c r="G866" s="27" t="s">
        <v>274</v>
      </c>
      <c r="H866" s="23">
        <v>0</v>
      </c>
      <c r="I866" s="21"/>
      <c r="J866" s="23">
        <v>-21.97</v>
      </c>
      <c r="K866" s="23">
        <v>-2.92</v>
      </c>
      <c r="L866" s="21"/>
      <c r="M866" s="23">
        <v>-11.48</v>
      </c>
      <c r="N866" s="23">
        <v>-1.46</v>
      </c>
      <c r="O866" s="23">
        <v>1.1000000000000001</v>
      </c>
      <c r="P866" s="23">
        <v>0.04</v>
      </c>
      <c r="Q866" s="28">
        <f t="shared" si="26"/>
        <v>1.1400000000000001</v>
      </c>
      <c r="R866" s="23">
        <v>-2.5099999999999998</v>
      </c>
      <c r="S866" s="21"/>
      <c r="T866" s="28">
        <f t="shared" si="27"/>
        <v>-2.5099999999999998</v>
      </c>
      <c r="U866" s="21"/>
      <c r="W866" s="135">
        <f t="array" ref="W866">SUM(($D866=W$25)*($G866="CM")*($H866:$P866))</f>
        <v>0</v>
      </c>
      <c r="X866" s="135">
        <f t="array" ref="X866">SUM(($D866=W$25)*($G866&lt;&gt;"CM")*($H866:$P866))</f>
        <v>-36.690000000000005</v>
      </c>
      <c r="AA866" s="135">
        <f t="array" ref="AA866">SUM(($D866=AA$25)*($G866="CM")*(H866+I866+J866+K866+L866+N866))</f>
        <v>0</v>
      </c>
      <c r="AB866" s="135">
        <f t="array" ref="AB866">SUM(($D866=AA$25)*($G866&lt;&gt;"CM")*(H866+I866+J866+K866+L866+N866))</f>
        <v>0</v>
      </c>
    </row>
    <row r="867" spans="1:28" ht="15.75" thickBot="1" x14ac:dyDescent="0.3">
      <c r="A867" s="18" t="s">
        <v>22</v>
      </c>
      <c r="B867" s="18" t="s">
        <v>22</v>
      </c>
      <c r="C867" s="18" t="s">
        <v>113</v>
      </c>
      <c r="D867" s="27" t="s">
        <v>271</v>
      </c>
      <c r="E867" s="18" t="s">
        <v>114</v>
      </c>
      <c r="F867" s="19">
        <v>42713</v>
      </c>
      <c r="G867" s="27" t="s">
        <v>274</v>
      </c>
      <c r="H867" s="22">
        <v>10.75</v>
      </c>
      <c r="I867" s="20"/>
      <c r="J867" s="22">
        <v>47.06</v>
      </c>
      <c r="K867" s="22">
        <v>6.23</v>
      </c>
      <c r="L867" s="20"/>
      <c r="M867" s="22">
        <v>24.55</v>
      </c>
      <c r="N867" s="22">
        <v>3.12</v>
      </c>
      <c r="O867" s="22">
        <v>-2.35</v>
      </c>
      <c r="P867" s="22">
        <v>-0.08</v>
      </c>
      <c r="Q867" s="28">
        <f t="shared" si="26"/>
        <v>-2.4300000000000002</v>
      </c>
      <c r="R867" s="22">
        <v>6.1</v>
      </c>
      <c r="S867" s="20"/>
      <c r="T867" s="28">
        <f t="shared" si="27"/>
        <v>6.1</v>
      </c>
      <c r="U867" s="20"/>
      <c r="W867" s="135">
        <f t="array" ref="W867">SUM(($D867=W$25)*($G867="CM")*($H867:$P867))</f>
        <v>0</v>
      </c>
      <c r="X867" s="135">
        <f t="array" ref="X867">SUM(($D867=W$25)*($G867&lt;&gt;"CM")*($H867:$P867))</f>
        <v>89.280000000000015</v>
      </c>
      <c r="AA867" s="135">
        <f t="array" ref="AA867">SUM(($D867=AA$25)*($G867="CM")*(H867+I867+J867+K867+L867+N867))</f>
        <v>0</v>
      </c>
      <c r="AB867" s="135">
        <f t="array" ref="AB867">SUM(($D867=AA$25)*($G867&lt;&gt;"CM")*(H867+I867+J867+K867+L867+N867))</f>
        <v>0</v>
      </c>
    </row>
    <row r="868" spans="1:28" ht="15.75" thickBot="1" x14ac:dyDescent="0.3">
      <c r="A868" s="18" t="s">
        <v>22</v>
      </c>
      <c r="B868" s="18" t="s">
        <v>22</v>
      </c>
      <c r="C868" s="18" t="s">
        <v>113</v>
      </c>
      <c r="D868" s="27" t="s">
        <v>271</v>
      </c>
      <c r="E868" s="18" t="s">
        <v>114</v>
      </c>
      <c r="F868" s="19">
        <v>42714</v>
      </c>
      <c r="G868" s="27" t="s">
        <v>274</v>
      </c>
      <c r="H868" s="23">
        <v>0</v>
      </c>
      <c r="I868" s="21"/>
      <c r="J868" s="23">
        <v>0</v>
      </c>
      <c r="K868" s="23">
        <v>0</v>
      </c>
      <c r="L868" s="21"/>
      <c r="M868" s="23">
        <v>0</v>
      </c>
      <c r="N868" s="23">
        <v>0</v>
      </c>
      <c r="O868" s="23">
        <v>0</v>
      </c>
      <c r="P868" s="23">
        <v>0</v>
      </c>
      <c r="Q868" s="28">
        <f t="shared" si="26"/>
        <v>0</v>
      </c>
      <c r="R868" s="23">
        <v>0</v>
      </c>
      <c r="S868" s="21"/>
      <c r="T868" s="28">
        <f t="shared" si="27"/>
        <v>0</v>
      </c>
      <c r="U868" s="21"/>
      <c r="W868" s="135">
        <f t="array" ref="W868">SUM(($D868=W$25)*($G868="CM")*($H868:$P868))</f>
        <v>0</v>
      </c>
      <c r="X868" s="135">
        <f t="array" ref="X868">SUM(($D868=W$25)*($G868&lt;&gt;"CM")*($H868:$P868))</f>
        <v>0</v>
      </c>
      <c r="AA868" s="135">
        <f t="array" ref="AA868">SUM(($D868=AA$25)*($G868="CM")*(H868+I868+J868+K868+L868+N868))</f>
        <v>0</v>
      </c>
      <c r="AB868" s="135">
        <f t="array" ref="AB868">SUM(($D868=AA$25)*($G868&lt;&gt;"CM")*(H868+I868+J868+K868+L868+N868))</f>
        <v>0</v>
      </c>
    </row>
    <row r="869" spans="1:28" ht="15.75" thickBot="1" x14ac:dyDescent="0.3">
      <c r="A869" s="18" t="s">
        <v>22</v>
      </c>
      <c r="B869" s="18" t="s">
        <v>22</v>
      </c>
      <c r="C869" s="18" t="s">
        <v>113</v>
      </c>
      <c r="D869" s="27" t="s">
        <v>271</v>
      </c>
      <c r="E869" s="18" t="s">
        <v>114</v>
      </c>
      <c r="F869" s="19">
        <v>42715</v>
      </c>
      <c r="G869" s="27" t="s">
        <v>274</v>
      </c>
      <c r="H869" s="22">
        <v>10.75</v>
      </c>
      <c r="I869" s="20"/>
      <c r="J869" s="22">
        <v>44.08</v>
      </c>
      <c r="K869" s="22">
        <v>5.83</v>
      </c>
      <c r="L869" s="20"/>
      <c r="M869" s="22">
        <v>23</v>
      </c>
      <c r="N869" s="22">
        <v>2.92</v>
      </c>
      <c r="O869" s="22">
        <v>-2.2000000000000002</v>
      </c>
      <c r="P869" s="22">
        <v>-0.08</v>
      </c>
      <c r="Q869" s="28">
        <f t="shared" si="26"/>
        <v>-2.2800000000000002</v>
      </c>
      <c r="R869" s="22">
        <v>5.76</v>
      </c>
      <c r="S869" s="20"/>
      <c r="T869" s="28">
        <f t="shared" si="27"/>
        <v>5.76</v>
      </c>
      <c r="U869" s="20"/>
      <c r="W869" s="135">
        <f t="array" ref="W869">SUM(($D869=W$25)*($G869="CM")*($H869:$P869))</f>
        <v>0</v>
      </c>
      <c r="X869" s="135">
        <f t="array" ref="X869">SUM(($D869=W$25)*($G869&lt;&gt;"CM")*($H869:$P869))</f>
        <v>84.3</v>
      </c>
      <c r="AA869" s="135">
        <f t="array" ref="AA869">SUM(($D869=AA$25)*($G869="CM")*(H869+I869+J869+K869+L869+N869))</f>
        <v>0</v>
      </c>
      <c r="AB869" s="135">
        <f t="array" ref="AB869">SUM(($D869=AA$25)*($G869&lt;&gt;"CM")*(H869+I869+J869+K869+L869+N869))</f>
        <v>0</v>
      </c>
    </row>
    <row r="870" spans="1:28" ht="15.75" thickBot="1" x14ac:dyDescent="0.3">
      <c r="A870" s="18" t="s">
        <v>22</v>
      </c>
      <c r="B870" s="18" t="s">
        <v>22</v>
      </c>
      <c r="C870" s="18" t="s">
        <v>113</v>
      </c>
      <c r="D870" s="27" t="s">
        <v>271</v>
      </c>
      <c r="E870" s="18" t="s">
        <v>114</v>
      </c>
      <c r="F870" s="19">
        <v>42716</v>
      </c>
      <c r="G870" s="27" t="s">
        <v>274</v>
      </c>
      <c r="H870" s="23">
        <v>-10.75</v>
      </c>
      <c r="I870" s="21"/>
      <c r="J870" s="23">
        <v>-44.08</v>
      </c>
      <c r="K870" s="23">
        <v>-5.83</v>
      </c>
      <c r="L870" s="21"/>
      <c r="M870" s="23">
        <v>-23</v>
      </c>
      <c r="N870" s="23">
        <v>-2.92</v>
      </c>
      <c r="O870" s="23">
        <v>2.2000000000000002</v>
      </c>
      <c r="P870" s="23">
        <v>0.08</v>
      </c>
      <c r="Q870" s="28">
        <f t="shared" si="26"/>
        <v>2.2800000000000002</v>
      </c>
      <c r="R870" s="23">
        <v>-5.76</v>
      </c>
      <c r="S870" s="21"/>
      <c r="T870" s="28">
        <f t="shared" si="27"/>
        <v>-5.76</v>
      </c>
      <c r="U870" s="21"/>
      <c r="W870" s="135">
        <f t="array" ref="W870">SUM(($D870=W$25)*($G870="CM")*($H870:$P870))</f>
        <v>0</v>
      </c>
      <c r="X870" s="135">
        <f t="array" ref="X870">SUM(($D870=W$25)*($G870&lt;&gt;"CM")*($H870:$P870))</f>
        <v>-84.3</v>
      </c>
      <c r="AA870" s="135">
        <f t="array" ref="AA870">SUM(($D870=AA$25)*($G870="CM")*(H870+I870+J870+K870+L870+N870))</f>
        <v>0</v>
      </c>
      <c r="AB870" s="135">
        <f t="array" ref="AB870">SUM(($D870=AA$25)*($G870&lt;&gt;"CM")*(H870+I870+J870+K870+L870+N870))</f>
        <v>0</v>
      </c>
    </row>
    <row r="871" spans="1:28" ht="15.75" thickBot="1" x14ac:dyDescent="0.3">
      <c r="A871" s="18" t="s">
        <v>22</v>
      </c>
      <c r="B871" s="18" t="s">
        <v>22</v>
      </c>
      <c r="C871" s="18" t="s">
        <v>113</v>
      </c>
      <c r="D871" s="27" t="s">
        <v>271</v>
      </c>
      <c r="E871" s="18" t="s">
        <v>114</v>
      </c>
      <c r="F871" s="19">
        <v>42717</v>
      </c>
      <c r="G871" s="27" t="s">
        <v>274</v>
      </c>
      <c r="H871" s="22">
        <v>0</v>
      </c>
      <c r="I871" s="20"/>
      <c r="J871" s="22">
        <v>97.41</v>
      </c>
      <c r="K871" s="22">
        <v>12.89</v>
      </c>
      <c r="L871" s="20"/>
      <c r="M871" s="22">
        <v>50.82</v>
      </c>
      <c r="N871" s="22">
        <v>6.45</v>
      </c>
      <c r="O871" s="22">
        <v>-4.87</v>
      </c>
      <c r="P871" s="22">
        <v>-0.17</v>
      </c>
      <c r="Q871" s="28">
        <f t="shared" si="26"/>
        <v>-5.04</v>
      </c>
      <c r="R871" s="22">
        <v>11.11</v>
      </c>
      <c r="S871" s="20"/>
      <c r="T871" s="28">
        <f t="shared" si="27"/>
        <v>11.11</v>
      </c>
      <c r="U871" s="20"/>
      <c r="W871" s="135">
        <f t="array" ref="W871">SUM(($D871=W$25)*($G871="CM")*($H871:$P871))</f>
        <v>0</v>
      </c>
      <c r="X871" s="135">
        <f t="array" ref="X871">SUM(($D871=W$25)*($G871&lt;&gt;"CM")*($H871:$P871))</f>
        <v>162.53</v>
      </c>
      <c r="AA871" s="135">
        <f t="array" ref="AA871">SUM(($D871=AA$25)*($G871="CM")*(H871+I871+J871+K871+L871+N871))</f>
        <v>0</v>
      </c>
      <c r="AB871" s="135">
        <f t="array" ref="AB871">SUM(($D871=AA$25)*($G871&lt;&gt;"CM")*(H871+I871+J871+K871+L871+N871))</f>
        <v>0</v>
      </c>
    </row>
    <row r="872" spans="1:28" ht="15.75" thickBot="1" x14ac:dyDescent="0.3">
      <c r="A872" s="18" t="s">
        <v>22</v>
      </c>
      <c r="B872" s="18" t="s">
        <v>22</v>
      </c>
      <c r="C872" s="18" t="s">
        <v>113</v>
      </c>
      <c r="D872" s="27" t="s">
        <v>271</v>
      </c>
      <c r="E872" s="18" t="s">
        <v>114</v>
      </c>
      <c r="F872" s="19">
        <v>42718</v>
      </c>
      <c r="G872" s="27" t="s">
        <v>274</v>
      </c>
      <c r="H872" s="23">
        <v>0</v>
      </c>
      <c r="I872" s="21"/>
      <c r="J872" s="23">
        <v>0</v>
      </c>
      <c r="K872" s="23">
        <v>0</v>
      </c>
      <c r="L872" s="21"/>
      <c r="M872" s="23">
        <v>0</v>
      </c>
      <c r="N872" s="23">
        <v>0</v>
      </c>
      <c r="O872" s="23">
        <v>0</v>
      </c>
      <c r="P872" s="23">
        <v>0</v>
      </c>
      <c r="Q872" s="28">
        <f t="shared" ref="Q872:Q935" si="28">O872+P872</f>
        <v>0</v>
      </c>
      <c r="R872" s="23">
        <v>0</v>
      </c>
      <c r="S872" s="21"/>
      <c r="T872" s="28">
        <f t="shared" ref="T872:T935" si="29">R872+S872</f>
        <v>0</v>
      </c>
      <c r="U872" s="21"/>
      <c r="W872" s="135">
        <f t="array" ref="W872">SUM(($D872=W$25)*($G872="CM")*($H872:$P872))</f>
        <v>0</v>
      </c>
      <c r="X872" s="135">
        <f t="array" ref="X872">SUM(($D872=W$25)*($G872&lt;&gt;"CM")*($H872:$P872))</f>
        <v>0</v>
      </c>
      <c r="AA872" s="135">
        <f t="array" ref="AA872">SUM(($D872=AA$25)*($G872="CM")*(H872+I872+J872+K872+L872+N872))</f>
        <v>0</v>
      </c>
      <c r="AB872" s="135">
        <f t="array" ref="AB872">SUM(($D872=AA$25)*($G872&lt;&gt;"CM")*(H872+I872+J872+K872+L872+N872))</f>
        <v>0</v>
      </c>
    </row>
    <row r="873" spans="1:28" ht="15.75" thickBot="1" x14ac:dyDescent="0.3">
      <c r="A873" s="18" t="s">
        <v>22</v>
      </c>
      <c r="B873" s="18" t="s">
        <v>22</v>
      </c>
      <c r="C873" s="18" t="s">
        <v>113</v>
      </c>
      <c r="D873" s="27" t="s">
        <v>271</v>
      </c>
      <c r="E873" s="18" t="s">
        <v>114</v>
      </c>
      <c r="F873" s="19">
        <v>42719</v>
      </c>
      <c r="G873" s="27" t="s">
        <v>274</v>
      </c>
      <c r="H873" s="22">
        <v>0</v>
      </c>
      <c r="I873" s="20"/>
      <c r="J873" s="22">
        <v>1.82</v>
      </c>
      <c r="K873" s="22">
        <v>0.24</v>
      </c>
      <c r="L873" s="20"/>
      <c r="M873" s="22">
        <v>0.96</v>
      </c>
      <c r="N873" s="22">
        <v>0.12</v>
      </c>
      <c r="O873" s="22">
        <v>-0.08</v>
      </c>
      <c r="P873" s="22">
        <v>-0.01</v>
      </c>
      <c r="Q873" s="28">
        <f t="shared" si="28"/>
        <v>-0.09</v>
      </c>
      <c r="R873" s="22">
        <v>0.21</v>
      </c>
      <c r="S873" s="20"/>
      <c r="T873" s="28">
        <f t="shared" si="29"/>
        <v>0.21</v>
      </c>
      <c r="U873" s="20"/>
      <c r="W873" s="135">
        <f t="array" ref="W873">SUM(($D873=W$25)*($G873="CM")*($H873:$P873))</f>
        <v>0</v>
      </c>
      <c r="X873" s="135">
        <f t="array" ref="X873">SUM(($D873=W$25)*($G873&lt;&gt;"CM")*($H873:$P873))</f>
        <v>3.0500000000000003</v>
      </c>
      <c r="AA873" s="135">
        <f t="array" ref="AA873">SUM(($D873=AA$25)*($G873="CM")*(H873+I873+J873+K873+L873+N873))</f>
        <v>0</v>
      </c>
      <c r="AB873" s="135">
        <f t="array" ref="AB873">SUM(($D873=AA$25)*($G873&lt;&gt;"CM")*(H873+I873+J873+K873+L873+N873))</f>
        <v>0</v>
      </c>
    </row>
    <row r="874" spans="1:28" ht="15.75" thickBot="1" x14ac:dyDescent="0.3">
      <c r="A874" s="18" t="s">
        <v>22</v>
      </c>
      <c r="B874" s="18" t="s">
        <v>22</v>
      </c>
      <c r="C874" s="18" t="s">
        <v>113</v>
      </c>
      <c r="D874" s="27" t="s">
        <v>271</v>
      </c>
      <c r="E874" s="18" t="s">
        <v>114</v>
      </c>
      <c r="F874" s="19">
        <v>42720</v>
      </c>
      <c r="G874" s="27" t="s">
        <v>274</v>
      </c>
      <c r="H874" s="23">
        <v>4.66</v>
      </c>
      <c r="I874" s="21"/>
      <c r="J874" s="23">
        <v>2.04</v>
      </c>
      <c r="K874" s="23">
        <v>0.27</v>
      </c>
      <c r="L874" s="21"/>
      <c r="M874" s="23">
        <v>1.06</v>
      </c>
      <c r="N874" s="23">
        <v>0.13</v>
      </c>
      <c r="O874" s="23">
        <v>-0.11</v>
      </c>
      <c r="P874" s="23">
        <v>0</v>
      </c>
      <c r="Q874" s="28">
        <f t="shared" si="28"/>
        <v>-0.11</v>
      </c>
      <c r="R874" s="23">
        <v>0.55000000000000004</v>
      </c>
      <c r="S874" s="21"/>
      <c r="T874" s="28">
        <f t="shared" si="29"/>
        <v>0.55000000000000004</v>
      </c>
      <c r="U874" s="21"/>
      <c r="W874" s="135">
        <f t="array" ref="W874">SUM(($D874=W$25)*($G874="CM")*($H874:$P874))</f>
        <v>0</v>
      </c>
      <c r="X874" s="135">
        <f t="array" ref="X874">SUM(($D874=W$25)*($G874&lt;&gt;"CM")*($H874:$P874))</f>
        <v>8.0500000000000025</v>
      </c>
      <c r="AA874" s="135">
        <f t="array" ref="AA874">SUM(($D874=AA$25)*($G874="CM")*(H874+I874+J874+K874+L874+N874))</f>
        <v>0</v>
      </c>
      <c r="AB874" s="135">
        <f t="array" ref="AB874">SUM(($D874=AA$25)*($G874&lt;&gt;"CM")*(H874+I874+J874+K874+L874+N874))</f>
        <v>0</v>
      </c>
    </row>
    <row r="875" spans="1:28" ht="15.75" thickBot="1" x14ac:dyDescent="0.3">
      <c r="A875" s="18" t="s">
        <v>22</v>
      </c>
      <c r="B875" s="18" t="s">
        <v>22</v>
      </c>
      <c r="C875" s="18" t="s">
        <v>113</v>
      </c>
      <c r="D875" s="27" t="s">
        <v>271</v>
      </c>
      <c r="E875" s="18" t="s">
        <v>114</v>
      </c>
      <c r="F875" s="19">
        <v>42722</v>
      </c>
      <c r="G875" s="27" t="s">
        <v>274</v>
      </c>
      <c r="H875" s="22">
        <v>10.75</v>
      </c>
      <c r="I875" s="20"/>
      <c r="J875" s="22">
        <v>25.43</v>
      </c>
      <c r="K875" s="22">
        <v>3.37</v>
      </c>
      <c r="L875" s="20"/>
      <c r="M875" s="22">
        <v>13.27</v>
      </c>
      <c r="N875" s="22">
        <v>1.69</v>
      </c>
      <c r="O875" s="22">
        <v>-1.27</v>
      </c>
      <c r="P875" s="22">
        <v>-0.04</v>
      </c>
      <c r="Q875" s="28">
        <f t="shared" si="28"/>
        <v>-1.31</v>
      </c>
      <c r="R875" s="22">
        <v>3.63</v>
      </c>
      <c r="S875" s="20"/>
      <c r="T875" s="28">
        <f t="shared" si="29"/>
        <v>3.63</v>
      </c>
      <c r="U875" s="20"/>
      <c r="W875" s="135">
        <f t="array" ref="W875">SUM(($D875=W$25)*($G875="CM")*($H875:$P875))</f>
        <v>0</v>
      </c>
      <c r="X875" s="135">
        <f t="array" ref="X875">SUM(($D875=W$25)*($G875&lt;&gt;"CM")*($H875:$P875))</f>
        <v>53.199999999999989</v>
      </c>
      <c r="AA875" s="135">
        <f t="array" ref="AA875">SUM(($D875=AA$25)*($G875="CM")*(H875+I875+J875+K875+L875+N875))</f>
        <v>0</v>
      </c>
      <c r="AB875" s="135">
        <f t="array" ref="AB875">SUM(($D875=AA$25)*($G875&lt;&gt;"CM")*(H875+I875+J875+K875+L875+N875))</f>
        <v>0</v>
      </c>
    </row>
    <row r="876" spans="1:28" ht="15.75" thickBot="1" x14ac:dyDescent="0.3">
      <c r="A876" s="18" t="s">
        <v>22</v>
      </c>
      <c r="B876" s="18" t="s">
        <v>22</v>
      </c>
      <c r="C876" s="18" t="s">
        <v>113</v>
      </c>
      <c r="D876" s="27" t="s">
        <v>271</v>
      </c>
      <c r="E876" s="18" t="s">
        <v>114</v>
      </c>
      <c r="F876" s="19">
        <v>42723</v>
      </c>
      <c r="G876" s="27" t="s">
        <v>274</v>
      </c>
      <c r="H876" s="23">
        <v>0</v>
      </c>
      <c r="I876" s="21"/>
      <c r="J876" s="23">
        <v>0</v>
      </c>
      <c r="K876" s="23">
        <v>0</v>
      </c>
      <c r="L876" s="21"/>
      <c r="M876" s="23">
        <v>0</v>
      </c>
      <c r="N876" s="23">
        <v>0</v>
      </c>
      <c r="O876" s="23">
        <v>0</v>
      </c>
      <c r="P876" s="23">
        <v>0</v>
      </c>
      <c r="Q876" s="28">
        <f t="shared" si="28"/>
        <v>0</v>
      </c>
      <c r="R876" s="23">
        <v>0</v>
      </c>
      <c r="S876" s="21"/>
      <c r="T876" s="28">
        <f t="shared" si="29"/>
        <v>0</v>
      </c>
      <c r="U876" s="21"/>
      <c r="W876" s="135">
        <f t="array" ref="W876">SUM(($D876=W$25)*($G876="CM")*($H876:$P876))</f>
        <v>0</v>
      </c>
      <c r="X876" s="135">
        <f t="array" ref="X876">SUM(($D876=W$25)*($G876&lt;&gt;"CM")*($H876:$P876))</f>
        <v>0</v>
      </c>
      <c r="AA876" s="135">
        <f t="array" ref="AA876">SUM(($D876=AA$25)*($G876="CM")*(H876+I876+J876+K876+L876+N876))</f>
        <v>0</v>
      </c>
      <c r="AB876" s="135">
        <f t="array" ref="AB876">SUM(($D876=AA$25)*($G876&lt;&gt;"CM")*(H876+I876+J876+K876+L876+N876))</f>
        <v>0</v>
      </c>
    </row>
    <row r="877" spans="1:28" ht="15.75" thickBot="1" x14ac:dyDescent="0.3">
      <c r="A877" s="18" t="s">
        <v>22</v>
      </c>
      <c r="B877" s="18" t="s">
        <v>22</v>
      </c>
      <c r="C877" s="18" t="s">
        <v>113</v>
      </c>
      <c r="D877" s="27" t="s">
        <v>271</v>
      </c>
      <c r="E877" s="18" t="s">
        <v>114</v>
      </c>
      <c r="F877" s="19">
        <v>42724</v>
      </c>
      <c r="G877" s="27" t="s">
        <v>274</v>
      </c>
      <c r="H877" s="22">
        <v>0</v>
      </c>
      <c r="I877" s="20"/>
      <c r="J877" s="22">
        <v>15.24</v>
      </c>
      <c r="K877" s="22">
        <v>2.02</v>
      </c>
      <c r="L877" s="20"/>
      <c r="M877" s="22">
        <v>7.96</v>
      </c>
      <c r="N877" s="22">
        <v>1.01</v>
      </c>
      <c r="O877" s="22">
        <v>-0.77</v>
      </c>
      <c r="P877" s="22">
        <v>-0.02</v>
      </c>
      <c r="Q877" s="28">
        <f t="shared" si="28"/>
        <v>-0.79</v>
      </c>
      <c r="R877" s="22">
        <v>1.73</v>
      </c>
      <c r="S877" s="20"/>
      <c r="T877" s="28">
        <f t="shared" si="29"/>
        <v>1.73</v>
      </c>
      <c r="U877" s="20"/>
      <c r="W877" s="135">
        <f t="array" ref="W877">SUM(($D877=W$25)*($G877="CM")*($H877:$P877))</f>
        <v>0</v>
      </c>
      <c r="X877" s="135">
        <f t="array" ref="X877">SUM(($D877=W$25)*($G877&lt;&gt;"CM")*($H877:$P877))</f>
        <v>25.440000000000005</v>
      </c>
      <c r="AA877" s="135">
        <f t="array" ref="AA877">SUM(($D877=AA$25)*($G877="CM")*(H877+I877+J877+K877+L877+N877))</f>
        <v>0</v>
      </c>
      <c r="AB877" s="135">
        <f t="array" ref="AB877">SUM(($D877=AA$25)*($G877&lt;&gt;"CM")*(H877+I877+J877+K877+L877+N877))</f>
        <v>0</v>
      </c>
    </row>
    <row r="878" spans="1:28" ht="15.75" thickBot="1" x14ac:dyDescent="0.3">
      <c r="A878" s="18" t="s">
        <v>22</v>
      </c>
      <c r="B878" s="18" t="s">
        <v>22</v>
      </c>
      <c r="C878" s="18" t="s">
        <v>113</v>
      </c>
      <c r="D878" s="27" t="s">
        <v>271</v>
      </c>
      <c r="E878" s="18" t="s">
        <v>114</v>
      </c>
      <c r="F878" s="19">
        <v>42726</v>
      </c>
      <c r="G878" s="27" t="s">
        <v>274</v>
      </c>
      <c r="H878" s="23">
        <v>-6.45</v>
      </c>
      <c r="I878" s="21"/>
      <c r="J878" s="23">
        <v>-13.26</v>
      </c>
      <c r="K878" s="23">
        <v>-1.76</v>
      </c>
      <c r="L878" s="21"/>
      <c r="M878" s="23">
        <v>-6.92</v>
      </c>
      <c r="N878" s="23">
        <v>-0.88</v>
      </c>
      <c r="O878" s="23">
        <v>0.66</v>
      </c>
      <c r="P878" s="23">
        <v>0.02</v>
      </c>
      <c r="Q878" s="28">
        <f t="shared" si="28"/>
        <v>0.68</v>
      </c>
      <c r="R878" s="23">
        <v>-1.95</v>
      </c>
      <c r="S878" s="21"/>
      <c r="T878" s="28">
        <f t="shared" si="29"/>
        <v>-1.95</v>
      </c>
      <c r="U878" s="21"/>
      <c r="W878" s="135">
        <f t="array" ref="W878">SUM(($D878=W$25)*($G878="CM")*($H878:$P878))</f>
        <v>0</v>
      </c>
      <c r="X878" s="135">
        <f t="array" ref="X878">SUM(($D878=W$25)*($G878&lt;&gt;"CM")*($H878:$P878))</f>
        <v>-28.59</v>
      </c>
      <c r="AA878" s="135">
        <f t="array" ref="AA878">SUM(($D878=AA$25)*($G878="CM")*(H878+I878+J878+K878+L878+N878))</f>
        <v>0</v>
      </c>
      <c r="AB878" s="135">
        <f t="array" ref="AB878">SUM(($D878=AA$25)*($G878&lt;&gt;"CM")*(H878+I878+J878+K878+L878+N878))</f>
        <v>0</v>
      </c>
    </row>
    <row r="879" spans="1:28" ht="15.75" thickBot="1" x14ac:dyDescent="0.3">
      <c r="A879" s="18" t="s">
        <v>22</v>
      </c>
      <c r="B879" s="18" t="s">
        <v>22</v>
      </c>
      <c r="C879" s="18" t="s">
        <v>113</v>
      </c>
      <c r="D879" s="27" t="s">
        <v>271</v>
      </c>
      <c r="E879" s="18" t="s">
        <v>114</v>
      </c>
      <c r="F879" s="19">
        <v>42730</v>
      </c>
      <c r="G879" s="27" t="s">
        <v>274</v>
      </c>
      <c r="H879" s="22">
        <v>0</v>
      </c>
      <c r="I879" s="20"/>
      <c r="J879" s="22">
        <v>-11.02</v>
      </c>
      <c r="K879" s="22">
        <v>-1.45</v>
      </c>
      <c r="L879" s="20"/>
      <c r="M879" s="22">
        <v>-5.75</v>
      </c>
      <c r="N879" s="22">
        <v>-0.73</v>
      </c>
      <c r="O879" s="22">
        <v>0.55000000000000004</v>
      </c>
      <c r="P879" s="22">
        <v>0.02</v>
      </c>
      <c r="Q879" s="28">
        <f t="shared" si="28"/>
        <v>0.57000000000000006</v>
      </c>
      <c r="R879" s="22">
        <v>-1.25</v>
      </c>
      <c r="S879" s="20"/>
      <c r="T879" s="28">
        <f t="shared" si="29"/>
        <v>-1.25</v>
      </c>
      <c r="U879" s="20"/>
      <c r="W879" s="135">
        <f t="array" ref="W879">SUM(($D879=W$25)*($G879="CM")*($H879:$P879))</f>
        <v>0</v>
      </c>
      <c r="X879" s="135">
        <f t="array" ref="X879">SUM(($D879=W$25)*($G879&lt;&gt;"CM")*($H879:$P879))</f>
        <v>-18.38</v>
      </c>
      <c r="AA879" s="135">
        <f t="array" ref="AA879">SUM(($D879=AA$25)*($G879="CM")*(H879+I879+J879+K879+L879+N879))</f>
        <v>0</v>
      </c>
      <c r="AB879" s="135">
        <f t="array" ref="AB879">SUM(($D879=AA$25)*($G879&lt;&gt;"CM")*(H879+I879+J879+K879+L879+N879))</f>
        <v>0</v>
      </c>
    </row>
    <row r="880" spans="1:28" ht="15.75" thickBot="1" x14ac:dyDescent="0.3">
      <c r="A880" s="18" t="s">
        <v>22</v>
      </c>
      <c r="B880" s="18" t="s">
        <v>22</v>
      </c>
      <c r="C880" s="18" t="s">
        <v>113</v>
      </c>
      <c r="D880" s="27" t="s">
        <v>271</v>
      </c>
      <c r="E880" s="18" t="s">
        <v>114</v>
      </c>
      <c r="F880" s="19">
        <v>42733</v>
      </c>
      <c r="G880" s="27" t="s">
        <v>274</v>
      </c>
      <c r="H880" s="23">
        <v>10.75</v>
      </c>
      <c r="I880" s="21"/>
      <c r="J880" s="23">
        <v>45.18</v>
      </c>
      <c r="K880" s="23">
        <v>5.98</v>
      </c>
      <c r="L880" s="21"/>
      <c r="M880" s="23">
        <v>23.57</v>
      </c>
      <c r="N880" s="23">
        <v>2.99</v>
      </c>
      <c r="O880" s="23">
        <v>-2.2599999999999998</v>
      </c>
      <c r="P880" s="23">
        <v>-0.08</v>
      </c>
      <c r="Q880" s="28">
        <f t="shared" si="28"/>
        <v>-2.34</v>
      </c>
      <c r="R880" s="23">
        <v>5.88</v>
      </c>
      <c r="S880" s="21"/>
      <c r="T880" s="28">
        <f t="shared" si="29"/>
        <v>5.88</v>
      </c>
      <c r="U880" s="21"/>
      <c r="W880" s="135">
        <f t="array" ref="W880">SUM(($D880=W$25)*($G880="CM")*($H880:$P880))</f>
        <v>0</v>
      </c>
      <c r="X880" s="135">
        <f t="array" ref="X880">SUM(($D880=W$25)*($G880&lt;&gt;"CM")*($H880:$P880))</f>
        <v>86.129999999999981</v>
      </c>
      <c r="AA880" s="135">
        <f t="array" ref="AA880">SUM(($D880=AA$25)*($G880="CM")*(H880+I880+J880+K880+L880+N880))</f>
        <v>0</v>
      </c>
      <c r="AB880" s="135">
        <f t="array" ref="AB880">SUM(($D880=AA$25)*($G880&lt;&gt;"CM")*(H880+I880+J880+K880+L880+N880))</f>
        <v>0</v>
      </c>
    </row>
    <row r="881" spans="1:28" ht="15.75" thickBot="1" x14ac:dyDescent="0.3">
      <c r="A881" s="18" t="s">
        <v>22</v>
      </c>
      <c r="B881" s="18" t="s">
        <v>22</v>
      </c>
      <c r="C881" s="18" t="s">
        <v>113</v>
      </c>
      <c r="D881" s="27" t="s">
        <v>271</v>
      </c>
      <c r="E881" s="18" t="s">
        <v>114</v>
      </c>
      <c r="F881" s="19">
        <v>42734</v>
      </c>
      <c r="G881" s="27" t="s">
        <v>274</v>
      </c>
      <c r="H881" s="22">
        <v>0</v>
      </c>
      <c r="I881" s="20"/>
      <c r="J881" s="22">
        <v>102.43</v>
      </c>
      <c r="K881" s="22">
        <v>13.55</v>
      </c>
      <c r="L881" s="20"/>
      <c r="M881" s="22">
        <v>53.43</v>
      </c>
      <c r="N881" s="22">
        <v>6.82</v>
      </c>
      <c r="O881" s="22">
        <v>-5.12</v>
      </c>
      <c r="P881" s="22">
        <v>-0.18</v>
      </c>
      <c r="Q881" s="28">
        <f t="shared" si="28"/>
        <v>-5.3</v>
      </c>
      <c r="R881" s="22">
        <v>11.68</v>
      </c>
      <c r="S881" s="20"/>
      <c r="T881" s="28">
        <f t="shared" si="29"/>
        <v>11.68</v>
      </c>
      <c r="U881" s="20"/>
      <c r="W881" s="135">
        <f t="array" ref="W881">SUM(($D881=W$25)*($G881="CM")*($H881:$P881))</f>
        <v>0</v>
      </c>
      <c r="X881" s="135">
        <f t="array" ref="X881">SUM(($D881=W$25)*($G881&lt;&gt;"CM")*($H881:$P881))</f>
        <v>170.92999999999998</v>
      </c>
      <c r="AA881" s="135">
        <f t="array" ref="AA881">SUM(($D881=AA$25)*($G881="CM")*(H881+I881+J881+K881+L881+N881))</f>
        <v>0</v>
      </c>
      <c r="AB881" s="135">
        <f t="array" ref="AB881">SUM(($D881=AA$25)*($G881&lt;&gt;"CM")*(H881+I881+J881+K881+L881+N881))</f>
        <v>0</v>
      </c>
    </row>
    <row r="882" spans="1:28" ht="15.75" thickBot="1" x14ac:dyDescent="0.3">
      <c r="A882" s="18" t="s">
        <v>22</v>
      </c>
      <c r="B882" s="18" t="s">
        <v>22</v>
      </c>
      <c r="C882" s="18" t="s">
        <v>113</v>
      </c>
      <c r="D882" s="27" t="s">
        <v>271</v>
      </c>
      <c r="E882" s="18" t="s">
        <v>114</v>
      </c>
      <c r="F882" s="19">
        <v>42735</v>
      </c>
      <c r="G882" s="27" t="s">
        <v>274</v>
      </c>
      <c r="H882" s="23">
        <v>-19.71</v>
      </c>
      <c r="I882" s="21"/>
      <c r="J882" s="23">
        <v>-57.97</v>
      </c>
      <c r="K882" s="23">
        <v>-7.67</v>
      </c>
      <c r="L882" s="21"/>
      <c r="M882" s="23">
        <v>-30.25</v>
      </c>
      <c r="N882" s="23">
        <v>-3.85</v>
      </c>
      <c r="O882" s="23">
        <v>2.91</v>
      </c>
      <c r="P882" s="23">
        <v>0.09</v>
      </c>
      <c r="Q882" s="28">
        <f t="shared" si="28"/>
        <v>3</v>
      </c>
      <c r="R882" s="23">
        <v>-7.95</v>
      </c>
      <c r="S882" s="21"/>
      <c r="T882" s="28">
        <f t="shared" si="29"/>
        <v>-7.95</v>
      </c>
      <c r="U882" s="21"/>
      <c r="W882" s="135">
        <f t="array" ref="W882">SUM(($D882=W$25)*($G882="CM")*($H882:$P882))</f>
        <v>0</v>
      </c>
      <c r="X882" s="135">
        <f t="array" ref="X882">SUM(($D882=W$25)*($G882&lt;&gt;"CM")*($H882:$P882))</f>
        <v>-116.45</v>
      </c>
      <c r="AA882" s="135">
        <f t="array" ref="AA882">SUM(($D882=AA$25)*($G882="CM")*(H882+I882+J882+K882+L882+N882))</f>
        <v>0</v>
      </c>
      <c r="AB882" s="135">
        <f t="array" ref="AB882">SUM(($D882=AA$25)*($G882&lt;&gt;"CM")*(H882+I882+J882+K882+L882+N882))</f>
        <v>0</v>
      </c>
    </row>
    <row r="883" spans="1:28" ht="15.75" thickBot="1" x14ac:dyDescent="0.3">
      <c r="A883" s="18" t="s">
        <v>22</v>
      </c>
      <c r="B883" s="18" t="s">
        <v>22</v>
      </c>
      <c r="C883" s="18" t="s">
        <v>113</v>
      </c>
      <c r="D883" s="27" t="s">
        <v>271</v>
      </c>
      <c r="E883" s="18" t="s">
        <v>114</v>
      </c>
      <c r="F883" s="19">
        <v>42738</v>
      </c>
      <c r="G883" s="27" t="s">
        <v>274</v>
      </c>
      <c r="H883" s="22">
        <v>-10.75</v>
      </c>
      <c r="I883" s="20"/>
      <c r="J883" s="22">
        <v>-73.099999999999994</v>
      </c>
      <c r="K883" s="22">
        <v>-9.68</v>
      </c>
      <c r="L883" s="20"/>
      <c r="M883" s="22">
        <v>-38.159999999999997</v>
      </c>
      <c r="N883" s="22">
        <v>-4.99</v>
      </c>
      <c r="O883" s="22">
        <v>4.53</v>
      </c>
      <c r="P883" s="22">
        <v>0.13</v>
      </c>
      <c r="Q883" s="28">
        <f t="shared" si="28"/>
        <v>4.66</v>
      </c>
      <c r="R883" s="22">
        <v>-9.52</v>
      </c>
      <c r="S883" s="20"/>
      <c r="T883" s="28">
        <f t="shared" si="29"/>
        <v>-9.52</v>
      </c>
      <c r="U883" s="20"/>
      <c r="W883" s="135">
        <f t="array" ref="W883">SUM(($D883=W$25)*($G883="CM")*($H883:$P883))</f>
        <v>0</v>
      </c>
      <c r="X883" s="135">
        <f t="array" ref="X883">SUM(($D883=W$25)*($G883&lt;&gt;"CM")*($H883:$P883))</f>
        <v>-132.02000000000001</v>
      </c>
      <c r="AA883" s="135">
        <f t="array" ref="AA883">SUM(($D883=AA$25)*($G883="CM")*(H883+I883+J883+K883+L883+N883))</f>
        <v>0</v>
      </c>
      <c r="AB883" s="135">
        <f t="array" ref="AB883">SUM(($D883=AA$25)*($G883&lt;&gt;"CM")*(H883+I883+J883+K883+L883+N883))</f>
        <v>0</v>
      </c>
    </row>
    <row r="884" spans="1:28" ht="15.75" thickBot="1" x14ac:dyDescent="0.3">
      <c r="A884" s="18" t="s">
        <v>22</v>
      </c>
      <c r="B884" s="18" t="s">
        <v>22</v>
      </c>
      <c r="C884" s="18" t="s">
        <v>113</v>
      </c>
      <c r="D884" s="27" t="s">
        <v>271</v>
      </c>
      <c r="E884" s="18" t="s">
        <v>114</v>
      </c>
      <c r="F884" s="19">
        <v>42739</v>
      </c>
      <c r="G884" s="27" t="s">
        <v>274</v>
      </c>
      <c r="H884" s="23">
        <v>0</v>
      </c>
      <c r="I884" s="21"/>
      <c r="J884" s="23">
        <v>-0.56999999999999995</v>
      </c>
      <c r="K884" s="23">
        <v>-0.08</v>
      </c>
      <c r="L884" s="21"/>
      <c r="M884" s="23">
        <v>-0.3</v>
      </c>
      <c r="N884" s="23">
        <v>-0.04</v>
      </c>
      <c r="O884" s="23">
        <v>0.04</v>
      </c>
      <c r="P884" s="23">
        <v>0</v>
      </c>
      <c r="Q884" s="28">
        <f t="shared" si="28"/>
        <v>0.04</v>
      </c>
      <c r="R884" s="23">
        <v>-0.06</v>
      </c>
      <c r="S884" s="21"/>
      <c r="T884" s="28">
        <f t="shared" si="29"/>
        <v>-0.06</v>
      </c>
      <c r="U884" s="21"/>
      <c r="W884" s="135">
        <f t="array" ref="W884">SUM(($D884=W$25)*($G884="CM")*($H884:$P884))</f>
        <v>0</v>
      </c>
      <c r="X884" s="135">
        <f t="array" ref="X884">SUM(($D884=W$25)*($G884&lt;&gt;"CM")*($H884:$P884))</f>
        <v>-0.95</v>
      </c>
      <c r="AA884" s="135">
        <f t="array" ref="AA884">SUM(($D884=AA$25)*($G884="CM")*(H884+I884+J884+K884+L884+N884))</f>
        <v>0</v>
      </c>
      <c r="AB884" s="135">
        <f t="array" ref="AB884">SUM(($D884=AA$25)*($G884&lt;&gt;"CM")*(H884+I884+J884+K884+L884+N884))</f>
        <v>0</v>
      </c>
    </row>
    <row r="885" spans="1:28" ht="15.75" thickBot="1" x14ac:dyDescent="0.3">
      <c r="A885" s="18" t="s">
        <v>22</v>
      </c>
      <c r="B885" s="18" t="s">
        <v>22</v>
      </c>
      <c r="C885" s="18" t="s">
        <v>113</v>
      </c>
      <c r="D885" s="27" t="s">
        <v>271</v>
      </c>
      <c r="E885" s="18" t="s">
        <v>114</v>
      </c>
      <c r="F885" s="19">
        <v>42740</v>
      </c>
      <c r="G885" s="27" t="s">
        <v>274</v>
      </c>
      <c r="H885" s="22">
        <v>0</v>
      </c>
      <c r="I885" s="20"/>
      <c r="J885" s="22">
        <v>7.94</v>
      </c>
      <c r="K885" s="22">
        <v>1.05</v>
      </c>
      <c r="L885" s="20"/>
      <c r="M885" s="22">
        <v>4.1399999999999997</v>
      </c>
      <c r="N885" s="22">
        <v>0.55000000000000004</v>
      </c>
      <c r="O885" s="22">
        <v>-0.49</v>
      </c>
      <c r="P885" s="22">
        <v>-0.01</v>
      </c>
      <c r="Q885" s="28">
        <f t="shared" si="28"/>
        <v>-0.5</v>
      </c>
      <c r="R885" s="22">
        <v>0.95</v>
      </c>
      <c r="S885" s="20"/>
      <c r="T885" s="28">
        <f t="shared" si="29"/>
        <v>0.95</v>
      </c>
      <c r="U885" s="20"/>
      <c r="W885" s="135">
        <f t="array" ref="W885">SUM(($D885=W$25)*($G885="CM")*($H885:$P885))</f>
        <v>0</v>
      </c>
      <c r="X885" s="135">
        <f t="array" ref="X885">SUM(($D885=W$25)*($G885&lt;&gt;"CM")*($H885:$P885))</f>
        <v>13.18</v>
      </c>
      <c r="AA885" s="135">
        <f t="array" ref="AA885">SUM(($D885=AA$25)*($G885="CM")*(H885+I885+J885+K885+L885+N885))</f>
        <v>0</v>
      </c>
      <c r="AB885" s="135">
        <f t="array" ref="AB885">SUM(($D885=AA$25)*($G885&lt;&gt;"CM")*(H885+I885+J885+K885+L885+N885))</f>
        <v>0</v>
      </c>
    </row>
    <row r="886" spans="1:28" ht="15.75" thickBot="1" x14ac:dyDescent="0.3">
      <c r="A886" s="18" t="s">
        <v>22</v>
      </c>
      <c r="B886" s="18" t="s">
        <v>22</v>
      </c>
      <c r="C886" s="18" t="s">
        <v>113</v>
      </c>
      <c r="D886" s="27" t="s">
        <v>271</v>
      </c>
      <c r="E886" s="18" t="s">
        <v>114</v>
      </c>
      <c r="F886" s="19">
        <v>42741</v>
      </c>
      <c r="G886" s="27" t="s">
        <v>274</v>
      </c>
      <c r="H886" s="23">
        <v>0</v>
      </c>
      <c r="I886" s="21"/>
      <c r="J886" s="23">
        <v>260.06</v>
      </c>
      <c r="K886" s="23">
        <v>34.409999999999997</v>
      </c>
      <c r="L886" s="21"/>
      <c r="M886" s="23">
        <v>135.66999999999999</v>
      </c>
      <c r="N886" s="23">
        <v>18.41</v>
      </c>
      <c r="O886" s="23">
        <v>-16.14</v>
      </c>
      <c r="P886" s="23">
        <v>-0.44</v>
      </c>
      <c r="Q886" s="28">
        <f t="shared" si="28"/>
        <v>-16.580000000000002</v>
      </c>
      <c r="R886" s="23">
        <v>31.13</v>
      </c>
      <c r="S886" s="21"/>
      <c r="T886" s="28">
        <f t="shared" si="29"/>
        <v>31.13</v>
      </c>
      <c r="U886" s="21"/>
      <c r="W886" s="135">
        <f t="array" ref="W886">SUM(($D886=W$25)*($G886="CM")*($H886:$P886))</f>
        <v>0</v>
      </c>
      <c r="X886" s="135">
        <f t="array" ref="X886">SUM(($D886=W$25)*($G886&lt;&gt;"CM")*($H886:$P886))</f>
        <v>431.97</v>
      </c>
      <c r="AA886" s="135">
        <f t="array" ref="AA886">SUM(($D886=AA$25)*($G886="CM")*(H886+I886+J886+K886+L886+N886))</f>
        <v>0</v>
      </c>
      <c r="AB886" s="135">
        <f t="array" ref="AB886">SUM(($D886=AA$25)*($G886&lt;&gt;"CM")*(H886+I886+J886+K886+L886+N886))</f>
        <v>0</v>
      </c>
    </row>
    <row r="887" spans="1:28" ht="15.75" thickBot="1" x14ac:dyDescent="0.3">
      <c r="A887" s="18" t="s">
        <v>22</v>
      </c>
      <c r="B887" s="18" t="s">
        <v>22</v>
      </c>
      <c r="C887" s="18" t="s">
        <v>113</v>
      </c>
      <c r="D887" s="27" t="s">
        <v>271</v>
      </c>
      <c r="E887" s="18" t="s">
        <v>114</v>
      </c>
      <c r="F887" s="19">
        <v>42742</v>
      </c>
      <c r="G887" s="27" t="s">
        <v>274</v>
      </c>
      <c r="H887" s="22">
        <v>0</v>
      </c>
      <c r="I887" s="20"/>
      <c r="J887" s="22">
        <v>0</v>
      </c>
      <c r="K887" s="22">
        <v>0</v>
      </c>
      <c r="L887" s="20"/>
      <c r="M887" s="22">
        <v>0</v>
      </c>
      <c r="N887" s="22">
        <v>-0.05</v>
      </c>
      <c r="O887" s="22">
        <v>0</v>
      </c>
      <c r="P887" s="22">
        <v>0</v>
      </c>
      <c r="Q887" s="28">
        <f t="shared" si="28"/>
        <v>0</v>
      </c>
      <c r="R887" s="22">
        <v>0</v>
      </c>
      <c r="S887" s="20"/>
      <c r="T887" s="28">
        <f t="shared" si="29"/>
        <v>0</v>
      </c>
      <c r="U887" s="20"/>
      <c r="W887" s="135">
        <f t="array" ref="W887">SUM(($D887=W$25)*($G887="CM")*($H887:$P887))</f>
        <v>0</v>
      </c>
      <c r="X887" s="135">
        <f t="array" ref="X887">SUM(($D887=W$25)*($G887&lt;&gt;"CM")*($H887:$P887))</f>
        <v>-0.05</v>
      </c>
      <c r="AA887" s="135">
        <f t="array" ref="AA887">SUM(($D887=AA$25)*($G887="CM")*(H887+I887+J887+K887+L887+N887))</f>
        <v>0</v>
      </c>
      <c r="AB887" s="135">
        <f t="array" ref="AB887">SUM(($D887=AA$25)*($G887&lt;&gt;"CM")*(H887+I887+J887+K887+L887+N887))</f>
        <v>0</v>
      </c>
    </row>
    <row r="888" spans="1:28" ht="15.75" thickBot="1" x14ac:dyDescent="0.3">
      <c r="A888" s="18" t="s">
        <v>22</v>
      </c>
      <c r="B888" s="18" t="s">
        <v>22</v>
      </c>
      <c r="C888" s="18" t="s">
        <v>113</v>
      </c>
      <c r="D888" s="27" t="s">
        <v>271</v>
      </c>
      <c r="E888" s="18" t="s">
        <v>114</v>
      </c>
      <c r="F888" s="19">
        <v>42743</v>
      </c>
      <c r="G888" s="27" t="s">
        <v>274</v>
      </c>
      <c r="H888" s="23">
        <v>0</v>
      </c>
      <c r="I888" s="21"/>
      <c r="J888" s="23">
        <v>-96.87</v>
      </c>
      <c r="K888" s="23">
        <v>-12.83</v>
      </c>
      <c r="L888" s="21"/>
      <c r="M888" s="23">
        <v>-50.55</v>
      </c>
      <c r="N888" s="23">
        <v>-6.95</v>
      </c>
      <c r="O888" s="23">
        <v>6.02</v>
      </c>
      <c r="P888" s="23">
        <v>0.16</v>
      </c>
      <c r="Q888" s="28">
        <f t="shared" si="28"/>
        <v>6.18</v>
      </c>
      <c r="R888" s="23">
        <v>-11.61</v>
      </c>
      <c r="S888" s="21"/>
      <c r="T888" s="28">
        <f t="shared" si="29"/>
        <v>-11.61</v>
      </c>
      <c r="U888" s="21"/>
      <c r="W888" s="135">
        <f t="array" ref="W888">SUM(($D888=W$25)*($G888="CM")*($H888:$P888))</f>
        <v>0</v>
      </c>
      <c r="X888" s="135">
        <f t="array" ref="X888">SUM(($D888=W$25)*($G888&lt;&gt;"CM")*($H888:$P888))</f>
        <v>-161.01999999999998</v>
      </c>
      <c r="AA888" s="135">
        <f t="array" ref="AA888">SUM(($D888=AA$25)*($G888="CM")*(H888+I888+J888+K888+L888+N888))</f>
        <v>0</v>
      </c>
      <c r="AB888" s="135">
        <f t="array" ref="AB888">SUM(($D888=AA$25)*($G888&lt;&gt;"CM")*(H888+I888+J888+K888+L888+N888))</f>
        <v>0</v>
      </c>
    </row>
    <row r="889" spans="1:28" ht="15.75" thickBot="1" x14ac:dyDescent="0.3">
      <c r="A889" s="18" t="s">
        <v>22</v>
      </c>
      <c r="B889" s="18" t="s">
        <v>22</v>
      </c>
      <c r="C889" s="18" t="s">
        <v>113</v>
      </c>
      <c r="D889" s="27" t="s">
        <v>271</v>
      </c>
      <c r="E889" s="18" t="s">
        <v>114</v>
      </c>
      <c r="F889" s="19">
        <v>42744</v>
      </c>
      <c r="G889" s="27" t="s">
        <v>274</v>
      </c>
      <c r="H889" s="22">
        <v>0</v>
      </c>
      <c r="I889" s="20"/>
      <c r="J889" s="22">
        <v>-118.97</v>
      </c>
      <c r="K889" s="22">
        <v>-15.75</v>
      </c>
      <c r="L889" s="20"/>
      <c r="M889" s="22">
        <v>-62.07</v>
      </c>
      <c r="N889" s="22">
        <v>-9.5500000000000007</v>
      </c>
      <c r="O889" s="22">
        <v>7.38</v>
      </c>
      <c r="P889" s="22">
        <v>0.21</v>
      </c>
      <c r="Q889" s="28">
        <f t="shared" si="28"/>
        <v>7.59</v>
      </c>
      <c r="R889" s="22">
        <v>-14.33</v>
      </c>
      <c r="S889" s="20"/>
      <c r="T889" s="28">
        <f t="shared" si="29"/>
        <v>-14.33</v>
      </c>
      <c r="U889" s="20"/>
      <c r="W889" s="135">
        <f t="array" ref="W889">SUM(($D889=W$25)*($G889="CM")*($H889:$P889))</f>
        <v>0</v>
      </c>
      <c r="X889" s="135">
        <f t="array" ref="X889">SUM(($D889=W$25)*($G889&lt;&gt;"CM")*($H889:$P889))</f>
        <v>-198.75</v>
      </c>
      <c r="AA889" s="135">
        <f t="array" ref="AA889">SUM(($D889=AA$25)*($G889="CM")*(H889+I889+J889+K889+L889+N889))</f>
        <v>0</v>
      </c>
      <c r="AB889" s="135">
        <f t="array" ref="AB889">SUM(($D889=AA$25)*($G889&lt;&gt;"CM")*(H889+I889+J889+K889+L889+N889))</f>
        <v>0</v>
      </c>
    </row>
    <row r="890" spans="1:28" ht="15.75" thickBot="1" x14ac:dyDescent="0.3">
      <c r="A890" s="18" t="s">
        <v>22</v>
      </c>
      <c r="B890" s="18" t="s">
        <v>22</v>
      </c>
      <c r="C890" s="18" t="s">
        <v>113</v>
      </c>
      <c r="D890" s="27" t="s">
        <v>271</v>
      </c>
      <c r="E890" s="18" t="s">
        <v>114</v>
      </c>
      <c r="F890" s="19">
        <v>42745</v>
      </c>
      <c r="G890" s="27" t="s">
        <v>274</v>
      </c>
      <c r="H890" s="23">
        <v>0</v>
      </c>
      <c r="I890" s="21"/>
      <c r="J890" s="23">
        <v>11.01</v>
      </c>
      <c r="K890" s="23">
        <v>1.47</v>
      </c>
      <c r="L890" s="21"/>
      <c r="M890" s="23">
        <v>5.75</v>
      </c>
      <c r="N890" s="23">
        <v>0.74</v>
      </c>
      <c r="O890" s="23">
        <v>-0.68</v>
      </c>
      <c r="P890" s="23">
        <v>-0.03</v>
      </c>
      <c r="Q890" s="28">
        <f t="shared" si="28"/>
        <v>-0.71000000000000008</v>
      </c>
      <c r="R890" s="23">
        <v>1.31</v>
      </c>
      <c r="S890" s="21"/>
      <c r="T890" s="28">
        <f t="shared" si="29"/>
        <v>1.31</v>
      </c>
      <c r="U890" s="21"/>
      <c r="W890" s="135">
        <f t="array" ref="W890">SUM(($D890=W$25)*($G890="CM")*($H890:$P890))</f>
        <v>0</v>
      </c>
      <c r="X890" s="135">
        <f t="array" ref="X890">SUM(($D890=W$25)*($G890&lt;&gt;"CM")*($H890:$P890))</f>
        <v>18.259999999999998</v>
      </c>
      <c r="AA890" s="135">
        <f t="array" ref="AA890">SUM(($D890=AA$25)*($G890="CM")*(H890+I890+J890+K890+L890+N890))</f>
        <v>0</v>
      </c>
      <c r="AB890" s="135">
        <f t="array" ref="AB890">SUM(($D890=AA$25)*($G890&lt;&gt;"CM")*(H890+I890+J890+K890+L890+N890))</f>
        <v>0</v>
      </c>
    </row>
    <row r="891" spans="1:28" ht="15.75" thickBot="1" x14ac:dyDescent="0.3">
      <c r="A891" s="18" t="s">
        <v>22</v>
      </c>
      <c r="B891" s="18" t="s">
        <v>22</v>
      </c>
      <c r="C891" s="18" t="s">
        <v>113</v>
      </c>
      <c r="D891" s="27" t="s">
        <v>271</v>
      </c>
      <c r="E891" s="18" t="s">
        <v>114</v>
      </c>
      <c r="F891" s="19">
        <v>42746</v>
      </c>
      <c r="G891" s="27" t="s">
        <v>274</v>
      </c>
      <c r="H891" s="22">
        <v>0</v>
      </c>
      <c r="I891" s="20"/>
      <c r="J891" s="22">
        <v>-13.83</v>
      </c>
      <c r="K891" s="22">
        <v>-1.84</v>
      </c>
      <c r="L891" s="20"/>
      <c r="M891" s="22">
        <v>-7.23</v>
      </c>
      <c r="N891" s="22">
        <v>-0.78</v>
      </c>
      <c r="O891" s="22">
        <v>0.86</v>
      </c>
      <c r="P891" s="22">
        <v>0.02</v>
      </c>
      <c r="Q891" s="28">
        <f t="shared" si="28"/>
        <v>0.88</v>
      </c>
      <c r="R891" s="22">
        <v>-1.65</v>
      </c>
      <c r="S891" s="20"/>
      <c r="T891" s="28">
        <f t="shared" si="29"/>
        <v>-1.65</v>
      </c>
      <c r="U891" s="20"/>
      <c r="W891" s="135">
        <f t="array" ref="W891">SUM(($D891=W$25)*($G891="CM")*($H891:$P891))</f>
        <v>0</v>
      </c>
      <c r="X891" s="135">
        <f t="array" ref="X891">SUM(($D891=W$25)*($G891&lt;&gt;"CM")*($H891:$P891))</f>
        <v>-22.8</v>
      </c>
      <c r="AA891" s="135">
        <f t="array" ref="AA891">SUM(($D891=AA$25)*($G891="CM")*(H891+I891+J891+K891+L891+N891))</f>
        <v>0</v>
      </c>
      <c r="AB891" s="135">
        <f t="array" ref="AB891">SUM(($D891=AA$25)*($G891&lt;&gt;"CM")*(H891+I891+J891+K891+L891+N891))</f>
        <v>0</v>
      </c>
    </row>
    <row r="892" spans="1:28" ht="15.75" thickBot="1" x14ac:dyDescent="0.3">
      <c r="A892" s="18" t="s">
        <v>22</v>
      </c>
      <c r="B892" s="18" t="s">
        <v>22</v>
      </c>
      <c r="C892" s="18" t="s">
        <v>113</v>
      </c>
      <c r="D892" s="27" t="s">
        <v>271</v>
      </c>
      <c r="E892" s="18" t="s">
        <v>114</v>
      </c>
      <c r="F892" s="19">
        <v>42747</v>
      </c>
      <c r="G892" s="27" t="s">
        <v>274</v>
      </c>
      <c r="H892" s="23">
        <v>-10.75</v>
      </c>
      <c r="I892" s="21"/>
      <c r="J892" s="23">
        <v>-48.26</v>
      </c>
      <c r="K892" s="23">
        <v>-6.38</v>
      </c>
      <c r="L892" s="21"/>
      <c r="M892" s="23">
        <v>-25.18</v>
      </c>
      <c r="N892" s="23">
        <v>-3.67</v>
      </c>
      <c r="O892" s="23">
        <v>3</v>
      </c>
      <c r="P892" s="23">
        <v>0.08</v>
      </c>
      <c r="Q892" s="28">
        <f t="shared" si="28"/>
        <v>3.08</v>
      </c>
      <c r="R892" s="23">
        <v>-6.57</v>
      </c>
      <c r="S892" s="21"/>
      <c r="T892" s="28">
        <f t="shared" si="29"/>
        <v>-6.57</v>
      </c>
      <c r="U892" s="21"/>
      <c r="W892" s="135">
        <f t="array" ref="W892">SUM(($D892=W$25)*($G892="CM")*($H892:$P892))</f>
        <v>0</v>
      </c>
      <c r="X892" s="135">
        <f t="array" ref="X892">SUM(($D892=W$25)*($G892&lt;&gt;"CM")*($H892:$P892))</f>
        <v>-91.16</v>
      </c>
      <c r="AA892" s="135">
        <f t="array" ref="AA892">SUM(($D892=AA$25)*($G892="CM")*(H892+I892+J892+K892+L892+N892))</f>
        <v>0</v>
      </c>
      <c r="AB892" s="135">
        <f t="array" ref="AB892">SUM(($D892=AA$25)*($G892&lt;&gt;"CM")*(H892+I892+J892+K892+L892+N892))</f>
        <v>0</v>
      </c>
    </row>
    <row r="893" spans="1:28" ht="15.75" thickBot="1" x14ac:dyDescent="0.3">
      <c r="A893" s="18" t="s">
        <v>22</v>
      </c>
      <c r="B893" s="18" t="s">
        <v>22</v>
      </c>
      <c r="C893" s="18" t="s">
        <v>113</v>
      </c>
      <c r="D893" s="27" t="s">
        <v>271</v>
      </c>
      <c r="E893" s="18" t="s">
        <v>114</v>
      </c>
      <c r="F893" s="19">
        <v>42748</v>
      </c>
      <c r="G893" s="27" t="s">
        <v>274</v>
      </c>
      <c r="H893" s="22">
        <v>0</v>
      </c>
      <c r="I893" s="20"/>
      <c r="J893" s="22">
        <v>17.48</v>
      </c>
      <c r="K893" s="22">
        <v>2.3199999999999998</v>
      </c>
      <c r="L893" s="20"/>
      <c r="M893" s="22">
        <v>9.1300000000000008</v>
      </c>
      <c r="N893" s="22">
        <v>1.27</v>
      </c>
      <c r="O893" s="22">
        <v>-1.08</v>
      </c>
      <c r="P893" s="22">
        <v>-0.03</v>
      </c>
      <c r="Q893" s="28">
        <f t="shared" si="28"/>
        <v>-1.1100000000000001</v>
      </c>
      <c r="R893" s="22">
        <v>2.09</v>
      </c>
      <c r="S893" s="20"/>
      <c r="T893" s="28">
        <f t="shared" si="29"/>
        <v>2.09</v>
      </c>
      <c r="U893" s="20"/>
      <c r="W893" s="135">
        <f t="array" ref="W893">SUM(($D893=W$25)*($G893="CM")*($H893:$P893))</f>
        <v>0</v>
      </c>
      <c r="X893" s="135">
        <f t="array" ref="X893">SUM(($D893=W$25)*($G893&lt;&gt;"CM")*($H893:$P893))</f>
        <v>29.089999999999996</v>
      </c>
      <c r="AA893" s="135">
        <f t="array" ref="AA893">SUM(($D893=AA$25)*($G893="CM")*(H893+I893+J893+K893+L893+N893))</f>
        <v>0</v>
      </c>
      <c r="AB893" s="135">
        <f t="array" ref="AB893">SUM(($D893=AA$25)*($G893&lt;&gt;"CM")*(H893+I893+J893+K893+L893+N893))</f>
        <v>0</v>
      </c>
    </row>
    <row r="894" spans="1:28" ht="15.75" thickBot="1" x14ac:dyDescent="0.3">
      <c r="A894" s="18" t="s">
        <v>22</v>
      </c>
      <c r="B894" s="18" t="s">
        <v>22</v>
      </c>
      <c r="C894" s="18" t="s">
        <v>113</v>
      </c>
      <c r="D894" s="27" t="s">
        <v>271</v>
      </c>
      <c r="E894" s="18" t="s">
        <v>114</v>
      </c>
      <c r="F894" s="19">
        <v>42749</v>
      </c>
      <c r="G894" s="27" t="s">
        <v>274</v>
      </c>
      <c r="H894" s="23">
        <v>0</v>
      </c>
      <c r="I894" s="21"/>
      <c r="J894" s="23">
        <v>0</v>
      </c>
      <c r="K894" s="23">
        <v>0</v>
      </c>
      <c r="L894" s="21"/>
      <c r="M894" s="23">
        <v>0</v>
      </c>
      <c r="N894" s="23">
        <v>-0.01</v>
      </c>
      <c r="O894" s="23">
        <v>0</v>
      </c>
      <c r="P894" s="23">
        <v>0</v>
      </c>
      <c r="Q894" s="28">
        <f t="shared" si="28"/>
        <v>0</v>
      </c>
      <c r="R894" s="23">
        <v>0</v>
      </c>
      <c r="S894" s="21"/>
      <c r="T894" s="28">
        <f t="shared" si="29"/>
        <v>0</v>
      </c>
      <c r="U894" s="21"/>
      <c r="W894" s="135">
        <f t="array" ref="W894">SUM(($D894=W$25)*($G894="CM")*($H894:$P894))</f>
        <v>0</v>
      </c>
      <c r="X894" s="135">
        <f t="array" ref="X894">SUM(($D894=W$25)*($G894&lt;&gt;"CM")*($H894:$P894))</f>
        <v>-0.01</v>
      </c>
      <c r="AA894" s="135">
        <f t="array" ref="AA894">SUM(($D894=AA$25)*($G894="CM")*(H894+I894+J894+K894+L894+N894))</f>
        <v>0</v>
      </c>
      <c r="AB894" s="135">
        <f t="array" ref="AB894">SUM(($D894=AA$25)*($G894&lt;&gt;"CM")*(H894+I894+J894+K894+L894+N894))</f>
        <v>0</v>
      </c>
    </row>
    <row r="895" spans="1:28" ht="15.75" thickBot="1" x14ac:dyDescent="0.3">
      <c r="A895" s="18" t="s">
        <v>22</v>
      </c>
      <c r="B895" s="18" t="s">
        <v>22</v>
      </c>
      <c r="C895" s="18" t="s">
        <v>113</v>
      </c>
      <c r="D895" s="27" t="s">
        <v>271</v>
      </c>
      <c r="E895" s="18" t="s">
        <v>114</v>
      </c>
      <c r="F895" s="19">
        <v>42750</v>
      </c>
      <c r="G895" s="27" t="s">
        <v>274</v>
      </c>
      <c r="H895" s="22">
        <v>0</v>
      </c>
      <c r="I895" s="20"/>
      <c r="J895" s="22">
        <v>14.31</v>
      </c>
      <c r="K895" s="22">
        <v>1.89</v>
      </c>
      <c r="L895" s="20"/>
      <c r="M895" s="22">
        <v>7.47</v>
      </c>
      <c r="N895" s="22">
        <v>1.0900000000000001</v>
      </c>
      <c r="O895" s="22">
        <v>-0.89</v>
      </c>
      <c r="P895" s="22">
        <v>-0.02</v>
      </c>
      <c r="Q895" s="28">
        <f t="shared" si="28"/>
        <v>-0.91</v>
      </c>
      <c r="R895" s="22">
        <v>1.71</v>
      </c>
      <c r="S895" s="20"/>
      <c r="T895" s="28">
        <f t="shared" si="29"/>
        <v>1.71</v>
      </c>
      <c r="U895" s="20"/>
      <c r="W895" s="135">
        <f t="array" ref="W895">SUM(($D895=W$25)*($G895="CM")*($H895:$P895))</f>
        <v>0</v>
      </c>
      <c r="X895" s="135">
        <f t="array" ref="X895">SUM(($D895=W$25)*($G895&lt;&gt;"CM")*($H895:$P895))</f>
        <v>23.849999999999998</v>
      </c>
      <c r="AA895" s="135">
        <f t="array" ref="AA895">SUM(($D895=AA$25)*($G895="CM")*(H895+I895+J895+K895+L895+N895))</f>
        <v>0</v>
      </c>
      <c r="AB895" s="135">
        <f t="array" ref="AB895">SUM(($D895=AA$25)*($G895&lt;&gt;"CM")*(H895+I895+J895+K895+L895+N895))</f>
        <v>0</v>
      </c>
    </row>
    <row r="896" spans="1:28" ht="15.75" thickBot="1" x14ac:dyDescent="0.3">
      <c r="A896" s="18" t="s">
        <v>22</v>
      </c>
      <c r="B896" s="18" t="s">
        <v>22</v>
      </c>
      <c r="C896" s="18" t="s">
        <v>113</v>
      </c>
      <c r="D896" s="27" t="s">
        <v>271</v>
      </c>
      <c r="E896" s="18" t="s">
        <v>114</v>
      </c>
      <c r="F896" s="19">
        <v>42751</v>
      </c>
      <c r="G896" s="27" t="s">
        <v>274</v>
      </c>
      <c r="H896" s="23">
        <v>16.13</v>
      </c>
      <c r="I896" s="21"/>
      <c r="J896" s="23">
        <v>2.42</v>
      </c>
      <c r="K896" s="23">
        <v>0.31</v>
      </c>
      <c r="L896" s="21"/>
      <c r="M896" s="23">
        <v>1.25</v>
      </c>
      <c r="N896" s="23">
        <v>0.18</v>
      </c>
      <c r="O896" s="23">
        <v>-0.15</v>
      </c>
      <c r="P896" s="23">
        <v>0</v>
      </c>
      <c r="Q896" s="28">
        <f t="shared" si="28"/>
        <v>-0.15</v>
      </c>
      <c r="R896" s="23">
        <v>1.45</v>
      </c>
      <c r="S896" s="21"/>
      <c r="T896" s="28">
        <f t="shared" si="29"/>
        <v>1.45</v>
      </c>
      <c r="U896" s="21"/>
      <c r="W896" s="135">
        <f t="array" ref="W896">SUM(($D896=W$25)*($G896="CM")*($H896:$P896))</f>
        <v>0</v>
      </c>
      <c r="X896" s="135">
        <f t="array" ref="X896">SUM(($D896=W$25)*($G896&lt;&gt;"CM")*($H896:$P896))</f>
        <v>20.139999999999997</v>
      </c>
      <c r="AA896" s="135">
        <f t="array" ref="AA896">SUM(($D896=AA$25)*($G896="CM")*(H896+I896+J896+K896+L896+N896))</f>
        <v>0</v>
      </c>
      <c r="AB896" s="135">
        <f t="array" ref="AB896">SUM(($D896=AA$25)*($G896&lt;&gt;"CM")*(H896+I896+J896+K896+L896+N896))</f>
        <v>0</v>
      </c>
    </row>
    <row r="897" spans="1:28" ht="15.75" thickBot="1" x14ac:dyDescent="0.3">
      <c r="A897" s="18" t="s">
        <v>22</v>
      </c>
      <c r="B897" s="18" t="s">
        <v>22</v>
      </c>
      <c r="C897" s="18" t="s">
        <v>113</v>
      </c>
      <c r="D897" s="27" t="s">
        <v>271</v>
      </c>
      <c r="E897" s="18" t="s">
        <v>114</v>
      </c>
      <c r="F897" s="19">
        <v>42752</v>
      </c>
      <c r="G897" s="27" t="s">
        <v>274</v>
      </c>
      <c r="H897" s="22">
        <v>0</v>
      </c>
      <c r="I897" s="20"/>
      <c r="J897" s="22">
        <v>-40.42</v>
      </c>
      <c r="K897" s="22">
        <v>-5.35</v>
      </c>
      <c r="L897" s="20"/>
      <c r="M897" s="22">
        <v>-21.09</v>
      </c>
      <c r="N897" s="22">
        <v>-3.11</v>
      </c>
      <c r="O897" s="22">
        <v>2.5099999999999998</v>
      </c>
      <c r="P897" s="22">
        <v>0.06</v>
      </c>
      <c r="Q897" s="28">
        <f t="shared" si="28"/>
        <v>2.57</v>
      </c>
      <c r="R897" s="22">
        <v>-4.8600000000000003</v>
      </c>
      <c r="S897" s="20"/>
      <c r="T897" s="28">
        <f t="shared" si="29"/>
        <v>-4.8600000000000003</v>
      </c>
      <c r="U897" s="20"/>
      <c r="W897" s="135">
        <f t="array" ref="W897">SUM(($D897=W$25)*($G897="CM")*($H897:$P897))</f>
        <v>0</v>
      </c>
      <c r="X897" s="135">
        <f t="array" ref="X897">SUM(($D897=W$25)*($G897&lt;&gt;"CM")*($H897:$P897))</f>
        <v>-67.399999999999991</v>
      </c>
      <c r="AA897" s="135">
        <f t="array" ref="AA897">SUM(($D897=AA$25)*($G897="CM")*(H897+I897+J897+K897+L897+N897))</f>
        <v>0</v>
      </c>
      <c r="AB897" s="135">
        <f t="array" ref="AB897">SUM(($D897=AA$25)*($G897&lt;&gt;"CM")*(H897+I897+J897+K897+L897+N897))</f>
        <v>0</v>
      </c>
    </row>
    <row r="898" spans="1:28" ht="15.75" thickBot="1" x14ac:dyDescent="0.3">
      <c r="A898" s="18" t="s">
        <v>22</v>
      </c>
      <c r="B898" s="18" t="s">
        <v>22</v>
      </c>
      <c r="C898" s="18" t="s">
        <v>113</v>
      </c>
      <c r="D898" s="27" t="s">
        <v>271</v>
      </c>
      <c r="E898" s="18" t="s">
        <v>114</v>
      </c>
      <c r="F898" s="19">
        <v>42753</v>
      </c>
      <c r="G898" s="27" t="s">
        <v>274</v>
      </c>
      <c r="H898" s="23">
        <v>10.75</v>
      </c>
      <c r="I898" s="21"/>
      <c r="J898" s="23">
        <v>47.37</v>
      </c>
      <c r="K898" s="23">
        <v>6.27</v>
      </c>
      <c r="L898" s="21"/>
      <c r="M898" s="23">
        <v>24.71</v>
      </c>
      <c r="N898" s="23">
        <v>3.62</v>
      </c>
      <c r="O898" s="23">
        <v>-2.94</v>
      </c>
      <c r="P898" s="23">
        <v>-0.08</v>
      </c>
      <c r="Q898" s="28">
        <f t="shared" si="28"/>
        <v>-3.02</v>
      </c>
      <c r="R898" s="23">
        <v>6.47</v>
      </c>
      <c r="S898" s="21"/>
      <c r="T898" s="28">
        <f t="shared" si="29"/>
        <v>6.47</v>
      </c>
      <c r="U898" s="21"/>
      <c r="W898" s="135">
        <f t="array" ref="W898">SUM(($D898=W$25)*($G898="CM")*($H898:$P898))</f>
        <v>0</v>
      </c>
      <c r="X898" s="135">
        <f t="array" ref="X898">SUM(($D898=W$25)*($G898&lt;&gt;"CM")*($H898:$P898))</f>
        <v>89.7</v>
      </c>
      <c r="AA898" s="135">
        <f t="array" ref="AA898">SUM(($D898=AA$25)*($G898="CM")*(H898+I898+J898+K898+L898+N898))</f>
        <v>0</v>
      </c>
      <c r="AB898" s="135">
        <f t="array" ref="AB898">SUM(($D898=AA$25)*($G898&lt;&gt;"CM")*(H898+I898+J898+K898+L898+N898))</f>
        <v>0</v>
      </c>
    </row>
    <row r="899" spans="1:28" ht="15.75" thickBot="1" x14ac:dyDescent="0.3">
      <c r="A899" s="18" t="s">
        <v>22</v>
      </c>
      <c r="B899" s="18" t="s">
        <v>22</v>
      </c>
      <c r="C899" s="18" t="s">
        <v>113</v>
      </c>
      <c r="D899" s="27" t="s">
        <v>271</v>
      </c>
      <c r="E899" s="18" t="s">
        <v>114</v>
      </c>
      <c r="F899" s="19">
        <v>42754</v>
      </c>
      <c r="G899" s="27" t="s">
        <v>274</v>
      </c>
      <c r="H899" s="22">
        <v>0</v>
      </c>
      <c r="I899" s="20"/>
      <c r="J899" s="22">
        <v>0</v>
      </c>
      <c r="K899" s="22">
        <v>0</v>
      </c>
      <c r="L899" s="20"/>
      <c r="M899" s="22">
        <v>0</v>
      </c>
      <c r="N899" s="22">
        <v>0</v>
      </c>
      <c r="O899" s="22">
        <v>0</v>
      </c>
      <c r="P899" s="22">
        <v>0</v>
      </c>
      <c r="Q899" s="28">
        <f t="shared" si="28"/>
        <v>0</v>
      </c>
      <c r="R899" s="22">
        <v>0</v>
      </c>
      <c r="S899" s="20"/>
      <c r="T899" s="28">
        <f t="shared" si="29"/>
        <v>0</v>
      </c>
      <c r="U899" s="20"/>
      <c r="W899" s="135">
        <f t="array" ref="W899">SUM(($D899=W$25)*($G899="CM")*($H899:$P899))</f>
        <v>0</v>
      </c>
      <c r="X899" s="135">
        <f t="array" ref="X899">SUM(($D899=W$25)*($G899&lt;&gt;"CM")*($H899:$P899))</f>
        <v>0</v>
      </c>
      <c r="AA899" s="135">
        <f t="array" ref="AA899">SUM(($D899=AA$25)*($G899="CM")*(H899+I899+J899+K899+L899+N899))</f>
        <v>0</v>
      </c>
      <c r="AB899" s="135">
        <f t="array" ref="AB899">SUM(($D899=AA$25)*($G899&lt;&gt;"CM")*(H899+I899+J899+K899+L899+N899))</f>
        <v>0</v>
      </c>
    </row>
    <row r="900" spans="1:28" ht="15.75" thickBot="1" x14ac:dyDescent="0.3">
      <c r="A900" s="18" t="s">
        <v>22</v>
      </c>
      <c r="B900" s="18" t="s">
        <v>22</v>
      </c>
      <c r="C900" s="18" t="s">
        <v>113</v>
      </c>
      <c r="D900" s="27" t="s">
        <v>271</v>
      </c>
      <c r="E900" s="18" t="s">
        <v>114</v>
      </c>
      <c r="F900" s="19">
        <v>42755</v>
      </c>
      <c r="G900" s="27" t="s">
        <v>274</v>
      </c>
      <c r="H900" s="23">
        <v>6.09</v>
      </c>
      <c r="I900" s="21"/>
      <c r="J900" s="23">
        <v>17.82</v>
      </c>
      <c r="K900" s="23">
        <v>2.35</v>
      </c>
      <c r="L900" s="21"/>
      <c r="M900" s="23">
        <v>9.2899999999999991</v>
      </c>
      <c r="N900" s="23">
        <v>1.41</v>
      </c>
      <c r="O900" s="23">
        <v>-1.1000000000000001</v>
      </c>
      <c r="P900" s="23">
        <v>-0.03</v>
      </c>
      <c r="Q900" s="28">
        <f t="shared" si="28"/>
        <v>-1.1300000000000001</v>
      </c>
      <c r="R900" s="23">
        <v>2.58</v>
      </c>
      <c r="S900" s="21"/>
      <c r="T900" s="28">
        <f t="shared" si="29"/>
        <v>2.58</v>
      </c>
      <c r="U900" s="21"/>
      <c r="W900" s="135">
        <f t="array" ref="W900">SUM(($D900=W$25)*($G900="CM")*($H900:$P900))</f>
        <v>0</v>
      </c>
      <c r="X900" s="135">
        <f t="array" ref="X900">SUM(($D900=W$25)*($G900&lt;&gt;"CM")*($H900:$P900))</f>
        <v>35.829999999999991</v>
      </c>
      <c r="AA900" s="135">
        <f t="array" ref="AA900">SUM(($D900=AA$25)*($G900="CM")*(H900+I900+J900+K900+L900+N900))</f>
        <v>0</v>
      </c>
      <c r="AB900" s="135">
        <f t="array" ref="AB900">SUM(($D900=AA$25)*($G900&lt;&gt;"CM")*(H900+I900+J900+K900+L900+N900))</f>
        <v>0</v>
      </c>
    </row>
    <row r="901" spans="1:28" ht="15.75" thickBot="1" x14ac:dyDescent="0.3">
      <c r="A901" s="18" t="s">
        <v>22</v>
      </c>
      <c r="B901" s="18" t="s">
        <v>22</v>
      </c>
      <c r="C901" s="18" t="s">
        <v>113</v>
      </c>
      <c r="D901" s="27" t="s">
        <v>271</v>
      </c>
      <c r="E901" s="18" t="s">
        <v>114</v>
      </c>
      <c r="F901" s="19">
        <v>42764</v>
      </c>
      <c r="G901" s="27" t="s">
        <v>274</v>
      </c>
      <c r="H901" s="22">
        <v>2.15</v>
      </c>
      <c r="I901" s="20"/>
      <c r="J901" s="22">
        <v>6.15</v>
      </c>
      <c r="K901" s="22">
        <v>0.82</v>
      </c>
      <c r="L901" s="20"/>
      <c r="M901" s="22">
        <v>3.22</v>
      </c>
      <c r="N901" s="22">
        <v>0.49</v>
      </c>
      <c r="O901" s="22">
        <v>-0.38</v>
      </c>
      <c r="P901" s="22">
        <v>-0.01</v>
      </c>
      <c r="Q901" s="28">
        <f t="shared" si="28"/>
        <v>-0.39</v>
      </c>
      <c r="R901" s="22">
        <v>0.9</v>
      </c>
      <c r="S901" s="20"/>
      <c r="T901" s="28">
        <f t="shared" si="29"/>
        <v>0.9</v>
      </c>
      <c r="U901" s="20"/>
      <c r="W901" s="135">
        <f t="array" ref="W901">SUM(($D901=W$25)*($G901="CM")*($H901:$P901))</f>
        <v>0</v>
      </c>
      <c r="X901" s="135">
        <f t="array" ref="X901">SUM(($D901=W$25)*($G901&lt;&gt;"CM")*($H901:$P901))</f>
        <v>12.440000000000001</v>
      </c>
      <c r="AA901" s="135">
        <f t="array" ref="AA901">SUM(($D901=AA$25)*($G901="CM")*(H901+I901+J901+K901+L901+N901))</f>
        <v>0</v>
      </c>
      <c r="AB901" s="135">
        <f t="array" ref="AB901">SUM(($D901=AA$25)*($G901&lt;&gt;"CM")*(H901+I901+J901+K901+L901+N901))</f>
        <v>0</v>
      </c>
    </row>
    <row r="902" spans="1:28" ht="15.75" thickBot="1" x14ac:dyDescent="0.3">
      <c r="A902" s="18" t="s">
        <v>22</v>
      </c>
      <c r="B902" s="18" t="s">
        <v>22</v>
      </c>
      <c r="C902" s="18" t="s">
        <v>113</v>
      </c>
      <c r="D902" s="27" t="s">
        <v>271</v>
      </c>
      <c r="E902" s="18" t="s">
        <v>114</v>
      </c>
      <c r="F902" s="19">
        <v>42765</v>
      </c>
      <c r="G902" s="27" t="s">
        <v>274</v>
      </c>
      <c r="H902" s="23">
        <v>-6.09</v>
      </c>
      <c r="I902" s="21"/>
      <c r="J902" s="23">
        <v>108.17</v>
      </c>
      <c r="K902" s="23">
        <v>14.31</v>
      </c>
      <c r="L902" s="21"/>
      <c r="M902" s="23">
        <v>56.44</v>
      </c>
      <c r="N902" s="23">
        <v>8.6199999999999992</v>
      </c>
      <c r="O902" s="23">
        <v>-6.7</v>
      </c>
      <c r="P902" s="23">
        <v>-0.19</v>
      </c>
      <c r="Q902" s="28">
        <f t="shared" si="28"/>
        <v>-6.8900000000000006</v>
      </c>
      <c r="R902" s="23">
        <v>12.58</v>
      </c>
      <c r="S902" s="21"/>
      <c r="T902" s="28">
        <f t="shared" si="29"/>
        <v>12.58</v>
      </c>
      <c r="U902" s="21"/>
      <c r="W902" s="135">
        <f t="array" ref="W902">SUM(($D902=W$25)*($G902="CM")*($H902:$P902))</f>
        <v>0</v>
      </c>
      <c r="X902" s="135">
        <f t="array" ref="X902">SUM(($D902=W$25)*($G902&lt;&gt;"CM")*($H902:$P902))</f>
        <v>174.56</v>
      </c>
      <c r="AA902" s="135">
        <f t="array" ref="AA902">SUM(($D902=AA$25)*($G902="CM")*(H902+I902+J902+K902+L902+N902))</f>
        <v>0</v>
      </c>
      <c r="AB902" s="135">
        <f t="array" ref="AB902">SUM(($D902=AA$25)*($G902&lt;&gt;"CM")*(H902+I902+J902+K902+L902+N902))</f>
        <v>0</v>
      </c>
    </row>
    <row r="903" spans="1:28" ht="15.75" thickBot="1" x14ac:dyDescent="0.3">
      <c r="A903" s="18" t="s">
        <v>22</v>
      </c>
      <c r="B903" s="18" t="s">
        <v>22</v>
      </c>
      <c r="C903" s="18" t="s">
        <v>113</v>
      </c>
      <c r="D903" s="27" t="s">
        <v>271</v>
      </c>
      <c r="E903" s="18" t="s">
        <v>114</v>
      </c>
      <c r="F903" s="19">
        <v>42766</v>
      </c>
      <c r="G903" s="27" t="s">
        <v>274</v>
      </c>
      <c r="H903" s="22">
        <v>-10.75</v>
      </c>
      <c r="I903" s="20"/>
      <c r="J903" s="22">
        <v>-3.15</v>
      </c>
      <c r="K903" s="22">
        <v>-0.41</v>
      </c>
      <c r="L903" s="20"/>
      <c r="M903" s="22">
        <v>-1.63</v>
      </c>
      <c r="N903" s="22">
        <v>-0.25</v>
      </c>
      <c r="O903" s="22">
        <v>0.2</v>
      </c>
      <c r="P903" s="22">
        <v>0</v>
      </c>
      <c r="Q903" s="28">
        <f t="shared" si="28"/>
        <v>0.2</v>
      </c>
      <c r="R903" s="22">
        <v>-1.1599999999999999</v>
      </c>
      <c r="S903" s="20"/>
      <c r="T903" s="28">
        <f t="shared" si="29"/>
        <v>-1.1599999999999999</v>
      </c>
      <c r="U903" s="20"/>
      <c r="W903" s="135">
        <f t="array" ref="W903">SUM(($D903=W$25)*($G903="CM")*($H903:$P903))</f>
        <v>0</v>
      </c>
      <c r="X903" s="135">
        <f t="array" ref="X903">SUM(($D903=W$25)*($G903&lt;&gt;"CM")*($H903:$P903))</f>
        <v>-15.990000000000002</v>
      </c>
      <c r="AA903" s="135">
        <f t="array" ref="AA903">SUM(($D903=AA$25)*($G903="CM")*(H903+I903+J903+K903+L903+N903))</f>
        <v>0</v>
      </c>
      <c r="AB903" s="135">
        <f t="array" ref="AB903">SUM(($D903=AA$25)*($G903&lt;&gt;"CM")*(H903+I903+J903+K903+L903+N903))</f>
        <v>0</v>
      </c>
    </row>
    <row r="904" spans="1:28" ht="15.75" thickBot="1" x14ac:dyDescent="0.3">
      <c r="A904" s="18" t="s">
        <v>22</v>
      </c>
      <c r="B904" s="18" t="s">
        <v>22</v>
      </c>
      <c r="C904" s="18" t="s">
        <v>113</v>
      </c>
      <c r="D904" s="27" t="s">
        <v>271</v>
      </c>
      <c r="E904" s="18" t="s">
        <v>114</v>
      </c>
      <c r="F904" s="19">
        <v>42767</v>
      </c>
      <c r="G904" s="27" t="s">
        <v>274</v>
      </c>
      <c r="H904" s="23">
        <v>0</v>
      </c>
      <c r="I904" s="21"/>
      <c r="J904" s="23">
        <v>-36.56</v>
      </c>
      <c r="K904" s="23">
        <v>-4.84</v>
      </c>
      <c r="L904" s="21"/>
      <c r="M904" s="23">
        <v>-19.07</v>
      </c>
      <c r="N904" s="23">
        <v>-2.92</v>
      </c>
      <c r="O904" s="23">
        <v>0.9</v>
      </c>
      <c r="P904" s="23">
        <v>0.5</v>
      </c>
      <c r="Q904" s="28">
        <f t="shared" si="28"/>
        <v>1.4</v>
      </c>
      <c r="R904" s="23">
        <v>-3.76</v>
      </c>
      <c r="S904" s="21"/>
      <c r="T904" s="28">
        <f t="shared" si="29"/>
        <v>-3.76</v>
      </c>
      <c r="U904" s="21"/>
      <c r="W904" s="135">
        <f t="array" ref="W904">SUM(($D904=W$25)*($G904="CM")*($H904:$P904))</f>
        <v>0</v>
      </c>
      <c r="X904" s="135">
        <f t="array" ref="X904">SUM(($D904=W$25)*($G904&lt;&gt;"CM")*($H904:$P904))</f>
        <v>-61.990000000000009</v>
      </c>
      <c r="AA904" s="135">
        <f t="array" ref="AA904">SUM(($D904=AA$25)*($G904="CM")*(H904+I904+J904+K904+L904+N904))</f>
        <v>0</v>
      </c>
      <c r="AB904" s="135">
        <f t="array" ref="AB904">SUM(($D904=AA$25)*($G904&lt;&gt;"CM")*(H904+I904+J904+K904+L904+N904))</f>
        <v>0</v>
      </c>
    </row>
    <row r="905" spans="1:28" ht="15.75" thickBot="1" x14ac:dyDescent="0.3">
      <c r="A905" s="18" t="s">
        <v>22</v>
      </c>
      <c r="B905" s="18" t="s">
        <v>22</v>
      </c>
      <c r="C905" s="18" t="s">
        <v>113</v>
      </c>
      <c r="D905" s="27" t="s">
        <v>271</v>
      </c>
      <c r="E905" s="18" t="s">
        <v>114</v>
      </c>
      <c r="F905" s="19">
        <v>42768</v>
      </c>
      <c r="G905" s="27" t="s">
        <v>274</v>
      </c>
      <c r="H905" s="22">
        <v>10.75</v>
      </c>
      <c r="I905" s="20"/>
      <c r="J905" s="22">
        <v>15.67</v>
      </c>
      <c r="K905" s="22">
        <v>2.0699999999999998</v>
      </c>
      <c r="L905" s="20"/>
      <c r="M905" s="22">
        <v>8.18</v>
      </c>
      <c r="N905" s="22">
        <v>1.25</v>
      </c>
      <c r="O905" s="22">
        <v>-0.39</v>
      </c>
      <c r="P905" s="22">
        <v>-0.21</v>
      </c>
      <c r="Q905" s="28">
        <f t="shared" si="28"/>
        <v>-0.6</v>
      </c>
      <c r="R905" s="22">
        <v>2.2599999999999998</v>
      </c>
      <c r="S905" s="20"/>
      <c r="T905" s="28">
        <f t="shared" si="29"/>
        <v>2.2599999999999998</v>
      </c>
      <c r="U905" s="20"/>
      <c r="W905" s="135">
        <f t="array" ref="W905">SUM(($D905=W$25)*($G905="CM")*($H905:$P905))</f>
        <v>0</v>
      </c>
      <c r="X905" s="135">
        <f t="array" ref="X905">SUM(($D905=W$25)*($G905&lt;&gt;"CM")*($H905:$P905))</f>
        <v>37.32</v>
      </c>
      <c r="AA905" s="135">
        <f t="array" ref="AA905">SUM(($D905=AA$25)*($G905="CM")*(H905+I905+J905+K905+L905+N905))</f>
        <v>0</v>
      </c>
      <c r="AB905" s="135">
        <f t="array" ref="AB905">SUM(($D905=AA$25)*($G905&lt;&gt;"CM")*(H905+I905+J905+K905+L905+N905))</f>
        <v>0</v>
      </c>
    </row>
    <row r="906" spans="1:28" ht="15.75" thickBot="1" x14ac:dyDescent="0.3">
      <c r="A906" s="18" t="s">
        <v>22</v>
      </c>
      <c r="B906" s="18" t="s">
        <v>22</v>
      </c>
      <c r="C906" s="18" t="s">
        <v>113</v>
      </c>
      <c r="D906" s="27" t="s">
        <v>271</v>
      </c>
      <c r="E906" s="18" t="s">
        <v>114</v>
      </c>
      <c r="F906" s="19">
        <v>42769</v>
      </c>
      <c r="G906" s="27" t="s">
        <v>274</v>
      </c>
      <c r="H906" s="23">
        <v>-10.75</v>
      </c>
      <c r="I906" s="21"/>
      <c r="J906" s="23">
        <v>-53.29</v>
      </c>
      <c r="K906" s="23">
        <v>-7.05</v>
      </c>
      <c r="L906" s="21"/>
      <c r="M906" s="23">
        <v>-27.78</v>
      </c>
      <c r="N906" s="23">
        <v>-4.24</v>
      </c>
      <c r="O906" s="23">
        <v>1.31</v>
      </c>
      <c r="P906" s="23">
        <v>0.72</v>
      </c>
      <c r="Q906" s="28">
        <f t="shared" si="28"/>
        <v>2.0300000000000002</v>
      </c>
      <c r="R906" s="23">
        <v>-6.14</v>
      </c>
      <c r="S906" s="21"/>
      <c r="T906" s="28">
        <f t="shared" si="29"/>
        <v>-6.14</v>
      </c>
      <c r="U906" s="21"/>
      <c r="W906" s="135">
        <f t="array" ref="W906">SUM(($D906=W$25)*($G906="CM")*($H906:$P906))</f>
        <v>0</v>
      </c>
      <c r="X906" s="135">
        <f t="array" ref="X906">SUM(($D906=W$25)*($G906&lt;&gt;"CM")*($H906:$P906))</f>
        <v>-101.07999999999998</v>
      </c>
      <c r="AA906" s="135">
        <f t="array" ref="AA906">SUM(($D906=AA$25)*($G906="CM")*(H906+I906+J906+K906+L906+N906))</f>
        <v>0</v>
      </c>
      <c r="AB906" s="135">
        <f t="array" ref="AB906">SUM(($D906=AA$25)*($G906&lt;&gt;"CM")*(H906+I906+J906+K906+L906+N906))</f>
        <v>0</v>
      </c>
    </row>
    <row r="907" spans="1:28" ht="15.75" thickBot="1" x14ac:dyDescent="0.3">
      <c r="A907" s="18" t="s">
        <v>22</v>
      </c>
      <c r="B907" s="18" t="s">
        <v>22</v>
      </c>
      <c r="C907" s="18" t="s">
        <v>113</v>
      </c>
      <c r="D907" s="27" t="s">
        <v>271</v>
      </c>
      <c r="E907" s="18" t="s">
        <v>114</v>
      </c>
      <c r="F907" s="19">
        <v>42770</v>
      </c>
      <c r="G907" s="27" t="s">
        <v>274</v>
      </c>
      <c r="H907" s="22">
        <v>0</v>
      </c>
      <c r="I907" s="20"/>
      <c r="J907" s="22">
        <v>-167.51</v>
      </c>
      <c r="K907" s="22">
        <v>-22.17</v>
      </c>
      <c r="L907" s="20"/>
      <c r="M907" s="22">
        <v>-87.38</v>
      </c>
      <c r="N907" s="22">
        <v>-13.33</v>
      </c>
      <c r="O907" s="22">
        <v>4.1500000000000004</v>
      </c>
      <c r="P907" s="22">
        <v>2.2599999999999998</v>
      </c>
      <c r="Q907" s="28">
        <f t="shared" si="28"/>
        <v>6.41</v>
      </c>
      <c r="R907" s="22">
        <v>-17.21</v>
      </c>
      <c r="S907" s="20"/>
      <c r="T907" s="28">
        <f t="shared" si="29"/>
        <v>-17.21</v>
      </c>
      <c r="U907" s="20"/>
      <c r="W907" s="135">
        <f t="array" ref="W907">SUM(($D907=W$25)*($G907="CM")*($H907:$P907))</f>
        <v>0</v>
      </c>
      <c r="X907" s="135">
        <f t="array" ref="X907">SUM(($D907=W$25)*($G907&lt;&gt;"CM")*($H907:$P907))</f>
        <v>-283.98</v>
      </c>
      <c r="AA907" s="135">
        <f t="array" ref="AA907">SUM(($D907=AA$25)*($G907="CM")*(H907+I907+J907+K907+L907+N907))</f>
        <v>0</v>
      </c>
      <c r="AB907" s="135">
        <f t="array" ref="AB907">SUM(($D907=AA$25)*($G907&lt;&gt;"CM")*(H907+I907+J907+K907+L907+N907))</f>
        <v>0</v>
      </c>
    </row>
    <row r="908" spans="1:28" ht="15.75" thickBot="1" x14ac:dyDescent="0.3">
      <c r="A908" s="18" t="s">
        <v>22</v>
      </c>
      <c r="B908" s="18" t="s">
        <v>22</v>
      </c>
      <c r="C908" s="18" t="s">
        <v>113</v>
      </c>
      <c r="D908" s="27" t="s">
        <v>271</v>
      </c>
      <c r="E908" s="18" t="s">
        <v>114</v>
      </c>
      <c r="F908" s="19">
        <v>42771</v>
      </c>
      <c r="G908" s="27" t="s">
        <v>274</v>
      </c>
      <c r="H908" s="23">
        <v>0</v>
      </c>
      <c r="I908" s="21"/>
      <c r="J908" s="23">
        <v>39.58</v>
      </c>
      <c r="K908" s="23">
        <v>5.24</v>
      </c>
      <c r="L908" s="21"/>
      <c r="M908" s="23">
        <v>20.66</v>
      </c>
      <c r="N908" s="23">
        <v>3.14</v>
      </c>
      <c r="O908" s="23">
        <v>-0.99</v>
      </c>
      <c r="P908" s="23">
        <v>-0.53</v>
      </c>
      <c r="Q908" s="28">
        <f t="shared" si="28"/>
        <v>-1.52</v>
      </c>
      <c r="R908" s="23">
        <v>4.0599999999999996</v>
      </c>
      <c r="S908" s="21"/>
      <c r="T908" s="28">
        <f t="shared" si="29"/>
        <v>4.0599999999999996</v>
      </c>
      <c r="U908" s="21"/>
      <c r="W908" s="135">
        <f t="array" ref="W908">SUM(($D908=W$25)*($G908="CM")*($H908:$P908))</f>
        <v>0</v>
      </c>
      <c r="X908" s="135">
        <f t="array" ref="X908">SUM(($D908=W$25)*($G908&lt;&gt;"CM")*($H908:$P908))</f>
        <v>67.100000000000009</v>
      </c>
      <c r="AA908" s="135">
        <f t="array" ref="AA908">SUM(($D908=AA$25)*($G908="CM")*(H908+I908+J908+K908+L908+N908))</f>
        <v>0</v>
      </c>
      <c r="AB908" s="135">
        <f t="array" ref="AB908">SUM(($D908=AA$25)*($G908&lt;&gt;"CM")*(H908+I908+J908+K908+L908+N908))</f>
        <v>0</v>
      </c>
    </row>
    <row r="909" spans="1:28" ht="15.75" thickBot="1" x14ac:dyDescent="0.3">
      <c r="A909" s="18" t="s">
        <v>22</v>
      </c>
      <c r="B909" s="18" t="s">
        <v>22</v>
      </c>
      <c r="C909" s="18" t="s">
        <v>113</v>
      </c>
      <c r="D909" s="27" t="s">
        <v>271</v>
      </c>
      <c r="E909" s="18" t="s">
        <v>114</v>
      </c>
      <c r="F909" s="19">
        <v>42772</v>
      </c>
      <c r="G909" s="27" t="s">
        <v>274</v>
      </c>
      <c r="H909" s="22">
        <v>-9.32</v>
      </c>
      <c r="I909" s="20"/>
      <c r="J909" s="22">
        <v>170.07</v>
      </c>
      <c r="K909" s="22">
        <v>22.49</v>
      </c>
      <c r="L909" s="20"/>
      <c r="M909" s="22">
        <v>88.72</v>
      </c>
      <c r="N909" s="22">
        <v>13.55</v>
      </c>
      <c r="O909" s="22">
        <v>-4.2</v>
      </c>
      <c r="P909" s="22">
        <v>-2.31</v>
      </c>
      <c r="Q909" s="28">
        <f t="shared" si="28"/>
        <v>-6.51</v>
      </c>
      <c r="R909" s="22">
        <v>16.91</v>
      </c>
      <c r="S909" s="20"/>
      <c r="T909" s="28">
        <f t="shared" si="29"/>
        <v>16.91</v>
      </c>
      <c r="U909" s="20"/>
      <c r="W909" s="135">
        <f t="array" ref="W909">SUM(($D909=W$25)*($G909="CM")*($H909:$P909))</f>
        <v>0</v>
      </c>
      <c r="X909" s="135">
        <f t="array" ref="X909">SUM(($D909=W$25)*($G909&lt;&gt;"CM")*($H909:$P909))</f>
        <v>279.00000000000006</v>
      </c>
      <c r="AA909" s="135">
        <f t="array" ref="AA909">SUM(($D909=AA$25)*($G909="CM")*(H909+I909+J909+K909+L909+N909))</f>
        <v>0</v>
      </c>
      <c r="AB909" s="135">
        <f t="array" ref="AB909">SUM(($D909=AA$25)*($G909&lt;&gt;"CM")*(H909+I909+J909+K909+L909+N909))</f>
        <v>0</v>
      </c>
    </row>
    <row r="910" spans="1:28" ht="15.75" thickBot="1" x14ac:dyDescent="0.3">
      <c r="A910" s="18" t="s">
        <v>22</v>
      </c>
      <c r="B910" s="18" t="s">
        <v>22</v>
      </c>
      <c r="C910" s="18" t="s">
        <v>113</v>
      </c>
      <c r="D910" s="27" t="s">
        <v>271</v>
      </c>
      <c r="E910" s="18" t="s">
        <v>114</v>
      </c>
      <c r="F910" s="19">
        <v>42773</v>
      </c>
      <c r="G910" s="27" t="s">
        <v>274</v>
      </c>
      <c r="H910" s="23">
        <v>10.75</v>
      </c>
      <c r="I910" s="21"/>
      <c r="J910" s="23">
        <v>-551.13</v>
      </c>
      <c r="K910" s="23">
        <v>-72.92</v>
      </c>
      <c r="L910" s="21"/>
      <c r="M910" s="23">
        <v>-287.54000000000002</v>
      </c>
      <c r="N910" s="23">
        <v>-43.9</v>
      </c>
      <c r="O910" s="23">
        <v>13.62</v>
      </c>
      <c r="P910" s="23">
        <v>7.49</v>
      </c>
      <c r="Q910" s="28">
        <f t="shared" si="28"/>
        <v>21.11</v>
      </c>
      <c r="R910" s="23">
        <v>-55.97</v>
      </c>
      <c r="S910" s="21"/>
      <c r="T910" s="28">
        <f t="shared" si="29"/>
        <v>-55.97</v>
      </c>
      <c r="U910" s="21"/>
      <c r="W910" s="135">
        <f t="array" ref="W910">SUM(($D910=W$25)*($G910="CM")*($H910:$P910))</f>
        <v>0</v>
      </c>
      <c r="X910" s="135">
        <f t="array" ref="X910">SUM(($D910=W$25)*($G910&lt;&gt;"CM")*($H910:$P910))</f>
        <v>-923.62999999999988</v>
      </c>
      <c r="AA910" s="135">
        <f t="array" ref="AA910">SUM(($D910=AA$25)*($G910="CM")*(H910+I910+J910+K910+L910+N910))</f>
        <v>0</v>
      </c>
      <c r="AB910" s="135">
        <f t="array" ref="AB910">SUM(($D910=AA$25)*($G910&lt;&gt;"CM")*(H910+I910+J910+K910+L910+N910))</f>
        <v>0</v>
      </c>
    </row>
    <row r="911" spans="1:28" ht="15.75" thickBot="1" x14ac:dyDescent="0.3">
      <c r="A911" s="18" t="s">
        <v>22</v>
      </c>
      <c r="B911" s="18" t="s">
        <v>22</v>
      </c>
      <c r="C911" s="18" t="s">
        <v>113</v>
      </c>
      <c r="D911" s="27" t="s">
        <v>271</v>
      </c>
      <c r="E911" s="18" t="s">
        <v>114</v>
      </c>
      <c r="F911" s="19">
        <v>42774</v>
      </c>
      <c r="G911" s="27" t="s">
        <v>274</v>
      </c>
      <c r="H911" s="22">
        <v>10.75</v>
      </c>
      <c r="I911" s="20"/>
      <c r="J911" s="22">
        <v>60.63</v>
      </c>
      <c r="K911" s="22">
        <v>8.0399999999999991</v>
      </c>
      <c r="L911" s="20"/>
      <c r="M911" s="22">
        <v>31.63</v>
      </c>
      <c r="N911" s="22">
        <v>4.83</v>
      </c>
      <c r="O911" s="22">
        <v>-1.5</v>
      </c>
      <c r="P911" s="22">
        <v>-0.83</v>
      </c>
      <c r="Q911" s="28">
        <f t="shared" si="28"/>
        <v>-2.33</v>
      </c>
      <c r="R911" s="22">
        <v>6.89</v>
      </c>
      <c r="S911" s="20"/>
      <c r="T911" s="28">
        <f t="shared" si="29"/>
        <v>6.89</v>
      </c>
      <c r="U911" s="20"/>
      <c r="W911" s="135">
        <f t="array" ref="W911">SUM(($D911=W$25)*($G911="CM")*($H911:$P911))</f>
        <v>0</v>
      </c>
      <c r="X911" s="135">
        <f t="array" ref="X911">SUM(($D911=W$25)*($G911&lt;&gt;"CM")*($H911:$P911))</f>
        <v>113.54999999999998</v>
      </c>
      <c r="AA911" s="135">
        <f t="array" ref="AA911">SUM(($D911=AA$25)*($G911="CM")*(H911+I911+J911+K911+L911+N911))</f>
        <v>0</v>
      </c>
      <c r="AB911" s="135">
        <f t="array" ref="AB911">SUM(($D911=AA$25)*($G911&lt;&gt;"CM")*(H911+I911+J911+K911+L911+N911))</f>
        <v>0</v>
      </c>
    </row>
    <row r="912" spans="1:28" ht="15.75" thickBot="1" x14ac:dyDescent="0.3">
      <c r="A912" s="18" t="s">
        <v>22</v>
      </c>
      <c r="B912" s="18" t="s">
        <v>22</v>
      </c>
      <c r="C912" s="18" t="s">
        <v>113</v>
      </c>
      <c r="D912" s="27" t="s">
        <v>271</v>
      </c>
      <c r="E912" s="18" t="s">
        <v>114</v>
      </c>
      <c r="F912" s="19">
        <v>42775</v>
      </c>
      <c r="G912" s="27" t="s">
        <v>274</v>
      </c>
      <c r="H912" s="23">
        <v>-1.08</v>
      </c>
      <c r="I912" s="21"/>
      <c r="J912" s="23">
        <v>-92.53</v>
      </c>
      <c r="K912" s="23">
        <v>-12.25</v>
      </c>
      <c r="L912" s="21"/>
      <c r="M912" s="23">
        <v>-48.29</v>
      </c>
      <c r="N912" s="23">
        <v>-7.37</v>
      </c>
      <c r="O912" s="23">
        <v>2.2999999999999998</v>
      </c>
      <c r="P912" s="23">
        <v>1.25</v>
      </c>
      <c r="Q912" s="28">
        <f t="shared" si="28"/>
        <v>3.55</v>
      </c>
      <c r="R912" s="23">
        <v>-9.57</v>
      </c>
      <c r="S912" s="21"/>
      <c r="T912" s="28">
        <f t="shared" si="29"/>
        <v>-9.57</v>
      </c>
      <c r="U912" s="21"/>
      <c r="W912" s="135">
        <f t="array" ref="W912">SUM(($D912=W$25)*($G912="CM")*($H912:$P912))</f>
        <v>0</v>
      </c>
      <c r="X912" s="135">
        <f t="array" ref="X912">SUM(($D912=W$25)*($G912&lt;&gt;"CM")*($H912:$P912))</f>
        <v>-157.97</v>
      </c>
      <c r="AA912" s="135">
        <f t="array" ref="AA912">SUM(($D912=AA$25)*($G912="CM")*(H912+I912+J912+K912+L912+N912))</f>
        <v>0</v>
      </c>
      <c r="AB912" s="135">
        <f t="array" ref="AB912">SUM(($D912=AA$25)*($G912&lt;&gt;"CM")*(H912+I912+J912+K912+L912+N912))</f>
        <v>0</v>
      </c>
    </row>
    <row r="913" spans="1:28" ht="15.75" thickBot="1" x14ac:dyDescent="0.3">
      <c r="A913" s="18" t="s">
        <v>22</v>
      </c>
      <c r="B913" s="18" t="s">
        <v>22</v>
      </c>
      <c r="C913" s="18" t="s">
        <v>113</v>
      </c>
      <c r="D913" s="27" t="s">
        <v>271</v>
      </c>
      <c r="E913" s="18" t="s">
        <v>114</v>
      </c>
      <c r="F913" s="19">
        <v>42776</v>
      </c>
      <c r="G913" s="27" t="s">
        <v>274</v>
      </c>
      <c r="H913" s="22">
        <v>5.0199999999999996</v>
      </c>
      <c r="I913" s="20"/>
      <c r="J913" s="22">
        <v>-200.17</v>
      </c>
      <c r="K913" s="22">
        <v>-26.5</v>
      </c>
      <c r="L913" s="20"/>
      <c r="M913" s="22">
        <v>-104.45</v>
      </c>
      <c r="N913" s="22">
        <v>-15.93</v>
      </c>
      <c r="O913" s="22">
        <v>4.96</v>
      </c>
      <c r="P913" s="22">
        <v>2.71</v>
      </c>
      <c r="Q913" s="28">
        <f t="shared" si="28"/>
        <v>7.67</v>
      </c>
      <c r="R913" s="22">
        <v>-20.260000000000002</v>
      </c>
      <c r="S913" s="20"/>
      <c r="T913" s="28">
        <f t="shared" si="29"/>
        <v>-20.260000000000002</v>
      </c>
      <c r="U913" s="20"/>
      <c r="W913" s="135">
        <f t="array" ref="W913">SUM(($D913=W$25)*($G913="CM")*($H913:$P913))</f>
        <v>0</v>
      </c>
      <c r="X913" s="135">
        <f t="array" ref="X913">SUM(($D913=W$25)*($G913&lt;&gt;"CM")*($H913:$P913))</f>
        <v>-334.36</v>
      </c>
      <c r="AA913" s="135">
        <f t="array" ref="AA913">SUM(($D913=AA$25)*($G913="CM")*(H913+I913+J913+K913+L913+N913))</f>
        <v>0</v>
      </c>
      <c r="AB913" s="135">
        <f t="array" ref="AB913">SUM(($D913=AA$25)*($G913&lt;&gt;"CM")*(H913+I913+J913+K913+L913+N913))</f>
        <v>0</v>
      </c>
    </row>
    <row r="914" spans="1:28" ht="15.75" thickBot="1" x14ac:dyDescent="0.3">
      <c r="A914" s="18" t="s">
        <v>22</v>
      </c>
      <c r="B914" s="18" t="s">
        <v>22</v>
      </c>
      <c r="C914" s="18" t="s">
        <v>113</v>
      </c>
      <c r="D914" s="27" t="s">
        <v>271</v>
      </c>
      <c r="E914" s="18" t="s">
        <v>114</v>
      </c>
      <c r="F914" s="19">
        <v>42777</v>
      </c>
      <c r="G914" s="27" t="s">
        <v>274</v>
      </c>
      <c r="H914" s="23">
        <v>0</v>
      </c>
      <c r="I914" s="21"/>
      <c r="J914" s="23">
        <v>-15.36</v>
      </c>
      <c r="K914" s="23">
        <v>-2.0299999999999998</v>
      </c>
      <c r="L914" s="21"/>
      <c r="M914" s="23">
        <v>-8.01</v>
      </c>
      <c r="N914" s="23">
        <v>-1.23</v>
      </c>
      <c r="O914" s="23">
        <v>0.38</v>
      </c>
      <c r="P914" s="23">
        <v>0.21</v>
      </c>
      <c r="Q914" s="28">
        <f t="shared" si="28"/>
        <v>0.59</v>
      </c>
      <c r="R914" s="23">
        <v>-1.58</v>
      </c>
      <c r="S914" s="21"/>
      <c r="T914" s="28">
        <f t="shared" si="29"/>
        <v>-1.58</v>
      </c>
      <c r="U914" s="21"/>
      <c r="W914" s="135">
        <f t="array" ref="W914">SUM(($D914=W$25)*($G914="CM")*($H914:$P914))</f>
        <v>0</v>
      </c>
      <c r="X914" s="135">
        <f t="array" ref="X914">SUM(($D914=W$25)*($G914&lt;&gt;"CM")*($H914:$P914))</f>
        <v>-26.04</v>
      </c>
      <c r="AA914" s="135">
        <f t="array" ref="AA914">SUM(($D914=AA$25)*($G914="CM")*(H914+I914+J914+K914+L914+N914))</f>
        <v>0</v>
      </c>
      <c r="AB914" s="135">
        <f t="array" ref="AB914">SUM(($D914=AA$25)*($G914&lt;&gt;"CM")*(H914+I914+J914+K914+L914+N914))</f>
        <v>0</v>
      </c>
    </row>
    <row r="915" spans="1:28" ht="15.75" thickBot="1" x14ac:dyDescent="0.3">
      <c r="A915" s="18" t="s">
        <v>22</v>
      </c>
      <c r="B915" s="18" t="s">
        <v>22</v>
      </c>
      <c r="C915" s="18" t="s">
        <v>113</v>
      </c>
      <c r="D915" s="27" t="s">
        <v>271</v>
      </c>
      <c r="E915" s="18" t="s">
        <v>114</v>
      </c>
      <c r="F915" s="19">
        <v>42778</v>
      </c>
      <c r="G915" s="27" t="s">
        <v>274</v>
      </c>
      <c r="H915" s="22">
        <v>-10.75</v>
      </c>
      <c r="I915" s="20"/>
      <c r="J915" s="22">
        <v>-35.25</v>
      </c>
      <c r="K915" s="22">
        <v>-4.66</v>
      </c>
      <c r="L915" s="20"/>
      <c r="M915" s="22">
        <v>-18.399999999999999</v>
      </c>
      <c r="N915" s="22">
        <v>-2.81</v>
      </c>
      <c r="O915" s="22">
        <v>0.87</v>
      </c>
      <c r="P915" s="22">
        <v>0.48</v>
      </c>
      <c r="Q915" s="28">
        <f t="shared" si="28"/>
        <v>1.35</v>
      </c>
      <c r="R915" s="22">
        <v>-4.2699999999999996</v>
      </c>
      <c r="S915" s="20"/>
      <c r="T915" s="28">
        <f t="shared" si="29"/>
        <v>-4.2699999999999996</v>
      </c>
      <c r="U915" s="20"/>
      <c r="W915" s="135">
        <f t="array" ref="W915">SUM(($D915=W$25)*($G915="CM")*($H915:$P915))</f>
        <v>0</v>
      </c>
      <c r="X915" s="135">
        <f t="array" ref="X915">SUM(($D915=W$25)*($G915&lt;&gt;"CM")*($H915:$P915))</f>
        <v>-70.52</v>
      </c>
      <c r="AA915" s="135">
        <f t="array" ref="AA915">SUM(($D915=AA$25)*($G915="CM")*(H915+I915+J915+K915+L915+N915))</f>
        <v>0</v>
      </c>
      <c r="AB915" s="135">
        <f t="array" ref="AB915">SUM(($D915=AA$25)*($G915&lt;&gt;"CM")*(H915+I915+J915+K915+L915+N915))</f>
        <v>0</v>
      </c>
    </row>
    <row r="916" spans="1:28" ht="15.75" thickBot="1" x14ac:dyDescent="0.3">
      <c r="A916" s="18" t="s">
        <v>22</v>
      </c>
      <c r="B916" s="18" t="s">
        <v>22</v>
      </c>
      <c r="C916" s="18" t="s">
        <v>113</v>
      </c>
      <c r="D916" s="27" t="s">
        <v>271</v>
      </c>
      <c r="E916" s="18" t="s">
        <v>114</v>
      </c>
      <c r="F916" s="19">
        <v>42779</v>
      </c>
      <c r="G916" s="27" t="s">
        <v>274</v>
      </c>
      <c r="H916" s="23">
        <v>10.75</v>
      </c>
      <c r="I916" s="21"/>
      <c r="J916" s="23">
        <v>-6.68</v>
      </c>
      <c r="K916" s="23">
        <v>-0.89</v>
      </c>
      <c r="L916" s="21"/>
      <c r="M916" s="23">
        <v>-3.49</v>
      </c>
      <c r="N916" s="23">
        <v>-0.53</v>
      </c>
      <c r="O916" s="23">
        <v>0.17</v>
      </c>
      <c r="P916" s="23">
        <v>0.09</v>
      </c>
      <c r="Q916" s="28">
        <f t="shared" si="28"/>
        <v>0.26</v>
      </c>
      <c r="R916" s="23">
        <v>-0.06</v>
      </c>
      <c r="S916" s="21"/>
      <c r="T916" s="28">
        <f t="shared" si="29"/>
        <v>-0.06</v>
      </c>
      <c r="U916" s="21"/>
      <c r="W916" s="135">
        <f t="array" ref="W916">SUM(($D916=W$25)*($G916="CM")*($H916:$P916))</f>
        <v>0</v>
      </c>
      <c r="X916" s="135">
        <f t="array" ref="X916">SUM(($D916=W$25)*($G916&lt;&gt;"CM")*($H916:$P916))</f>
        <v>-0.58000000000000007</v>
      </c>
      <c r="AA916" s="135">
        <f t="array" ref="AA916">SUM(($D916=AA$25)*($G916="CM")*(H916+I916+J916+K916+L916+N916))</f>
        <v>0</v>
      </c>
      <c r="AB916" s="135">
        <f t="array" ref="AB916">SUM(($D916=AA$25)*($G916&lt;&gt;"CM")*(H916+I916+J916+K916+L916+N916))</f>
        <v>0</v>
      </c>
    </row>
    <row r="917" spans="1:28" ht="15.75" thickBot="1" x14ac:dyDescent="0.3">
      <c r="A917" s="18" t="s">
        <v>22</v>
      </c>
      <c r="B917" s="18" t="s">
        <v>22</v>
      </c>
      <c r="C917" s="18" t="s">
        <v>113</v>
      </c>
      <c r="D917" s="27" t="s">
        <v>271</v>
      </c>
      <c r="E917" s="18" t="s">
        <v>114</v>
      </c>
      <c r="F917" s="19">
        <v>42780</v>
      </c>
      <c r="G917" s="27" t="s">
        <v>274</v>
      </c>
      <c r="H917" s="22">
        <v>32.25</v>
      </c>
      <c r="I917" s="20"/>
      <c r="J917" s="22">
        <v>-86.9</v>
      </c>
      <c r="K917" s="22">
        <v>-11.5</v>
      </c>
      <c r="L917" s="20"/>
      <c r="M917" s="22">
        <v>-45.34</v>
      </c>
      <c r="N917" s="22">
        <v>-6.92</v>
      </c>
      <c r="O917" s="22">
        <v>2.15</v>
      </c>
      <c r="P917" s="22">
        <v>1.18</v>
      </c>
      <c r="Q917" s="28">
        <f t="shared" si="28"/>
        <v>3.33</v>
      </c>
      <c r="R917" s="22">
        <v>-6.97</v>
      </c>
      <c r="S917" s="20"/>
      <c r="T917" s="28">
        <f t="shared" si="29"/>
        <v>-6.97</v>
      </c>
      <c r="U917" s="20"/>
      <c r="W917" s="135">
        <f t="array" ref="W917">SUM(($D917=W$25)*($G917="CM")*($H917:$P917))</f>
        <v>0</v>
      </c>
      <c r="X917" s="135">
        <f t="array" ref="X917">SUM(($D917=W$25)*($G917&lt;&gt;"CM")*($H917:$P917))</f>
        <v>-115.08</v>
      </c>
      <c r="AA917" s="135">
        <f t="array" ref="AA917">SUM(($D917=AA$25)*($G917="CM")*(H917+I917+J917+K917+L917+N917))</f>
        <v>0</v>
      </c>
      <c r="AB917" s="135">
        <f t="array" ref="AB917">SUM(($D917=AA$25)*($G917&lt;&gt;"CM")*(H917+I917+J917+K917+L917+N917))</f>
        <v>0</v>
      </c>
    </row>
    <row r="918" spans="1:28" ht="15.75" thickBot="1" x14ac:dyDescent="0.3">
      <c r="A918" s="18" t="s">
        <v>22</v>
      </c>
      <c r="B918" s="18" t="s">
        <v>22</v>
      </c>
      <c r="C918" s="18" t="s">
        <v>113</v>
      </c>
      <c r="D918" s="27" t="s">
        <v>271</v>
      </c>
      <c r="E918" s="18" t="s">
        <v>114</v>
      </c>
      <c r="F918" s="19">
        <v>42781</v>
      </c>
      <c r="G918" s="27" t="s">
        <v>274</v>
      </c>
      <c r="H918" s="23">
        <v>24.73</v>
      </c>
      <c r="I918" s="21"/>
      <c r="J918" s="23">
        <v>-258.41000000000003</v>
      </c>
      <c r="K918" s="23">
        <v>-34.18</v>
      </c>
      <c r="L918" s="21"/>
      <c r="M918" s="23">
        <v>-134.79</v>
      </c>
      <c r="N918" s="23">
        <v>-20.59</v>
      </c>
      <c r="O918" s="23">
        <v>6.4</v>
      </c>
      <c r="P918" s="23">
        <v>3.5</v>
      </c>
      <c r="Q918" s="28">
        <f t="shared" si="28"/>
        <v>9.9</v>
      </c>
      <c r="R918" s="23">
        <v>-25.05</v>
      </c>
      <c r="S918" s="21"/>
      <c r="T918" s="28">
        <f t="shared" si="29"/>
        <v>-25.05</v>
      </c>
      <c r="U918" s="21"/>
      <c r="W918" s="135">
        <f t="array" ref="W918">SUM(($D918=W$25)*($G918="CM")*($H918:$P918))</f>
        <v>0</v>
      </c>
      <c r="X918" s="135">
        <f t="array" ref="X918">SUM(($D918=W$25)*($G918&lt;&gt;"CM")*($H918:$P918))</f>
        <v>-413.34</v>
      </c>
      <c r="AA918" s="135">
        <f t="array" ref="AA918">SUM(($D918=AA$25)*($G918="CM")*(H918+I918+J918+K918+L918+N918))</f>
        <v>0</v>
      </c>
      <c r="AB918" s="135">
        <f t="array" ref="AB918">SUM(($D918=AA$25)*($G918&lt;&gt;"CM")*(H918+I918+J918+K918+L918+N918))</f>
        <v>0</v>
      </c>
    </row>
    <row r="919" spans="1:28" ht="15.75" thickBot="1" x14ac:dyDescent="0.3">
      <c r="A919" s="18" t="s">
        <v>22</v>
      </c>
      <c r="B919" s="18" t="s">
        <v>22</v>
      </c>
      <c r="C919" s="18" t="s">
        <v>113</v>
      </c>
      <c r="D919" s="27" t="s">
        <v>271</v>
      </c>
      <c r="E919" s="18" t="s">
        <v>114</v>
      </c>
      <c r="F919" s="19">
        <v>42782</v>
      </c>
      <c r="G919" s="27" t="s">
        <v>274</v>
      </c>
      <c r="H919" s="22">
        <v>32.25</v>
      </c>
      <c r="I919" s="20"/>
      <c r="J919" s="22">
        <v>82.14</v>
      </c>
      <c r="K919" s="22">
        <v>10.87</v>
      </c>
      <c r="L919" s="20"/>
      <c r="M919" s="22">
        <v>42.87</v>
      </c>
      <c r="N919" s="22">
        <v>6.54</v>
      </c>
      <c r="O919" s="22">
        <v>-2.02</v>
      </c>
      <c r="P919" s="22">
        <v>-1.1200000000000001</v>
      </c>
      <c r="Q919" s="28">
        <f t="shared" si="28"/>
        <v>-3.14</v>
      </c>
      <c r="R919" s="22">
        <v>10.38</v>
      </c>
      <c r="S919" s="20"/>
      <c r="T919" s="28">
        <f t="shared" si="29"/>
        <v>10.38</v>
      </c>
      <c r="U919" s="20"/>
      <c r="W919" s="135">
        <f t="array" ref="W919">SUM(($D919=W$25)*($G919="CM")*($H919:$P919))</f>
        <v>0</v>
      </c>
      <c r="X919" s="135">
        <f t="array" ref="X919">SUM(($D919=W$25)*($G919&lt;&gt;"CM")*($H919:$P919))</f>
        <v>171.52999999999997</v>
      </c>
      <c r="AA919" s="135">
        <f t="array" ref="AA919">SUM(($D919=AA$25)*($G919="CM")*(H919+I919+J919+K919+L919+N919))</f>
        <v>0</v>
      </c>
      <c r="AB919" s="135">
        <f t="array" ref="AB919">SUM(($D919=AA$25)*($G919&lt;&gt;"CM")*(H919+I919+J919+K919+L919+N919))</f>
        <v>0</v>
      </c>
    </row>
    <row r="920" spans="1:28" ht="15.75" thickBot="1" x14ac:dyDescent="0.3">
      <c r="A920" s="18" t="s">
        <v>22</v>
      </c>
      <c r="B920" s="18" t="s">
        <v>22</v>
      </c>
      <c r="C920" s="18" t="s">
        <v>113</v>
      </c>
      <c r="D920" s="27" t="s">
        <v>271</v>
      </c>
      <c r="E920" s="18" t="s">
        <v>114</v>
      </c>
      <c r="F920" s="19">
        <v>42783</v>
      </c>
      <c r="G920" s="27" t="s">
        <v>274</v>
      </c>
      <c r="H920" s="23">
        <v>-10.75</v>
      </c>
      <c r="I920" s="21"/>
      <c r="J920" s="23">
        <v>-110.63</v>
      </c>
      <c r="K920" s="23">
        <v>-14.64</v>
      </c>
      <c r="L920" s="21"/>
      <c r="M920" s="23">
        <v>-57.72</v>
      </c>
      <c r="N920" s="23">
        <v>-8.7899999999999991</v>
      </c>
      <c r="O920" s="23">
        <v>2.73</v>
      </c>
      <c r="P920" s="23">
        <v>1.5</v>
      </c>
      <c r="Q920" s="28">
        <f t="shared" si="28"/>
        <v>4.2300000000000004</v>
      </c>
      <c r="R920" s="23">
        <v>-12.01</v>
      </c>
      <c r="S920" s="21"/>
      <c r="T920" s="28">
        <f t="shared" si="29"/>
        <v>-12.01</v>
      </c>
      <c r="U920" s="21"/>
      <c r="W920" s="135">
        <f t="array" ref="W920">SUM(($D920=W$25)*($G920="CM")*($H920:$P920))</f>
        <v>0</v>
      </c>
      <c r="X920" s="135">
        <f t="array" ref="X920">SUM(($D920=W$25)*($G920&lt;&gt;"CM")*($H920:$P920))</f>
        <v>-198.29999999999998</v>
      </c>
      <c r="AA920" s="135">
        <f t="array" ref="AA920">SUM(($D920=AA$25)*($G920="CM")*(H920+I920+J920+K920+L920+N920))</f>
        <v>0</v>
      </c>
      <c r="AB920" s="135">
        <f t="array" ref="AB920">SUM(($D920=AA$25)*($G920&lt;&gt;"CM")*(H920+I920+J920+K920+L920+N920))</f>
        <v>0</v>
      </c>
    </row>
    <row r="921" spans="1:28" ht="15.75" thickBot="1" x14ac:dyDescent="0.3">
      <c r="A921" s="18" t="s">
        <v>22</v>
      </c>
      <c r="B921" s="18" t="s">
        <v>22</v>
      </c>
      <c r="C921" s="18" t="s">
        <v>113</v>
      </c>
      <c r="D921" s="27" t="s">
        <v>271</v>
      </c>
      <c r="E921" s="18" t="s">
        <v>114</v>
      </c>
      <c r="F921" s="19">
        <v>42784</v>
      </c>
      <c r="G921" s="27" t="s">
        <v>274</v>
      </c>
      <c r="H921" s="22">
        <v>10.75</v>
      </c>
      <c r="I921" s="20"/>
      <c r="J921" s="22">
        <v>1.05</v>
      </c>
      <c r="K921" s="22">
        <v>0.14000000000000001</v>
      </c>
      <c r="L921" s="20"/>
      <c r="M921" s="22">
        <v>0.54</v>
      </c>
      <c r="N921" s="22">
        <v>0.09</v>
      </c>
      <c r="O921" s="22">
        <v>-0.03</v>
      </c>
      <c r="P921" s="22">
        <v>-0.01</v>
      </c>
      <c r="Q921" s="28">
        <f t="shared" si="28"/>
        <v>-0.04</v>
      </c>
      <c r="R921" s="22">
        <v>0.76</v>
      </c>
      <c r="S921" s="20"/>
      <c r="T921" s="28">
        <f t="shared" si="29"/>
        <v>0.76</v>
      </c>
      <c r="U921" s="20"/>
      <c r="W921" s="135">
        <f t="array" ref="W921">SUM(($D921=W$25)*($G921="CM")*($H921:$P921))</f>
        <v>0</v>
      </c>
      <c r="X921" s="135">
        <f t="array" ref="X921">SUM(($D921=W$25)*($G921&lt;&gt;"CM")*($H921:$P921))</f>
        <v>12.530000000000001</v>
      </c>
      <c r="AA921" s="135">
        <f t="array" ref="AA921">SUM(($D921=AA$25)*($G921="CM")*(H921+I921+J921+K921+L921+N921))</f>
        <v>0</v>
      </c>
      <c r="AB921" s="135">
        <f t="array" ref="AB921">SUM(($D921=AA$25)*($G921&lt;&gt;"CM")*(H921+I921+J921+K921+L921+N921))</f>
        <v>0</v>
      </c>
    </row>
    <row r="922" spans="1:28" ht="15.75" thickBot="1" x14ac:dyDescent="0.3">
      <c r="A922" s="18" t="s">
        <v>22</v>
      </c>
      <c r="B922" s="18" t="s">
        <v>22</v>
      </c>
      <c r="C922" s="18" t="s">
        <v>113</v>
      </c>
      <c r="D922" s="27" t="s">
        <v>271</v>
      </c>
      <c r="E922" s="18" t="s">
        <v>114</v>
      </c>
      <c r="F922" s="19">
        <v>42785</v>
      </c>
      <c r="G922" s="27" t="s">
        <v>274</v>
      </c>
      <c r="H922" s="23">
        <v>0</v>
      </c>
      <c r="I922" s="21"/>
      <c r="J922" s="23">
        <v>-159.69999999999999</v>
      </c>
      <c r="K922" s="23">
        <v>-21.14</v>
      </c>
      <c r="L922" s="21"/>
      <c r="M922" s="23">
        <v>-83.33</v>
      </c>
      <c r="N922" s="23">
        <v>-12.72</v>
      </c>
      <c r="O922" s="23">
        <v>3.93</v>
      </c>
      <c r="P922" s="23">
        <v>2.1800000000000002</v>
      </c>
      <c r="Q922" s="28">
        <f t="shared" si="28"/>
        <v>6.11</v>
      </c>
      <c r="R922" s="23">
        <v>-16.41</v>
      </c>
      <c r="S922" s="21"/>
      <c r="T922" s="28">
        <f t="shared" si="29"/>
        <v>-16.41</v>
      </c>
      <c r="U922" s="21"/>
      <c r="W922" s="135">
        <f t="array" ref="W922">SUM(($D922=W$25)*($G922="CM")*($H922:$P922))</f>
        <v>0</v>
      </c>
      <c r="X922" s="135">
        <f t="array" ref="X922">SUM(($D922=W$25)*($G922&lt;&gt;"CM")*($H922:$P922))</f>
        <v>-270.77999999999997</v>
      </c>
      <c r="AA922" s="135">
        <f t="array" ref="AA922">SUM(($D922=AA$25)*($G922="CM")*(H922+I922+J922+K922+L922+N922))</f>
        <v>0</v>
      </c>
      <c r="AB922" s="135">
        <f t="array" ref="AB922">SUM(($D922=AA$25)*($G922&lt;&gt;"CM")*(H922+I922+J922+K922+L922+N922))</f>
        <v>0</v>
      </c>
    </row>
    <row r="923" spans="1:28" ht="15.75" thickBot="1" x14ac:dyDescent="0.3">
      <c r="A923" s="18" t="s">
        <v>22</v>
      </c>
      <c r="B923" s="18" t="s">
        <v>22</v>
      </c>
      <c r="C923" s="18" t="s">
        <v>113</v>
      </c>
      <c r="D923" s="27" t="s">
        <v>271</v>
      </c>
      <c r="E923" s="18" t="s">
        <v>114</v>
      </c>
      <c r="F923" s="19">
        <v>42786</v>
      </c>
      <c r="G923" s="27" t="s">
        <v>274</v>
      </c>
      <c r="H923" s="22">
        <v>5.38</v>
      </c>
      <c r="I923" s="20"/>
      <c r="J923" s="22">
        <v>-132.16999999999999</v>
      </c>
      <c r="K923" s="22">
        <v>-17.489999999999998</v>
      </c>
      <c r="L923" s="20"/>
      <c r="M923" s="22">
        <v>-68.98</v>
      </c>
      <c r="N923" s="22">
        <v>-10.53</v>
      </c>
      <c r="O923" s="22">
        <v>3.29</v>
      </c>
      <c r="P923" s="22">
        <v>1.79</v>
      </c>
      <c r="Q923" s="28">
        <f t="shared" si="28"/>
        <v>5.08</v>
      </c>
      <c r="R923" s="22">
        <v>-13.24</v>
      </c>
      <c r="S923" s="20"/>
      <c r="T923" s="28">
        <f t="shared" si="29"/>
        <v>-13.24</v>
      </c>
      <c r="U923" s="20"/>
      <c r="W923" s="135">
        <f t="array" ref="W923">SUM(($D923=W$25)*($G923="CM")*($H923:$P923))</f>
        <v>0</v>
      </c>
      <c r="X923" s="135">
        <f t="array" ref="X923">SUM(($D923=W$25)*($G923&lt;&gt;"CM")*($H923:$P923))</f>
        <v>-218.71</v>
      </c>
      <c r="AA923" s="135">
        <f t="array" ref="AA923">SUM(($D923=AA$25)*($G923="CM")*(H923+I923+J923+K923+L923+N923))</f>
        <v>0</v>
      </c>
      <c r="AB923" s="135">
        <f t="array" ref="AB923">SUM(($D923=AA$25)*($G923&lt;&gt;"CM")*(H923+I923+J923+K923+L923+N923))</f>
        <v>0</v>
      </c>
    </row>
    <row r="924" spans="1:28" ht="15.75" thickBot="1" x14ac:dyDescent="0.3">
      <c r="A924" s="18" t="s">
        <v>22</v>
      </c>
      <c r="B924" s="18" t="s">
        <v>22</v>
      </c>
      <c r="C924" s="18" t="s">
        <v>113</v>
      </c>
      <c r="D924" s="27" t="s">
        <v>271</v>
      </c>
      <c r="E924" s="18" t="s">
        <v>114</v>
      </c>
      <c r="F924" s="19">
        <v>42787</v>
      </c>
      <c r="G924" s="27" t="s">
        <v>274</v>
      </c>
      <c r="H924" s="23">
        <v>0</v>
      </c>
      <c r="I924" s="21"/>
      <c r="J924" s="23">
        <v>-52.23</v>
      </c>
      <c r="K924" s="23">
        <v>-6.91</v>
      </c>
      <c r="L924" s="21"/>
      <c r="M924" s="23">
        <v>-27.25</v>
      </c>
      <c r="N924" s="23">
        <v>-4.16</v>
      </c>
      <c r="O924" s="23">
        <v>1.29</v>
      </c>
      <c r="P924" s="23">
        <v>0.71</v>
      </c>
      <c r="Q924" s="28">
        <f t="shared" si="28"/>
        <v>2</v>
      </c>
      <c r="R924" s="23">
        <v>-5.36</v>
      </c>
      <c r="S924" s="21"/>
      <c r="T924" s="28">
        <f t="shared" si="29"/>
        <v>-5.36</v>
      </c>
      <c r="U924" s="21"/>
      <c r="W924" s="135">
        <f t="array" ref="W924">SUM(($D924=W$25)*($G924="CM")*($H924:$P924))</f>
        <v>0</v>
      </c>
      <c r="X924" s="135">
        <f t="array" ref="X924">SUM(($D924=W$25)*($G924&lt;&gt;"CM")*($H924:$P924))</f>
        <v>-88.55</v>
      </c>
      <c r="AA924" s="135">
        <f t="array" ref="AA924">SUM(($D924=AA$25)*($G924="CM")*(H924+I924+J924+K924+L924+N924))</f>
        <v>0</v>
      </c>
      <c r="AB924" s="135">
        <f t="array" ref="AB924">SUM(($D924=AA$25)*($G924&lt;&gt;"CM")*(H924+I924+J924+K924+L924+N924))</f>
        <v>0</v>
      </c>
    </row>
    <row r="925" spans="1:28" ht="15.75" thickBot="1" x14ac:dyDescent="0.3">
      <c r="A925" s="18" t="s">
        <v>22</v>
      </c>
      <c r="B925" s="18" t="s">
        <v>22</v>
      </c>
      <c r="C925" s="18" t="s">
        <v>113</v>
      </c>
      <c r="D925" s="27" t="s">
        <v>271</v>
      </c>
      <c r="E925" s="18" t="s">
        <v>114</v>
      </c>
      <c r="F925" s="19">
        <v>42788</v>
      </c>
      <c r="G925" s="27" t="s">
        <v>274</v>
      </c>
      <c r="H925" s="22">
        <v>-5.73</v>
      </c>
      <c r="I925" s="20"/>
      <c r="J925" s="22">
        <v>-9.09</v>
      </c>
      <c r="K925" s="22">
        <v>-1.2</v>
      </c>
      <c r="L925" s="20"/>
      <c r="M925" s="22">
        <v>-4.74</v>
      </c>
      <c r="N925" s="22">
        <v>-0.72</v>
      </c>
      <c r="O925" s="22">
        <v>0.23</v>
      </c>
      <c r="P925" s="22">
        <v>0.12</v>
      </c>
      <c r="Q925" s="28">
        <f t="shared" si="28"/>
        <v>0.35</v>
      </c>
      <c r="R925" s="22">
        <v>-1.28</v>
      </c>
      <c r="S925" s="20"/>
      <c r="T925" s="28">
        <f t="shared" si="29"/>
        <v>-1.28</v>
      </c>
      <c r="U925" s="20"/>
      <c r="W925" s="135">
        <f t="array" ref="W925">SUM(($D925=W$25)*($G925="CM")*($H925:$P925))</f>
        <v>0</v>
      </c>
      <c r="X925" s="135">
        <f t="array" ref="X925">SUM(($D925=W$25)*($G925&lt;&gt;"CM")*($H925:$P925))</f>
        <v>-21.129999999999995</v>
      </c>
      <c r="AA925" s="135">
        <f t="array" ref="AA925">SUM(($D925=AA$25)*($G925="CM")*(H925+I925+J925+K925+L925+N925))</f>
        <v>0</v>
      </c>
      <c r="AB925" s="135">
        <f t="array" ref="AB925">SUM(($D925=AA$25)*($G925&lt;&gt;"CM")*(H925+I925+J925+K925+L925+N925))</f>
        <v>0</v>
      </c>
    </row>
    <row r="926" spans="1:28" ht="15.75" thickBot="1" x14ac:dyDescent="0.3">
      <c r="A926" s="18" t="s">
        <v>22</v>
      </c>
      <c r="B926" s="18" t="s">
        <v>22</v>
      </c>
      <c r="C926" s="18" t="s">
        <v>113</v>
      </c>
      <c r="D926" s="27" t="s">
        <v>271</v>
      </c>
      <c r="E926" s="18" t="s">
        <v>114</v>
      </c>
      <c r="F926" s="19">
        <v>42789</v>
      </c>
      <c r="G926" s="27" t="s">
        <v>274</v>
      </c>
      <c r="H926" s="23">
        <v>0</v>
      </c>
      <c r="I926" s="21"/>
      <c r="J926" s="23">
        <v>0</v>
      </c>
      <c r="K926" s="23">
        <v>0</v>
      </c>
      <c r="L926" s="21"/>
      <c r="M926" s="23">
        <v>0</v>
      </c>
      <c r="N926" s="23">
        <v>0</v>
      </c>
      <c r="O926" s="23">
        <v>0</v>
      </c>
      <c r="P926" s="23">
        <v>0</v>
      </c>
      <c r="Q926" s="28">
        <f t="shared" si="28"/>
        <v>0</v>
      </c>
      <c r="R926" s="23">
        <v>0</v>
      </c>
      <c r="S926" s="21"/>
      <c r="T926" s="28">
        <f t="shared" si="29"/>
        <v>0</v>
      </c>
      <c r="U926" s="21"/>
      <c r="W926" s="135">
        <f t="array" ref="W926">SUM(($D926=W$25)*($G926="CM")*($H926:$P926))</f>
        <v>0</v>
      </c>
      <c r="X926" s="135">
        <f t="array" ref="X926">SUM(($D926=W$25)*($G926&lt;&gt;"CM")*($H926:$P926))</f>
        <v>0</v>
      </c>
      <c r="AA926" s="135">
        <f t="array" ref="AA926">SUM(($D926=AA$25)*($G926="CM")*(H926+I926+J926+K926+L926+N926))</f>
        <v>0</v>
      </c>
      <c r="AB926" s="135">
        <f t="array" ref="AB926">SUM(($D926=AA$25)*($G926&lt;&gt;"CM")*(H926+I926+J926+K926+L926+N926))</f>
        <v>0</v>
      </c>
    </row>
    <row r="927" spans="1:28" ht="15.75" thickBot="1" x14ac:dyDescent="0.3">
      <c r="A927" s="18" t="s">
        <v>22</v>
      </c>
      <c r="B927" s="18" t="s">
        <v>22</v>
      </c>
      <c r="C927" s="18" t="s">
        <v>113</v>
      </c>
      <c r="D927" s="27" t="s">
        <v>271</v>
      </c>
      <c r="E927" s="18" t="s">
        <v>114</v>
      </c>
      <c r="F927" s="19">
        <v>42790</v>
      </c>
      <c r="G927" s="27" t="s">
        <v>274</v>
      </c>
      <c r="H927" s="22">
        <v>5.38</v>
      </c>
      <c r="I927" s="20"/>
      <c r="J927" s="22">
        <v>2.61</v>
      </c>
      <c r="K927" s="22">
        <v>0.35</v>
      </c>
      <c r="L927" s="20"/>
      <c r="M927" s="22">
        <v>1.36</v>
      </c>
      <c r="N927" s="22">
        <v>0.21</v>
      </c>
      <c r="O927" s="22">
        <v>-0.06</v>
      </c>
      <c r="P927" s="22">
        <v>-0.04</v>
      </c>
      <c r="Q927" s="28">
        <f t="shared" si="28"/>
        <v>-0.1</v>
      </c>
      <c r="R927" s="22">
        <v>0.59</v>
      </c>
      <c r="S927" s="20"/>
      <c r="T927" s="28">
        <f t="shared" si="29"/>
        <v>0.59</v>
      </c>
      <c r="U927" s="20"/>
      <c r="W927" s="135">
        <f t="array" ref="W927">SUM(($D927=W$25)*($G927="CM")*($H927:$P927))</f>
        <v>0</v>
      </c>
      <c r="X927" s="135">
        <f t="array" ref="X927">SUM(($D927=W$25)*($G927&lt;&gt;"CM")*($H927:$P927))</f>
        <v>9.81</v>
      </c>
      <c r="AA927" s="135">
        <f t="array" ref="AA927">SUM(($D927=AA$25)*($G927="CM")*(H927+I927+J927+K927+L927+N927))</f>
        <v>0</v>
      </c>
      <c r="AB927" s="135">
        <f t="array" ref="AB927">SUM(($D927=AA$25)*($G927&lt;&gt;"CM")*(H927+I927+J927+K927+L927+N927))</f>
        <v>0</v>
      </c>
    </row>
    <row r="928" spans="1:28" ht="15.75" thickBot="1" x14ac:dyDescent="0.3">
      <c r="A928" s="18" t="s">
        <v>22</v>
      </c>
      <c r="B928" s="18" t="s">
        <v>22</v>
      </c>
      <c r="C928" s="18" t="s">
        <v>113</v>
      </c>
      <c r="D928" s="27" t="s">
        <v>271</v>
      </c>
      <c r="E928" s="18" t="s">
        <v>114</v>
      </c>
      <c r="F928" s="19">
        <v>42793</v>
      </c>
      <c r="G928" s="27" t="s">
        <v>274</v>
      </c>
      <c r="H928" s="23">
        <v>-2.87</v>
      </c>
      <c r="I928" s="21"/>
      <c r="J928" s="23">
        <v>-46.82</v>
      </c>
      <c r="K928" s="23">
        <v>-6.2</v>
      </c>
      <c r="L928" s="21"/>
      <c r="M928" s="23">
        <v>-24.46</v>
      </c>
      <c r="N928" s="23">
        <v>-3.73</v>
      </c>
      <c r="O928" s="23">
        <v>1.1499999999999999</v>
      </c>
      <c r="P928" s="23">
        <v>0.65</v>
      </c>
      <c r="Q928" s="28">
        <f t="shared" si="28"/>
        <v>1.7999999999999998</v>
      </c>
      <c r="R928" s="23">
        <v>-4.97</v>
      </c>
      <c r="S928" s="21"/>
      <c r="T928" s="28">
        <f t="shared" si="29"/>
        <v>-4.97</v>
      </c>
      <c r="U928" s="21"/>
      <c r="W928" s="135">
        <f t="array" ref="W928">SUM(($D928=W$25)*($G928="CM")*($H928:$P928))</f>
        <v>0</v>
      </c>
      <c r="X928" s="135">
        <f t="array" ref="X928">SUM(($D928=W$25)*($G928&lt;&gt;"CM")*($H928:$P928))</f>
        <v>-82.279999999999987</v>
      </c>
      <c r="AA928" s="135">
        <f t="array" ref="AA928">SUM(($D928=AA$25)*($G928="CM")*(H928+I928+J928+K928+L928+N928))</f>
        <v>0</v>
      </c>
      <c r="AB928" s="135">
        <f t="array" ref="AB928">SUM(($D928=AA$25)*($G928&lt;&gt;"CM")*(H928+I928+J928+K928+L928+N928))</f>
        <v>0</v>
      </c>
    </row>
    <row r="929" spans="1:28" ht="15.75" thickBot="1" x14ac:dyDescent="0.3">
      <c r="A929" s="18" t="s">
        <v>22</v>
      </c>
      <c r="B929" s="18" t="s">
        <v>22</v>
      </c>
      <c r="C929" s="18" t="s">
        <v>113</v>
      </c>
      <c r="D929" s="27" t="s">
        <v>271</v>
      </c>
      <c r="E929" s="18" t="s">
        <v>114</v>
      </c>
      <c r="F929" s="19">
        <v>42794</v>
      </c>
      <c r="G929" s="27" t="s">
        <v>274</v>
      </c>
      <c r="H929" s="22">
        <v>44.07</v>
      </c>
      <c r="I929" s="20"/>
      <c r="J929" s="22">
        <v>-44.86</v>
      </c>
      <c r="K929" s="22">
        <v>-5.93</v>
      </c>
      <c r="L929" s="20"/>
      <c r="M929" s="22">
        <v>-23.42</v>
      </c>
      <c r="N929" s="22">
        <v>-3.58</v>
      </c>
      <c r="O929" s="22">
        <v>1.1000000000000001</v>
      </c>
      <c r="P929" s="22">
        <v>0.61</v>
      </c>
      <c r="Q929" s="28">
        <f t="shared" si="28"/>
        <v>1.71</v>
      </c>
      <c r="R929" s="22">
        <v>-1.92</v>
      </c>
      <c r="S929" s="20"/>
      <c r="T929" s="28">
        <f t="shared" si="29"/>
        <v>-1.92</v>
      </c>
      <c r="U929" s="20"/>
      <c r="W929" s="135">
        <f t="array" ref="W929">SUM(($D929=W$25)*($G929="CM")*($H929:$P929))</f>
        <v>0</v>
      </c>
      <c r="X929" s="135">
        <f t="array" ref="X929">SUM(($D929=W$25)*($G929&lt;&gt;"CM")*($H929:$P929))</f>
        <v>-32.01</v>
      </c>
      <c r="AA929" s="135">
        <f t="array" ref="AA929">SUM(($D929=AA$25)*($G929="CM")*(H929+I929+J929+K929+L929+N929))</f>
        <v>0</v>
      </c>
      <c r="AB929" s="135">
        <f t="array" ref="AB929">SUM(($D929=AA$25)*($G929&lt;&gt;"CM")*(H929+I929+J929+K929+L929+N929))</f>
        <v>0</v>
      </c>
    </row>
    <row r="930" spans="1:28" ht="15.75" thickBot="1" x14ac:dyDescent="0.3">
      <c r="A930" s="18" t="s">
        <v>22</v>
      </c>
      <c r="B930" s="18" t="s">
        <v>22</v>
      </c>
      <c r="C930" s="18" t="s">
        <v>113</v>
      </c>
      <c r="D930" s="27" t="s">
        <v>271</v>
      </c>
      <c r="E930" s="18" t="s">
        <v>114</v>
      </c>
      <c r="F930" s="19">
        <v>42795</v>
      </c>
      <c r="G930" s="27" t="s">
        <v>274</v>
      </c>
      <c r="H930" s="23">
        <v>0</v>
      </c>
      <c r="I930" s="21"/>
      <c r="J930" s="23">
        <v>14.84</v>
      </c>
      <c r="K930" s="23">
        <v>1.96</v>
      </c>
      <c r="L930" s="21"/>
      <c r="M930" s="23">
        <v>7.74</v>
      </c>
      <c r="N930" s="23">
        <v>1.19</v>
      </c>
      <c r="O930" s="23">
        <v>0.05</v>
      </c>
      <c r="P930" s="23">
        <v>-0.12</v>
      </c>
      <c r="Q930" s="28">
        <f t="shared" si="28"/>
        <v>-6.9999999999999993E-2</v>
      </c>
      <c r="R930" s="23">
        <v>1.39</v>
      </c>
      <c r="S930" s="21"/>
      <c r="T930" s="28">
        <f t="shared" si="29"/>
        <v>1.39</v>
      </c>
      <c r="U930" s="21"/>
      <c r="W930" s="135">
        <f t="array" ref="W930">SUM(($D930=W$25)*($G930="CM")*($H930:$P930))</f>
        <v>0</v>
      </c>
      <c r="X930" s="135">
        <f t="array" ref="X930">SUM(($D930=W$25)*($G930&lt;&gt;"CM")*($H930:$P930))</f>
        <v>25.66</v>
      </c>
      <c r="AA930" s="135">
        <f t="array" ref="AA930">SUM(($D930=AA$25)*($G930="CM")*(H930+I930+J930+K930+L930+N930))</f>
        <v>0</v>
      </c>
      <c r="AB930" s="135">
        <f t="array" ref="AB930">SUM(($D930=AA$25)*($G930&lt;&gt;"CM")*(H930+I930+J930+K930+L930+N930))</f>
        <v>0</v>
      </c>
    </row>
    <row r="931" spans="1:28" ht="15.75" thickBot="1" x14ac:dyDescent="0.3">
      <c r="A931" s="18" t="s">
        <v>22</v>
      </c>
      <c r="B931" s="18" t="s">
        <v>22</v>
      </c>
      <c r="C931" s="18" t="s">
        <v>113</v>
      </c>
      <c r="D931" s="27" t="s">
        <v>271</v>
      </c>
      <c r="E931" s="18" t="s">
        <v>114</v>
      </c>
      <c r="F931" s="19">
        <v>42796</v>
      </c>
      <c r="G931" s="27" t="s">
        <v>274</v>
      </c>
      <c r="H931" s="22">
        <v>-21.5</v>
      </c>
      <c r="I931" s="20"/>
      <c r="J931" s="22">
        <v>-286.11</v>
      </c>
      <c r="K931" s="22">
        <v>-37.85</v>
      </c>
      <c r="L931" s="20"/>
      <c r="M931" s="22">
        <v>-149.28</v>
      </c>
      <c r="N931" s="22">
        <v>-22.79</v>
      </c>
      <c r="O931" s="22">
        <v>-1.26</v>
      </c>
      <c r="P931" s="22">
        <v>2.52</v>
      </c>
      <c r="Q931" s="28">
        <f t="shared" si="28"/>
        <v>1.26</v>
      </c>
      <c r="R931" s="22">
        <v>-28.08</v>
      </c>
      <c r="S931" s="20"/>
      <c r="T931" s="28">
        <f t="shared" si="29"/>
        <v>-28.08</v>
      </c>
      <c r="U931" s="20"/>
      <c r="W931" s="135">
        <f t="array" ref="W931">SUM(($D931=W$25)*($G931="CM")*($H931:$P931))</f>
        <v>0</v>
      </c>
      <c r="X931" s="135">
        <f t="array" ref="X931">SUM(($D931=W$25)*($G931&lt;&gt;"CM")*($H931:$P931))</f>
        <v>-516.27</v>
      </c>
      <c r="AA931" s="135">
        <f t="array" ref="AA931">SUM(($D931=AA$25)*($G931="CM")*(H931+I931+J931+K931+L931+N931))</f>
        <v>0</v>
      </c>
      <c r="AB931" s="135">
        <f t="array" ref="AB931">SUM(($D931=AA$25)*($G931&lt;&gt;"CM")*(H931+I931+J931+K931+L931+N931))</f>
        <v>0</v>
      </c>
    </row>
    <row r="932" spans="1:28" ht="15.75" thickBot="1" x14ac:dyDescent="0.3">
      <c r="A932" s="18" t="s">
        <v>22</v>
      </c>
      <c r="B932" s="18" t="s">
        <v>22</v>
      </c>
      <c r="C932" s="18" t="s">
        <v>113</v>
      </c>
      <c r="D932" s="27" t="s">
        <v>271</v>
      </c>
      <c r="E932" s="18" t="s">
        <v>114</v>
      </c>
      <c r="F932" s="19">
        <v>42797</v>
      </c>
      <c r="G932" s="27" t="s">
        <v>274</v>
      </c>
      <c r="H932" s="23">
        <v>-13.61</v>
      </c>
      <c r="I932" s="21"/>
      <c r="J932" s="23">
        <v>-929.68</v>
      </c>
      <c r="K932" s="23">
        <v>-123.02</v>
      </c>
      <c r="L932" s="21"/>
      <c r="M932" s="23">
        <v>-485.08</v>
      </c>
      <c r="N932" s="23">
        <v>-74.05</v>
      </c>
      <c r="O932" s="23">
        <v>-4.08</v>
      </c>
      <c r="P932" s="23">
        <v>8.18</v>
      </c>
      <c r="Q932" s="28">
        <f t="shared" si="28"/>
        <v>4.0999999999999996</v>
      </c>
      <c r="R932" s="23">
        <v>-88.18</v>
      </c>
      <c r="S932" s="21"/>
      <c r="T932" s="28">
        <f t="shared" si="29"/>
        <v>-88.18</v>
      </c>
      <c r="U932" s="21"/>
      <c r="W932" s="135">
        <f t="array" ref="W932">SUM(($D932=W$25)*($G932="CM")*($H932:$P932))</f>
        <v>0</v>
      </c>
      <c r="X932" s="135">
        <f t="array" ref="X932">SUM(($D932=W$25)*($G932&lt;&gt;"CM")*($H932:$P932))</f>
        <v>-1621.3399999999997</v>
      </c>
      <c r="AA932" s="135">
        <f t="array" ref="AA932">SUM(($D932=AA$25)*($G932="CM")*(H932+I932+J932+K932+L932+N932))</f>
        <v>0</v>
      </c>
      <c r="AB932" s="135">
        <f t="array" ref="AB932">SUM(($D932=AA$25)*($G932&lt;&gt;"CM")*(H932+I932+J932+K932+L932+N932))</f>
        <v>0</v>
      </c>
    </row>
    <row r="933" spans="1:28" ht="15.75" thickBot="1" x14ac:dyDescent="0.3">
      <c r="A933" s="18" t="s">
        <v>22</v>
      </c>
      <c r="B933" s="18" t="s">
        <v>22</v>
      </c>
      <c r="C933" s="18" t="s">
        <v>113</v>
      </c>
      <c r="D933" s="27" t="s">
        <v>271</v>
      </c>
      <c r="E933" s="18" t="s">
        <v>114</v>
      </c>
      <c r="F933" s="19">
        <v>42798</v>
      </c>
      <c r="G933" s="27" t="s">
        <v>274</v>
      </c>
      <c r="H933" s="22">
        <v>2.5099999999999998</v>
      </c>
      <c r="I933" s="20"/>
      <c r="J933" s="22">
        <v>-609.86</v>
      </c>
      <c r="K933" s="22">
        <v>-80.680000000000007</v>
      </c>
      <c r="L933" s="20"/>
      <c r="M933" s="22">
        <v>-318.16000000000003</v>
      </c>
      <c r="N933" s="22">
        <v>-48.6</v>
      </c>
      <c r="O933" s="22">
        <v>-2.72</v>
      </c>
      <c r="P933" s="22">
        <v>5.37</v>
      </c>
      <c r="Q933" s="28">
        <f t="shared" si="28"/>
        <v>2.65</v>
      </c>
      <c r="R933" s="22">
        <v>-57.24</v>
      </c>
      <c r="S933" s="20"/>
      <c r="T933" s="28">
        <f t="shared" si="29"/>
        <v>-57.24</v>
      </c>
      <c r="U933" s="20"/>
      <c r="W933" s="135">
        <f t="array" ref="W933">SUM(($D933=W$25)*($G933="CM")*($H933:$P933))</f>
        <v>0</v>
      </c>
      <c r="X933" s="135">
        <f t="array" ref="X933">SUM(($D933=W$25)*($G933&lt;&gt;"CM")*($H933:$P933))</f>
        <v>-1052.1400000000001</v>
      </c>
      <c r="AA933" s="135">
        <f t="array" ref="AA933">SUM(($D933=AA$25)*($G933="CM")*(H933+I933+J933+K933+L933+N933))</f>
        <v>0</v>
      </c>
      <c r="AB933" s="135">
        <f t="array" ref="AB933">SUM(($D933=AA$25)*($G933&lt;&gt;"CM")*(H933+I933+J933+K933+L933+N933))</f>
        <v>0</v>
      </c>
    </row>
    <row r="934" spans="1:28" ht="15.75" thickBot="1" x14ac:dyDescent="0.3">
      <c r="A934" s="18" t="s">
        <v>22</v>
      </c>
      <c r="B934" s="18" t="s">
        <v>22</v>
      </c>
      <c r="C934" s="18" t="s">
        <v>113</v>
      </c>
      <c r="D934" s="27" t="s">
        <v>271</v>
      </c>
      <c r="E934" s="18" t="s">
        <v>114</v>
      </c>
      <c r="F934" s="19">
        <v>42799</v>
      </c>
      <c r="G934" s="27" t="s">
        <v>274</v>
      </c>
      <c r="H934" s="23">
        <v>-7.17</v>
      </c>
      <c r="I934" s="21"/>
      <c r="J934" s="23">
        <v>-868.07</v>
      </c>
      <c r="K934" s="23">
        <v>-114.85</v>
      </c>
      <c r="L934" s="21"/>
      <c r="M934" s="23">
        <v>-452.89</v>
      </c>
      <c r="N934" s="23">
        <v>-69.12</v>
      </c>
      <c r="O934" s="23">
        <v>-3.8</v>
      </c>
      <c r="P934" s="23">
        <v>7.63</v>
      </c>
      <c r="Q934" s="28">
        <f t="shared" si="28"/>
        <v>3.83</v>
      </c>
      <c r="R934" s="23">
        <v>-82.05</v>
      </c>
      <c r="S934" s="21"/>
      <c r="T934" s="28">
        <f t="shared" si="29"/>
        <v>-82.05</v>
      </c>
      <c r="U934" s="21"/>
      <c r="W934" s="135">
        <f t="array" ref="W934">SUM(($D934=W$25)*($G934="CM")*($H934:$P934))</f>
        <v>0</v>
      </c>
      <c r="X934" s="135">
        <f t="array" ref="X934">SUM(($D934=W$25)*($G934&lt;&gt;"CM")*($H934:$P934))</f>
        <v>-1508.2699999999998</v>
      </c>
      <c r="AA934" s="135">
        <f t="array" ref="AA934">SUM(($D934=AA$25)*($G934="CM")*(H934+I934+J934+K934+L934+N934))</f>
        <v>0</v>
      </c>
      <c r="AB934" s="135">
        <f t="array" ref="AB934">SUM(($D934=AA$25)*($G934&lt;&gt;"CM")*(H934+I934+J934+K934+L934+N934))</f>
        <v>0</v>
      </c>
    </row>
    <row r="935" spans="1:28" ht="15.75" thickBot="1" x14ac:dyDescent="0.3">
      <c r="A935" s="18" t="s">
        <v>22</v>
      </c>
      <c r="B935" s="18" t="s">
        <v>22</v>
      </c>
      <c r="C935" s="18" t="s">
        <v>113</v>
      </c>
      <c r="D935" s="27" t="s">
        <v>271</v>
      </c>
      <c r="E935" s="18" t="s">
        <v>114</v>
      </c>
      <c r="F935" s="19">
        <v>42800</v>
      </c>
      <c r="G935" s="27" t="s">
        <v>274</v>
      </c>
      <c r="H935" s="22">
        <v>48.02</v>
      </c>
      <c r="I935" s="20"/>
      <c r="J935" s="22">
        <v>-798.62</v>
      </c>
      <c r="K935" s="22">
        <v>-105.67</v>
      </c>
      <c r="L935" s="20"/>
      <c r="M935" s="22">
        <v>-416.69</v>
      </c>
      <c r="N935" s="22">
        <v>-63.61</v>
      </c>
      <c r="O935" s="22">
        <v>-3.53</v>
      </c>
      <c r="P935" s="22">
        <v>7.04</v>
      </c>
      <c r="Q935" s="28">
        <f t="shared" si="28"/>
        <v>3.5100000000000002</v>
      </c>
      <c r="R935" s="22">
        <v>-72.53</v>
      </c>
      <c r="S935" s="20"/>
      <c r="T935" s="28">
        <f t="shared" si="29"/>
        <v>-72.53</v>
      </c>
      <c r="U935" s="20"/>
      <c r="W935" s="135">
        <f t="array" ref="W935">SUM(($D935=W$25)*($G935="CM")*($H935:$P935))</f>
        <v>0</v>
      </c>
      <c r="X935" s="135">
        <f t="array" ref="X935">SUM(($D935=W$25)*($G935&lt;&gt;"CM")*($H935:$P935))</f>
        <v>-1333.06</v>
      </c>
      <c r="AA935" s="135">
        <f t="array" ref="AA935">SUM(($D935=AA$25)*($G935="CM")*(H935+I935+J935+K935+L935+N935))</f>
        <v>0</v>
      </c>
      <c r="AB935" s="135">
        <f t="array" ref="AB935">SUM(($D935=AA$25)*($G935&lt;&gt;"CM")*(H935+I935+J935+K935+L935+N935))</f>
        <v>0</v>
      </c>
    </row>
    <row r="936" spans="1:28" ht="15.75" thickBot="1" x14ac:dyDescent="0.3">
      <c r="A936" s="18" t="s">
        <v>22</v>
      </c>
      <c r="B936" s="18" t="s">
        <v>22</v>
      </c>
      <c r="C936" s="18" t="s">
        <v>113</v>
      </c>
      <c r="D936" s="27" t="s">
        <v>271</v>
      </c>
      <c r="E936" s="18" t="s">
        <v>114</v>
      </c>
      <c r="F936" s="19">
        <v>42801</v>
      </c>
      <c r="G936" s="27" t="s">
        <v>274</v>
      </c>
      <c r="H936" s="23">
        <v>64.14</v>
      </c>
      <c r="I936" s="21"/>
      <c r="J936" s="23">
        <v>-875.79</v>
      </c>
      <c r="K936" s="23">
        <v>-115.85</v>
      </c>
      <c r="L936" s="21"/>
      <c r="M936" s="23">
        <v>-456.95</v>
      </c>
      <c r="N936" s="23">
        <v>-69.75</v>
      </c>
      <c r="O936" s="23">
        <v>-3.86</v>
      </c>
      <c r="P936" s="23">
        <v>7.71</v>
      </c>
      <c r="Q936" s="28">
        <f t="shared" ref="Q936:Q999" si="30">O936+P936</f>
        <v>3.85</v>
      </c>
      <c r="R936" s="23">
        <v>-78.95</v>
      </c>
      <c r="S936" s="21"/>
      <c r="T936" s="28">
        <f t="shared" ref="T936:T999" si="31">R936+S936</f>
        <v>-78.95</v>
      </c>
      <c r="U936" s="21"/>
      <c r="W936" s="135">
        <f t="array" ref="W936">SUM(($D936=W$25)*($G936="CM")*($H936:$P936))</f>
        <v>0</v>
      </c>
      <c r="X936" s="135">
        <f t="array" ref="X936">SUM(($D936=W$25)*($G936&lt;&gt;"CM")*($H936:$P936))</f>
        <v>-1450.35</v>
      </c>
      <c r="AA936" s="135">
        <f t="array" ref="AA936">SUM(($D936=AA$25)*($G936="CM")*(H936+I936+J936+K936+L936+N936))</f>
        <v>0</v>
      </c>
      <c r="AB936" s="135">
        <f t="array" ref="AB936">SUM(($D936=AA$25)*($G936&lt;&gt;"CM")*(H936+I936+J936+K936+L936+N936))</f>
        <v>0</v>
      </c>
    </row>
    <row r="937" spans="1:28" ht="15.75" thickBot="1" x14ac:dyDescent="0.3">
      <c r="A937" s="18" t="s">
        <v>22</v>
      </c>
      <c r="B937" s="18" t="s">
        <v>22</v>
      </c>
      <c r="C937" s="18" t="s">
        <v>113</v>
      </c>
      <c r="D937" s="27" t="s">
        <v>271</v>
      </c>
      <c r="E937" s="18" t="s">
        <v>114</v>
      </c>
      <c r="F937" s="19">
        <v>42802</v>
      </c>
      <c r="G937" s="27" t="s">
        <v>274</v>
      </c>
      <c r="H937" s="22">
        <v>84.22</v>
      </c>
      <c r="I937" s="20"/>
      <c r="J937" s="22">
        <v>-481.36</v>
      </c>
      <c r="K937" s="22">
        <v>-63.69</v>
      </c>
      <c r="L937" s="20"/>
      <c r="M937" s="22">
        <v>-251.14</v>
      </c>
      <c r="N937" s="22">
        <v>-38.36</v>
      </c>
      <c r="O937" s="22">
        <v>-2.12</v>
      </c>
      <c r="P937" s="22">
        <v>4.24</v>
      </c>
      <c r="Q937" s="28">
        <f t="shared" si="30"/>
        <v>2.12</v>
      </c>
      <c r="R937" s="22">
        <v>-40.69</v>
      </c>
      <c r="S937" s="20"/>
      <c r="T937" s="28">
        <f t="shared" si="31"/>
        <v>-40.69</v>
      </c>
      <c r="U937" s="20"/>
      <c r="W937" s="135">
        <f t="array" ref="W937">SUM(($D937=W$25)*($G937="CM")*($H937:$P937))</f>
        <v>0</v>
      </c>
      <c r="X937" s="135">
        <f t="array" ref="X937">SUM(($D937=W$25)*($G937&lt;&gt;"CM")*($H937:$P937))</f>
        <v>-748.21</v>
      </c>
      <c r="AA937" s="135">
        <f t="array" ref="AA937">SUM(($D937=AA$25)*($G937="CM")*(H937+I937+J937+K937+L937+N937))</f>
        <v>0</v>
      </c>
      <c r="AB937" s="135">
        <f t="array" ref="AB937">SUM(($D937=AA$25)*($G937&lt;&gt;"CM")*(H937+I937+J937+K937+L937+N937))</f>
        <v>0</v>
      </c>
    </row>
    <row r="938" spans="1:28" ht="15.75" thickBot="1" x14ac:dyDescent="0.3">
      <c r="A938" s="18" t="s">
        <v>22</v>
      </c>
      <c r="B938" s="18" t="s">
        <v>22</v>
      </c>
      <c r="C938" s="18" t="s">
        <v>113</v>
      </c>
      <c r="D938" s="27" t="s">
        <v>271</v>
      </c>
      <c r="E938" s="18" t="s">
        <v>114</v>
      </c>
      <c r="F938" s="19">
        <v>42803</v>
      </c>
      <c r="G938" s="27" t="s">
        <v>274</v>
      </c>
      <c r="H938" s="23">
        <v>119.34</v>
      </c>
      <c r="I938" s="21"/>
      <c r="J938" s="23">
        <v>-592.17999999999995</v>
      </c>
      <c r="K938" s="23">
        <v>-78.349999999999994</v>
      </c>
      <c r="L938" s="21"/>
      <c r="M938" s="23">
        <v>-308.95999999999998</v>
      </c>
      <c r="N938" s="23">
        <v>-47.15</v>
      </c>
      <c r="O938" s="23">
        <v>-2.62</v>
      </c>
      <c r="P938" s="23">
        <v>5.22</v>
      </c>
      <c r="Q938" s="28">
        <f t="shared" si="30"/>
        <v>2.5999999999999996</v>
      </c>
      <c r="R938" s="23">
        <v>-49.18</v>
      </c>
      <c r="S938" s="21"/>
      <c r="T938" s="28">
        <f t="shared" si="31"/>
        <v>-49.18</v>
      </c>
      <c r="U938" s="21"/>
      <c r="W938" s="135">
        <f t="array" ref="W938">SUM(($D938=W$25)*($G938="CM")*($H938:$P938))</f>
        <v>0</v>
      </c>
      <c r="X938" s="135">
        <f t="array" ref="X938">SUM(($D938=W$25)*($G938&lt;&gt;"CM")*($H938:$P938))</f>
        <v>-904.69999999999982</v>
      </c>
      <c r="AA938" s="135">
        <f t="array" ref="AA938">SUM(($D938=AA$25)*($G938="CM")*(H938+I938+J938+K938+L938+N938))</f>
        <v>0</v>
      </c>
      <c r="AB938" s="135">
        <f t="array" ref="AB938">SUM(($D938=AA$25)*($G938&lt;&gt;"CM")*(H938+I938+J938+K938+L938+N938))</f>
        <v>0</v>
      </c>
    </row>
    <row r="939" spans="1:28" ht="15.75" thickBot="1" x14ac:dyDescent="0.3">
      <c r="A939" s="18" t="s">
        <v>22</v>
      </c>
      <c r="B939" s="18" t="s">
        <v>22</v>
      </c>
      <c r="C939" s="18" t="s">
        <v>113</v>
      </c>
      <c r="D939" s="27" t="s">
        <v>271</v>
      </c>
      <c r="E939" s="18" t="s">
        <v>114</v>
      </c>
      <c r="F939" s="19">
        <v>42804</v>
      </c>
      <c r="G939" s="27" t="s">
        <v>274</v>
      </c>
      <c r="H939" s="22">
        <v>24.72</v>
      </c>
      <c r="I939" s="20"/>
      <c r="J939" s="22">
        <v>-1942.92</v>
      </c>
      <c r="K939" s="22">
        <v>-257.05</v>
      </c>
      <c r="L939" s="20"/>
      <c r="M939" s="22">
        <v>-1013.7</v>
      </c>
      <c r="N939" s="22">
        <v>-154.75</v>
      </c>
      <c r="O939" s="22">
        <v>-8.57</v>
      </c>
      <c r="P939" s="22">
        <v>17.13</v>
      </c>
      <c r="Q939" s="28">
        <f t="shared" si="30"/>
        <v>8.5599999999999987</v>
      </c>
      <c r="R939" s="22">
        <v>-181.45</v>
      </c>
      <c r="S939" s="20"/>
      <c r="T939" s="28">
        <f t="shared" si="31"/>
        <v>-181.45</v>
      </c>
      <c r="U939" s="20"/>
      <c r="W939" s="135">
        <f t="array" ref="W939">SUM(($D939=W$25)*($G939="CM")*($H939:$P939))</f>
        <v>0</v>
      </c>
      <c r="X939" s="135">
        <f t="array" ref="X939">SUM(($D939=W$25)*($G939&lt;&gt;"CM")*($H939:$P939))</f>
        <v>-3335.14</v>
      </c>
      <c r="AA939" s="135">
        <f t="array" ref="AA939">SUM(($D939=AA$25)*($G939="CM")*(H939+I939+J939+K939+L939+N939))</f>
        <v>0</v>
      </c>
      <c r="AB939" s="135">
        <f t="array" ref="AB939">SUM(($D939=AA$25)*($G939&lt;&gt;"CM")*(H939+I939+J939+K939+L939+N939))</f>
        <v>0</v>
      </c>
    </row>
    <row r="940" spans="1:28" ht="15.75" thickBot="1" x14ac:dyDescent="0.3">
      <c r="A940" s="18" t="s">
        <v>22</v>
      </c>
      <c r="B940" s="18" t="s">
        <v>22</v>
      </c>
      <c r="C940" s="18" t="s">
        <v>113</v>
      </c>
      <c r="D940" s="27" t="s">
        <v>271</v>
      </c>
      <c r="E940" s="18" t="s">
        <v>114</v>
      </c>
      <c r="F940" s="19">
        <v>42805</v>
      </c>
      <c r="G940" s="27" t="s">
        <v>274</v>
      </c>
      <c r="H940" s="23">
        <v>34.04</v>
      </c>
      <c r="I940" s="21"/>
      <c r="J940" s="23">
        <v>-766.57</v>
      </c>
      <c r="K940" s="23">
        <v>-101.41</v>
      </c>
      <c r="L940" s="21"/>
      <c r="M940" s="23">
        <v>-399.96</v>
      </c>
      <c r="N940" s="23">
        <v>-61.07</v>
      </c>
      <c r="O940" s="23">
        <v>-3.37</v>
      </c>
      <c r="P940" s="23">
        <v>6.75</v>
      </c>
      <c r="Q940" s="28">
        <f t="shared" si="30"/>
        <v>3.38</v>
      </c>
      <c r="R940" s="23">
        <v>-70.239999999999995</v>
      </c>
      <c r="S940" s="21"/>
      <c r="T940" s="28">
        <f t="shared" si="31"/>
        <v>-70.239999999999995</v>
      </c>
      <c r="U940" s="21"/>
      <c r="W940" s="135">
        <f t="array" ref="W940">SUM(($D940=W$25)*($G940="CM")*($H940:$P940))</f>
        <v>0</v>
      </c>
      <c r="X940" s="135">
        <f t="array" ref="X940">SUM(($D940=W$25)*($G940&lt;&gt;"CM")*($H940:$P940))</f>
        <v>-1291.5899999999999</v>
      </c>
      <c r="AA940" s="135">
        <f t="array" ref="AA940">SUM(($D940=AA$25)*($G940="CM")*(H940+I940+J940+K940+L940+N940))</f>
        <v>0</v>
      </c>
      <c r="AB940" s="135">
        <f t="array" ref="AB940">SUM(($D940=AA$25)*($G940&lt;&gt;"CM")*(H940+I940+J940+K940+L940+N940))</f>
        <v>0</v>
      </c>
    </row>
    <row r="941" spans="1:28" ht="15.75" thickBot="1" x14ac:dyDescent="0.3">
      <c r="A941" s="18" t="s">
        <v>22</v>
      </c>
      <c r="B941" s="18" t="s">
        <v>22</v>
      </c>
      <c r="C941" s="18" t="s">
        <v>113</v>
      </c>
      <c r="D941" s="27" t="s">
        <v>271</v>
      </c>
      <c r="E941" s="18" t="s">
        <v>114</v>
      </c>
      <c r="F941" s="19">
        <v>42806</v>
      </c>
      <c r="G941" s="27" t="s">
        <v>274</v>
      </c>
      <c r="H941" s="22">
        <v>10.75</v>
      </c>
      <c r="I941" s="20"/>
      <c r="J941" s="22">
        <v>-657.81</v>
      </c>
      <c r="K941" s="22">
        <v>-87.02</v>
      </c>
      <c r="L941" s="20"/>
      <c r="M941" s="22">
        <v>-343.17</v>
      </c>
      <c r="N941" s="22">
        <v>-52.39</v>
      </c>
      <c r="O941" s="22">
        <v>-2.91</v>
      </c>
      <c r="P941" s="22">
        <v>5.8</v>
      </c>
      <c r="Q941" s="28">
        <f t="shared" si="30"/>
        <v>2.8899999999999997</v>
      </c>
      <c r="R941" s="22">
        <v>-61.29</v>
      </c>
      <c r="S941" s="20"/>
      <c r="T941" s="28">
        <f t="shared" si="31"/>
        <v>-61.29</v>
      </c>
      <c r="U941" s="20"/>
      <c r="W941" s="135">
        <f t="array" ref="W941">SUM(($D941=W$25)*($G941="CM")*($H941:$P941))</f>
        <v>0</v>
      </c>
      <c r="X941" s="135">
        <f t="array" ref="X941">SUM(($D941=W$25)*($G941&lt;&gt;"CM")*($H941:$P941))</f>
        <v>-1126.7500000000002</v>
      </c>
      <c r="AA941" s="135">
        <f t="array" ref="AA941">SUM(($D941=AA$25)*($G941="CM")*(H941+I941+J941+K941+L941+N941))</f>
        <v>0</v>
      </c>
      <c r="AB941" s="135">
        <f t="array" ref="AB941">SUM(($D941=AA$25)*($G941&lt;&gt;"CM")*(H941+I941+J941+K941+L941+N941))</f>
        <v>0</v>
      </c>
    </row>
    <row r="942" spans="1:28" ht="15.75" thickBot="1" x14ac:dyDescent="0.3">
      <c r="A942" s="18" t="s">
        <v>22</v>
      </c>
      <c r="B942" s="18" t="s">
        <v>22</v>
      </c>
      <c r="C942" s="18" t="s">
        <v>113</v>
      </c>
      <c r="D942" s="27" t="s">
        <v>271</v>
      </c>
      <c r="E942" s="18" t="s">
        <v>114</v>
      </c>
      <c r="F942" s="19">
        <v>42807</v>
      </c>
      <c r="G942" s="27" t="s">
        <v>274</v>
      </c>
      <c r="H942" s="23">
        <v>106.78</v>
      </c>
      <c r="I942" s="21"/>
      <c r="J942" s="23">
        <v>-342.9</v>
      </c>
      <c r="K942" s="23">
        <v>-45.35</v>
      </c>
      <c r="L942" s="21"/>
      <c r="M942" s="23">
        <v>-178.9</v>
      </c>
      <c r="N942" s="23">
        <v>-27.3</v>
      </c>
      <c r="O942" s="23">
        <v>-1.52</v>
      </c>
      <c r="P942" s="23">
        <v>3.03</v>
      </c>
      <c r="Q942" s="28">
        <f t="shared" si="30"/>
        <v>1.5099999999999998</v>
      </c>
      <c r="R942" s="23">
        <v>-26.45</v>
      </c>
      <c r="S942" s="21"/>
      <c r="T942" s="28">
        <f t="shared" si="31"/>
        <v>-26.45</v>
      </c>
      <c r="U942" s="21"/>
      <c r="W942" s="135">
        <f t="array" ref="W942">SUM(($D942=W$25)*($G942="CM")*($H942:$P942))</f>
        <v>0</v>
      </c>
      <c r="X942" s="135">
        <f t="array" ref="X942">SUM(($D942=W$25)*($G942&lt;&gt;"CM")*($H942:$P942))</f>
        <v>-486.16</v>
      </c>
      <c r="AA942" s="135">
        <f t="array" ref="AA942">SUM(($D942=AA$25)*($G942="CM")*(H942+I942+J942+K942+L942+N942))</f>
        <v>0</v>
      </c>
      <c r="AB942" s="135">
        <f t="array" ref="AB942">SUM(($D942=AA$25)*($G942&lt;&gt;"CM")*(H942+I942+J942+K942+L942+N942))</f>
        <v>0</v>
      </c>
    </row>
    <row r="943" spans="1:28" ht="15.75" thickBot="1" x14ac:dyDescent="0.3">
      <c r="A943" s="18" t="s">
        <v>22</v>
      </c>
      <c r="B943" s="18" t="s">
        <v>22</v>
      </c>
      <c r="C943" s="18" t="s">
        <v>113</v>
      </c>
      <c r="D943" s="27" t="s">
        <v>271</v>
      </c>
      <c r="E943" s="18" t="s">
        <v>114</v>
      </c>
      <c r="F943" s="19">
        <v>42808</v>
      </c>
      <c r="G943" s="27" t="s">
        <v>274</v>
      </c>
      <c r="H943" s="22">
        <v>-7.88</v>
      </c>
      <c r="I943" s="20"/>
      <c r="J943" s="22">
        <v>-2205.14</v>
      </c>
      <c r="K943" s="22">
        <v>-291.74</v>
      </c>
      <c r="L943" s="20"/>
      <c r="M943" s="22">
        <v>-1150.48</v>
      </c>
      <c r="N943" s="22">
        <v>-175.66</v>
      </c>
      <c r="O943" s="22">
        <v>-9.65</v>
      </c>
      <c r="P943" s="22">
        <v>19.41</v>
      </c>
      <c r="Q943" s="28">
        <f t="shared" si="30"/>
        <v>9.76</v>
      </c>
      <c r="R943" s="22">
        <v>-207.92</v>
      </c>
      <c r="S943" s="20"/>
      <c r="T943" s="28">
        <f t="shared" si="31"/>
        <v>-207.92</v>
      </c>
      <c r="U943" s="20"/>
      <c r="W943" s="135">
        <f t="array" ref="W943">SUM(($D943=W$25)*($G943="CM")*($H943:$P943))</f>
        <v>0</v>
      </c>
      <c r="X943" s="135">
        <f t="array" ref="X943">SUM(($D943=W$25)*($G943&lt;&gt;"CM")*($H943:$P943))</f>
        <v>-3821.1400000000003</v>
      </c>
      <c r="AA943" s="135">
        <f t="array" ref="AA943">SUM(($D943=AA$25)*($G943="CM")*(H943+I943+J943+K943+L943+N943))</f>
        <v>0</v>
      </c>
      <c r="AB943" s="135">
        <f t="array" ref="AB943">SUM(($D943=AA$25)*($G943&lt;&gt;"CM")*(H943+I943+J943+K943+L943+N943))</f>
        <v>0</v>
      </c>
    </row>
    <row r="944" spans="1:28" ht="15.75" thickBot="1" x14ac:dyDescent="0.3">
      <c r="A944" s="18" t="s">
        <v>22</v>
      </c>
      <c r="B944" s="18" t="s">
        <v>22</v>
      </c>
      <c r="C944" s="18" t="s">
        <v>113</v>
      </c>
      <c r="D944" s="27" t="s">
        <v>271</v>
      </c>
      <c r="E944" s="18" t="s">
        <v>114</v>
      </c>
      <c r="F944" s="19">
        <v>42809</v>
      </c>
      <c r="G944" s="27" t="s">
        <v>274</v>
      </c>
      <c r="H944" s="23">
        <v>135.1</v>
      </c>
      <c r="I944" s="21"/>
      <c r="J944" s="23">
        <v>-384.55</v>
      </c>
      <c r="K944" s="23">
        <v>-50.87</v>
      </c>
      <c r="L944" s="21"/>
      <c r="M944" s="23">
        <v>-200.68</v>
      </c>
      <c r="N944" s="23">
        <v>-30.61</v>
      </c>
      <c r="O944" s="23">
        <v>-1.72</v>
      </c>
      <c r="P944" s="23">
        <v>3.4</v>
      </c>
      <c r="Q944" s="28">
        <f t="shared" si="30"/>
        <v>1.68</v>
      </c>
      <c r="R944" s="23">
        <v>-28.8</v>
      </c>
      <c r="S944" s="21"/>
      <c r="T944" s="28">
        <f t="shared" si="31"/>
        <v>-28.8</v>
      </c>
      <c r="U944" s="21"/>
      <c r="W944" s="135">
        <f t="array" ref="W944">SUM(($D944=W$25)*($G944="CM")*($H944:$P944))</f>
        <v>0</v>
      </c>
      <c r="X944" s="135">
        <f t="array" ref="X944">SUM(($D944=W$25)*($G944&lt;&gt;"CM")*($H944:$P944))</f>
        <v>-529.93000000000006</v>
      </c>
      <c r="AA944" s="135">
        <f t="array" ref="AA944">SUM(($D944=AA$25)*($G944="CM")*(H944+I944+J944+K944+L944+N944))</f>
        <v>0</v>
      </c>
      <c r="AB944" s="135">
        <f t="array" ref="AB944">SUM(($D944=AA$25)*($G944&lt;&gt;"CM")*(H944+I944+J944+K944+L944+N944))</f>
        <v>0</v>
      </c>
    </row>
    <row r="945" spans="1:28" ht="15.75" thickBot="1" x14ac:dyDescent="0.3">
      <c r="A945" s="18" t="s">
        <v>22</v>
      </c>
      <c r="B945" s="18" t="s">
        <v>22</v>
      </c>
      <c r="C945" s="18" t="s">
        <v>113</v>
      </c>
      <c r="D945" s="27" t="s">
        <v>271</v>
      </c>
      <c r="E945" s="18" t="s">
        <v>114</v>
      </c>
      <c r="F945" s="19">
        <v>42810</v>
      </c>
      <c r="G945" s="27" t="s">
        <v>274</v>
      </c>
      <c r="H945" s="22">
        <v>150.51</v>
      </c>
      <c r="I945" s="20"/>
      <c r="J945" s="22">
        <v>-1070.67</v>
      </c>
      <c r="K945" s="22">
        <v>-141.66999999999999</v>
      </c>
      <c r="L945" s="20"/>
      <c r="M945" s="22">
        <v>-558.58000000000004</v>
      </c>
      <c r="N945" s="22">
        <v>-85.3</v>
      </c>
      <c r="O945" s="22">
        <v>-4.72</v>
      </c>
      <c r="P945" s="22">
        <v>9.43</v>
      </c>
      <c r="Q945" s="28">
        <f t="shared" si="30"/>
        <v>4.71</v>
      </c>
      <c r="R945" s="22">
        <v>-92.59</v>
      </c>
      <c r="S945" s="20"/>
      <c r="T945" s="28">
        <f t="shared" si="31"/>
        <v>-92.59</v>
      </c>
      <c r="U945" s="20"/>
      <c r="W945" s="135">
        <f t="array" ref="W945">SUM(($D945=W$25)*($G945="CM")*($H945:$P945))</f>
        <v>0</v>
      </c>
      <c r="X945" s="135">
        <f t="array" ref="X945">SUM(($D945=W$25)*($G945&lt;&gt;"CM")*($H945:$P945))</f>
        <v>-1701.0000000000002</v>
      </c>
      <c r="AA945" s="135">
        <f t="array" ref="AA945">SUM(($D945=AA$25)*($G945="CM")*(H945+I945+J945+K945+L945+N945))</f>
        <v>0</v>
      </c>
      <c r="AB945" s="135">
        <f t="array" ref="AB945">SUM(($D945=AA$25)*($G945&lt;&gt;"CM")*(H945+I945+J945+K945+L945+N945))</f>
        <v>0</v>
      </c>
    </row>
    <row r="946" spans="1:28" ht="15.75" thickBot="1" x14ac:dyDescent="0.3">
      <c r="A946" s="18" t="s">
        <v>22</v>
      </c>
      <c r="B946" s="18" t="s">
        <v>22</v>
      </c>
      <c r="C946" s="18" t="s">
        <v>113</v>
      </c>
      <c r="D946" s="27" t="s">
        <v>271</v>
      </c>
      <c r="E946" s="18" t="s">
        <v>114</v>
      </c>
      <c r="F946" s="19">
        <v>42811</v>
      </c>
      <c r="G946" s="27" t="s">
        <v>274</v>
      </c>
      <c r="H946" s="23">
        <v>72.739999999999995</v>
      </c>
      <c r="I946" s="21"/>
      <c r="J946" s="23">
        <v>-643.13</v>
      </c>
      <c r="K946" s="23">
        <v>-85.08</v>
      </c>
      <c r="L946" s="21"/>
      <c r="M946" s="23">
        <v>-335.52</v>
      </c>
      <c r="N946" s="23">
        <v>-51.18</v>
      </c>
      <c r="O946" s="23">
        <v>-2.83</v>
      </c>
      <c r="P946" s="23">
        <v>5.65</v>
      </c>
      <c r="Q946" s="28">
        <f t="shared" si="30"/>
        <v>2.8200000000000003</v>
      </c>
      <c r="R946" s="23">
        <v>-56.55</v>
      </c>
      <c r="S946" s="21"/>
      <c r="T946" s="28">
        <f t="shared" si="31"/>
        <v>-56.55</v>
      </c>
      <c r="U946" s="21"/>
      <c r="W946" s="135">
        <f t="array" ref="W946">SUM(($D946=W$25)*($G946="CM")*($H946:$P946))</f>
        <v>0</v>
      </c>
      <c r="X946" s="135">
        <f t="array" ref="X946">SUM(($D946=W$25)*($G946&lt;&gt;"CM")*($H946:$P946))</f>
        <v>-1039.3499999999999</v>
      </c>
      <c r="AA946" s="135">
        <f t="array" ref="AA946">SUM(($D946=AA$25)*($G946="CM")*(H946+I946+J946+K946+L946+N946))</f>
        <v>0</v>
      </c>
      <c r="AB946" s="135">
        <f t="array" ref="AB946">SUM(($D946=AA$25)*($G946&lt;&gt;"CM")*(H946+I946+J946+K946+L946+N946))</f>
        <v>0</v>
      </c>
    </row>
    <row r="947" spans="1:28" ht="15.75" thickBot="1" x14ac:dyDescent="0.3">
      <c r="A947" s="18" t="s">
        <v>22</v>
      </c>
      <c r="B947" s="18" t="s">
        <v>22</v>
      </c>
      <c r="C947" s="18" t="s">
        <v>113</v>
      </c>
      <c r="D947" s="27" t="s">
        <v>271</v>
      </c>
      <c r="E947" s="18" t="s">
        <v>114</v>
      </c>
      <c r="F947" s="19">
        <v>42812</v>
      </c>
      <c r="G947" s="27" t="s">
        <v>274</v>
      </c>
      <c r="H947" s="22">
        <v>39.42</v>
      </c>
      <c r="I947" s="20"/>
      <c r="J947" s="22">
        <v>-589.16</v>
      </c>
      <c r="K947" s="22">
        <v>-77.930000000000007</v>
      </c>
      <c r="L947" s="20"/>
      <c r="M947" s="22">
        <v>-307.44</v>
      </c>
      <c r="N947" s="22">
        <v>-46.94</v>
      </c>
      <c r="O947" s="22">
        <v>-2.62</v>
      </c>
      <c r="P947" s="22">
        <v>5.22</v>
      </c>
      <c r="Q947" s="28">
        <f t="shared" si="30"/>
        <v>2.5999999999999996</v>
      </c>
      <c r="R947" s="22">
        <v>-53.28</v>
      </c>
      <c r="S947" s="20"/>
      <c r="T947" s="28">
        <f t="shared" si="31"/>
        <v>-53.28</v>
      </c>
      <c r="U947" s="20"/>
      <c r="W947" s="135">
        <f t="array" ref="W947">SUM(($D947=W$25)*($G947="CM")*($H947:$P947))</f>
        <v>0</v>
      </c>
      <c r="X947" s="135">
        <f t="array" ref="X947">SUM(($D947=W$25)*($G947&lt;&gt;"CM")*($H947:$P947))</f>
        <v>-979.45000000000016</v>
      </c>
      <c r="AA947" s="135">
        <f t="array" ref="AA947">SUM(($D947=AA$25)*($G947="CM")*(H947+I947+J947+K947+L947+N947))</f>
        <v>0</v>
      </c>
      <c r="AB947" s="135">
        <f t="array" ref="AB947">SUM(($D947=AA$25)*($G947&lt;&gt;"CM")*(H947+I947+J947+K947+L947+N947))</f>
        <v>0</v>
      </c>
    </row>
    <row r="948" spans="1:28" ht="15.75" thickBot="1" x14ac:dyDescent="0.3">
      <c r="A948" s="18" t="s">
        <v>22</v>
      </c>
      <c r="B948" s="18" t="s">
        <v>22</v>
      </c>
      <c r="C948" s="18" t="s">
        <v>113</v>
      </c>
      <c r="D948" s="27" t="s">
        <v>271</v>
      </c>
      <c r="E948" s="18" t="s">
        <v>114</v>
      </c>
      <c r="F948" s="19">
        <v>42813</v>
      </c>
      <c r="G948" s="27" t="s">
        <v>274</v>
      </c>
      <c r="H948" s="23">
        <v>164.83</v>
      </c>
      <c r="I948" s="21"/>
      <c r="J948" s="23">
        <v>-372.5</v>
      </c>
      <c r="K948" s="23">
        <v>-49.27</v>
      </c>
      <c r="L948" s="21"/>
      <c r="M948" s="23">
        <v>-194.31</v>
      </c>
      <c r="N948" s="23">
        <v>-29.65</v>
      </c>
      <c r="O948" s="23">
        <v>-1.68</v>
      </c>
      <c r="P948" s="23">
        <v>3.32</v>
      </c>
      <c r="Q948" s="28">
        <f t="shared" si="30"/>
        <v>1.64</v>
      </c>
      <c r="R948" s="23">
        <v>-26.09</v>
      </c>
      <c r="S948" s="21"/>
      <c r="T948" s="28">
        <f t="shared" si="31"/>
        <v>-26.09</v>
      </c>
      <c r="U948" s="21"/>
      <c r="W948" s="135">
        <f t="array" ref="W948">SUM(($D948=W$25)*($G948="CM")*($H948:$P948))</f>
        <v>0</v>
      </c>
      <c r="X948" s="135">
        <f t="array" ref="X948">SUM(($D948=W$25)*($G948&lt;&gt;"CM")*($H948:$P948))</f>
        <v>-479.26</v>
      </c>
      <c r="AA948" s="135">
        <f t="array" ref="AA948">SUM(($D948=AA$25)*($G948="CM")*(H948+I948+J948+K948+L948+N948))</f>
        <v>0</v>
      </c>
      <c r="AB948" s="135">
        <f t="array" ref="AB948">SUM(($D948=AA$25)*($G948&lt;&gt;"CM")*(H948+I948+J948+K948+L948+N948))</f>
        <v>0</v>
      </c>
    </row>
    <row r="949" spans="1:28" ht="15.75" thickBot="1" x14ac:dyDescent="0.3">
      <c r="A949" s="18" t="s">
        <v>22</v>
      </c>
      <c r="B949" s="18" t="s">
        <v>22</v>
      </c>
      <c r="C949" s="18" t="s">
        <v>113</v>
      </c>
      <c r="D949" s="27" t="s">
        <v>271</v>
      </c>
      <c r="E949" s="18" t="s">
        <v>114</v>
      </c>
      <c r="F949" s="19">
        <v>42814</v>
      </c>
      <c r="G949" s="27" t="s">
        <v>274</v>
      </c>
      <c r="H949" s="22">
        <v>379.85</v>
      </c>
      <c r="I949" s="20"/>
      <c r="J949" s="22">
        <v>-529.48</v>
      </c>
      <c r="K949" s="22">
        <v>-70.06</v>
      </c>
      <c r="L949" s="20"/>
      <c r="M949" s="22">
        <v>-276.27999999999997</v>
      </c>
      <c r="N949" s="22">
        <v>-42.17</v>
      </c>
      <c r="O949" s="22">
        <v>-2.37</v>
      </c>
      <c r="P949" s="22">
        <v>4.67</v>
      </c>
      <c r="Q949" s="28">
        <f t="shared" si="30"/>
        <v>2.2999999999999998</v>
      </c>
      <c r="R949" s="22">
        <v>-29.18</v>
      </c>
      <c r="S949" s="20"/>
      <c r="T949" s="28">
        <f t="shared" si="31"/>
        <v>-29.18</v>
      </c>
      <c r="U949" s="20"/>
      <c r="W949" s="135">
        <f t="array" ref="W949">SUM(($D949=W$25)*($G949="CM")*($H949:$P949))</f>
        <v>0</v>
      </c>
      <c r="X949" s="135">
        <f t="array" ref="X949">SUM(($D949=W$25)*($G949&lt;&gt;"CM")*($H949:$P949))</f>
        <v>-535.84</v>
      </c>
      <c r="AA949" s="135">
        <f t="array" ref="AA949">SUM(($D949=AA$25)*($G949="CM")*(H949+I949+J949+K949+L949+N949))</f>
        <v>0</v>
      </c>
      <c r="AB949" s="135">
        <f t="array" ref="AB949">SUM(($D949=AA$25)*($G949&lt;&gt;"CM")*(H949+I949+J949+K949+L949+N949))</f>
        <v>0</v>
      </c>
    </row>
    <row r="950" spans="1:28" ht="15.75" thickBot="1" x14ac:dyDescent="0.3">
      <c r="A950" s="18" t="s">
        <v>22</v>
      </c>
      <c r="B950" s="18" t="s">
        <v>22</v>
      </c>
      <c r="C950" s="18" t="s">
        <v>113</v>
      </c>
      <c r="D950" s="27" t="s">
        <v>271</v>
      </c>
      <c r="E950" s="18" t="s">
        <v>114</v>
      </c>
      <c r="F950" s="19">
        <v>42815</v>
      </c>
      <c r="G950" s="27" t="s">
        <v>274</v>
      </c>
      <c r="H950" s="23">
        <v>56.63</v>
      </c>
      <c r="I950" s="21"/>
      <c r="J950" s="23">
        <v>254.03</v>
      </c>
      <c r="K950" s="23">
        <v>33.630000000000003</v>
      </c>
      <c r="L950" s="21"/>
      <c r="M950" s="23">
        <v>132.56</v>
      </c>
      <c r="N950" s="23">
        <v>20.23</v>
      </c>
      <c r="O950" s="23">
        <v>1.1399999999999999</v>
      </c>
      <c r="P950" s="23">
        <v>-2.2400000000000002</v>
      </c>
      <c r="Q950" s="28">
        <f t="shared" si="30"/>
        <v>-1.1000000000000003</v>
      </c>
      <c r="R950" s="23">
        <v>26.98</v>
      </c>
      <c r="S950" s="21"/>
      <c r="T950" s="28">
        <f t="shared" si="31"/>
        <v>26.98</v>
      </c>
      <c r="U950" s="21"/>
      <c r="W950" s="135">
        <f t="array" ref="W950">SUM(($D950=W$25)*($G950="CM")*($H950:$P950))</f>
        <v>0</v>
      </c>
      <c r="X950" s="135">
        <f t="array" ref="X950">SUM(($D950=W$25)*($G950&lt;&gt;"CM")*($H950:$P950))</f>
        <v>495.98</v>
      </c>
      <c r="AA950" s="135">
        <f t="array" ref="AA950">SUM(($D950=AA$25)*($G950="CM")*(H950+I950+J950+K950+L950+N950))</f>
        <v>0</v>
      </c>
      <c r="AB950" s="135">
        <f t="array" ref="AB950">SUM(($D950=AA$25)*($G950&lt;&gt;"CM")*(H950+I950+J950+K950+L950+N950))</f>
        <v>0</v>
      </c>
    </row>
    <row r="951" spans="1:28" ht="15.75" thickBot="1" x14ac:dyDescent="0.3">
      <c r="A951" s="18" t="s">
        <v>22</v>
      </c>
      <c r="B951" s="18" t="s">
        <v>22</v>
      </c>
      <c r="C951" s="18" t="s">
        <v>113</v>
      </c>
      <c r="D951" s="27" t="s">
        <v>271</v>
      </c>
      <c r="E951" s="18" t="s">
        <v>114</v>
      </c>
      <c r="F951" s="19">
        <v>42816</v>
      </c>
      <c r="G951" s="27" t="s">
        <v>274</v>
      </c>
      <c r="H951" s="22">
        <v>73.12</v>
      </c>
      <c r="I951" s="20"/>
      <c r="J951" s="22">
        <v>203.71</v>
      </c>
      <c r="K951" s="22">
        <v>26.95</v>
      </c>
      <c r="L951" s="20"/>
      <c r="M951" s="22">
        <v>106.27</v>
      </c>
      <c r="N951" s="22">
        <v>16.2</v>
      </c>
      <c r="O951" s="22">
        <v>0.9</v>
      </c>
      <c r="P951" s="22">
        <v>-1.79</v>
      </c>
      <c r="Q951" s="28">
        <f t="shared" si="30"/>
        <v>-0.89</v>
      </c>
      <c r="R951" s="22">
        <v>23.12</v>
      </c>
      <c r="S951" s="20"/>
      <c r="T951" s="28">
        <f t="shared" si="31"/>
        <v>23.12</v>
      </c>
      <c r="U951" s="20"/>
      <c r="W951" s="135">
        <f t="array" ref="W951">SUM(($D951=W$25)*($G951="CM")*($H951:$P951))</f>
        <v>0</v>
      </c>
      <c r="X951" s="135">
        <f t="array" ref="X951">SUM(($D951=W$25)*($G951&lt;&gt;"CM")*($H951:$P951))</f>
        <v>425.35999999999996</v>
      </c>
      <c r="AA951" s="135">
        <f t="array" ref="AA951">SUM(($D951=AA$25)*($G951="CM")*(H951+I951+J951+K951+L951+N951))</f>
        <v>0</v>
      </c>
      <c r="AB951" s="135">
        <f t="array" ref="AB951">SUM(($D951=AA$25)*($G951&lt;&gt;"CM")*(H951+I951+J951+K951+L951+N951))</f>
        <v>0</v>
      </c>
    </row>
    <row r="952" spans="1:28" ht="15.75" thickBot="1" x14ac:dyDescent="0.3">
      <c r="A952" s="18" t="s">
        <v>22</v>
      </c>
      <c r="B952" s="18" t="s">
        <v>22</v>
      </c>
      <c r="C952" s="18" t="s">
        <v>113</v>
      </c>
      <c r="D952" s="27" t="s">
        <v>271</v>
      </c>
      <c r="E952" s="18" t="s">
        <v>114</v>
      </c>
      <c r="F952" s="19">
        <v>42817</v>
      </c>
      <c r="G952" s="27" t="s">
        <v>274</v>
      </c>
      <c r="H952" s="23">
        <v>30.13</v>
      </c>
      <c r="I952" s="21"/>
      <c r="J952" s="23">
        <v>-176.21</v>
      </c>
      <c r="K952" s="23">
        <v>-23.32</v>
      </c>
      <c r="L952" s="21"/>
      <c r="M952" s="23">
        <v>-91.95</v>
      </c>
      <c r="N952" s="23">
        <v>-14.03</v>
      </c>
      <c r="O952" s="23">
        <v>-0.74</v>
      </c>
      <c r="P952" s="23">
        <v>1.54</v>
      </c>
      <c r="Q952" s="28">
        <f t="shared" si="30"/>
        <v>0.8</v>
      </c>
      <c r="R952" s="23">
        <v>-14.93</v>
      </c>
      <c r="S952" s="21"/>
      <c r="T952" s="28">
        <f t="shared" si="31"/>
        <v>-14.93</v>
      </c>
      <c r="U952" s="21"/>
      <c r="W952" s="135">
        <f t="array" ref="W952">SUM(($D952=W$25)*($G952="CM")*($H952:$P952))</f>
        <v>0</v>
      </c>
      <c r="X952" s="135">
        <f t="array" ref="X952">SUM(($D952=W$25)*($G952&lt;&gt;"CM")*($H952:$P952))</f>
        <v>-274.58</v>
      </c>
      <c r="AA952" s="135">
        <f t="array" ref="AA952">SUM(($D952=AA$25)*($G952="CM")*(H952+I952+J952+K952+L952+N952))</f>
        <v>0</v>
      </c>
      <c r="AB952" s="135">
        <f t="array" ref="AB952">SUM(($D952=AA$25)*($G952&lt;&gt;"CM")*(H952+I952+J952+K952+L952+N952))</f>
        <v>0</v>
      </c>
    </row>
    <row r="953" spans="1:28" ht="15.75" thickBot="1" x14ac:dyDescent="0.3">
      <c r="A953" s="18" t="s">
        <v>22</v>
      </c>
      <c r="B953" s="18" t="s">
        <v>22</v>
      </c>
      <c r="C953" s="18" t="s">
        <v>113</v>
      </c>
      <c r="D953" s="27" t="s">
        <v>271</v>
      </c>
      <c r="E953" s="18" t="s">
        <v>114</v>
      </c>
      <c r="F953" s="19">
        <v>42818</v>
      </c>
      <c r="G953" s="27" t="s">
        <v>274</v>
      </c>
      <c r="H953" s="22">
        <v>34.39</v>
      </c>
      <c r="I953" s="20"/>
      <c r="J953" s="22">
        <v>-13.27</v>
      </c>
      <c r="K953" s="22">
        <v>-1.75</v>
      </c>
      <c r="L953" s="20"/>
      <c r="M953" s="22">
        <v>-6.93</v>
      </c>
      <c r="N953" s="22">
        <v>-1.06</v>
      </c>
      <c r="O953" s="22">
        <v>-0.05</v>
      </c>
      <c r="P953" s="22">
        <v>0.11</v>
      </c>
      <c r="Q953" s="28">
        <f t="shared" si="30"/>
        <v>0.06</v>
      </c>
      <c r="R953" s="22">
        <v>0.62</v>
      </c>
      <c r="S953" s="20"/>
      <c r="T953" s="28">
        <f t="shared" si="31"/>
        <v>0.62</v>
      </c>
      <c r="U953" s="20"/>
      <c r="W953" s="135">
        <f t="array" ref="W953">SUM(($D953=W$25)*($G953="CM")*($H953:$P953))</f>
        <v>0</v>
      </c>
      <c r="X953" s="135">
        <f t="array" ref="X953">SUM(($D953=W$25)*($G953&lt;&gt;"CM")*($H953:$P953))</f>
        <v>11.44</v>
      </c>
      <c r="AA953" s="135">
        <f t="array" ref="AA953">SUM(($D953=AA$25)*($G953="CM")*(H953+I953+J953+K953+L953+N953))</f>
        <v>0</v>
      </c>
      <c r="AB953" s="135">
        <f t="array" ref="AB953">SUM(($D953=AA$25)*($G953&lt;&gt;"CM")*(H953+I953+J953+K953+L953+N953))</f>
        <v>0</v>
      </c>
    </row>
    <row r="954" spans="1:28" ht="15.75" thickBot="1" x14ac:dyDescent="0.3">
      <c r="A954" s="18" t="s">
        <v>22</v>
      </c>
      <c r="B954" s="18" t="s">
        <v>22</v>
      </c>
      <c r="C954" s="18" t="s">
        <v>113</v>
      </c>
      <c r="D954" s="27" t="s">
        <v>271</v>
      </c>
      <c r="E954" s="18" t="s">
        <v>114</v>
      </c>
      <c r="F954" s="19">
        <v>42819</v>
      </c>
      <c r="G954" s="27" t="s">
        <v>274</v>
      </c>
      <c r="H954" s="23">
        <v>0.36</v>
      </c>
      <c r="I954" s="21"/>
      <c r="J954" s="23">
        <v>0</v>
      </c>
      <c r="K954" s="23">
        <v>0</v>
      </c>
      <c r="L954" s="21"/>
      <c r="M954" s="23">
        <v>0</v>
      </c>
      <c r="N954" s="23">
        <v>0</v>
      </c>
      <c r="O954" s="23">
        <v>0</v>
      </c>
      <c r="P954" s="23">
        <v>0</v>
      </c>
      <c r="Q954" s="28">
        <f t="shared" si="30"/>
        <v>0</v>
      </c>
      <c r="R954" s="23">
        <v>0.02</v>
      </c>
      <c r="S954" s="21"/>
      <c r="T954" s="28">
        <f t="shared" si="31"/>
        <v>0.02</v>
      </c>
      <c r="U954" s="21"/>
      <c r="W954" s="135">
        <f t="array" ref="W954">SUM(($D954=W$25)*($G954="CM")*($H954:$P954))</f>
        <v>0</v>
      </c>
      <c r="X954" s="135">
        <f t="array" ref="X954">SUM(($D954=W$25)*($G954&lt;&gt;"CM")*($H954:$P954))</f>
        <v>0.36</v>
      </c>
      <c r="AA954" s="135">
        <f t="array" ref="AA954">SUM(($D954=AA$25)*($G954="CM")*(H954+I954+J954+K954+L954+N954))</f>
        <v>0</v>
      </c>
      <c r="AB954" s="135">
        <f t="array" ref="AB954">SUM(($D954=AA$25)*($G954&lt;&gt;"CM")*(H954+I954+J954+K954+L954+N954))</f>
        <v>0</v>
      </c>
    </row>
    <row r="955" spans="1:28" ht="15.75" thickBot="1" x14ac:dyDescent="0.3">
      <c r="A955" s="18" t="s">
        <v>22</v>
      </c>
      <c r="B955" s="18" t="s">
        <v>22</v>
      </c>
      <c r="C955" s="18" t="s">
        <v>113</v>
      </c>
      <c r="D955" s="27" t="s">
        <v>271</v>
      </c>
      <c r="E955" s="18" t="s">
        <v>114</v>
      </c>
      <c r="F955" s="19">
        <v>42820</v>
      </c>
      <c r="G955" s="27" t="s">
        <v>274</v>
      </c>
      <c r="H955" s="22">
        <v>91.02</v>
      </c>
      <c r="I955" s="20"/>
      <c r="J955" s="22">
        <v>161.02000000000001</v>
      </c>
      <c r="K955" s="22">
        <v>21.3</v>
      </c>
      <c r="L955" s="20"/>
      <c r="M955" s="22">
        <v>84.02</v>
      </c>
      <c r="N955" s="22">
        <v>12.82</v>
      </c>
      <c r="O955" s="22">
        <v>0.73</v>
      </c>
      <c r="P955" s="22">
        <v>-1.43</v>
      </c>
      <c r="Q955" s="28">
        <f t="shared" si="30"/>
        <v>-0.7</v>
      </c>
      <c r="R955" s="22">
        <v>20.09</v>
      </c>
      <c r="S955" s="20"/>
      <c r="T955" s="28">
        <f t="shared" si="31"/>
        <v>20.09</v>
      </c>
      <c r="U955" s="20"/>
      <c r="W955" s="135">
        <f t="array" ref="W955">SUM(($D955=W$25)*($G955="CM")*($H955:$P955))</f>
        <v>0</v>
      </c>
      <c r="X955" s="135">
        <f t="array" ref="X955">SUM(($D955=W$25)*($G955&lt;&gt;"CM")*($H955:$P955))</f>
        <v>369.48</v>
      </c>
      <c r="AA955" s="135">
        <f t="array" ref="AA955">SUM(($D955=AA$25)*($G955="CM")*(H955+I955+J955+K955+L955+N955))</f>
        <v>0</v>
      </c>
      <c r="AB955" s="135">
        <f t="array" ref="AB955">SUM(($D955=AA$25)*($G955&lt;&gt;"CM")*(H955+I955+J955+K955+L955+N955))</f>
        <v>0</v>
      </c>
    </row>
    <row r="956" spans="1:28" ht="15.75" thickBot="1" x14ac:dyDescent="0.3">
      <c r="A956" s="18" t="s">
        <v>22</v>
      </c>
      <c r="B956" s="18" t="s">
        <v>22</v>
      </c>
      <c r="C956" s="18" t="s">
        <v>113</v>
      </c>
      <c r="D956" s="27" t="s">
        <v>271</v>
      </c>
      <c r="E956" s="18" t="s">
        <v>114</v>
      </c>
      <c r="F956" s="19">
        <v>42821</v>
      </c>
      <c r="G956" s="27" t="s">
        <v>274</v>
      </c>
      <c r="H956" s="23">
        <v>127.57</v>
      </c>
      <c r="I956" s="21"/>
      <c r="J956" s="23">
        <v>174.11</v>
      </c>
      <c r="K956" s="23">
        <v>23.05</v>
      </c>
      <c r="L956" s="21"/>
      <c r="M956" s="23">
        <v>90.87</v>
      </c>
      <c r="N956" s="23">
        <v>13.89</v>
      </c>
      <c r="O956" s="23">
        <v>0.79</v>
      </c>
      <c r="P956" s="23">
        <v>-1.55</v>
      </c>
      <c r="Q956" s="28">
        <f t="shared" si="30"/>
        <v>-0.76</v>
      </c>
      <c r="R956" s="23">
        <v>23.33</v>
      </c>
      <c r="S956" s="21"/>
      <c r="T956" s="28">
        <f t="shared" si="31"/>
        <v>23.33</v>
      </c>
      <c r="U956" s="21"/>
      <c r="W956" s="135">
        <f t="array" ref="W956">SUM(($D956=W$25)*($G956="CM")*($H956:$P956))</f>
        <v>0</v>
      </c>
      <c r="X956" s="135">
        <f t="array" ref="X956">SUM(($D956=W$25)*($G956&lt;&gt;"CM")*($H956:$P956))</f>
        <v>428.73</v>
      </c>
      <c r="AA956" s="135">
        <f t="array" ref="AA956">SUM(($D956=AA$25)*($G956="CM")*(H956+I956+J956+K956+L956+N956))</f>
        <v>0</v>
      </c>
      <c r="AB956" s="135">
        <f t="array" ref="AB956">SUM(($D956=AA$25)*($G956&lt;&gt;"CM")*(H956+I956+J956+K956+L956+N956))</f>
        <v>0</v>
      </c>
    </row>
    <row r="957" spans="1:28" ht="15.75" thickBot="1" x14ac:dyDescent="0.3">
      <c r="A957" s="18" t="s">
        <v>22</v>
      </c>
      <c r="B957" s="18" t="s">
        <v>22</v>
      </c>
      <c r="C957" s="18" t="s">
        <v>113</v>
      </c>
      <c r="D957" s="27" t="s">
        <v>271</v>
      </c>
      <c r="E957" s="18" t="s">
        <v>114</v>
      </c>
      <c r="F957" s="19">
        <v>42822</v>
      </c>
      <c r="G957" s="27" t="s">
        <v>274</v>
      </c>
      <c r="H957" s="22">
        <v>81.709999999999994</v>
      </c>
      <c r="I957" s="20"/>
      <c r="J957" s="22">
        <v>158.13</v>
      </c>
      <c r="K957" s="22">
        <v>20.9</v>
      </c>
      <c r="L957" s="20"/>
      <c r="M957" s="22">
        <v>82.48</v>
      </c>
      <c r="N957" s="22">
        <v>12.6</v>
      </c>
      <c r="O957" s="22">
        <v>0.68</v>
      </c>
      <c r="P957" s="22">
        <v>-1.39</v>
      </c>
      <c r="Q957" s="28">
        <f t="shared" si="30"/>
        <v>-0.70999999999999985</v>
      </c>
      <c r="R957" s="22">
        <v>19.329999999999998</v>
      </c>
      <c r="S957" s="20"/>
      <c r="T957" s="28">
        <f t="shared" si="31"/>
        <v>19.329999999999998</v>
      </c>
      <c r="U957" s="20"/>
      <c r="W957" s="135">
        <f t="array" ref="W957">SUM(($D957=W$25)*($G957="CM")*($H957:$P957))</f>
        <v>0</v>
      </c>
      <c r="X957" s="135">
        <f t="array" ref="X957">SUM(($D957=W$25)*($G957&lt;&gt;"CM")*($H957:$P957))</f>
        <v>355.11</v>
      </c>
      <c r="AA957" s="135">
        <f t="array" ref="AA957">SUM(($D957=AA$25)*($G957="CM")*(H957+I957+J957+K957+L957+N957))</f>
        <v>0</v>
      </c>
      <c r="AB957" s="135">
        <f t="array" ref="AB957">SUM(($D957=AA$25)*($G957&lt;&gt;"CM")*(H957+I957+J957+K957+L957+N957))</f>
        <v>0</v>
      </c>
    </row>
    <row r="958" spans="1:28" ht="15.75" thickBot="1" x14ac:dyDescent="0.3">
      <c r="A958" s="18" t="s">
        <v>22</v>
      </c>
      <c r="B958" s="18" t="s">
        <v>22</v>
      </c>
      <c r="C958" s="18" t="s">
        <v>113</v>
      </c>
      <c r="D958" s="27" t="s">
        <v>271</v>
      </c>
      <c r="E958" s="18" t="s">
        <v>114</v>
      </c>
      <c r="F958" s="19">
        <v>42823</v>
      </c>
      <c r="G958" s="27" t="s">
        <v>274</v>
      </c>
      <c r="H958" s="23">
        <v>63.07</v>
      </c>
      <c r="I958" s="21"/>
      <c r="J958" s="23">
        <v>160.21</v>
      </c>
      <c r="K958" s="23">
        <v>21.18</v>
      </c>
      <c r="L958" s="21"/>
      <c r="M958" s="23">
        <v>83.56</v>
      </c>
      <c r="N958" s="23">
        <v>12.76</v>
      </c>
      <c r="O958" s="23">
        <v>0.69</v>
      </c>
      <c r="P958" s="23">
        <v>-1.4</v>
      </c>
      <c r="Q958" s="28">
        <f t="shared" si="30"/>
        <v>-0.71</v>
      </c>
      <c r="R958" s="23">
        <v>18.5</v>
      </c>
      <c r="S958" s="21"/>
      <c r="T958" s="28">
        <f t="shared" si="31"/>
        <v>18.5</v>
      </c>
      <c r="U958" s="21"/>
      <c r="W958" s="135">
        <f t="array" ref="W958">SUM(($D958=W$25)*($G958="CM")*($H958:$P958))</f>
        <v>0</v>
      </c>
      <c r="X958" s="135">
        <f t="array" ref="X958">SUM(($D958=W$25)*($G958&lt;&gt;"CM")*($H958:$P958))</f>
        <v>340.07</v>
      </c>
      <c r="AA958" s="135">
        <f t="array" ref="AA958">SUM(($D958=AA$25)*($G958="CM")*(H958+I958+J958+K958+L958+N958))</f>
        <v>0</v>
      </c>
      <c r="AB958" s="135">
        <f t="array" ref="AB958">SUM(($D958=AA$25)*($G958&lt;&gt;"CM")*(H958+I958+J958+K958+L958+N958))</f>
        <v>0</v>
      </c>
    </row>
    <row r="959" spans="1:28" ht="15.75" thickBot="1" x14ac:dyDescent="0.3">
      <c r="A959" s="18" t="s">
        <v>22</v>
      </c>
      <c r="B959" s="18" t="s">
        <v>22</v>
      </c>
      <c r="C959" s="18" t="s">
        <v>113</v>
      </c>
      <c r="D959" s="27" t="s">
        <v>271</v>
      </c>
      <c r="E959" s="18" t="s">
        <v>114</v>
      </c>
      <c r="F959" s="19">
        <v>42824</v>
      </c>
      <c r="G959" s="27" t="s">
        <v>274</v>
      </c>
      <c r="H959" s="22">
        <v>454.04</v>
      </c>
      <c r="I959" s="20"/>
      <c r="J959" s="22">
        <v>257.05</v>
      </c>
      <c r="K959" s="22">
        <v>33.97</v>
      </c>
      <c r="L959" s="20"/>
      <c r="M959" s="22">
        <v>134.13999999999999</v>
      </c>
      <c r="N959" s="22">
        <v>20.5</v>
      </c>
      <c r="O959" s="22">
        <v>1.18</v>
      </c>
      <c r="P959" s="22">
        <v>-2.2799999999999998</v>
      </c>
      <c r="Q959" s="28">
        <f t="shared" si="30"/>
        <v>-1.0999999999999999</v>
      </c>
      <c r="R959" s="22">
        <v>48.86</v>
      </c>
      <c r="S959" s="20"/>
      <c r="T959" s="28">
        <f t="shared" si="31"/>
        <v>48.86</v>
      </c>
      <c r="U959" s="20"/>
      <c r="W959" s="135">
        <f t="array" ref="W959">SUM(($D959=W$25)*($G959="CM")*($H959:$P959))</f>
        <v>0</v>
      </c>
      <c r="X959" s="135">
        <f t="array" ref="X959">SUM(($D959=W$25)*($G959&lt;&gt;"CM")*($H959:$P959))</f>
        <v>898.6</v>
      </c>
      <c r="AA959" s="135">
        <f t="array" ref="AA959">SUM(($D959=AA$25)*($G959="CM")*(H959+I959+J959+K959+L959+N959))</f>
        <v>0</v>
      </c>
      <c r="AB959" s="135">
        <f t="array" ref="AB959">SUM(($D959=AA$25)*($G959&lt;&gt;"CM")*(H959+I959+J959+K959+L959+N959))</f>
        <v>0</v>
      </c>
    </row>
    <row r="960" spans="1:28" ht="15.75" thickBot="1" x14ac:dyDescent="0.3">
      <c r="A960" s="18" t="s">
        <v>22</v>
      </c>
      <c r="B960" s="18" t="s">
        <v>22</v>
      </c>
      <c r="C960" s="18" t="s">
        <v>113</v>
      </c>
      <c r="D960" s="27" t="s">
        <v>271</v>
      </c>
      <c r="E960" s="18" t="s">
        <v>114</v>
      </c>
      <c r="F960" s="19">
        <v>42825</v>
      </c>
      <c r="G960" s="27" t="s">
        <v>274</v>
      </c>
      <c r="H960" s="23">
        <v>659.68</v>
      </c>
      <c r="I960" s="21"/>
      <c r="J960" s="23">
        <v>1291.26</v>
      </c>
      <c r="K960" s="23">
        <v>170.77</v>
      </c>
      <c r="L960" s="21"/>
      <c r="M960" s="23">
        <v>673.56</v>
      </c>
      <c r="N960" s="23">
        <v>102.9</v>
      </c>
      <c r="O960" s="23">
        <v>5.74</v>
      </c>
      <c r="P960" s="23">
        <v>-11.4</v>
      </c>
      <c r="Q960" s="28">
        <f t="shared" si="30"/>
        <v>-5.66</v>
      </c>
      <c r="R960" s="23">
        <v>157.36000000000001</v>
      </c>
      <c r="S960" s="21"/>
      <c r="T960" s="28">
        <f t="shared" si="31"/>
        <v>157.36000000000001</v>
      </c>
      <c r="U960" s="21"/>
      <c r="W960" s="135">
        <f t="array" ref="W960">SUM(($D960=W$25)*($G960="CM")*($H960:$P960))</f>
        <v>0</v>
      </c>
      <c r="X960" s="135">
        <f t="array" ref="X960">SUM(($D960=W$25)*($G960&lt;&gt;"CM")*($H960:$P960))</f>
        <v>2892.5099999999998</v>
      </c>
      <c r="AA960" s="135">
        <f t="array" ref="AA960">SUM(($D960=AA$25)*($G960="CM")*(H960+I960+J960+K960+L960+N960))</f>
        <v>0</v>
      </c>
      <c r="AB960" s="135">
        <f t="array" ref="AB960">SUM(($D960=AA$25)*($G960&lt;&gt;"CM")*(H960+I960+J960+K960+L960+N960))</f>
        <v>0</v>
      </c>
    </row>
    <row r="961" spans="1:28" ht="15.75" thickBot="1" x14ac:dyDescent="0.3">
      <c r="A961" s="18" t="s">
        <v>22</v>
      </c>
      <c r="B961" s="18" t="s">
        <v>22</v>
      </c>
      <c r="C961" s="18" t="s">
        <v>113</v>
      </c>
      <c r="D961" s="27" t="s">
        <v>271</v>
      </c>
      <c r="E961" s="18" t="s">
        <v>114</v>
      </c>
      <c r="F961" s="19">
        <v>42826</v>
      </c>
      <c r="G961" s="27" t="s">
        <v>273</v>
      </c>
      <c r="H961" s="22">
        <v>5.74</v>
      </c>
      <c r="I961" s="20"/>
      <c r="J961" s="22">
        <v>100.64</v>
      </c>
      <c r="K961" s="22">
        <v>13.32</v>
      </c>
      <c r="L961" s="20"/>
      <c r="M961" s="22">
        <v>52.51</v>
      </c>
      <c r="N961" s="22">
        <v>8.0399999999999991</v>
      </c>
      <c r="O961" s="22">
        <v>-3.99</v>
      </c>
      <c r="P961" s="22">
        <v>-0.31</v>
      </c>
      <c r="Q961" s="28">
        <f t="shared" si="30"/>
        <v>-4.3</v>
      </c>
      <c r="R961" s="22">
        <v>11.66</v>
      </c>
      <c r="S961" s="20"/>
      <c r="T961" s="28">
        <f t="shared" si="31"/>
        <v>11.66</v>
      </c>
      <c r="U961" s="20"/>
      <c r="W961" s="135">
        <f t="array" ref="W961">SUM(($D961=W$25)*($G961="CM")*($H961:$P961))</f>
        <v>175.94999999999996</v>
      </c>
      <c r="X961" s="135">
        <f t="array" ref="X961">SUM(($D961=W$25)*($G961&lt;&gt;"CM")*($H961:$P961))</f>
        <v>0</v>
      </c>
      <c r="AA961" s="135">
        <f t="array" ref="AA961">SUM(($D961=AA$25)*($G961="CM")*(H961+I961+J961+K961+L961+N961))</f>
        <v>0</v>
      </c>
      <c r="AB961" s="135">
        <f t="array" ref="AB961">SUM(($D961=AA$25)*($G961&lt;&gt;"CM")*(H961+I961+J961+K961+L961+N961))</f>
        <v>0</v>
      </c>
    </row>
    <row r="962" spans="1:28" ht="15.75" thickBot="1" x14ac:dyDescent="0.3">
      <c r="A962" s="18" t="s">
        <v>22</v>
      </c>
      <c r="B962" s="18" t="s">
        <v>22</v>
      </c>
      <c r="C962" s="18" t="s">
        <v>113</v>
      </c>
      <c r="D962" s="27" t="s">
        <v>271</v>
      </c>
      <c r="E962" s="18" t="s">
        <v>114</v>
      </c>
      <c r="F962" s="19">
        <v>42827</v>
      </c>
      <c r="G962" s="27" t="s">
        <v>273</v>
      </c>
      <c r="H962" s="23">
        <v>1979.35</v>
      </c>
      <c r="I962" s="21"/>
      <c r="J962" s="23">
        <v>3213.43</v>
      </c>
      <c r="K962" s="23">
        <v>425.14</v>
      </c>
      <c r="L962" s="21"/>
      <c r="M962" s="23">
        <v>1676.61</v>
      </c>
      <c r="N962" s="23">
        <v>257.72000000000003</v>
      </c>
      <c r="O962" s="23">
        <v>-127.38</v>
      </c>
      <c r="P962" s="23">
        <v>-9.8000000000000007</v>
      </c>
      <c r="Q962" s="28">
        <f t="shared" si="30"/>
        <v>-137.18</v>
      </c>
      <c r="R962" s="23">
        <v>491.67</v>
      </c>
      <c r="S962" s="21"/>
      <c r="T962" s="28">
        <f t="shared" si="31"/>
        <v>491.67</v>
      </c>
      <c r="U962" s="21"/>
      <c r="W962" s="135">
        <f t="array" ref="W962">SUM(($D962=W$25)*($G962="CM")*($H962:$P962))</f>
        <v>7415.07</v>
      </c>
      <c r="X962" s="135">
        <f t="array" ref="X962">SUM(($D962=W$25)*($G962&lt;&gt;"CM")*($H962:$P962))</f>
        <v>0</v>
      </c>
      <c r="AA962" s="135">
        <f t="array" ref="AA962">SUM(($D962=AA$25)*($G962="CM")*(H962+I962+J962+K962+L962+N962))</f>
        <v>0</v>
      </c>
      <c r="AB962" s="135">
        <f t="array" ref="AB962">SUM(($D962=AA$25)*($G962&lt;&gt;"CM")*(H962+I962+J962+K962+L962+N962))</f>
        <v>0</v>
      </c>
    </row>
    <row r="963" spans="1:28" ht="15.75" thickBot="1" x14ac:dyDescent="0.3">
      <c r="A963" s="18" t="s">
        <v>22</v>
      </c>
      <c r="B963" s="18" t="s">
        <v>22</v>
      </c>
      <c r="C963" s="18" t="s">
        <v>113</v>
      </c>
      <c r="D963" s="27" t="s">
        <v>271</v>
      </c>
      <c r="E963" s="18" t="s">
        <v>114</v>
      </c>
      <c r="F963" s="19">
        <v>42828</v>
      </c>
      <c r="G963" s="27" t="s">
        <v>273</v>
      </c>
      <c r="H963" s="22">
        <v>192752.77</v>
      </c>
      <c r="I963" s="20"/>
      <c r="J963" s="22">
        <v>600974.77</v>
      </c>
      <c r="K963" s="22">
        <v>79508.460000000006</v>
      </c>
      <c r="L963" s="20"/>
      <c r="M963" s="22">
        <v>313550.84999999998</v>
      </c>
      <c r="N963" s="22">
        <v>47940.4</v>
      </c>
      <c r="O963" s="22">
        <v>-23818.62</v>
      </c>
      <c r="P963" s="22">
        <v>-1840.65</v>
      </c>
      <c r="Q963" s="28">
        <f t="shared" si="30"/>
        <v>-25659.27</v>
      </c>
      <c r="R963" s="22">
        <v>80160.62</v>
      </c>
      <c r="S963" s="20"/>
      <c r="T963" s="28">
        <f t="shared" si="31"/>
        <v>80160.62</v>
      </c>
      <c r="U963" s="20"/>
      <c r="W963" s="135">
        <f t="array" ref="W963">SUM(($D963=W$25)*($G963="CM")*($H963:$P963))</f>
        <v>1209067.98</v>
      </c>
      <c r="X963" s="135">
        <f t="array" ref="X963">SUM(($D963=W$25)*($G963&lt;&gt;"CM")*($H963:$P963))</f>
        <v>0</v>
      </c>
      <c r="AA963" s="135">
        <f t="array" ref="AA963">SUM(($D963=AA$25)*($G963="CM")*(H963+I963+J963+K963+L963+N963))</f>
        <v>0</v>
      </c>
      <c r="AB963" s="135">
        <f t="array" ref="AB963">SUM(($D963=AA$25)*($G963&lt;&gt;"CM")*(H963+I963+J963+K963+L963+N963))</f>
        <v>0</v>
      </c>
    </row>
    <row r="964" spans="1:28" ht="15.75" thickBot="1" x14ac:dyDescent="0.3">
      <c r="A964" s="18" t="s">
        <v>22</v>
      </c>
      <c r="B964" s="18" t="s">
        <v>22</v>
      </c>
      <c r="C964" s="18" t="s">
        <v>113</v>
      </c>
      <c r="D964" s="27" t="s">
        <v>271</v>
      </c>
      <c r="E964" s="18" t="s">
        <v>114</v>
      </c>
      <c r="F964" s="19">
        <v>42829</v>
      </c>
      <c r="G964" s="27" t="s">
        <v>273</v>
      </c>
      <c r="H964" s="23">
        <v>142686.66</v>
      </c>
      <c r="I964" s="21"/>
      <c r="J964" s="23">
        <v>493471.08</v>
      </c>
      <c r="K964" s="23">
        <v>65285.97</v>
      </c>
      <c r="L964" s="21"/>
      <c r="M964" s="23">
        <v>257460.21</v>
      </c>
      <c r="N964" s="23">
        <v>39420.86</v>
      </c>
      <c r="O964" s="23">
        <v>-19557.86</v>
      </c>
      <c r="P964" s="23">
        <v>-1511.5</v>
      </c>
      <c r="Q964" s="28">
        <f t="shared" si="30"/>
        <v>-21069.360000000001</v>
      </c>
      <c r="R964" s="23">
        <v>64791.48</v>
      </c>
      <c r="S964" s="21"/>
      <c r="T964" s="28">
        <f t="shared" si="31"/>
        <v>64791.48</v>
      </c>
      <c r="U964" s="21"/>
      <c r="W964" s="135">
        <f t="array" ref="W964">SUM(($D964=W$25)*($G964="CM")*($H964:$P964))</f>
        <v>977255.41999999993</v>
      </c>
      <c r="X964" s="135">
        <f t="array" ref="X964">SUM(($D964=W$25)*($G964&lt;&gt;"CM")*($H964:$P964))</f>
        <v>0</v>
      </c>
      <c r="AA964" s="135">
        <f t="array" ref="AA964">SUM(($D964=AA$25)*($G964="CM")*(H964+I964+J964+K964+L964+N964))</f>
        <v>0</v>
      </c>
      <c r="AB964" s="135">
        <f t="array" ref="AB964">SUM(($D964=AA$25)*($G964&lt;&gt;"CM")*(H964+I964+J964+K964+L964+N964))</f>
        <v>0</v>
      </c>
    </row>
    <row r="965" spans="1:28" ht="15.75" thickBot="1" x14ac:dyDescent="0.3">
      <c r="A965" s="18" t="s">
        <v>22</v>
      </c>
      <c r="B965" s="18" t="s">
        <v>22</v>
      </c>
      <c r="C965" s="18" t="s">
        <v>113</v>
      </c>
      <c r="D965" s="27" t="s">
        <v>271</v>
      </c>
      <c r="E965" s="18" t="s">
        <v>114</v>
      </c>
      <c r="F965" s="19">
        <v>42830</v>
      </c>
      <c r="G965" s="27" t="s">
        <v>273</v>
      </c>
      <c r="H965" s="22">
        <v>180440.71</v>
      </c>
      <c r="I965" s="20"/>
      <c r="J965" s="22">
        <v>644935.32999999996</v>
      </c>
      <c r="K965" s="22">
        <v>85325.15</v>
      </c>
      <c r="L965" s="20"/>
      <c r="M965" s="22">
        <v>336486.48</v>
      </c>
      <c r="N965" s="22">
        <v>51604.13</v>
      </c>
      <c r="O965" s="22">
        <v>-25560.2</v>
      </c>
      <c r="P965" s="22">
        <v>-1975.71</v>
      </c>
      <c r="Q965" s="28">
        <f t="shared" si="30"/>
        <v>-27535.91</v>
      </c>
      <c r="R965" s="22">
        <v>84284.31</v>
      </c>
      <c r="S965" s="20"/>
      <c r="T965" s="28">
        <f t="shared" si="31"/>
        <v>84284.31</v>
      </c>
      <c r="U965" s="20"/>
      <c r="W965" s="135">
        <f t="array" ref="W965">SUM(($D965=W$25)*($G965="CM")*($H965:$P965))</f>
        <v>1271255.8899999999</v>
      </c>
      <c r="X965" s="135">
        <f t="array" ref="X965">SUM(($D965=W$25)*($G965&lt;&gt;"CM")*($H965:$P965))</f>
        <v>0</v>
      </c>
      <c r="AA965" s="135">
        <f t="array" ref="AA965">SUM(($D965=AA$25)*($G965="CM")*(H965+I965+J965+K965+L965+N965))</f>
        <v>0</v>
      </c>
      <c r="AB965" s="135">
        <f t="array" ref="AB965">SUM(($D965=AA$25)*($G965&lt;&gt;"CM")*(H965+I965+J965+K965+L965+N965))</f>
        <v>0</v>
      </c>
    </row>
    <row r="966" spans="1:28" ht="15.75" thickBot="1" x14ac:dyDescent="0.3">
      <c r="A966" s="18" t="s">
        <v>22</v>
      </c>
      <c r="B966" s="18" t="s">
        <v>22</v>
      </c>
      <c r="C966" s="18" t="s">
        <v>113</v>
      </c>
      <c r="D966" s="27" t="s">
        <v>271</v>
      </c>
      <c r="E966" s="18" t="s">
        <v>114</v>
      </c>
      <c r="F966" s="19">
        <v>42831</v>
      </c>
      <c r="G966" s="27" t="s">
        <v>273</v>
      </c>
      <c r="H966" s="23">
        <v>223494.65</v>
      </c>
      <c r="I966" s="21"/>
      <c r="J966" s="23">
        <v>758052.27</v>
      </c>
      <c r="K966" s="23">
        <v>100290.8</v>
      </c>
      <c r="L966" s="21"/>
      <c r="M966" s="23">
        <v>395504.29</v>
      </c>
      <c r="N966" s="23">
        <v>60687.55</v>
      </c>
      <c r="O966" s="23">
        <v>-30042.51</v>
      </c>
      <c r="P966" s="23">
        <v>-2323.1999999999998</v>
      </c>
      <c r="Q966" s="28">
        <f t="shared" si="30"/>
        <v>-32365.71</v>
      </c>
      <c r="R966" s="23">
        <v>99825.37</v>
      </c>
      <c r="S966" s="21"/>
      <c r="T966" s="28">
        <f t="shared" si="31"/>
        <v>99825.37</v>
      </c>
      <c r="U966" s="21"/>
      <c r="W966" s="135">
        <f t="array" ref="W966">SUM(($D966=W$25)*($G966="CM")*($H966:$P966))</f>
        <v>1505663.85</v>
      </c>
      <c r="X966" s="135">
        <f t="array" ref="X966">SUM(($D966=W$25)*($G966&lt;&gt;"CM")*($H966:$P966))</f>
        <v>0</v>
      </c>
      <c r="AA966" s="135">
        <f t="array" ref="AA966">SUM(($D966=AA$25)*($G966="CM")*(H966+I966+J966+K966+L966+N966))</f>
        <v>0</v>
      </c>
      <c r="AB966" s="135">
        <f t="array" ref="AB966">SUM(($D966=AA$25)*($G966&lt;&gt;"CM")*(H966+I966+J966+K966+L966+N966))</f>
        <v>0</v>
      </c>
    </row>
    <row r="967" spans="1:28" ht="15.75" thickBot="1" x14ac:dyDescent="0.3">
      <c r="A967" s="18" t="s">
        <v>22</v>
      </c>
      <c r="B967" s="18" t="s">
        <v>22</v>
      </c>
      <c r="C967" s="18" t="s">
        <v>113</v>
      </c>
      <c r="D967" s="27" t="s">
        <v>271</v>
      </c>
      <c r="E967" s="18" t="s">
        <v>114</v>
      </c>
      <c r="F967" s="19">
        <v>42832</v>
      </c>
      <c r="G967" s="27" t="s">
        <v>273</v>
      </c>
      <c r="H967" s="22">
        <v>248184.73</v>
      </c>
      <c r="I967" s="20"/>
      <c r="J967" s="22">
        <v>758370.93</v>
      </c>
      <c r="K967" s="22">
        <v>100333.14</v>
      </c>
      <c r="L967" s="20"/>
      <c r="M967" s="22">
        <v>395670.63</v>
      </c>
      <c r="N967" s="22">
        <v>60750.99</v>
      </c>
      <c r="O967" s="22">
        <v>-30055.19</v>
      </c>
      <c r="P967" s="22">
        <v>-2323.31</v>
      </c>
      <c r="Q967" s="28">
        <f t="shared" si="30"/>
        <v>-32378.5</v>
      </c>
      <c r="R967" s="22">
        <v>101500.03</v>
      </c>
      <c r="S967" s="20"/>
      <c r="T967" s="28">
        <f t="shared" si="31"/>
        <v>101500.03</v>
      </c>
      <c r="U967" s="20"/>
      <c r="W967" s="135">
        <f t="array" ref="W967">SUM(($D967=W$25)*($G967="CM")*($H967:$P967))</f>
        <v>1530931.9200000002</v>
      </c>
      <c r="X967" s="135">
        <f t="array" ref="X967">SUM(($D967=W$25)*($G967&lt;&gt;"CM")*($H967:$P967))</f>
        <v>0</v>
      </c>
      <c r="AA967" s="135">
        <f t="array" ref="AA967">SUM(($D967=AA$25)*($G967="CM")*(H967+I967+J967+K967+L967+N967))</f>
        <v>0</v>
      </c>
      <c r="AB967" s="135">
        <f t="array" ref="AB967">SUM(($D967=AA$25)*($G967&lt;&gt;"CM")*(H967+I967+J967+K967+L967+N967))</f>
        <v>0</v>
      </c>
    </row>
    <row r="968" spans="1:28" ht="15.75" thickBot="1" x14ac:dyDescent="0.3">
      <c r="A968" s="18" t="s">
        <v>22</v>
      </c>
      <c r="B968" s="18" t="s">
        <v>22</v>
      </c>
      <c r="C968" s="18" t="s">
        <v>113</v>
      </c>
      <c r="D968" s="27" t="s">
        <v>271</v>
      </c>
      <c r="E968" s="18" t="s">
        <v>114</v>
      </c>
      <c r="F968" s="19">
        <v>42833</v>
      </c>
      <c r="G968" s="27" t="s">
        <v>273</v>
      </c>
      <c r="H968" s="23">
        <v>179946.77</v>
      </c>
      <c r="I968" s="21"/>
      <c r="J968" s="23">
        <v>591047.54</v>
      </c>
      <c r="K968" s="23">
        <v>78195.23</v>
      </c>
      <c r="L968" s="21"/>
      <c r="M968" s="23">
        <v>308370.96999999997</v>
      </c>
      <c r="N968" s="23">
        <v>47383.24</v>
      </c>
      <c r="O968" s="23">
        <v>-23424.45</v>
      </c>
      <c r="P968" s="23">
        <v>-1810.43</v>
      </c>
      <c r="Q968" s="28">
        <f t="shared" si="30"/>
        <v>-25234.880000000001</v>
      </c>
      <c r="R968" s="23">
        <v>78214.559999999998</v>
      </c>
      <c r="S968" s="21"/>
      <c r="T968" s="28">
        <f t="shared" si="31"/>
        <v>78214.559999999998</v>
      </c>
      <c r="U968" s="21"/>
      <c r="W968" s="135">
        <f t="array" ref="W968">SUM(($D968=W$25)*($G968="CM")*($H968:$P968))</f>
        <v>1179708.8700000001</v>
      </c>
      <c r="X968" s="135">
        <f t="array" ref="X968">SUM(($D968=W$25)*($G968&lt;&gt;"CM")*($H968:$P968))</f>
        <v>0</v>
      </c>
      <c r="AA968" s="135">
        <f t="array" ref="AA968">SUM(($D968=AA$25)*($G968="CM")*(H968+I968+J968+K968+L968+N968))</f>
        <v>0</v>
      </c>
      <c r="AB968" s="135">
        <f t="array" ref="AB968">SUM(($D968=AA$25)*($G968&lt;&gt;"CM")*(H968+I968+J968+K968+L968+N968))</f>
        <v>0</v>
      </c>
    </row>
    <row r="969" spans="1:28" ht="15.75" thickBot="1" x14ac:dyDescent="0.3">
      <c r="A969" s="18" t="s">
        <v>22</v>
      </c>
      <c r="B969" s="18" t="s">
        <v>22</v>
      </c>
      <c r="C969" s="18" t="s">
        <v>113</v>
      </c>
      <c r="D969" s="27" t="s">
        <v>271</v>
      </c>
      <c r="E969" s="18" t="s">
        <v>114</v>
      </c>
      <c r="F969" s="19">
        <v>42834</v>
      </c>
      <c r="G969" s="27" t="s">
        <v>273</v>
      </c>
      <c r="H969" s="22">
        <v>188567.77</v>
      </c>
      <c r="I969" s="20"/>
      <c r="J969" s="22">
        <v>553993.80000000005</v>
      </c>
      <c r="K969" s="22">
        <v>73293.460000000006</v>
      </c>
      <c r="L969" s="20"/>
      <c r="M969" s="22">
        <v>289039.81</v>
      </c>
      <c r="N969" s="22">
        <v>44469.54</v>
      </c>
      <c r="O969" s="22">
        <v>-21955.21</v>
      </c>
      <c r="P969" s="22">
        <v>-1697.8</v>
      </c>
      <c r="Q969" s="28">
        <f t="shared" si="30"/>
        <v>-23653.01</v>
      </c>
      <c r="R969" s="22">
        <v>74634.66</v>
      </c>
      <c r="S969" s="20"/>
      <c r="T969" s="28">
        <f t="shared" si="31"/>
        <v>74634.66</v>
      </c>
      <c r="U969" s="20"/>
      <c r="W969" s="135">
        <f t="array" ref="W969">SUM(($D969=W$25)*($G969="CM")*($H969:$P969))</f>
        <v>1125711.3700000001</v>
      </c>
      <c r="X969" s="135">
        <f t="array" ref="X969">SUM(($D969=W$25)*($G969&lt;&gt;"CM")*($H969:$P969))</f>
        <v>0</v>
      </c>
      <c r="AA969" s="135">
        <f t="array" ref="AA969">SUM(($D969=AA$25)*($G969="CM")*(H969+I969+J969+K969+L969+N969))</f>
        <v>0</v>
      </c>
      <c r="AB969" s="135">
        <f t="array" ref="AB969">SUM(($D969=AA$25)*($G969&lt;&gt;"CM")*(H969+I969+J969+K969+L969+N969))</f>
        <v>0</v>
      </c>
    </row>
    <row r="970" spans="1:28" ht="15.75" thickBot="1" x14ac:dyDescent="0.3">
      <c r="A970" s="18" t="s">
        <v>22</v>
      </c>
      <c r="B970" s="18" t="s">
        <v>22</v>
      </c>
      <c r="C970" s="18" t="s">
        <v>113</v>
      </c>
      <c r="D970" s="27" t="s">
        <v>271</v>
      </c>
      <c r="E970" s="18" t="s">
        <v>114</v>
      </c>
      <c r="F970" s="19">
        <v>42835</v>
      </c>
      <c r="G970" s="27" t="s">
        <v>273</v>
      </c>
      <c r="H970" s="23">
        <v>194916.6</v>
      </c>
      <c r="I970" s="21"/>
      <c r="J970" s="23">
        <v>824689.09</v>
      </c>
      <c r="K970" s="23">
        <v>109106.44</v>
      </c>
      <c r="L970" s="21"/>
      <c r="M970" s="23">
        <v>430270.12</v>
      </c>
      <c r="N970" s="23">
        <v>66264.14</v>
      </c>
      <c r="O970" s="23">
        <v>-32684.71</v>
      </c>
      <c r="P970" s="23">
        <v>-2526.42</v>
      </c>
      <c r="Q970" s="28">
        <f t="shared" si="30"/>
        <v>-35211.129999999997</v>
      </c>
      <c r="R970" s="23">
        <v>105419.48</v>
      </c>
      <c r="S970" s="21"/>
      <c r="T970" s="28">
        <f t="shared" si="31"/>
        <v>105419.48</v>
      </c>
      <c r="U970" s="21"/>
      <c r="W970" s="135">
        <f t="array" ref="W970">SUM(($D970=W$25)*($G970="CM")*($H970:$P970))</f>
        <v>1590035.26</v>
      </c>
      <c r="X970" s="135">
        <f t="array" ref="X970">SUM(($D970=W$25)*($G970&lt;&gt;"CM")*($H970:$P970))</f>
        <v>0</v>
      </c>
      <c r="AA970" s="135">
        <f t="array" ref="AA970">SUM(($D970=AA$25)*($G970="CM")*(H970+I970+J970+K970+L970+N970))</f>
        <v>0</v>
      </c>
      <c r="AB970" s="135">
        <f t="array" ref="AB970">SUM(($D970=AA$25)*($G970&lt;&gt;"CM")*(H970+I970+J970+K970+L970+N970))</f>
        <v>0</v>
      </c>
    </row>
    <row r="971" spans="1:28" ht="15.75" thickBot="1" x14ac:dyDescent="0.3">
      <c r="A971" s="18" t="s">
        <v>22</v>
      </c>
      <c r="B971" s="18" t="s">
        <v>22</v>
      </c>
      <c r="C971" s="18" t="s">
        <v>113</v>
      </c>
      <c r="D971" s="27" t="s">
        <v>271</v>
      </c>
      <c r="E971" s="18" t="s">
        <v>114</v>
      </c>
      <c r="F971" s="19">
        <v>42836</v>
      </c>
      <c r="G971" s="27" t="s">
        <v>273</v>
      </c>
      <c r="H971" s="22">
        <v>149186.60999999999</v>
      </c>
      <c r="I971" s="20"/>
      <c r="J971" s="22">
        <v>651217.30000000005</v>
      </c>
      <c r="K971" s="22">
        <v>86155.89</v>
      </c>
      <c r="L971" s="20"/>
      <c r="M971" s="22">
        <v>339762.41</v>
      </c>
      <c r="N971" s="22">
        <v>52424.480000000003</v>
      </c>
      <c r="O971" s="22">
        <v>-25809.37</v>
      </c>
      <c r="P971" s="22">
        <v>-1994.84</v>
      </c>
      <c r="Q971" s="28">
        <f t="shared" si="30"/>
        <v>-27804.21</v>
      </c>
      <c r="R971" s="22">
        <v>82937.149999999994</v>
      </c>
      <c r="S971" s="20"/>
      <c r="T971" s="28">
        <f t="shared" si="31"/>
        <v>82937.149999999994</v>
      </c>
      <c r="U971" s="20"/>
      <c r="W971" s="135">
        <f t="array" ref="W971">SUM(($D971=W$25)*($G971="CM")*($H971:$P971))</f>
        <v>1250942.4799999997</v>
      </c>
      <c r="X971" s="135">
        <f t="array" ref="X971">SUM(($D971=W$25)*($G971&lt;&gt;"CM")*($H971:$P971))</f>
        <v>0</v>
      </c>
      <c r="AA971" s="135">
        <f t="array" ref="AA971">SUM(($D971=AA$25)*($G971="CM")*(H971+I971+J971+K971+L971+N971))</f>
        <v>0</v>
      </c>
      <c r="AB971" s="135">
        <f t="array" ref="AB971">SUM(($D971=AA$25)*($G971&lt;&gt;"CM")*(H971+I971+J971+K971+L971+N971))</f>
        <v>0</v>
      </c>
    </row>
    <row r="972" spans="1:28" ht="15.75" thickBot="1" x14ac:dyDescent="0.3">
      <c r="A972" s="18" t="s">
        <v>22</v>
      </c>
      <c r="B972" s="18" t="s">
        <v>22</v>
      </c>
      <c r="C972" s="18" t="s">
        <v>113</v>
      </c>
      <c r="D972" s="27" t="s">
        <v>271</v>
      </c>
      <c r="E972" s="18" t="s">
        <v>114</v>
      </c>
      <c r="F972" s="19">
        <v>42837</v>
      </c>
      <c r="G972" s="27" t="s">
        <v>273</v>
      </c>
      <c r="H972" s="23">
        <v>162990.57999999999</v>
      </c>
      <c r="I972" s="21"/>
      <c r="J972" s="23">
        <v>641052.05000000005</v>
      </c>
      <c r="K972" s="23">
        <v>84810.98</v>
      </c>
      <c r="L972" s="21"/>
      <c r="M972" s="23">
        <v>334459.18</v>
      </c>
      <c r="N972" s="23">
        <v>51645.9</v>
      </c>
      <c r="O972" s="23">
        <v>-25406.78</v>
      </c>
      <c r="P972" s="23">
        <v>-1963.46</v>
      </c>
      <c r="Q972" s="28">
        <f t="shared" si="30"/>
        <v>-27370.239999999998</v>
      </c>
      <c r="R972" s="23">
        <v>82715.44</v>
      </c>
      <c r="S972" s="21"/>
      <c r="T972" s="28">
        <f t="shared" si="31"/>
        <v>82715.44</v>
      </c>
      <c r="U972" s="21"/>
      <c r="W972" s="135">
        <f t="array" ref="W972">SUM(($D972=W$25)*($G972="CM")*($H972:$P972))</f>
        <v>1247588.45</v>
      </c>
      <c r="X972" s="135">
        <f t="array" ref="X972">SUM(($D972=W$25)*($G972&lt;&gt;"CM")*($H972:$P972))</f>
        <v>0</v>
      </c>
      <c r="AA972" s="135">
        <f t="array" ref="AA972">SUM(($D972=AA$25)*($G972="CM")*(H972+I972+J972+K972+L972+N972))</f>
        <v>0</v>
      </c>
      <c r="AB972" s="135">
        <f t="array" ref="AB972">SUM(($D972=AA$25)*($G972&lt;&gt;"CM")*(H972+I972+J972+K972+L972+N972))</f>
        <v>0</v>
      </c>
    </row>
    <row r="973" spans="1:28" ht="15.75" thickBot="1" x14ac:dyDescent="0.3">
      <c r="A973" s="18" t="s">
        <v>22</v>
      </c>
      <c r="B973" s="18" t="s">
        <v>22</v>
      </c>
      <c r="C973" s="18" t="s">
        <v>113</v>
      </c>
      <c r="D973" s="27" t="s">
        <v>271</v>
      </c>
      <c r="E973" s="18" t="s">
        <v>114</v>
      </c>
      <c r="F973" s="19">
        <v>42838</v>
      </c>
      <c r="G973" s="27" t="s">
        <v>273</v>
      </c>
      <c r="H973" s="22">
        <v>219263.35999999999</v>
      </c>
      <c r="I973" s="20"/>
      <c r="J973" s="22">
        <v>683782.65</v>
      </c>
      <c r="K973" s="22">
        <v>90465.66</v>
      </c>
      <c r="L973" s="20"/>
      <c r="M973" s="22">
        <v>356755</v>
      </c>
      <c r="N973" s="22">
        <v>55150.52</v>
      </c>
      <c r="O973" s="22">
        <v>-27099.94</v>
      </c>
      <c r="P973" s="22">
        <v>-2094.21</v>
      </c>
      <c r="Q973" s="28">
        <f t="shared" si="30"/>
        <v>-29194.149999999998</v>
      </c>
      <c r="R973" s="22">
        <v>91243.7</v>
      </c>
      <c r="S973" s="20"/>
      <c r="T973" s="28">
        <f t="shared" si="31"/>
        <v>91243.7</v>
      </c>
      <c r="U973" s="20"/>
      <c r="W973" s="135">
        <f t="array" ref="W973">SUM(($D973=W$25)*($G973="CM")*($H973:$P973))</f>
        <v>1376223.04</v>
      </c>
      <c r="X973" s="135">
        <f t="array" ref="X973">SUM(($D973=W$25)*($G973&lt;&gt;"CM")*($H973:$P973))</f>
        <v>0</v>
      </c>
      <c r="AA973" s="135">
        <f t="array" ref="AA973">SUM(($D973=AA$25)*($G973="CM")*(H973+I973+J973+K973+L973+N973))</f>
        <v>0</v>
      </c>
      <c r="AB973" s="135">
        <f t="array" ref="AB973">SUM(($D973=AA$25)*($G973&lt;&gt;"CM")*(H973+I973+J973+K973+L973+N973))</f>
        <v>0</v>
      </c>
    </row>
    <row r="974" spans="1:28" ht="15.75" thickBot="1" x14ac:dyDescent="0.3">
      <c r="A974" s="18" t="s">
        <v>22</v>
      </c>
      <c r="B974" s="18" t="s">
        <v>22</v>
      </c>
      <c r="C974" s="18" t="s">
        <v>113</v>
      </c>
      <c r="D974" s="27" t="s">
        <v>271</v>
      </c>
      <c r="E974" s="18" t="s">
        <v>114</v>
      </c>
      <c r="F974" s="19">
        <v>42839</v>
      </c>
      <c r="G974" s="27" t="s">
        <v>273</v>
      </c>
      <c r="H974" s="23">
        <v>233717.62</v>
      </c>
      <c r="I974" s="21"/>
      <c r="J974" s="23">
        <v>840480.78</v>
      </c>
      <c r="K974" s="23">
        <v>111195.63</v>
      </c>
      <c r="L974" s="21"/>
      <c r="M974" s="23">
        <v>438509.61</v>
      </c>
      <c r="N974" s="23">
        <v>67895.61</v>
      </c>
      <c r="O974" s="23">
        <v>-33311.4</v>
      </c>
      <c r="P974" s="23">
        <v>-2573.79</v>
      </c>
      <c r="Q974" s="28">
        <f t="shared" si="30"/>
        <v>-35885.19</v>
      </c>
      <c r="R974" s="23">
        <v>109785.57</v>
      </c>
      <c r="S974" s="21"/>
      <c r="T974" s="28">
        <f t="shared" si="31"/>
        <v>109785.57</v>
      </c>
      <c r="U974" s="21"/>
      <c r="W974" s="135">
        <f t="array" ref="W974">SUM(($D974=W$25)*($G974="CM")*($H974:$P974))</f>
        <v>1655914.0599999998</v>
      </c>
      <c r="X974" s="135">
        <f t="array" ref="X974">SUM(($D974=W$25)*($G974&lt;&gt;"CM")*($H974:$P974))</f>
        <v>0</v>
      </c>
      <c r="AA974" s="135">
        <f t="array" ref="AA974">SUM(($D974=AA$25)*($G974="CM")*(H974+I974+J974+K974+L974+N974))</f>
        <v>0</v>
      </c>
      <c r="AB974" s="135">
        <f t="array" ref="AB974">SUM(($D974=AA$25)*($G974&lt;&gt;"CM")*(H974+I974+J974+K974+L974+N974))</f>
        <v>0</v>
      </c>
    </row>
    <row r="975" spans="1:28" ht="15.75" thickBot="1" x14ac:dyDescent="0.3">
      <c r="A975" s="18" t="s">
        <v>22</v>
      </c>
      <c r="B975" s="18" t="s">
        <v>22</v>
      </c>
      <c r="C975" s="18" t="s">
        <v>113</v>
      </c>
      <c r="D975" s="27" t="s">
        <v>271</v>
      </c>
      <c r="E975" s="18" t="s">
        <v>114</v>
      </c>
      <c r="F975" s="19">
        <v>42840</v>
      </c>
      <c r="G975" s="27" t="s">
        <v>273</v>
      </c>
      <c r="H975" s="22">
        <v>153461.07</v>
      </c>
      <c r="I975" s="20"/>
      <c r="J975" s="22">
        <v>567235.15</v>
      </c>
      <c r="K975" s="22">
        <v>75045.460000000006</v>
      </c>
      <c r="L975" s="20"/>
      <c r="M975" s="22">
        <v>295948.18</v>
      </c>
      <c r="N975" s="22">
        <v>45870.78</v>
      </c>
      <c r="O975" s="22">
        <v>-22481.32</v>
      </c>
      <c r="P975" s="22">
        <v>-1737.29</v>
      </c>
      <c r="Q975" s="28">
        <f t="shared" si="30"/>
        <v>-24218.61</v>
      </c>
      <c r="R975" s="22">
        <v>73814.05</v>
      </c>
      <c r="S975" s="20"/>
      <c r="T975" s="28">
        <f t="shared" si="31"/>
        <v>73814.05</v>
      </c>
      <c r="U975" s="20"/>
      <c r="W975" s="135">
        <f t="array" ref="W975">SUM(($D975=W$25)*($G975="CM")*($H975:$P975))</f>
        <v>1113342.0299999998</v>
      </c>
      <c r="X975" s="135">
        <f t="array" ref="X975">SUM(($D975=W$25)*($G975&lt;&gt;"CM")*($H975:$P975))</f>
        <v>0</v>
      </c>
      <c r="AA975" s="135">
        <f t="array" ref="AA975">SUM(($D975=AA$25)*($G975="CM")*(H975+I975+J975+K975+L975+N975))</f>
        <v>0</v>
      </c>
      <c r="AB975" s="135">
        <f t="array" ref="AB975">SUM(($D975=AA$25)*($G975&lt;&gt;"CM")*(H975+I975+J975+K975+L975+N975))</f>
        <v>0</v>
      </c>
    </row>
    <row r="976" spans="1:28" ht="15.75" thickBot="1" x14ac:dyDescent="0.3">
      <c r="A976" s="18" t="s">
        <v>22</v>
      </c>
      <c r="B976" s="18" t="s">
        <v>22</v>
      </c>
      <c r="C976" s="18" t="s">
        <v>113</v>
      </c>
      <c r="D976" s="27" t="s">
        <v>271</v>
      </c>
      <c r="E976" s="18" t="s">
        <v>114</v>
      </c>
      <c r="F976" s="19">
        <v>42841</v>
      </c>
      <c r="G976" s="27" t="s">
        <v>273</v>
      </c>
      <c r="H976" s="23">
        <v>207915.45</v>
      </c>
      <c r="I976" s="21"/>
      <c r="J976" s="23">
        <v>681769.19</v>
      </c>
      <c r="K976" s="23">
        <v>90198.54</v>
      </c>
      <c r="L976" s="21"/>
      <c r="M976" s="23">
        <v>355704.14</v>
      </c>
      <c r="N976" s="23">
        <v>55238.77</v>
      </c>
      <c r="O976" s="23">
        <v>-27019.99</v>
      </c>
      <c r="P976" s="23">
        <v>-2088.77</v>
      </c>
      <c r="Q976" s="28">
        <f t="shared" si="30"/>
        <v>-29108.760000000002</v>
      </c>
      <c r="R976" s="23">
        <v>90281.51</v>
      </c>
      <c r="S976" s="21"/>
      <c r="T976" s="28">
        <f t="shared" si="31"/>
        <v>90281.51</v>
      </c>
      <c r="U976" s="21"/>
      <c r="W976" s="135">
        <f t="array" ref="W976">SUM(($D976=W$25)*($G976="CM")*($H976:$P976))</f>
        <v>1361717.3299999998</v>
      </c>
      <c r="X976" s="135">
        <f t="array" ref="X976">SUM(($D976=W$25)*($G976&lt;&gt;"CM")*($H976:$P976))</f>
        <v>0</v>
      </c>
      <c r="AA976" s="135">
        <f t="array" ref="AA976">SUM(($D976=AA$25)*($G976="CM")*(H976+I976+J976+K976+L976+N976))</f>
        <v>0</v>
      </c>
      <c r="AB976" s="135">
        <f t="array" ref="AB976">SUM(($D976=AA$25)*($G976&lt;&gt;"CM")*(H976+I976+J976+K976+L976+N976))</f>
        <v>0</v>
      </c>
    </row>
    <row r="977" spans="1:28" ht="15.75" thickBot="1" x14ac:dyDescent="0.3">
      <c r="A977" s="18" t="s">
        <v>22</v>
      </c>
      <c r="B977" s="18" t="s">
        <v>22</v>
      </c>
      <c r="C977" s="18" t="s">
        <v>113</v>
      </c>
      <c r="D977" s="27" t="s">
        <v>271</v>
      </c>
      <c r="E977" s="18" t="s">
        <v>114</v>
      </c>
      <c r="F977" s="19">
        <v>42842</v>
      </c>
      <c r="G977" s="27" t="s">
        <v>273</v>
      </c>
      <c r="H977" s="22">
        <v>204986.49</v>
      </c>
      <c r="I977" s="20"/>
      <c r="J977" s="22">
        <v>688040.99</v>
      </c>
      <c r="K977" s="22">
        <v>91027.42</v>
      </c>
      <c r="L977" s="20"/>
      <c r="M977" s="22">
        <v>358975.93</v>
      </c>
      <c r="N977" s="22">
        <v>55789.04</v>
      </c>
      <c r="O977" s="22">
        <v>-27268.46</v>
      </c>
      <c r="P977" s="22">
        <v>-2107.79</v>
      </c>
      <c r="Q977" s="28">
        <f t="shared" si="30"/>
        <v>-29376.25</v>
      </c>
      <c r="R977" s="22">
        <v>90794.41</v>
      </c>
      <c r="S977" s="20"/>
      <c r="T977" s="28">
        <f t="shared" si="31"/>
        <v>90794.41</v>
      </c>
      <c r="U977" s="20"/>
      <c r="W977" s="135">
        <f t="array" ref="W977">SUM(($D977=W$25)*($G977="CM")*($H977:$P977))</f>
        <v>1369443.62</v>
      </c>
      <c r="X977" s="135">
        <f t="array" ref="X977">SUM(($D977=W$25)*($G977&lt;&gt;"CM")*($H977:$P977))</f>
        <v>0</v>
      </c>
      <c r="AA977" s="135">
        <f t="array" ref="AA977">SUM(($D977=AA$25)*($G977="CM")*(H977+I977+J977+K977+L977+N977))</f>
        <v>0</v>
      </c>
      <c r="AB977" s="135">
        <f t="array" ref="AB977">SUM(($D977=AA$25)*($G977&lt;&gt;"CM")*(H977+I977+J977+K977+L977+N977))</f>
        <v>0</v>
      </c>
    </row>
    <row r="978" spans="1:28" ht="15.75" thickBot="1" x14ac:dyDescent="0.3">
      <c r="A978" s="18" t="s">
        <v>22</v>
      </c>
      <c r="B978" s="18" t="s">
        <v>22</v>
      </c>
      <c r="C978" s="18" t="s">
        <v>113</v>
      </c>
      <c r="D978" s="27" t="s">
        <v>271</v>
      </c>
      <c r="E978" s="18" t="s">
        <v>114</v>
      </c>
      <c r="F978" s="19">
        <v>42843</v>
      </c>
      <c r="G978" s="27" t="s">
        <v>273</v>
      </c>
      <c r="H978" s="23">
        <v>204157.78</v>
      </c>
      <c r="I978" s="21"/>
      <c r="J978" s="23">
        <v>596588.36</v>
      </c>
      <c r="K978" s="23">
        <v>78929.119999999995</v>
      </c>
      <c r="L978" s="21"/>
      <c r="M978" s="23">
        <v>311262.24</v>
      </c>
      <c r="N978" s="23">
        <v>48437.43</v>
      </c>
      <c r="O978" s="23">
        <v>-23643.94</v>
      </c>
      <c r="P978" s="23">
        <v>-1827.36</v>
      </c>
      <c r="Q978" s="28">
        <f t="shared" si="30"/>
        <v>-25471.3</v>
      </c>
      <c r="R978" s="23">
        <v>80481.77</v>
      </c>
      <c r="S978" s="21"/>
      <c r="T978" s="28">
        <f t="shared" si="31"/>
        <v>80481.77</v>
      </c>
      <c r="U978" s="21"/>
      <c r="W978" s="135">
        <f t="array" ref="W978">SUM(($D978=W$25)*($G978="CM")*($H978:$P978))</f>
        <v>1213903.6299999999</v>
      </c>
      <c r="X978" s="135">
        <f t="array" ref="X978">SUM(($D978=W$25)*($G978&lt;&gt;"CM")*($H978:$P978))</f>
        <v>0</v>
      </c>
      <c r="AA978" s="135">
        <f t="array" ref="AA978">SUM(($D978=AA$25)*($G978="CM")*(H978+I978+J978+K978+L978+N978))</f>
        <v>0</v>
      </c>
      <c r="AB978" s="135">
        <f t="array" ref="AB978">SUM(($D978=AA$25)*($G978&lt;&gt;"CM")*(H978+I978+J978+K978+L978+N978))</f>
        <v>0</v>
      </c>
    </row>
    <row r="979" spans="1:28" ht="15.75" thickBot="1" x14ac:dyDescent="0.3">
      <c r="A979" s="18" t="s">
        <v>22</v>
      </c>
      <c r="B979" s="18" t="s">
        <v>22</v>
      </c>
      <c r="C979" s="18" t="s">
        <v>113</v>
      </c>
      <c r="D979" s="27" t="s">
        <v>271</v>
      </c>
      <c r="E979" s="18" t="s">
        <v>114</v>
      </c>
      <c r="F979" s="19">
        <v>42844</v>
      </c>
      <c r="G979" s="27" t="s">
        <v>273</v>
      </c>
      <c r="H979" s="22">
        <v>149565.59</v>
      </c>
      <c r="I979" s="20"/>
      <c r="J979" s="22">
        <v>443260.6</v>
      </c>
      <c r="K979" s="22">
        <v>58643.83</v>
      </c>
      <c r="L979" s="20"/>
      <c r="M979" s="22">
        <v>231265.52</v>
      </c>
      <c r="N979" s="22">
        <v>36017.199999999997</v>
      </c>
      <c r="O979" s="22">
        <v>-17568.38</v>
      </c>
      <c r="P979" s="22">
        <v>-1357.41</v>
      </c>
      <c r="Q979" s="28">
        <f t="shared" si="30"/>
        <v>-18925.79</v>
      </c>
      <c r="R979" s="22">
        <v>59658.44</v>
      </c>
      <c r="S979" s="20"/>
      <c r="T979" s="28">
        <f t="shared" si="31"/>
        <v>59658.44</v>
      </c>
      <c r="U979" s="20"/>
      <c r="W979" s="135">
        <f t="array" ref="W979">SUM(($D979=W$25)*($G979="CM")*($H979:$P979))</f>
        <v>899826.94999999984</v>
      </c>
      <c r="X979" s="135">
        <f t="array" ref="X979">SUM(($D979=W$25)*($G979&lt;&gt;"CM")*($H979:$P979))</f>
        <v>0</v>
      </c>
      <c r="AA979" s="135">
        <f t="array" ref="AA979">SUM(($D979=AA$25)*($G979="CM")*(H979+I979+J979+K979+L979+N979))</f>
        <v>0</v>
      </c>
      <c r="AB979" s="135">
        <f t="array" ref="AB979">SUM(($D979=AA$25)*($G979&lt;&gt;"CM")*(H979+I979+J979+K979+L979+N979))</f>
        <v>0</v>
      </c>
    </row>
    <row r="980" spans="1:28" ht="15.75" thickBot="1" x14ac:dyDescent="0.3">
      <c r="A980" s="18" t="s">
        <v>22</v>
      </c>
      <c r="B980" s="18" t="s">
        <v>22</v>
      </c>
      <c r="C980" s="18" t="s">
        <v>113</v>
      </c>
      <c r="D980" s="27" t="s">
        <v>271</v>
      </c>
      <c r="E980" s="18" t="s">
        <v>114</v>
      </c>
      <c r="F980" s="19">
        <v>42845</v>
      </c>
      <c r="G980" s="27" t="s">
        <v>273</v>
      </c>
      <c r="H980" s="23">
        <v>180420</v>
      </c>
      <c r="I980" s="21"/>
      <c r="J980" s="23">
        <v>671956.23</v>
      </c>
      <c r="K980" s="23">
        <v>88900.56</v>
      </c>
      <c r="L980" s="21"/>
      <c r="M980" s="23">
        <v>350583.38</v>
      </c>
      <c r="N980" s="23">
        <v>54669.03</v>
      </c>
      <c r="O980" s="23">
        <v>-26631.45</v>
      </c>
      <c r="P980" s="23">
        <v>-2058.2399999999998</v>
      </c>
      <c r="Q980" s="28">
        <f t="shared" si="30"/>
        <v>-28689.690000000002</v>
      </c>
      <c r="R980" s="23">
        <v>87372.45</v>
      </c>
      <c r="S980" s="21"/>
      <c r="T980" s="28">
        <f t="shared" si="31"/>
        <v>87372.45</v>
      </c>
      <c r="U980" s="21"/>
      <c r="W980" s="135">
        <f t="array" ref="W980">SUM(($D980=W$25)*($G980="CM")*($H980:$P980))</f>
        <v>1317839.51</v>
      </c>
      <c r="X980" s="135">
        <f t="array" ref="X980">SUM(($D980=W$25)*($G980&lt;&gt;"CM")*($H980:$P980))</f>
        <v>0</v>
      </c>
      <c r="AA980" s="135">
        <f t="array" ref="AA980">SUM(($D980=AA$25)*($G980="CM")*(H980+I980+J980+K980+L980+N980))</f>
        <v>0</v>
      </c>
      <c r="AB980" s="135">
        <f t="array" ref="AB980">SUM(($D980=AA$25)*($G980&lt;&gt;"CM")*(H980+I980+J980+K980+L980+N980))</f>
        <v>0</v>
      </c>
    </row>
    <row r="981" spans="1:28" ht="15.75" thickBot="1" x14ac:dyDescent="0.3">
      <c r="A981" s="18" t="s">
        <v>22</v>
      </c>
      <c r="B981" s="18" t="s">
        <v>22</v>
      </c>
      <c r="C981" s="18" t="s">
        <v>113</v>
      </c>
      <c r="D981" s="27" t="s">
        <v>271</v>
      </c>
      <c r="E981" s="18" t="s">
        <v>114</v>
      </c>
      <c r="F981" s="19">
        <v>42846</v>
      </c>
      <c r="G981" s="27" t="s">
        <v>273</v>
      </c>
      <c r="H981" s="22">
        <v>1079.01</v>
      </c>
      <c r="I981" s="20"/>
      <c r="J981" s="22">
        <v>2294.35</v>
      </c>
      <c r="K981" s="22">
        <v>303.52</v>
      </c>
      <c r="L981" s="20"/>
      <c r="M981" s="22">
        <v>1197.03</v>
      </c>
      <c r="N981" s="22">
        <v>186.3</v>
      </c>
      <c r="O981" s="22">
        <v>-90.99</v>
      </c>
      <c r="P981" s="22">
        <v>-7.01</v>
      </c>
      <c r="Q981" s="28">
        <f t="shared" si="30"/>
        <v>-98</v>
      </c>
      <c r="R981" s="22">
        <v>328.99</v>
      </c>
      <c r="S981" s="20"/>
      <c r="T981" s="28">
        <f t="shared" si="31"/>
        <v>328.99</v>
      </c>
      <c r="U981" s="20"/>
      <c r="W981" s="135">
        <f t="array" ref="W981">SUM(($D981=W$25)*($G981="CM")*($H981:$P981))</f>
        <v>4962.21</v>
      </c>
      <c r="X981" s="135">
        <f t="array" ref="X981">SUM(($D981=W$25)*($G981&lt;&gt;"CM")*($H981:$P981))</f>
        <v>0</v>
      </c>
      <c r="AA981" s="135">
        <f t="array" ref="AA981">SUM(($D981=AA$25)*($G981="CM")*(H981+I981+J981+K981+L981+N981))</f>
        <v>0</v>
      </c>
      <c r="AB981" s="135">
        <f t="array" ref="AB981">SUM(($D981=AA$25)*($G981&lt;&gt;"CM")*(H981+I981+J981+K981+L981+N981))</f>
        <v>0</v>
      </c>
    </row>
    <row r="982" spans="1:28" ht="15.75" thickBot="1" x14ac:dyDescent="0.3">
      <c r="A982" s="18" t="s">
        <v>22</v>
      </c>
      <c r="B982" s="18" t="s">
        <v>22</v>
      </c>
      <c r="C982" s="18" t="s">
        <v>113</v>
      </c>
      <c r="D982" s="27" t="s">
        <v>271</v>
      </c>
      <c r="E982" s="18" t="s">
        <v>114</v>
      </c>
      <c r="F982" s="19">
        <v>42847</v>
      </c>
      <c r="G982" s="27" t="s">
        <v>273</v>
      </c>
      <c r="H982" s="23">
        <v>0.36</v>
      </c>
      <c r="I982" s="21"/>
      <c r="J982" s="23">
        <v>0</v>
      </c>
      <c r="K982" s="23">
        <v>0</v>
      </c>
      <c r="L982" s="21"/>
      <c r="M982" s="23">
        <v>0</v>
      </c>
      <c r="N982" s="23">
        <v>0</v>
      </c>
      <c r="O982" s="23">
        <v>0</v>
      </c>
      <c r="P982" s="23">
        <v>0</v>
      </c>
      <c r="Q982" s="28">
        <f t="shared" si="30"/>
        <v>0</v>
      </c>
      <c r="R982" s="23">
        <v>0.02</v>
      </c>
      <c r="S982" s="21"/>
      <c r="T982" s="28">
        <f t="shared" si="31"/>
        <v>0.02</v>
      </c>
      <c r="U982" s="21"/>
      <c r="W982" s="135">
        <f t="array" ref="W982">SUM(($D982=W$25)*($G982="CM")*($H982:$P982))</f>
        <v>0.36</v>
      </c>
      <c r="X982" s="135">
        <f t="array" ref="X982">SUM(($D982=W$25)*($G982&lt;&gt;"CM")*($H982:$P982))</f>
        <v>0</v>
      </c>
      <c r="AA982" s="135">
        <f t="array" ref="AA982">SUM(($D982=AA$25)*($G982="CM")*(H982+I982+J982+K982+L982+N982))</f>
        <v>0</v>
      </c>
      <c r="AB982" s="135">
        <f t="array" ref="AB982">SUM(($D982=AA$25)*($G982&lt;&gt;"CM")*(H982+I982+J982+K982+L982+N982))</f>
        <v>0</v>
      </c>
    </row>
    <row r="983" spans="1:28" ht="15.75" thickBot="1" x14ac:dyDescent="0.3">
      <c r="A983" s="18" t="s">
        <v>22</v>
      </c>
      <c r="B983" s="18" t="s">
        <v>22</v>
      </c>
      <c r="C983" s="18" t="s">
        <v>113</v>
      </c>
      <c r="D983" s="27" t="s">
        <v>271</v>
      </c>
      <c r="E983" s="18" t="s">
        <v>114</v>
      </c>
      <c r="F983" s="19">
        <v>42848</v>
      </c>
      <c r="G983" s="27" t="s">
        <v>273</v>
      </c>
      <c r="H983" s="22">
        <v>1299.33</v>
      </c>
      <c r="I983" s="20"/>
      <c r="J983" s="22">
        <v>2306.48</v>
      </c>
      <c r="K983" s="22">
        <v>305.16000000000003</v>
      </c>
      <c r="L983" s="20"/>
      <c r="M983" s="22">
        <v>1203.48</v>
      </c>
      <c r="N983" s="22">
        <v>187.88</v>
      </c>
      <c r="O983" s="22">
        <v>-91.49</v>
      </c>
      <c r="P983" s="22">
        <v>-7.06</v>
      </c>
      <c r="Q983" s="28">
        <f t="shared" si="30"/>
        <v>-98.55</v>
      </c>
      <c r="R983" s="22">
        <v>344.94</v>
      </c>
      <c r="S983" s="20"/>
      <c r="T983" s="28">
        <f t="shared" si="31"/>
        <v>344.94</v>
      </c>
      <c r="U983" s="20"/>
      <c r="W983" s="135">
        <f t="array" ref="W983">SUM(($D983=W$25)*($G983="CM")*($H983:$P983))</f>
        <v>5203.78</v>
      </c>
      <c r="X983" s="135">
        <f t="array" ref="X983">SUM(($D983=W$25)*($G983&lt;&gt;"CM")*($H983:$P983))</f>
        <v>0</v>
      </c>
      <c r="AA983" s="135">
        <f t="array" ref="AA983">SUM(($D983=AA$25)*($G983="CM")*(H983+I983+J983+K983+L983+N983))</f>
        <v>0</v>
      </c>
      <c r="AB983" s="135">
        <f t="array" ref="AB983">SUM(($D983=AA$25)*($G983&lt;&gt;"CM")*(H983+I983+J983+K983+L983+N983))</f>
        <v>0</v>
      </c>
    </row>
    <row r="984" spans="1:28" ht="15.75" thickBot="1" x14ac:dyDescent="0.3">
      <c r="A984" s="18" t="s">
        <v>22</v>
      </c>
      <c r="B984" s="18" t="s">
        <v>22</v>
      </c>
      <c r="C984" s="18" t="s">
        <v>113</v>
      </c>
      <c r="D984" s="27" t="s">
        <v>271</v>
      </c>
      <c r="E984" s="18" t="s">
        <v>114</v>
      </c>
      <c r="F984" s="19">
        <v>42849</v>
      </c>
      <c r="G984" s="27" t="s">
        <v>273</v>
      </c>
      <c r="H984" s="23">
        <v>2739.48</v>
      </c>
      <c r="I984" s="21"/>
      <c r="J984" s="23">
        <v>5197.83</v>
      </c>
      <c r="K984" s="23">
        <v>687.66</v>
      </c>
      <c r="L984" s="21"/>
      <c r="M984" s="23">
        <v>2711.82</v>
      </c>
      <c r="N984" s="23">
        <v>423.04</v>
      </c>
      <c r="O984" s="23">
        <v>-205.95</v>
      </c>
      <c r="P984" s="23">
        <v>-15.94</v>
      </c>
      <c r="Q984" s="28">
        <f t="shared" si="30"/>
        <v>-221.89</v>
      </c>
      <c r="R984" s="23">
        <v>765.04</v>
      </c>
      <c r="S984" s="21"/>
      <c r="T984" s="28">
        <f t="shared" si="31"/>
        <v>765.04</v>
      </c>
      <c r="U984" s="21"/>
      <c r="W984" s="135">
        <f t="array" ref="W984">SUM(($D984=W$25)*($G984="CM")*($H984:$P984))</f>
        <v>11537.939999999999</v>
      </c>
      <c r="X984" s="135">
        <f t="array" ref="X984">SUM(($D984=W$25)*($G984&lt;&gt;"CM")*($H984:$P984))</f>
        <v>0</v>
      </c>
      <c r="AA984" s="135">
        <f t="array" ref="AA984">SUM(($D984=AA$25)*($G984="CM")*(H984+I984+J984+K984+L984+N984))</f>
        <v>0</v>
      </c>
      <c r="AB984" s="135">
        <f t="array" ref="AB984">SUM(($D984=AA$25)*($G984&lt;&gt;"CM")*(H984+I984+J984+K984+L984+N984))</f>
        <v>0</v>
      </c>
    </row>
    <row r="985" spans="1:28" ht="15.75" thickBot="1" x14ac:dyDescent="0.3">
      <c r="A985" s="18" t="s">
        <v>22</v>
      </c>
      <c r="B985" s="18" t="s">
        <v>22</v>
      </c>
      <c r="C985" s="18" t="s">
        <v>113</v>
      </c>
      <c r="D985" s="27" t="s">
        <v>271</v>
      </c>
      <c r="E985" s="18" t="s">
        <v>114</v>
      </c>
      <c r="F985" s="19">
        <v>42850</v>
      </c>
      <c r="G985" s="27" t="s">
        <v>273</v>
      </c>
      <c r="H985" s="22">
        <v>2055.2600000000002</v>
      </c>
      <c r="I985" s="20"/>
      <c r="J985" s="22">
        <v>3457.99</v>
      </c>
      <c r="K985" s="22">
        <v>457.56</v>
      </c>
      <c r="L985" s="20"/>
      <c r="M985" s="22">
        <v>1804.24</v>
      </c>
      <c r="N985" s="22">
        <v>281.74</v>
      </c>
      <c r="O985" s="22">
        <v>-137.16999999999999</v>
      </c>
      <c r="P985" s="22">
        <v>-10.47</v>
      </c>
      <c r="Q985" s="28">
        <f t="shared" si="30"/>
        <v>-147.63999999999999</v>
      </c>
      <c r="R985" s="22">
        <v>524.37</v>
      </c>
      <c r="S985" s="20"/>
      <c r="T985" s="28">
        <f t="shared" si="31"/>
        <v>524.37</v>
      </c>
      <c r="U985" s="20"/>
      <c r="W985" s="135">
        <f t="array" ref="W985">SUM(($D985=W$25)*($G985="CM")*($H985:$P985))</f>
        <v>7909.15</v>
      </c>
      <c r="X985" s="135">
        <f t="array" ref="X985">SUM(($D985=W$25)*($G985&lt;&gt;"CM")*($H985:$P985))</f>
        <v>0</v>
      </c>
      <c r="AA985" s="135">
        <f t="array" ref="AA985">SUM(($D985=AA$25)*($G985="CM")*(H985+I985+J985+K985+L985+N985))</f>
        <v>0</v>
      </c>
      <c r="AB985" s="135">
        <f t="array" ref="AB985">SUM(($D985=AA$25)*($G985&lt;&gt;"CM")*(H985+I985+J985+K985+L985+N985))</f>
        <v>0</v>
      </c>
    </row>
    <row r="986" spans="1:28" ht="15.75" thickBot="1" x14ac:dyDescent="0.3">
      <c r="A986" s="18" t="s">
        <v>22</v>
      </c>
      <c r="B986" s="18" t="s">
        <v>22</v>
      </c>
      <c r="C986" s="18" t="s">
        <v>113</v>
      </c>
      <c r="D986" s="27" t="s">
        <v>271</v>
      </c>
      <c r="E986" s="18" t="s">
        <v>114</v>
      </c>
      <c r="F986" s="19">
        <v>42851</v>
      </c>
      <c r="G986" s="27" t="s">
        <v>273</v>
      </c>
      <c r="H986" s="23">
        <v>1793.78</v>
      </c>
      <c r="I986" s="21"/>
      <c r="J986" s="23">
        <v>2866.12</v>
      </c>
      <c r="K986" s="23">
        <v>379.2</v>
      </c>
      <c r="L986" s="21"/>
      <c r="M986" s="23">
        <v>1495.36</v>
      </c>
      <c r="N986" s="23">
        <v>233.56</v>
      </c>
      <c r="O986" s="23">
        <v>-113.64</v>
      </c>
      <c r="P986" s="23">
        <v>-8.75</v>
      </c>
      <c r="Q986" s="28">
        <f t="shared" si="30"/>
        <v>-122.39</v>
      </c>
      <c r="R986" s="23">
        <v>440.59</v>
      </c>
      <c r="S986" s="21"/>
      <c r="T986" s="28">
        <f t="shared" si="31"/>
        <v>440.59</v>
      </c>
      <c r="U986" s="21"/>
      <c r="W986" s="135">
        <f t="array" ref="W986">SUM(($D986=W$25)*($G986="CM")*($H986:$P986))</f>
        <v>6645.6299999999992</v>
      </c>
      <c r="X986" s="135">
        <f t="array" ref="X986">SUM(($D986=W$25)*($G986&lt;&gt;"CM")*($H986:$P986))</f>
        <v>0</v>
      </c>
      <c r="AA986" s="135">
        <f t="array" ref="AA986">SUM(($D986=AA$25)*($G986="CM")*(H986+I986+J986+K986+L986+N986))</f>
        <v>0</v>
      </c>
      <c r="AB986" s="135">
        <f t="array" ref="AB986">SUM(($D986=AA$25)*($G986&lt;&gt;"CM")*(H986+I986+J986+K986+L986+N986))</f>
        <v>0</v>
      </c>
    </row>
    <row r="987" spans="1:28" ht="15.75" thickBot="1" x14ac:dyDescent="0.3">
      <c r="A987" s="18" t="s">
        <v>22</v>
      </c>
      <c r="B987" s="18" t="s">
        <v>22</v>
      </c>
      <c r="C987" s="18" t="s">
        <v>113</v>
      </c>
      <c r="D987" s="27" t="s">
        <v>271</v>
      </c>
      <c r="E987" s="18" t="s">
        <v>114</v>
      </c>
      <c r="F987" s="19">
        <v>42852</v>
      </c>
      <c r="G987" s="27" t="s">
        <v>273</v>
      </c>
      <c r="H987" s="22">
        <v>2669.51</v>
      </c>
      <c r="I987" s="20"/>
      <c r="J987" s="22">
        <v>4217.49</v>
      </c>
      <c r="K987" s="22">
        <v>557.9</v>
      </c>
      <c r="L987" s="20"/>
      <c r="M987" s="22">
        <v>2200.39</v>
      </c>
      <c r="N987" s="22">
        <v>343.94</v>
      </c>
      <c r="O987" s="22">
        <v>-167.32</v>
      </c>
      <c r="P987" s="22">
        <v>-12.81</v>
      </c>
      <c r="Q987" s="28">
        <f t="shared" si="30"/>
        <v>-180.13</v>
      </c>
      <c r="R987" s="22">
        <v>650.35</v>
      </c>
      <c r="S987" s="20"/>
      <c r="T987" s="28">
        <f t="shared" si="31"/>
        <v>650.35</v>
      </c>
      <c r="U987" s="20"/>
      <c r="W987" s="135">
        <f t="array" ref="W987">SUM(($D987=W$25)*($G987="CM")*($H987:$P987))</f>
        <v>9809.1</v>
      </c>
      <c r="X987" s="135">
        <f t="array" ref="X987">SUM(($D987=W$25)*($G987&lt;&gt;"CM")*($H987:$P987))</f>
        <v>0</v>
      </c>
      <c r="AA987" s="135">
        <f t="array" ref="AA987">SUM(($D987=AA$25)*($G987="CM")*(H987+I987+J987+K987+L987+N987))</f>
        <v>0</v>
      </c>
      <c r="AB987" s="135">
        <f t="array" ref="AB987">SUM(($D987=AA$25)*($G987&lt;&gt;"CM")*(H987+I987+J987+K987+L987+N987))</f>
        <v>0</v>
      </c>
    </row>
    <row r="988" spans="1:28" ht="15.75" thickBot="1" x14ac:dyDescent="0.3">
      <c r="A988" s="18" t="s">
        <v>22</v>
      </c>
      <c r="B988" s="18" t="s">
        <v>22</v>
      </c>
      <c r="C988" s="18" t="s">
        <v>113</v>
      </c>
      <c r="D988" s="27" t="s">
        <v>271</v>
      </c>
      <c r="E988" s="18" t="s">
        <v>114</v>
      </c>
      <c r="F988" s="19">
        <v>42853</v>
      </c>
      <c r="G988" s="27" t="s">
        <v>273</v>
      </c>
      <c r="H988" s="23">
        <v>2222.83</v>
      </c>
      <c r="I988" s="21"/>
      <c r="J988" s="23">
        <v>4412.18</v>
      </c>
      <c r="K988" s="23">
        <v>583.77</v>
      </c>
      <c r="L988" s="21"/>
      <c r="M988" s="23">
        <v>2302.0700000000002</v>
      </c>
      <c r="N988" s="23">
        <v>359.67</v>
      </c>
      <c r="O988" s="23">
        <v>-174.74</v>
      </c>
      <c r="P988" s="23">
        <v>-13.55</v>
      </c>
      <c r="Q988" s="28">
        <f t="shared" si="30"/>
        <v>-188.29000000000002</v>
      </c>
      <c r="R988" s="23">
        <v>642.53</v>
      </c>
      <c r="S988" s="21"/>
      <c r="T988" s="28">
        <f t="shared" si="31"/>
        <v>642.53</v>
      </c>
      <c r="U988" s="21"/>
      <c r="W988" s="135">
        <f t="array" ref="W988">SUM(($D988=W$25)*($G988="CM")*($H988:$P988))</f>
        <v>9692.2300000000014</v>
      </c>
      <c r="X988" s="135">
        <f t="array" ref="X988">SUM(($D988=W$25)*($G988&lt;&gt;"CM")*($H988:$P988))</f>
        <v>0</v>
      </c>
      <c r="AA988" s="135">
        <f t="array" ref="AA988">SUM(($D988=AA$25)*($G988="CM")*(H988+I988+J988+K988+L988+N988))</f>
        <v>0</v>
      </c>
      <c r="AB988" s="135">
        <f t="array" ref="AB988">SUM(($D988=AA$25)*($G988&lt;&gt;"CM")*(H988+I988+J988+K988+L988+N988))</f>
        <v>0</v>
      </c>
    </row>
    <row r="989" spans="1:28" ht="15.75" thickBot="1" x14ac:dyDescent="0.3">
      <c r="A989" s="18" t="s">
        <v>22</v>
      </c>
      <c r="B989" s="18" t="s">
        <v>22</v>
      </c>
      <c r="C989" s="18" t="s">
        <v>113</v>
      </c>
      <c r="D989" s="27" t="s">
        <v>271</v>
      </c>
      <c r="E989" s="18" t="s">
        <v>114</v>
      </c>
      <c r="F989" s="19">
        <v>42854</v>
      </c>
      <c r="G989" s="27" t="s">
        <v>273</v>
      </c>
      <c r="H989" s="22">
        <v>209169.6</v>
      </c>
      <c r="I989" s="20"/>
      <c r="J989" s="22">
        <v>722928.4</v>
      </c>
      <c r="K989" s="22">
        <v>95644.05</v>
      </c>
      <c r="L989" s="20"/>
      <c r="M989" s="22">
        <v>377179.36</v>
      </c>
      <c r="N989" s="22">
        <v>58923.19</v>
      </c>
      <c r="O989" s="22">
        <v>-28651.15</v>
      </c>
      <c r="P989" s="22">
        <v>-2214.0500000000002</v>
      </c>
      <c r="Q989" s="28">
        <f t="shared" si="30"/>
        <v>-30865.200000000001</v>
      </c>
      <c r="R989" s="22">
        <v>95006.74</v>
      </c>
      <c r="S989" s="20"/>
      <c r="T989" s="28">
        <f t="shared" si="31"/>
        <v>95006.74</v>
      </c>
      <c r="U989" s="20"/>
      <c r="W989" s="135">
        <f t="array" ref="W989">SUM(($D989=W$25)*($G989="CM")*($H989:$P989))</f>
        <v>1432979.4000000001</v>
      </c>
      <c r="X989" s="135">
        <f t="array" ref="X989">SUM(($D989=W$25)*($G989&lt;&gt;"CM")*($H989:$P989))</f>
        <v>0</v>
      </c>
      <c r="AA989" s="135">
        <f t="array" ref="AA989">SUM(($D989=AA$25)*($G989="CM")*(H989+I989+J989+K989+L989+N989))</f>
        <v>0</v>
      </c>
      <c r="AB989" s="135">
        <f t="array" ref="AB989">SUM(($D989=AA$25)*($G989&lt;&gt;"CM")*(H989+I989+J989+K989+L989+N989))</f>
        <v>0</v>
      </c>
    </row>
    <row r="990" spans="1:28" ht="15.75" thickBot="1" x14ac:dyDescent="0.3">
      <c r="A990" s="18" t="s">
        <v>22</v>
      </c>
      <c r="B990" s="18" t="s">
        <v>22</v>
      </c>
      <c r="C990" s="18" t="s">
        <v>113</v>
      </c>
      <c r="D990" s="27" t="s">
        <v>271</v>
      </c>
      <c r="E990" s="18" t="s">
        <v>114</v>
      </c>
      <c r="F990" s="19">
        <v>42855</v>
      </c>
      <c r="G990" s="27" t="s">
        <v>273</v>
      </c>
      <c r="H990" s="23">
        <v>214915.55</v>
      </c>
      <c r="I990" s="21"/>
      <c r="J990" s="23">
        <v>678343.42</v>
      </c>
      <c r="K990" s="23">
        <v>89744.69</v>
      </c>
      <c r="L990" s="21"/>
      <c r="M990" s="23">
        <v>353917.42</v>
      </c>
      <c r="N990" s="23">
        <v>55326.37</v>
      </c>
      <c r="O990" s="23">
        <v>-26883.77</v>
      </c>
      <c r="P990" s="23">
        <v>-2078.54</v>
      </c>
      <c r="Q990" s="28">
        <f t="shared" si="30"/>
        <v>-28962.31</v>
      </c>
      <c r="R990" s="23">
        <v>90386.12</v>
      </c>
      <c r="S990" s="21"/>
      <c r="T990" s="28">
        <f t="shared" si="31"/>
        <v>90386.12</v>
      </c>
      <c r="U990" s="21"/>
      <c r="W990" s="135">
        <f t="array" ref="W990">SUM(($D990=W$25)*($G990="CM")*($H990:$P990))</f>
        <v>1363285.14</v>
      </c>
      <c r="X990" s="135">
        <f t="array" ref="X990">SUM(($D990=W$25)*($G990&lt;&gt;"CM")*($H990:$P990))</f>
        <v>0</v>
      </c>
      <c r="AA990" s="135">
        <f t="array" ref="AA990">SUM(($D990=AA$25)*($G990="CM")*(H990+I990+J990+K990+L990+N990))</f>
        <v>0</v>
      </c>
      <c r="AB990" s="135">
        <f t="array" ref="AB990">SUM(($D990=AA$25)*($G990&lt;&gt;"CM")*(H990+I990+J990+K990+L990+N990))</f>
        <v>0</v>
      </c>
    </row>
    <row r="991" spans="1:28" ht="15.75" thickBot="1" x14ac:dyDescent="0.3">
      <c r="A991" s="18" t="s">
        <v>22</v>
      </c>
      <c r="B991" s="18" t="s">
        <v>22</v>
      </c>
      <c r="C991" s="18" t="s">
        <v>115</v>
      </c>
      <c r="D991" s="27" t="s">
        <v>271</v>
      </c>
      <c r="E991" s="18" t="s">
        <v>116</v>
      </c>
      <c r="F991" s="19">
        <v>42828</v>
      </c>
      <c r="G991" s="27" t="s">
        <v>273</v>
      </c>
      <c r="H991" s="22">
        <v>63.6</v>
      </c>
      <c r="I991" s="20"/>
      <c r="J991" s="22">
        <v>372.55</v>
      </c>
      <c r="K991" s="22">
        <v>49.3</v>
      </c>
      <c r="L991" s="20"/>
      <c r="M991" s="22">
        <v>194.37</v>
      </c>
      <c r="N991" s="22">
        <v>29.69</v>
      </c>
      <c r="O991" s="22">
        <v>-14.76</v>
      </c>
      <c r="P991" s="22">
        <v>-1.1399999999999999</v>
      </c>
      <c r="Q991" s="28">
        <f t="shared" si="30"/>
        <v>-15.9</v>
      </c>
      <c r="R991" s="22">
        <v>45.98</v>
      </c>
      <c r="S991" s="20"/>
      <c r="T991" s="28">
        <f t="shared" si="31"/>
        <v>45.98</v>
      </c>
      <c r="U991" s="20"/>
      <c r="W991" s="135">
        <f t="array" ref="W991">SUM(($D991=W$25)*($G991="CM")*($H991:$P991))</f>
        <v>693.61000000000013</v>
      </c>
      <c r="X991" s="135">
        <f t="array" ref="X991">SUM(($D991=W$25)*($G991&lt;&gt;"CM")*($H991:$P991))</f>
        <v>0</v>
      </c>
      <c r="AA991" s="135">
        <f t="array" ref="AA991">SUM(($D991=AA$25)*($G991="CM")*(H991+I991+J991+K991+L991+N991))</f>
        <v>0</v>
      </c>
      <c r="AB991" s="135">
        <f t="array" ref="AB991">SUM(($D991=AA$25)*($G991&lt;&gt;"CM")*(H991+I991+J991+K991+L991+N991))</f>
        <v>0</v>
      </c>
    </row>
    <row r="992" spans="1:28" ht="15.75" thickBot="1" x14ac:dyDescent="0.3">
      <c r="A992" s="18" t="s">
        <v>22</v>
      </c>
      <c r="B992" s="18" t="s">
        <v>22</v>
      </c>
      <c r="C992" s="18" t="s">
        <v>115</v>
      </c>
      <c r="D992" s="27" t="s">
        <v>271</v>
      </c>
      <c r="E992" s="18" t="s">
        <v>116</v>
      </c>
      <c r="F992" s="19">
        <v>42829</v>
      </c>
      <c r="G992" s="27" t="s">
        <v>273</v>
      </c>
      <c r="H992" s="23">
        <v>21.5</v>
      </c>
      <c r="I992" s="21"/>
      <c r="J992" s="23">
        <v>60.22</v>
      </c>
      <c r="K992" s="23">
        <v>7.97</v>
      </c>
      <c r="L992" s="21"/>
      <c r="M992" s="23">
        <v>31.42</v>
      </c>
      <c r="N992" s="23">
        <v>4.8099999999999996</v>
      </c>
      <c r="O992" s="23">
        <v>-2.39</v>
      </c>
      <c r="P992" s="23">
        <v>-0.18</v>
      </c>
      <c r="Q992" s="28">
        <f t="shared" si="30"/>
        <v>-2.5700000000000003</v>
      </c>
      <c r="R992" s="23">
        <v>8.18</v>
      </c>
      <c r="S992" s="21"/>
      <c r="T992" s="28">
        <f t="shared" si="31"/>
        <v>8.18</v>
      </c>
      <c r="U992" s="21"/>
      <c r="W992" s="135">
        <f t="array" ref="W992">SUM(($D992=W$25)*($G992="CM")*($H992:$P992))</f>
        <v>123.35</v>
      </c>
      <c r="X992" s="135">
        <f t="array" ref="X992">SUM(($D992=W$25)*($G992&lt;&gt;"CM")*($H992:$P992))</f>
        <v>0</v>
      </c>
      <c r="AA992" s="135">
        <f t="array" ref="AA992">SUM(($D992=AA$25)*($G992="CM")*(H992+I992+J992+K992+L992+N992))</f>
        <v>0</v>
      </c>
      <c r="AB992" s="135">
        <f t="array" ref="AB992">SUM(($D992=AA$25)*($G992&lt;&gt;"CM")*(H992+I992+J992+K992+L992+N992))</f>
        <v>0</v>
      </c>
    </row>
    <row r="993" spans="1:28" ht="15.75" thickBot="1" x14ac:dyDescent="0.3">
      <c r="A993" s="18" t="s">
        <v>22</v>
      </c>
      <c r="B993" s="18" t="s">
        <v>22</v>
      </c>
      <c r="C993" s="18" t="s">
        <v>115</v>
      </c>
      <c r="D993" s="27" t="s">
        <v>271</v>
      </c>
      <c r="E993" s="18" t="s">
        <v>116</v>
      </c>
      <c r="F993" s="19">
        <v>42830</v>
      </c>
      <c r="G993" s="27" t="s">
        <v>273</v>
      </c>
      <c r="H993" s="22">
        <v>43</v>
      </c>
      <c r="I993" s="20"/>
      <c r="J993" s="22">
        <v>138.93</v>
      </c>
      <c r="K993" s="22">
        <v>18.38</v>
      </c>
      <c r="L993" s="20"/>
      <c r="M993" s="22">
        <v>72.48</v>
      </c>
      <c r="N993" s="22">
        <v>11.09</v>
      </c>
      <c r="O993" s="22">
        <v>-5.51</v>
      </c>
      <c r="P993" s="22">
        <v>-0.42</v>
      </c>
      <c r="Q993" s="28">
        <f t="shared" si="30"/>
        <v>-5.93</v>
      </c>
      <c r="R993" s="22">
        <v>18.420000000000002</v>
      </c>
      <c r="S993" s="20"/>
      <c r="T993" s="28">
        <f t="shared" si="31"/>
        <v>18.420000000000002</v>
      </c>
      <c r="U993" s="20"/>
      <c r="W993" s="135">
        <f t="array" ref="W993">SUM(($D993=W$25)*($G993="CM")*($H993:$P993))</f>
        <v>277.95</v>
      </c>
      <c r="X993" s="135">
        <f t="array" ref="X993">SUM(($D993=W$25)*($G993&lt;&gt;"CM")*($H993:$P993))</f>
        <v>0</v>
      </c>
      <c r="AA993" s="135">
        <f t="array" ref="AA993">SUM(($D993=AA$25)*($G993="CM")*(H993+I993+J993+K993+L993+N993))</f>
        <v>0</v>
      </c>
      <c r="AB993" s="135">
        <f t="array" ref="AB993">SUM(($D993=AA$25)*($G993&lt;&gt;"CM")*(H993+I993+J993+K993+L993+N993))</f>
        <v>0</v>
      </c>
    </row>
    <row r="994" spans="1:28" ht="15.75" thickBot="1" x14ac:dyDescent="0.3">
      <c r="A994" s="18" t="s">
        <v>22</v>
      </c>
      <c r="B994" s="18" t="s">
        <v>22</v>
      </c>
      <c r="C994" s="18" t="s">
        <v>115</v>
      </c>
      <c r="D994" s="27" t="s">
        <v>271</v>
      </c>
      <c r="E994" s="18" t="s">
        <v>116</v>
      </c>
      <c r="F994" s="19">
        <v>42831</v>
      </c>
      <c r="G994" s="27" t="s">
        <v>273</v>
      </c>
      <c r="H994" s="23">
        <v>43.38</v>
      </c>
      <c r="I994" s="21"/>
      <c r="J994" s="23">
        <v>154.97</v>
      </c>
      <c r="K994" s="23">
        <v>20.5</v>
      </c>
      <c r="L994" s="21"/>
      <c r="M994" s="23">
        <v>80.849999999999994</v>
      </c>
      <c r="N994" s="23">
        <v>12.39</v>
      </c>
      <c r="O994" s="23">
        <v>-6.14</v>
      </c>
      <c r="P994" s="23">
        <v>-0.47</v>
      </c>
      <c r="Q994" s="28">
        <f t="shared" si="30"/>
        <v>-6.6099999999999994</v>
      </c>
      <c r="R994" s="23">
        <v>20.260000000000002</v>
      </c>
      <c r="S994" s="21"/>
      <c r="T994" s="28">
        <f t="shared" si="31"/>
        <v>20.260000000000002</v>
      </c>
      <c r="U994" s="21"/>
      <c r="W994" s="135">
        <f t="array" ref="W994">SUM(($D994=W$25)*($G994="CM")*($H994:$P994))</f>
        <v>305.47999999999996</v>
      </c>
      <c r="X994" s="135">
        <f t="array" ref="X994">SUM(($D994=W$25)*($G994&lt;&gt;"CM")*($H994:$P994))</f>
        <v>0</v>
      </c>
      <c r="AA994" s="135">
        <f t="array" ref="AA994">SUM(($D994=AA$25)*($G994="CM")*(H994+I994+J994+K994+L994+N994))</f>
        <v>0</v>
      </c>
      <c r="AB994" s="135">
        <f t="array" ref="AB994">SUM(($D994=AA$25)*($G994&lt;&gt;"CM")*(H994+I994+J994+K994+L994+N994))</f>
        <v>0</v>
      </c>
    </row>
    <row r="995" spans="1:28" ht="15.75" thickBot="1" x14ac:dyDescent="0.3">
      <c r="A995" s="18" t="s">
        <v>22</v>
      </c>
      <c r="B995" s="18" t="s">
        <v>22</v>
      </c>
      <c r="C995" s="18" t="s">
        <v>115</v>
      </c>
      <c r="D995" s="27" t="s">
        <v>271</v>
      </c>
      <c r="E995" s="18" t="s">
        <v>116</v>
      </c>
      <c r="F995" s="19">
        <v>42832</v>
      </c>
      <c r="G995" s="27" t="s">
        <v>273</v>
      </c>
      <c r="H995" s="22">
        <v>43</v>
      </c>
      <c r="I995" s="20"/>
      <c r="J995" s="22">
        <v>198.78</v>
      </c>
      <c r="K995" s="22">
        <v>26.31</v>
      </c>
      <c r="L995" s="20"/>
      <c r="M995" s="22">
        <v>103.71</v>
      </c>
      <c r="N995" s="22">
        <v>15.92</v>
      </c>
      <c r="O995" s="22">
        <v>-7.88</v>
      </c>
      <c r="P995" s="22">
        <v>-0.61</v>
      </c>
      <c r="Q995" s="28">
        <f t="shared" si="30"/>
        <v>-8.49</v>
      </c>
      <c r="R995" s="22">
        <v>25.14</v>
      </c>
      <c r="S995" s="20"/>
      <c r="T995" s="28">
        <f t="shared" si="31"/>
        <v>25.14</v>
      </c>
      <c r="U995" s="20"/>
      <c r="W995" s="135">
        <f t="array" ref="W995">SUM(($D995=W$25)*($G995="CM")*($H995:$P995))</f>
        <v>379.22999999999996</v>
      </c>
      <c r="X995" s="135">
        <f t="array" ref="X995">SUM(($D995=W$25)*($G995&lt;&gt;"CM")*($H995:$P995))</f>
        <v>0</v>
      </c>
      <c r="AA995" s="135">
        <f t="array" ref="AA995">SUM(($D995=AA$25)*($G995="CM")*(H995+I995+J995+K995+L995+N995))</f>
        <v>0</v>
      </c>
      <c r="AB995" s="135">
        <f t="array" ref="AB995">SUM(($D995=AA$25)*($G995&lt;&gt;"CM")*(H995+I995+J995+K995+L995+N995))</f>
        <v>0</v>
      </c>
    </row>
    <row r="996" spans="1:28" ht="15.75" thickBot="1" x14ac:dyDescent="0.3">
      <c r="A996" s="18" t="s">
        <v>22</v>
      </c>
      <c r="B996" s="18" t="s">
        <v>22</v>
      </c>
      <c r="C996" s="18" t="s">
        <v>115</v>
      </c>
      <c r="D996" s="27" t="s">
        <v>271</v>
      </c>
      <c r="E996" s="18" t="s">
        <v>116</v>
      </c>
      <c r="F996" s="19">
        <v>42833</v>
      </c>
      <c r="G996" s="27" t="s">
        <v>273</v>
      </c>
      <c r="H996" s="23">
        <v>86</v>
      </c>
      <c r="I996" s="21"/>
      <c r="J996" s="23">
        <v>132.97</v>
      </c>
      <c r="K996" s="23">
        <v>17.600000000000001</v>
      </c>
      <c r="L996" s="21"/>
      <c r="M996" s="23">
        <v>69.38</v>
      </c>
      <c r="N996" s="23">
        <v>10.66</v>
      </c>
      <c r="O996" s="23">
        <v>-5.28</v>
      </c>
      <c r="P996" s="23">
        <v>-0.4</v>
      </c>
      <c r="Q996" s="28">
        <f t="shared" si="30"/>
        <v>-5.6800000000000006</v>
      </c>
      <c r="R996" s="23">
        <v>20.61</v>
      </c>
      <c r="S996" s="21"/>
      <c r="T996" s="28">
        <f t="shared" si="31"/>
        <v>20.61</v>
      </c>
      <c r="U996" s="21"/>
      <c r="W996" s="135">
        <f t="array" ref="W996">SUM(($D996=W$25)*($G996="CM")*($H996:$P996))</f>
        <v>310.93000000000006</v>
      </c>
      <c r="X996" s="135">
        <f t="array" ref="X996">SUM(($D996=W$25)*($G996&lt;&gt;"CM")*($H996:$P996))</f>
        <v>0</v>
      </c>
      <c r="AA996" s="135">
        <f t="array" ref="AA996">SUM(($D996=AA$25)*($G996="CM")*(H996+I996+J996+K996+L996+N996))</f>
        <v>0</v>
      </c>
      <c r="AB996" s="135">
        <f t="array" ref="AB996">SUM(($D996=AA$25)*($G996&lt;&gt;"CM")*(H996+I996+J996+K996+L996+N996))</f>
        <v>0</v>
      </c>
    </row>
    <row r="997" spans="1:28" ht="15.75" thickBot="1" x14ac:dyDescent="0.3">
      <c r="A997" s="18" t="s">
        <v>22</v>
      </c>
      <c r="B997" s="18" t="s">
        <v>22</v>
      </c>
      <c r="C997" s="18" t="s">
        <v>115</v>
      </c>
      <c r="D997" s="27" t="s">
        <v>271</v>
      </c>
      <c r="E997" s="18" t="s">
        <v>116</v>
      </c>
      <c r="F997" s="19">
        <v>42834</v>
      </c>
      <c r="G997" s="27" t="s">
        <v>273</v>
      </c>
      <c r="H997" s="22">
        <v>64.5</v>
      </c>
      <c r="I997" s="20"/>
      <c r="J997" s="22">
        <v>120.85</v>
      </c>
      <c r="K997" s="22">
        <v>15.99</v>
      </c>
      <c r="L997" s="20"/>
      <c r="M997" s="22">
        <v>63.06</v>
      </c>
      <c r="N997" s="22">
        <v>9.69</v>
      </c>
      <c r="O997" s="22">
        <v>-4.78</v>
      </c>
      <c r="P997" s="22">
        <v>-0.37</v>
      </c>
      <c r="Q997" s="28">
        <f t="shared" si="30"/>
        <v>-5.15</v>
      </c>
      <c r="R997" s="22">
        <v>17.829999999999998</v>
      </c>
      <c r="S997" s="20"/>
      <c r="T997" s="28">
        <f t="shared" si="31"/>
        <v>17.829999999999998</v>
      </c>
      <c r="U997" s="20"/>
      <c r="W997" s="135">
        <f t="array" ref="W997">SUM(($D997=W$25)*($G997="CM")*($H997:$P997))</f>
        <v>268.94</v>
      </c>
      <c r="X997" s="135">
        <f t="array" ref="X997">SUM(($D997=W$25)*($G997&lt;&gt;"CM")*($H997:$P997))</f>
        <v>0</v>
      </c>
      <c r="AA997" s="135">
        <f t="array" ref="AA997">SUM(($D997=AA$25)*($G997="CM")*(H997+I997+J997+K997+L997+N997))</f>
        <v>0</v>
      </c>
      <c r="AB997" s="135">
        <f t="array" ref="AB997">SUM(($D997=AA$25)*($G997&lt;&gt;"CM")*(H997+I997+J997+K997+L997+N997))</f>
        <v>0</v>
      </c>
    </row>
    <row r="998" spans="1:28" ht="15.75" thickBot="1" x14ac:dyDescent="0.3">
      <c r="A998" s="18" t="s">
        <v>22</v>
      </c>
      <c r="B998" s="18" t="s">
        <v>22</v>
      </c>
      <c r="C998" s="18" t="s">
        <v>115</v>
      </c>
      <c r="D998" s="27" t="s">
        <v>271</v>
      </c>
      <c r="E998" s="18" t="s">
        <v>116</v>
      </c>
      <c r="F998" s="19">
        <v>42835</v>
      </c>
      <c r="G998" s="27" t="s">
        <v>273</v>
      </c>
      <c r="H998" s="23">
        <v>229.01</v>
      </c>
      <c r="I998" s="21"/>
      <c r="J998" s="23">
        <v>354.37</v>
      </c>
      <c r="K998" s="23">
        <v>46.89</v>
      </c>
      <c r="L998" s="21"/>
      <c r="M998" s="23">
        <v>184.89</v>
      </c>
      <c r="N998" s="23">
        <v>28.49</v>
      </c>
      <c r="O998" s="23">
        <v>-14.05</v>
      </c>
      <c r="P998" s="23">
        <v>-1.08</v>
      </c>
      <c r="Q998" s="28">
        <f t="shared" si="30"/>
        <v>-15.13</v>
      </c>
      <c r="R998" s="23">
        <v>54.91</v>
      </c>
      <c r="S998" s="21"/>
      <c r="T998" s="28">
        <f t="shared" si="31"/>
        <v>54.91</v>
      </c>
      <c r="U998" s="21"/>
      <c r="W998" s="135">
        <f t="array" ref="W998">SUM(($D998=W$25)*($G998="CM")*($H998:$P998))</f>
        <v>828.52</v>
      </c>
      <c r="X998" s="135">
        <f t="array" ref="X998">SUM(($D998=W$25)*($G998&lt;&gt;"CM")*($H998:$P998))</f>
        <v>0</v>
      </c>
      <c r="AA998" s="135">
        <f t="array" ref="AA998">SUM(($D998=AA$25)*($G998="CM")*(H998+I998+J998+K998+L998+N998))</f>
        <v>0</v>
      </c>
      <c r="AB998" s="135">
        <f t="array" ref="AB998">SUM(($D998=AA$25)*($G998&lt;&gt;"CM")*(H998+I998+J998+K998+L998+N998))</f>
        <v>0</v>
      </c>
    </row>
    <row r="999" spans="1:28" ht="15.75" thickBot="1" x14ac:dyDescent="0.3">
      <c r="A999" s="18" t="s">
        <v>22</v>
      </c>
      <c r="B999" s="18" t="s">
        <v>22</v>
      </c>
      <c r="C999" s="18" t="s">
        <v>115</v>
      </c>
      <c r="D999" s="27" t="s">
        <v>271</v>
      </c>
      <c r="E999" s="18" t="s">
        <v>116</v>
      </c>
      <c r="F999" s="19">
        <v>42836</v>
      </c>
      <c r="G999" s="27" t="s">
        <v>273</v>
      </c>
      <c r="H999" s="22">
        <v>150.5</v>
      </c>
      <c r="I999" s="20"/>
      <c r="J999" s="22">
        <v>547.58000000000004</v>
      </c>
      <c r="K999" s="22">
        <v>72.44</v>
      </c>
      <c r="L999" s="20"/>
      <c r="M999" s="22">
        <v>285.70999999999998</v>
      </c>
      <c r="N999" s="22">
        <v>44.06</v>
      </c>
      <c r="O999" s="22">
        <v>-21.71</v>
      </c>
      <c r="P999" s="22">
        <v>-1.68</v>
      </c>
      <c r="Q999" s="28">
        <f t="shared" si="30"/>
        <v>-23.39</v>
      </c>
      <c r="R999" s="22">
        <v>71.37</v>
      </c>
      <c r="S999" s="20"/>
      <c r="T999" s="28">
        <f t="shared" si="31"/>
        <v>71.37</v>
      </c>
      <c r="U999" s="20"/>
      <c r="W999" s="135">
        <f t="array" ref="W999">SUM(($D999=W$25)*($G999="CM")*($H999:$P999))</f>
        <v>1076.8999999999999</v>
      </c>
      <c r="X999" s="135">
        <f t="array" ref="X999">SUM(($D999=W$25)*($G999&lt;&gt;"CM")*($H999:$P999))</f>
        <v>0</v>
      </c>
      <c r="AA999" s="135">
        <f t="array" ref="AA999">SUM(($D999=AA$25)*($G999="CM")*(H999+I999+J999+K999+L999+N999))</f>
        <v>0</v>
      </c>
      <c r="AB999" s="135">
        <f t="array" ref="AB999">SUM(($D999=AA$25)*($G999&lt;&gt;"CM")*(H999+I999+J999+K999+L999+N999))</f>
        <v>0</v>
      </c>
    </row>
    <row r="1000" spans="1:28" ht="15.75" thickBot="1" x14ac:dyDescent="0.3">
      <c r="A1000" s="18" t="s">
        <v>22</v>
      </c>
      <c r="B1000" s="18" t="s">
        <v>22</v>
      </c>
      <c r="C1000" s="18" t="s">
        <v>115</v>
      </c>
      <c r="D1000" s="27" t="s">
        <v>271</v>
      </c>
      <c r="E1000" s="18" t="s">
        <v>116</v>
      </c>
      <c r="F1000" s="19">
        <v>42837</v>
      </c>
      <c r="G1000" s="27" t="s">
        <v>273</v>
      </c>
      <c r="H1000" s="23">
        <v>268.75</v>
      </c>
      <c r="I1000" s="21"/>
      <c r="J1000" s="23">
        <v>727.06</v>
      </c>
      <c r="K1000" s="23">
        <v>96.18</v>
      </c>
      <c r="L1000" s="21"/>
      <c r="M1000" s="23">
        <v>379.31</v>
      </c>
      <c r="N1000" s="23">
        <v>58.57</v>
      </c>
      <c r="O1000" s="23">
        <v>-28.83</v>
      </c>
      <c r="P1000" s="23">
        <v>-2.2000000000000002</v>
      </c>
      <c r="Q1000" s="28">
        <f t="shared" ref="Q1000:Q1063" si="32">O1000+P1000</f>
        <v>-31.029999999999998</v>
      </c>
      <c r="R1000" s="23">
        <v>99.34</v>
      </c>
      <c r="S1000" s="21"/>
      <c r="T1000" s="28">
        <f t="shared" ref="T1000:T1063" si="33">R1000+S1000</f>
        <v>99.34</v>
      </c>
      <c r="U1000" s="21"/>
      <c r="W1000" s="135">
        <f t="array" ref="W1000">SUM(($D1000=W$25)*($G1000="CM")*($H1000:$P1000))</f>
        <v>1498.84</v>
      </c>
      <c r="X1000" s="135">
        <f t="array" ref="X1000">SUM(($D1000=W$25)*($G1000&lt;&gt;"CM")*($H1000:$P1000))</f>
        <v>0</v>
      </c>
      <c r="AA1000" s="135">
        <f t="array" ref="AA1000">SUM(($D1000=AA$25)*($G1000="CM")*(H1000+I1000+J1000+K1000+L1000+N1000))</f>
        <v>0</v>
      </c>
      <c r="AB1000" s="135">
        <f t="array" ref="AB1000">SUM(($D1000=AA$25)*($G1000&lt;&gt;"CM")*(H1000+I1000+J1000+K1000+L1000+N1000))</f>
        <v>0</v>
      </c>
    </row>
    <row r="1001" spans="1:28" ht="15.75" thickBot="1" x14ac:dyDescent="0.3">
      <c r="A1001" s="18" t="s">
        <v>22</v>
      </c>
      <c r="B1001" s="18" t="s">
        <v>22</v>
      </c>
      <c r="C1001" s="18" t="s">
        <v>115</v>
      </c>
      <c r="D1001" s="27" t="s">
        <v>271</v>
      </c>
      <c r="E1001" s="18" t="s">
        <v>116</v>
      </c>
      <c r="F1001" s="19">
        <v>42838</v>
      </c>
      <c r="G1001" s="27" t="s">
        <v>273</v>
      </c>
      <c r="H1001" s="22">
        <v>359.49</v>
      </c>
      <c r="I1001" s="20"/>
      <c r="J1001" s="22">
        <v>789.28</v>
      </c>
      <c r="K1001" s="22">
        <v>104.43</v>
      </c>
      <c r="L1001" s="20"/>
      <c r="M1001" s="22">
        <v>411.8</v>
      </c>
      <c r="N1001" s="22">
        <v>63.62</v>
      </c>
      <c r="O1001" s="22">
        <v>-31.27</v>
      </c>
      <c r="P1001" s="22">
        <v>-2.4300000000000002</v>
      </c>
      <c r="Q1001" s="28">
        <f t="shared" si="32"/>
        <v>-33.700000000000003</v>
      </c>
      <c r="R1001" s="22">
        <v>112.33</v>
      </c>
      <c r="S1001" s="20"/>
      <c r="T1001" s="28">
        <f t="shared" si="33"/>
        <v>112.33</v>
      </c>
      <c r="U1001" s="20"/>
      <c r="W1001" s="135">
        <f t="array" ref="W1001">SUM(($D1001=W$25)*($G1001="CM")*($H1001:$P1001))</f>
        <v>1694.9199999999998</v>
      </c>
      <c r="X1001" s="135">
        <f t="array" ref="X1001">SUM(($D1001=W$25)*($G1001&lt;&gt;"CM")*($H1001:$P1001))</f>
        <v>0</v>
      </c>
      <c r="AA1001" s="135">
        <f t="array" ref="AA1001">SUM(($D1001=AA$25)*($G1001="CM")*(H1001+I1001+J1001+K1001+L1001+N1001))</f>
        <v>0</v>
      </c>
      <c r="AB1001" s="135">
        <f t="array" ref="AB1001">SUM(($D1001=AA$25)*($G1001&lt;&gt;"CM")*(H1001+I1001+J1001+K1001+L1001+N1001))</f>
        <v>0</v>
      </c>
    </row>
    <row r="1002" spans="1:28" ht="15.75" thickBot="1" x14ac:dyDescent="0.3">
      <c r="A1002" s="18" t="s">
        <v>22</v>
      </c>
      <c r="B1002" s="18" t="s">
        <v>22</v>
      </c>
      <c r="C1002" s="18" t="s">
        <v>115</v>
      </c>
      <c r="D1002" s="27" t="s">
        <v>271</v>
      </c>
      <c r="E1002" s="18" t="s">
        <v>116</v>
      </c>
      <c r="F1002" s="19">
        <v>42839</v>
      </c>
      <c r="G1002" s="27" t="s">
        <v>273</v>
      </c>
      <c r="H1002" s="23">
        <v>150.5</v>
      </c>
      <c r="I1002" s="21"/>
      <c r="J1002" s="23">
        <v>252.61</v>
      </c>
      <c r="K1002" s="23">
        <v>33.42</v>
      </c>
      <c r="L1002" s="21"/>
      <c r="M1002" s="23">
        <v>131.82</v>
      </c>
      <c r="N1002" s="23">
        <v>20.420000000000002</v>
      </c>
      <c r="O1002" s="23">
        <v>-10.01</v>
      </c>
      <c r="P1002" s="23">
        <v>-0.78</v>
      </c>
      <c r="Q1002" s="28">
        <f t="shared" si="32"/>
        <v>-10.79</v>
      </c>
      <c r="R1002" s="23">
        <v>38.32</v>
      </c>
      <c r="S1002" s="21"/>
      <c r="T1002" s="28">
        <f t="shared" si="33"/>
        <v>38.32</v>
      </c>
      <c r="U1002" s="21"/>
      <c r="W1002" s="135">
        <f t="array" ref="W1002">SUM(($D1002=W$25)*($G1002="CM")*($H1002:$P1002))</f>
        <v>577.98</v>
      </c>
      <c r="X1002" s="135">
        <f t="array" ref="X1002">SUM(($D1002=W$25)*($G1002&lt;&gt;"CM")*($H1002:$P1002))</f>
        <v>0</v>
      </c>
      <c r="AA1002" s="135">
        <f t="array" ref="AA1002">SUM(($D1002=AA$25)*($G1002="CM")*(H1002+I1002+J1002+K1002+L1002+N1002))</f>
        <v>0</v>
      </c>
      <c r="AB1002" s="135">
        <f t="array" ref="AB1002">SUM(($D1002=AA$25)*($G1002&lt;&gt;"CM")*(H1002+I1002+J1002+K1002+L1002+N1002))</f>
        <v>0</v>
      </c>
    </row>
    <row r="1003" spans="1:28" ht="15.75" thickBot="1" x14ac:dyDescent="0.3">
      <c r="A1003" s="18" t="s">
        <v>22</v>
      </c>
      <c r="B1003" s="18" t="s">
        <v>22</v>
      </c>
      <c r="C1003" s="18" t="s">
        <v>115</v>
      </c>
      <c r="D1003" s="27" t="s">
        <v>271</v>
      </c>
      <c r="E1003" s="18" t="s">
        <v>116</v>
      </c>
      <c r="F1003" s="19">
        <v>42840</v>
      </c>
      <c r="G1003" s="27" t="s">
        <v>273</v>
      </c>
      <c r="H1003" s="22">
        <v>172</v>
      </c>
      <c r="I1003" s="20"/>
      <c r="J1003" s="22">
        <v>514.27</v>
      </c>
      <c r="K1003" s="22">
        <v>68.040000000000006</v>
      </c>
      <c r="L1003" s="20"/>
      <c r="M1003" s="22">
        <v>268.3</v>
      </c>
      <c r="N1003" s="22">
        <v>41.61</v>
      </c>
      <c r="O1003" s="22">
        <v>-20.38</v>
      </c>
      <c r="P1003" s="22">
        <v>-1.57</v>
      </c>
      <c r="Q1003" s="28">
        <f t="shared" si="32"/>
        <v>-21.95</v>
      </c>
      <c r="R1003" s="22">
        <v>69.069999999999993</v>
      </c>
      <c r="S1003" s="20"/>
      <c r="T1003" s="28">
        <f t="shared" si="33"/>
        <v>69.069999999999993</v>
      </c>
      <c r="U1003" s="20"/>
      <c r="W1003" s="135">
        <f t="array" ref="W1003">SUM(($D1003=W$25)*($G1003="CM")*($H1003:$P1003))</f>
        <v>1042.2699999999998</v>
      </c>
      <c r="X1003" s="135">
        <f t="array" ref="X1003">SUM(($D1003=W$25)*($G1003&lt;&gt;"CM")*($H1003:$P1003))</f>
        <v>0</v>
      </c>
      <c r="AA1003" s="135">
        <f t="array" ref="AA1003">SUM(($D1003=AA$25)*($G1003="CM")*(H1003+I1003+J1003+K1003+L1003+N1003))</f>
        <v>0</v>
      </c>
      <c r="AB1003" s="135">
        <f t="array" ref="AB1003">SUM(($D1003=AA$25)*($G1003&lt;&gt;"CM")*(H1003+I1003+J1003+K1003+L1003+N1003))</f>
        <v>0</v>
      </c>
    </row>
    <row r="1004" spans="1:28" ht="15.75" thickBot="1" x14ac:dyDescent="0.3">
      <c r="A1004" s="18" t="s">
        <v>22</v>
      </c>
      <c r="B1004" s="18" t="s">
        <v>22</v>
      </c>
      <c r="C1004" s="18" t="s">
        <v>115</v>
      </c>
      <c r="D1004" s="27" t="s">
        <v>271</v>
      </c>
      <c r="E1004" s="18" t="s">
        <v>116</v>
      </c>
      <c r="F1004" s="19">
        <v>42841</v>
      </c>
      <c r="G1004" s="27" t="s">
        <v>273</v>
      </c>
      <c r="H1004" s="23">
        <v>75.25</v>
      </c>
      <c r="I1004" s="21"/>
      <c r="J1004" s="23">
        <v>91.71</v>
      </c>
      <c r="K1004" s="23">
        <v>12.14</v>
      </c>
      <c r="L1004" s="21"/>
      <c r="M1004" s="23">
        <v>47.86</v>
      </c>
      <c r="N1004" s="23">
        <v>7.42</v>
      </c>
      <c r="O1004" s="23">
        <v>-3.63</v>
      </c>
      <c r="P1004" s="23">
        <v>-0.28000000000000003</v>
      </c>
      <c r="Q1004" s="28">
        <f t="shared" si="32"/>
        <v>-3.91</v>
      </c>
      <c r="R1004" s="23">
        <v>15.27</v>
      </c>
      <c r="S1004" s="21"/>
      <c r="T1004" s="28">
        <f t="shared" si="33"/>
        <v>15.27</v>
      </c>
      <c r="U1004" s="21"/>
      <c r="W1004" s="135">
        <f t="array" ref="W1004">SUM(($D1004=W$25)*($G1004="CM")*($H1004:$P1004))</f>
        <v>230.46999999999997</v>
      </c>
      <c r="X1004" s="135">
        <f t="array" ref="X1004">SUM(($D1004=W$25)*($G1004&lt;&gt;"CM")*($H1004:$P1004))</f>
        <v>0</v>
      </c>
      <c r="AA1004" s="135">
        <f t="array" ref="AA1004">SUM(($D1004=AA$25)*($G1004="CM")*(H1004+I1004+J1004+K1004+L1004+N1004))</f>
        <v>0</v>
      </c>
      <c r="AB1004" s="135">
        <f t="array" ref="AB1004">SUM(($D1004=AA$25)*($G1004&lt;&gt;"CM")*(H1004+I1004+J1004+K1004+L1004+N1004))</f>
        <v>0</v>
      </c>
    </row>
    <row r="1005" spans="1:28" ht="15.75" thickBot="1" x14ac:dyDescent="0.3">
      <c r="A1005" s="18" t="s">
        <v>22</v>
      </c>
      <c r="B1005" s="18" t="s">
        <v>22</v>
      </c>
      <c r="C1005" s="18" t="s">
        <v>115</v>
      </c>
      <c r="D1005" s="27" t="s">
        <v>271</v>
      </c>
      <c r="E1005" s="18" t="s">
        <v>116</v>
      </c>
      <c r="F1005" s="19">
        <v>42842</v>
      </c>
      <c r="G1005" s="27" t="s">
        <v>273</v>
      </c>
      <c r="H1005" s="22">
        <v>96.75</v>
      </c>
      <c r="I1005" s="20"/>
      <c r="J1005" s="22">
        <v>186.57</v>
      </c>
      <c r="K1005" s="22">
        <v>24.68</v>
      </c>
      <c r="L1005" s="20"/>
      <c r="M1005" s="22">
        <v>97.33</v>
      </c>
      <c r="N1005" s="22">
        <v>15.11</v>
      </c>
      <c r="O1005" s="22">
        <v>-7.4</v>
      </c>
      <c r="P1005" s="22">
        <v>-0.56999999999999995</v>
      </c>
      <c r="Q1005" s="28">
        <f t="shared" si="32"/>
        <v>-7.9700000000000006</v>
      </c>
      <c r="R1005" s="22">
        <v>27.33</v>
      </c>
      <c r="S1005" s="20"/>
      <c r="T1005" s="28">
        <f t="shared" si="33"/>
        <v>27.33</v>
      </c>
      <c r="U1005" s="20"/>
      <c r="W1005" s="135">
        <f t="array" ref="W1005">SUM(($D1005=W$25)*($G1005="CM")*($H1005:$P1005))</f>
        <v>412.47</v>
      </c>
      <c r="X1005" s="135">
        <f t="array" ref="X1005">SUM(($D1005=W$25)*($G1005&lt;&gt;"CM")*($H1005:$P1005))</f>
        <v>0</v>
      </c>
      <c r="AA1005" s="135">
        <f t="array" ref="AA1005">SUM(($D1005=AA$25)*($G1005="CM")*(H1005+I1005+J1005+K1005+L1005+N1005))</f>
        <v>0</v>
      </c>
      <c r="AB1005" s="135">
        <f t="array" ref="AB1005">SUM(($D1005=AA$25)*($G1005&lt;&gt;"CM")*(H1005+I1005+J1005+K1005+L1005+N1005))</f>
        <v>0</v>
      </c>
    </row>
    <row r="1006" spans="1:28" ht="15.75" thickBot="1" x14ac:dyDescent="0.3">
      <c r="A1006" s="18" t="s">
        <v>22</v>
      </c>
      <c r="B1006" s="18" t="s">
        <v>22</v>
      </c>
      <c r="C1006" s="18" t="s">
        <v>115</v>
      </c>
      <c r="D1006" s="27" t="s">
        <v>271</v>
      </c>
      <c r="E1006" s="18" t="s">
        <v>116</v>
      </c>
      <c r="F1006" s="19">
        <v>42843</v>
      </c>
      <c r="G1006" s="27" t="s">
        <v>273</v>
      </c>
      <c r="H1006" s="23">
        <v>215</v>
      </c>
      <c r="I1006" s="21"/>
      <c r="J1006" s="23">
        <v>191.82</v>
      </c>
      <c r="K1006" s="23">
        <v>25.39</v>
      </c>
      <c r="L1006" s="21"/>
      <c r="M1006" s="23">
        <v>100.11</v>
      </c>
      <c r="N1006" s="23">
        <v>15.55</v>
      </c>
      <c r="O1006" s="23">
        <v>-7.59</v>
      </c>
      <c r="P1006" s="23">
        <v>-0.59</v>
      </c>
      <c r="Q1006" s="28">
        <f t="shared" si="32"/>
        <v>-8.18</v>
      </c>
      <c r="R1006" s="23">
        <v>35.76</v>
      </c>
      <c r="S1006" s="21"/>
      <c r="T1006" s="28">
        <f t="shared" si="33"/>
        <v>35.76</v>
      </c>
      <c r="U1006" s="21"/>
      <c r="W1006" s="135">
        <f t="array" ref="W1006">SUM(($D1006=W$25)*($G1006="CM")*($H1006:$P1006))</f>
        <v>539.68999999999983</v>
      </c>
      <c r="X1006" s="135">
        <f t="array" ref="X1006">SUM(($D1006=W$25)*($G1006&lt;&gt;"CM")*($H1006:$P1006))</f>
        <v>0</v>
      </c>
      <c r="AA1006" s="135">
        <f t="array" ref="AA1006">SUM(($D1006=AA$25)*($G1006="CM")*(H1006+I1006+J1006+K1006+L1006+N1006))</f>
        <v>0</v>
      </c>
      <c r="AB1006" s="135">
        <f t="array" ref="AB1006">SUM(($D1006=AA$25)*($G1006&lt;&gt;"CM")*(H1006+I1006+J1006+K1006+L1006+N1006))</f>
        <v>0</v>
      </c>
    </row>
    <row r="1007" spans="1:28" ht="15.75" thickBot="1" x14ac:dyDescent="0.3">
      <c r="A1007" s="18" t="s">
        <v>22</v>
      </c>
      <c r="B1007" s="18" t="s">
        <v>22</v>
      </c>
      <c r="C1007" s="18" t="s">
        <v>115</v>
      </c>
      <c r="D1007" s="27" t="s">
        <v>271</v>
      </c>
      <c r="E1007" s="18" t="s">
        <v>116</v>
      </c>
      <c r="F1007" s="19">
        <v>42844</v>
      </c>
      <c r="G1007" s="27" t="s">
        <v>273</v>
      </c>
      <c r="H1007" s="22">
        <v>45.61</v>
      </c>
      <c r="I1007" s="20"/>
      <c r="J1007" s="22">
        <v>70.099999999999994</v>
      </c>
      <c r="K1007" s="22">
        <v>9.27</v>
      </c>
      <c r="L1007" s="20"/>
      <c r="M1007" s="22">
        <v>36.57</v>
      </c>
      <c r="N1007" s="22">
        <v>5.71</v>
      </c>
      <c r="O1007" s="22">
        <v>-2.76</v>
      </c>
      <c r="P1007" s="22">
        <v>-0.22</v>
      </c>
      <c r="Q1007" s="28">
        <f t="shared" si="32"/>
        <v>-2.98</v>
      </c>
      <c r="R1007" s="22">
        <v>10.9</v>
      </c>
      <c r="S1007" s="20"/>
      <c r="T1007" s="28">
        <f t="shared" si="33"/>
        <v>10.9</v>
      </c>
      <c r="U1007" s="20"/>
      <c r="W1007" s="135">
        <f t="array" ref="W1007">SUM(($D1007=W$25)*($G1007="CM")*($H1007:$P1007))</f>
        <v>164.28</v>
      </c>
      <c r="X1007" s="135">
        <f t="array" ref="X1007">SUM(($D1007=W$25)*($G1007&lt;&gt;"CM")*($H1007:$P1007))</f>
        <v>0</v>
      </c>
      <c r="AA1007" s="135">
        <f t="array" ref="AA1007">SUM(($D1007=AA$25)*($G1007="CM")*(H1007+I1007+J1007+K1007+L1007+N1007))</f>
        <v>0</v>
      </c>
      <c r="AB1007" s="135">
        <f t="array" ref="AB1007">SUM(($D1007=AA$25)*($G1007&lt;&gt;"CM")*(H1007+I1007+J1007+K1007+L1007+N1007))</f>
        <v>0</v>
      </c>
    </row>
    <row r="1008" spans="1:28" ht="15.75" thickBot="1" x14ac:dyDescent="0.3">
      <c r="A1008" s="18" t="s">
        <v>22</v>
      </c>
      <c r="B1008" s="18" t="s">
        <v>22</v>
      </c>
      <c r="C1008" s="18" t="s">
        <v>115</v>
      </c>
      <c r="D1008" s="27" t="s">
        <v>271</v>
      </c>
      <c r="E1008" s="18" t="s">
        <v>116</v>
      </c>
      <c r="F1008" s="19">
        <v>42845</v>
      </c>
      <c r="G1008" s="27" t="s">
        <v>273</v>
      </c>
      <c r="H1008" s="23">
        <v>118.25</v>
      </c>
      <c r="I1008" s="21"/>
      <c r="J1008" s="23">
        <v>368.22</v>
      </c>
      <c r="K1008" s="23">
        <v>48.72</v>
      </c>
      <c r="L1008" s="21"/>
      <c r="M1008" s="23">
        <v>192.11</v>
      </c>
      <c r="N1008" s="23">
        <v>29.99</v>
      </c>
      <c r="O1008" s="23">
        <v>-14.58</v>
      </c>
      <c r="P1008" s="23">
        <v>-1.1399999999999999</v>
      </c>
      <c r="Q1008" s="28">
        <f t="shared" si="32"/>
        <v>-15.72</v>
      </c>
      <c r="R1008" s="23">
        <v>49.16</v>
      </c>
      <c r="S1008" s="21"/>
      <c r="T1008" s="28">
        <f t="shared" si="33"/>
        <v>49.16</v>
      </c>
      <c r="U1008" s="21"/>
      <c r="W1008" s="135">
        <f t="array" ref="W1008">SUM(($D1008=W$25)*($G1008="CM")*($H1008:$P1008))</f>
        <v>741.57</v>
      </c>
      <c r="X1008" s="135">
        <f t="array" ref="X1008">SUM(($D1008=W$25)*($G1008&lt;&gt;"CM")*($H1008:$P1008))</f>
        <v>0</v>
      </c>
      <c r="AA1008" s="135">
        <f t="array" ref="AA1008">SUM(($D1008=AA$25)*($G1008="CM")*(H1008+I1008+J1008+K1008+L1008+N1008))</f>
        <v>0</v>
      </c>
      <c r="AB1008" s="135">
        <f t="array" ref="AB1008">SUM(($D1008=AA$25)*($G1008&lt;&gt;"CM")*(H1008+I1008+J1008+K1008+L1008+N1008))</f>
        <v>0</v>
      </c>
    </row>
    <row r="1009" spans="1:28" ht="15.75" thickBot="1" x14ac:dyDescent="0.3">
      <c r="A1009" s="18" t="s">
        <v>22</v>
      </c>
      <c r="B1009" s="18" t="s">
        <v>22</v>
      </c>
      <c r="C1009" s="18" t="s">
        <v>115</v>
      </c>
      <c r="D1009" s="27" t="s">
        <v>271</v>
      </c>
      <c r="E1009" s="18" t="s">
        <v>116</v>
      </c>
      <c r="F1009" s="19">
        <v>42854</v>
      </c>
      <c r="G1009" s="27" t="s">
        <v>273</v>
      </c>
      <c r="H1009" s="22">
        <v>129</v>
      </c>
      <c r="I1009" s="20"/>
      <c r="J1009" s="22">
        <v>254.89</v>
      </c>
      <c r="K1009" s="22">
        <v>33.72</v>
      </c>
      <c r="L1009" s="20"/>
      <c r="M1009" s="22">
        <v>132.97999999999999</v>
      </c>
      <c r="N1009" s="22">
        <v>20.78</v>
      </c>
      <c r="O1009" s="22">
        <v>-10.119999999999999</v>
      </c>
      <c r="P1009" s="22">
        <v>-0.77</v>
      </c>
      <c r="Q1009" s="28">
        <f t="shared" si="32"/>
        <v>-10.889999999999999</v>
      </c>
      <c r="R1009" s="22">
        <v>37.14</v>
      </c>
      <c r="S1009" s="20"/>
      <c r="T1009" s="28">
        <f t="shared" si="33"/>
        <v>37.14</v>
      </c>
      <c r="U1009" s="20"/>
      <c r="W1009" s="135">
        <f t="array" ref="W1009">SUM(($D1009=W$25)*($G1009="CM")*($H1009:$P1009))</f>
        <v>560.48</v>
      </c>
      <c r="X1009" s="135">
        <f t="array" ref="X1009">SUM(($D1009=W$25)*($G1009&lt;&gt;"CM")*($H1009:$P1009))</f>
        <v>0</v>
      </c>
      <c r="AA1009" s="135">
        <f t="array" ref="AA1009">SUM(($D1009=AA$25)*($G1009="CM")*(H1009+I1009+J1009+K1009+L1009+N1009))</f>
        <v>0</v>
      </c>
      <c r="AB1009" s="135">
        <f t="array" ref="AB1009">SUM(($D1009=AA$25)*($G1009&lt;&gt;"CM")*(H1009+I1009+J1009+K1009+L1009+N1009))</f>
        <v>0</v>
      </c>
    </row>
    <row r="1010" spans="1:28" ht="15.75" thickBot="1" x14ac:dyDescent="0.3">
      <c r="A1010" s="18" t="s">
        <v>22</v>
      </c>
      <c r="B1010" s="18" t="s">
        <v>22</v>
      </c>
      <c r="C1010" s="18" t="s">
        <v>115</v>
      </c>
      <c r="D1010" s="27" t="s">
        <v>271</v>
      </c>
      <c r="E1010" s="18" t="s">
        <v>116</v>
      </c>
      <c r="F1010" s="19">
        <v>42855</v>
      </c>
      <c r="G1010" s="27" t="s">
        <v>273</v>
      </c>
      <c r="H1010" s="23">
        <v>129</v>
      </c>
      <c r="I1010" s="21"/>
      <c r="J1010" s="23">
        <v>141.13</v>
      </c>
      <c r="K1010" s="23">
        <v>18.66</v>
      </c>
      <c r="L1010" s="21"/>
      <c r="M1010" s="23">
        <v>73.63</v>
      </c>
      <c r="N1010" s="23">
        <v>11.52</v>
      </c>
      <c r="O1010" s="23">
        <v>-5.59</v>
      </c>
      <c r="P1010" s="23">
        <v>-0.44</v>
      </c>
      <c r="Q1010" s="28">
        <f t="shared" si="32"/>
        <v>-6.03</v>
      </c>
      <c r="R1010" s="23">
        <v>24.37</v>
      </c>
      <c r="S1010" s="21"/>
      <c r="T1010" s="28">
        <f t="shared" si="33"/>
        <v>24.37</v>
      </c>
      <c r="U1010" s="21"/>
      <c r="W1010" s="135">
        <f t="array" ref="W1010">SUM(($D1010=W$25)*($G1010="CM")*($H1010:$P1010))</f>
        <v>367.91</v>
      </c>
      <c r="X1010" s="135">
        <f t="array" ref="X1010">SUM(($D1010=W$25)*($G1010&lt;&gt;"CM")*($H1010:$P1010))</f>
        <v>0</v>
      </c>
      <c r="AA1010" s="135">
        <f t="array" ref="AA1010">SUM(($D1010=AA$25)*($G1010="CM")*(H1010+I1010+J1010+K1010+L1010+N1010))</f>
        <v>0</v>
      </c>
      <c r="AB1010" s="135">
        <f t="array" ref="AB1010">SUM(($D1010=AA$25)*($G1010&lt;&gt;"CM")*(H1010+I1010+J1010+K1010+L1010+N1010))</f>
        <v>0</v>
      </c>
    </row>
    <row r="1011" spans="1:28" ht="15.75" thickBot="1" x14ac:dyDescent="0.3">
      <c r="A1011" s="18" t="s">
        <v>22</v>
      </c>
      <c r="B1011" s="18" t="s">
        <v>22</v>
      </c>
      <c r="C1011" s="18" t="s">
        <v>117</v>
      </c>
      <c r="D1011" s="27" t="s">
        <v>271</v>
      </c>
      <c r="E1011" s="18" t="s">
        <v>118</v>
      </c>
      <c r="F1011" s="19">
        <v>42814</v>
      </c>
      <c r="G1011" s="27" t="s">
        <v>274</v>
      </c>
      <c r="H1011" s="22">
        <v>10.75</v>
      </c>
      <c r="I1011" s="20"/>
      <c r="J1011" s="22">
        <v>39.65</v>
      </c>
      <c r="K1011" s="22">
        <v>5.87</v>
      </c>
      <c r="L1011" s="20"/>
      <c r="M1011" s="22">
        <v>23.13</v>
      </c>
      <c r="N1011" s="22">
        <v>3.53</v>
      </c>
      <c r="O1011" s="22">
        <v>0.19</v>
      </c>
      <c r="P1011" s="22">
        <v>-0.39</v>
      </c>
      <c r="Q1011" s="28">
        <f t="shared" si="32"/>
        <v>-0.2</v>
      </c>
      <c r="R1011" s="22">
        <v>4.5</v>
      </c>
      <c r="S1011" s="20"/>
      <c r="T1011" s="28">
        <f t="shared" si="33"/>
        <v>4.5</v>
      </c>
      <c r="U1011" s="20"/>
      <c r="W1011" s="135">
        <f t="array" ref="W1011">SUM(($D1011=W$25)*($G1011="CM")*($H1011:$P1011))</f>
        <v>0</v>
      </c>
      <c r="X1011" s="135">
        <f t="array" ref="X1011">SUM(($D1011=W$25)*($G1011&lt;&gt;"CM")*($H1011:$P1011))</f>
        <v>82.72999999999999</v>
      </c>
      <c r="AA1011" s="135">
        <f t="array" ref="AA1011">SUM(($D1011=AA$25)*($G1011="CM")*(H1011+I1011+J1011+K1011+L1011+N1011))</f>
        <v>0</v>
      </c>
      <c r="AB1011" s="135">
        <f t="array" ref="AB1011">SUM(($D1011=AA$25)*($G1011&lt;&gt;"CM")*(H1011+I1011+J1011+K1011+L1011+N1011))</f>
        <v>0</v>
      </c>
    </row>
    <row r="1012" spans="1:28" ht="15.75" thickBot="1" x14ac:dyDescent="0.3">
      <c r="A1012" s="18" t="s">
        <v>22</v>
      </c>
      <c r="B1012" s="18" t="s">
        <v>22</v>
      </c>
      <c r="C1012" s="18" t="s">
        <v>117</v>
      </c>
      <c r="D1012" s="27" t="s">
        <v>271</v>
      </c>
      <c r="E1012" s="18" t="s">
        <v>118</v>
      </c>
      <c r="F1012" s="19">
        <v>42828</v>
      </c>
      <c r="G1012" s="27" t="s">
        <v>273</v>
      </c>
      <c r="H1012" s="23">
        <v>10.75</v>
      </c>
      <c r="I1012" s="21"/>
      <c r="J1012" s="23">
        <v>56.3</v>
      </c>
      <c r="K1012" s="23">
        <v>9.41</v>
      </c>
      <c r="L1012" s="21"/>
      <c r="M1012" s="23">
        <v>37.119999999999997</v>
      </c>
      <c r="N1012" s="23">
        <v>5.68</v>
      </c>
      <c r="O1012" s="23">
        <v>-2.82</v>
      </c>
      <c r="P1012" s="23">
        <v>-0.22</v>
      </c>
      <c r="Q1012" s="28">
        <f t="shared" si="32"/>
        <v>-3.04</v>
      </c>
      <c r="R1012" s="23">
        <v>7.71</v>
      </c>
      <c r="S1012" s="21"/>
      <c r="T1012" s="28">
        <f t="shared" si="33"/>
        <v>7.71</v>
      </c>
      <c r="U1012" s="21"/>
      <c r="W1012" s="135">
        <f t="array" ref="W1012">SUM(($D1012=W$25)*($G1012="CM")*($H1012:$P1012))</f>
        <v>116.22</v>
      </c>
      <c r="X1012" s="135">
        <f t="array" ref="X1012">SUM(($D1012=W$25)*($G1012&lt;&gt;"CM")*($H1012:$P1012))</f>
        <v>0</v>
      </c>
      <c r="AA1012" s="135">
        <f t="array" ref="AA1012">SUM(($D1012=AA$25)*($G1012="CM")*(H1012+I1012+J1012+K1012+L1012+N1012))</f>
        <v>0</v>
      </c>
      <c r="AB1012" s="135">
        <f t="array" ref="AB1012">SUM(($D1012=AA$25)*($G1012&lt;&gt;"CM")*(H1012+I1012+J1012+K1012+L1012+N1012))</f>
        <v>0</v>
      </c>
    </row>
    <row r="1013" spans="1:28" ht="15.75" thickBot="1" x14ac:dyDescent="0.3">
      <c r="A1013" s="18" t="s">
        <v>22</v>
      </c>
      <c r="B1013" s="18" t="s">
        <v>22</v>
      </c>
      <c r="C1013" s="18" t="s">
        <v>117</v>
      </c>
      <c r="D1013" s="27" t="s">
        <v>271</v>
      </c>
      <c r="E1013" s="18" t="s">
        <v>118</v>
      </c>
      <c r="F1013" s="19">
        <v>42829</v>
      </c>
      <c r="G1013" s="27" t="s">
        <v>273</v>
      </c>
      <c r="H1013" s="22">
        <v>10.75</v>
      </c>
      <c r="I1013" s="20"/>
      <c r="J1013" s="22">
        <v>50.36</v>
      </c>
      <c r="K1013" s="22">
        <v>8.07</v>
      </c>
      <c r="L1013" s="20"/>
      <c r="M1013" s="22">
        <v>31.83</v>
      </c>
      <c r="N1013" s="22">
        <v>4.87</v>
      </c>
      <c r="O1013" s="22">
        <v>-2.41</v>
      </c>
      <c r="P1013" s="22">
        <v>-0.19</v>
      </c>
      <c r="Q1013" s="28">
        <f t="shared" si="32"/>
        <v>-2.6</v>
      </c>
      <c r="R1013" s="22">
        <v>6.85</v>
      </c>
      <c r="S1013" s="20"/>
      <c r="T1013" s="28">
        <f t="shared" si="33"/>
        <v>6.85</v>
      </c>
      <c r="U1013" s="20"/>
      <c r="W1013" s="135">
        <f t="array" ref="W1013">SUM(($D1013=W$25)*($G1013="CM")*($H1013:$P1013))</f>
        <v>103.28000000000002</v>
      </c>
      <c r="X1013" s="135">
        <f t="array" ref="X1013">SUM(($D1013=W$25)*($G1013&lt;&gt;"CM")*($H1013:$P1013))</f>
        <v>0</v>
      </c>
      <c r="AA1013" s="135">
        <f t="array" ref="AA1013">SUM(($D1013=AA$25)*($G1013="CM")*(H1013+I1013+J1013+K1013+L1013+N1013))</f>
        <v>0</v>
      </c>
      <c r="AB1013" s="135">
        <f t="array" ref="AB1013">SUM(($D1013=AA$25)*($G1013&lt;&gt;"CM")*(H1013+I1013+J1013+K1013+L1013+N1013))</f>
        <v>0</v>
      </c>
    </row>
    <row r="1014" spans="1:28" ht="15.75" thickBot="1" x14ac:dyDescent="0.3">
      <c r="A1014" s="18" t="s">
        <v>22</v>
      </c>
      <c r="B1014" s="18" t="s">
        <v>22</v>
      </c>
      <c r="C1014" s="18" t="s">
        <v>117</v>
      </c>
      <c r="D1014" s="27" t="s">
        <v>271</v>
      </c>
      <c r="E1014" s="18" t="s">
        <v>118</v>
      </c>
      <c r="F1014" s="19">
        <v>42831</v>
      </c>
      <c r="G1014" s="27" t="s">
        <v>273</v>
      </c>
      <c r="H1014" s="23">
        <v>10.75</v>
      </c>
      <c r="I1014" s="21"/>
      <c r="J1014" s="23">
        <v>22.87</v>
      </c>
      <c r="K1014" s="23">
        <v>3.96</v>
      </c>
      <c r="L1014" s="21"/>
      <c r="M1014" s="23">
        <v>15.59</v>
      </c>
      <c r="N1014" s="23">
        <v>2.39</v>
      </c>
      <c r="O1014" s="23">
        <v>-1.19</v>
      </c>
      <c r="P1014" s="23">
        <v>-0.09</v>
      </c>
      <c r="Q1014" s="28">
        <f t="shared" si="32"/>
        <v>-1.28</v>
      </c>
      <c r="R1014" s="23">
        <v>3.6</v>
      </c>
      <c r="S1014" s="21"/>
      <c r="T1014" s="28">
        <f t="shared" si="33"/>
        <v>3.6</v>
      </c>
      <c r="U1014" s="21"/>
      <c r="W1014" s="135">
        <f t="array" ref="W1014">SUM(($D1014=W$25)*($G1014="CM")*($H1014:$P1014))</f>
        <v>54.28</v>
      </c>
      <c r="X1014" s="135">
        <f t="array" ref="X1014">SUM(($D1014=W$25)*($G1014&lt;&gt;"CM")*($H1014:$P1014))</f>
        <v>0</v>
      </c>
      <c r="AA1014" s="135">
        <f t="array" ref="AA1014">SUM(($D1014=AA$25)*($G1014="CM")*(H1014+I1014+J1014+K1014+L1014+N1014))</f>
        <v>0</v>
      </c>
      <c r="AB1014" s="135">
        <f t="array" ref="AB1014">SUM(($D1014=AA$25)*($G1014&lt;&gt;"CM")*(H1014+I1014+J1014+K1014+L1014+N1014))</f>
        <v>0</v>
      </c>
    </row>
    <row r="1015" spans="1:28" ht="15.75" thickBot="1" x14ac:dyDescent="0.3">
      <c r="A1015" s="18" t="s">
        <v>22</v>
      </c>
      <c r="B1015" s="18" t="s">
        <v>22</v>
      </c>
      <c r="C1015" s="18" t="s">
        <v>117</v>
      </c>
      <c r="D1015" s="27" t="s">
        <v>271</v>
      </c>
      <c r="E1015" s="18" t="s">
        <v>118</v>
      </c>
      <c r="F1015" s="19">
        <v>42833</v>
      </c>
      <c r="G1015" s="27" t="s">
        <v>273</v>
      </c>
      <c r="H1015" s="22">
        <v>21.5</v>
      </c>
      <c r="I1015" s="20"/>
      <c r="J1015" s="22">
        <v>54.85</v>
      </c>
      <c r="K1015" s="22">
        <v>9.56</v>
      </c>
      <c r="L1015" s="20"/>
      <c r="M1015" s="22">
        <v>37.71</v>
      </c>
      <c r="N1015" s="22">
        <v>5.79</v>
      </c>
      <c r="O1015" s="22">
        <v>-2.86</v>
      </c>
      <c r="P1015" s="22">
        <v>-0.22</v>
      </c>
      <c r="Q1015" s="28">
        <f t="shared" si="32"/>
        <v>-3.08</v>
      </c>
      <c r="R1015" s="22">
        <v>8.3800000000000008</v>
      </c>
      <c r="S1015" s="20"/>
      <c r="T1015" s="28">
        <f t="shared" si="33"/>
        <v>8.3800000000000008</v>
      </c>
      <c r="U1015" s="20"/>
      <c r="W1015" s="135">
        <f t="array" ref="W1015">SUM(($D1015=W$25)*($G1015="CM")*($H1015:$P1015))</f>
        <v>126.33</v>
      </c>
      <c r="X1015" s="135">
        <f t="array" ref="X1015">SUM(($D1015=W$25)*($G1015&lt;&gt;"CM")*($H1015:$P1015))</f>
        <v>0</v>
      </c>
      <c r="AA1015" s="135">
        <f t="array" ref="AA1015">SUM(($D1015=AA$25)*($G1015="CM")*(H1015+I1015+J1015+K1015+L1015+N1015))</f>
        <v>0</v>
      </c>
      <c r="AB1015" s="135">
        <f t="array" ref="AB1015">SUM(($D1015=AA$25)*($G1015&lt;&gt;"CM")*(H1015+I1015+J1015+K1015+L1015+N1015))</f>
        <v>0</v>
      </c>
    </row>
    <row r="1016" spans="1:28" ht="15.75" thickBot="1" x14ac:dyDescent="0.3">
      <c r="A1016" s="18" t="s">
        <v>22</v>
      </c>
      <c r="B1016" s="18" t="s">
        <v>22</v>
      </c>
      <c r="C1016" s="18" t="s">
        <v>117</v>
      </c>
      <c r="D1016" s="27" t="s">
        <v>271</v>
      </c>
      <c r="E1016" s="18" t="s">
        <v>118</v>
      </c>
      <c r="F1016" s="19">
        <v>42834</v>
      </c>
      <c r="G1016" s="27" t="s">
        <v>273</v>
      </c>
      <c r="H1016" s="23">
        <v>10.75</v>
      </c>
      <c r="I1016" s="21"/>
      <c r="J1016" s="23">
        <v>13.62</v>
      </c>
      <c r="K1016" s="23">
        <v>2.34</v>
      </c>
      <c r="L1016" s="21"/>
      <c r="M1016" s="23">
        <v>9.2100000000000009</v>
      </c>
      <c r="N1016" s="23">
        <v>1.41</v>
      </c>
      <c r="O1016" s="23">
        <v>-0.7</v>
      </c>
      <c r="P1016" s="23">
        <v>-0.05</v>
      </c>
      <c r="Q1016" s="28">
        <f t="shared" si="32"/>
        <v>-0.75</v>
      </c>
      <c r="R1016" s="23">
        <v>2.4300000000000002</v>
      </c>
      <c r="S1016" s="21"/>
      <c r="T1016" s="28">
        <f t="shared" si="33"/>
        <v>2.4300000000000002</v>
      </c>
      <c r="U1016" s="21"/>
      <c r="W1016" s="135">
        <f t="array" ref="W1016">SUM(($D1016=W$25)*($G1016="CM")*($H1016:$P1016))</f>
        <v>36.58</v>
      </c>
      <c r="X1016" s="135">
        <f t="array" ref="X1016">SUM(($D1016=W$25)*($G1016&lt;&gt;"CM")*($H1016:$P1016))</f>
        <v>0</v>
      </c>
      <c r="AA1016" s="135">
        <f t="array" ref="AA1016">SUM(($D1016=AA$25)*($G1016="CM")*(H1016+I1016+J1016+K1016+L1016+N1016))</f>
        <v>0</v>
      </c>
      <c r="AB1016" s="135">
        <f t="array" ref="AB1016">SUM(($D1016=AA$25)*($G1016&lt;&gt;"CM")*(H1016+I1016+J1016+K1016+L1016+N1016))</f>
        <v>0</v>
      </c>
    </row>
    <row r="1017" spans="1:28" ht="15.75" thickBot="1" x14ac:dyDescent="0.3">
      <c r="A1017" s="18" t="s">
        <v>22</v>
      </c>
      <c r="B1017" s="18" t="s">
        <v>22</v>
      </c>
      <c r="C1017" s="18" t="s">
        <v>117</v>
      </c>
      <c r="D1017" s="27" t="s">
        <v>271</v>
      </c>
      <c r="E1017" s="18" t="s">
        <v>118</v>
      </c>
      <c r="F1017" s="19">
        <v>42835</v>
      </c>
      <c r="G1017" s="27" t="s">
        <v>273</v>
      </c>
      <c r="H1017" s="22">
        <v>10.75</v>
      </c>
      <c r="I1017" s="20"/>
      <c r="J1017" s="22">
        <v>19.559999999999999</v>
      </c>
      <c r="K1017" s="22">
        <v>3.19</v>
      </c>
      <c r="L1017" s="20"/>
      <c r="M1017" s="22">
        <v>12.59</v>
      </c>
      <c r="N1017" s="22">
        <v>1.94</v>
      </c>
      <c r="O1017" s="22">
        <v>-0.96</v>
      </c>
      <c r="P1017" s="22">
        <v>-7.0000000000000007E-2</v>
      </c>
      <c r="Q1017" s="28">
        <f t="shared" si="32"/>
        <v>-1.03</v>
      </c>
      <c r="R1017" s="22">
        <v>3.12</v>
      </c>
      <c r="S1017" s="20"/>
      <c r="T1017" s="28">
        <f t="shared" si="33"/>
        <v>3.12</v>
      </c>
      <c r="U1017" s="20"/>
      <c r="W1017" s="135">
        <f t="array" ref="W1017">SUM(($D1017=W$25)*($G1017="CM")*($H1017:$P1017))</f>
        <v>47</v>
      </c>
      <c r="X1017" s="135">
        <f t="array" ref="X1017">SUM(($D1017=W$25)*($G1017&lt;&gt;"CM")*($H1017:$P1017))</f>
        <v>0</v>
      </c>
      <c r="AA1017" s="135">
        <f t="array" ref="AA1017">SUM(($D1017=AA$25)*($G1017="CM")*(H1017+I1017+J1017+K1017+L1017+N1017))</f>
        <v>0</v>
      </c>
      <c r="AB1017" s="135">
        <f t="array" ref="AB1017">SUM(($D1017=AA$25)*($G1017&lt;&gt;"CM")*(H1017+I1017+J1017+K1017+L1017+N1017))</f>
        <v>0</v>
      </c>
    </row>
    <row r="1018" spans="1:28" ht="15.75" thickBot="1" x14ac:dyDescent="0.3">
      <c r="A1018" s="18" t="s">
        <v>22</v>
      </c>
      <c r="B1018" s="18" t="s">
        <v>22</v>
      </c>
      <c r="C1018" s="18" t="s">
        <v>117</v>
      </c>
      <c r="D1018" s="27" t="s">
        <v>271</v>
      </c>
      <c r="E1018" s="18" t="s">
        <v>118</v>
      </c>
      <c r="F1018" s="19">
        <v>42836</v>
      </c>
      <c r="G1018" s="27" t="s">
        <v>273</v>
      </c>
      <c r="H1018" s="23">
        <v>10.75</v>
      </c>
      <c r="I1018" s="21"/>
      <c r="J1018" s="23">
        <v>39.9</v>
      </c>
      <c r="K1018" s="23">
        <v>7.02</v>
      </c>
      <c r="L1018" s="21"/>
      <c r="M1018" s="23">
        <v>27.68</v>
      </c>
      <c r="N1018" s="23">
        <v>4.2699999999999996</v>
      </c>
      <c r="O1018" s="23">
        <v>-2.11</v>
      </c>
      <c r="P1018" s="23">
        <v>-0.16</v>
      </c>
      <c r="Q1018" s="28">
        <f t="shared" si="32"/>
        <v>-2.27</v>
      </c>
      <c r="R1018" s="23">
        <v>5.79</v>
      </c>
      <c r="S1018" s="21"/>
      <c r="T1018" s="28">
        <f t="shared" si="33"/>
        <v>5.79</v>
      </c>
      <c r="U1018" s="21"/>
      <c r="W1018" s="135">
        <f t="array" ref="W1018">SUM(($D1018=W$25)*($G1018="CM")*($H1018:$P1018))</f>
        <v>87.35</v>
      </c>
      <c r="X1018" s="135">
        <f t="array" ref="X1018">SUM(($D1018=W$25)*($G1018&lt;&gt;"CM")*($H1018:$P1018))</f>
        <v>0</v>
      </c>
      <c r="AA1018" s="135">
        <f t="array" ref="AA1018">SUM(($D1018=AA$25)*($G1018="CM")*(H1018+I1018+J1018+K1018+L1018+N1018))</f>
        <v>0</v>
      </c>
      <c r="AB1018" s="135">
        <f t="array" ref="AB1018">SUM(($D1018=AA$25)*($G1018&lt;&gt;"CM")*(H1018+I1018+J1018+K1018+L1018+N1018))</f>
        <v>0</v>
      </c>
    </row>
    <row r="1019" spans="1:28" ht="15.75" thickBot="1" x14ac:dyDescent="0.3">
      <c r="A1019" s="18" t="s">
        <v>22</v>
      </c>
      <c r="B1019" s="18" t="s">
        <v>22</v>
      </c>
      <c r="C1019" s="18" t="s">
        <v>117</v>
      </c>
      <c r="D1019" s="27" t="s">
        <v>271</v>
      </c>
      <c r="E1019" s="18" t="s">
        <v>118</v>
      </c>
      <c r="F1019" s="19">
        <v>42837</v>
      </c>
      <c r="G1019" s="27" t="s">
        <v>273</v>
      </c>
      <c r="H1019" s="22">
        <v>10.75</v>
      </c>
      <c r="I1019" s="20"/>
      <c r="J1019" s="22">
        <v>100.3</v>
      </c>
      <c r="K1019" s="22">
        <v>15.48</v>
      </c>
      <c r="L1019" s="20"/>
      <c r="M1019" s="22">
        <v>61.01</v>
      </c>
      <c r="N1019" s="22">
        <v>9.42</v>
      </c>
      <c r="O1019" s="22">
        <v>-4.63</v>
      </c>
      <c r="P1019" s="22">
        <v>-0.36</v>
      </c>
      <c r="Q1019" s="28">
        <f t="shared" si="32"/>
        <v>-4.99</v>
      </c>
      <c r="R1019" s="22">
        <v>12.73</v>
      </c>
      <c r="S1019" s="20"/>
      <c r="T1019" s="28">
        <f t="shared" si="33"/>
        <v>12.73</v>
      </c>
      <c r="U1019" s="20"/>
      <c r="W1019" s="135">
        <f t="array" ref="W1019">SUM(($D1019=W$25)*($G1019="CM")*($H1019:$P1019))</f>
        <v>191.96999999999997</v>
      </c>
      <c r="X1019" s="135">
        <f t="array" ref="X1019">SUM(($D1019=W$25)*($G1019&lt;&gt;"CM")*($H1019:$P1019))</f>
        <v>0</v>
      </c>
      <c r="AA1019" s="135">
        <f t="array" ref="AA1019">SUM(($D1019=AA$25)*($G1019="CM")*(H1019+I1019+J1019+K1019+L1019+N1019))</f>
        <v>0</v>
      </c>
      <c r="AB1019" s="135">
        <f t="array" ref="AB1019">SUM(($D1019=AA$25)*($G1019&lt;&gt;"CM")*(H1019+I1019+J1019+K1019+L1019+N1019))</f>
        <v>0</v>
      </c>
    </row>
    <row r="1020" spans="1:28" ht="15.75" thickBot="1" x14ac:dyDescent="0.3">
      <c r="A1020" s="18" t="s">
        <v>22</v>
      </c>
      <c r="B1020" s="18" t="s">
        <v>22</v>
      </c>
      <c r="C1020" s="18" t="s">
        <v>117</v>
      </c>
      <c r="D1020" s="27" t="s">
        <v>271</v>
      </c>
      <c r="E1020" s="18" t="s">
        <v>118</v>
      </c>
      <c r="F1020" s="19">
        <v>42838</v>
      </c>
      <c r="G1020" s="27" t="s">
        <v>273</v>
      </c>
      <c r="H1020" s="23">
        <v>10.75</v>
      </c>
      <c r="I1020" s="21"/>
      <c r="J1020" s="23">
        <v>27.96</v>
      </c>
      <c r="K1020" s="23">
        <v>4.38</v>
      </c>
      <c r="L1020" s="21"/>
      <c r="M1020" s="23">
        <v>17.25</v>
      </c>
      <c r="N1020" s="23">
        <v>2.67</v>
      </c>
      <c r="O1020" s="23">
        <v>-1.31</v>
      </c>
      <c r="P1020" s="23">
        <v>-0.1</v>
      </c>
      <c r="Q1020" s="28">
        <f t="shared" si="32"/>
        <v>-1.4100000000000001</v>
      </c>
      <c r="R1020" s="23">
        <v>4.08</v>
      </c>
      <c r="S1020" s="21"/>
      <c r="T1020" s="28">
        <f t="shared" si="33"/>
        <v>4.08</v>
      </c>
      <c r="U1020" s="21"/>
      <c r="W1020" s="135">
        <f t="array" ref="W1020">SUM(($D1020=W$25)*($G1020="CM")*($H1020:$P1020))</f>
        <v>61.6</v>
      </c>
      <c r="X1020" s="135">
        <f t="array" ref="X1020">SUM(($D1020=W$25)*($G1020&lt;&gt;"CM")*($H1020:$P1020))</f>
        <v>0</v>
      </c>
      <c r="AA1020" s="135">
        <f t="array" ref="AA1020">SUM(($D1020=AA$25)*($G1020="CM")*(H1020+I1020+J1020+K1020+L1020+N1020))</f>
        <v>0</v>
      </c>
      <c r="AB1020" s="135">
        <f t="array" ref="AB1020">SUM(($D1020=AA$25)*($G1020&lt;&gt;"CM")*(H1020+I1020+J1020+K1020+L1020+N1020))</f>
        <v>0</v>
      </c>
    </row>
    <row r="1021" spans="1:28" ht="15.75" thickBot="1" x14ac:dyDescent="0.3">
      <c r="A1021" s="18" t="s">
        <v>22</v>
      </c>
      <c r="B1021" s="18" t="s">
        <v>22</v>
      </c>
      <c r="C1021" s="18" t="s">
        <v>117</v>
      </c>
      <c r="D1021" s="27" t="s">
        <v>271</v>
      </c>
      <c r="E1021" s="18" t="s">
        <v>118</v>
      </c>
      <c r="F1021" s="19">
        <v>42839</v>
      </c>
      <c r="G1021" s="27" t="s">
        <v>273</v>
      </c>
      <c r="H1021" s="22">
        <v>40.54</v>
      </c>
      <c r="I1021" s="20"/>
      <c r="J1021" s="22">
        <v>179.71</v>
      </c>
      <c r="K1021" s="22">
        <v>25.56</v>
      </c>
      <c r="L1021" s="20"/>
      <c r="M1021" s="22">
        <v>100.81</v>
      </c>
      <c r="N1021" s="22">
        <v>15.6</v>
      </c>
      <c r="O1021" s="22">
        <v>-7.65</v>
      </c>
      <c r="P1021" s="22">
        <v>-0.59</v>
      </c>
      <c r="Q1021" s="28">
        <f t="shared" si="32"/>
        <v>-8.24</v>
      </c>
      <c r="R1021" s="22">
        <v>23.46</v>
      </c>
      <c r="S1021" s="20"/>
      <c r="T1021" s="28">
        <f t="shared" si="33"/>
        <v>23.46</v>
      </c>
      <c r="U1021" s="20"/>
      <c r="W1021" s="135">
        <f t="array" ref="W1021">SUM(($D1021=W$25)*($G1021="CM")*($H1021:$P1021))</f>
        <v>353.98000000000008</v>
      </c>
      <c r="X1021" s="135">
        <f t="array" ref="X1021">SUM(($D1021=W$25)*($G1021&lt;&gt;"CM")*($H1021:$P1021))</f>
        <v>0</v>
      </c>
      <c r="AA1021" s="135">
        <f t="array" ref="AA1021">SUM(($D1021=AA$25)*($G1021="CM")*(H1021+I1021+J1021+K1021+L1021+N1021))</f>
        <v>0</v>
      </c>
      <c r="AB1021" s="135">
        <f t="array" ref="AB1021">SUM(($D1021=AA$25)*($G1021&lt;&gt;"CM")*(H1021+I1021+J1021+K1021+L1021+N1021))</f>
        <v>0</v>
      </c>
    </row>
    <row r="1022" spans="1:28" ht="15.75" thickBot="1" x14ac:dyDescent="0.3">
      <c r="A1022" s="18" t="s">
        <v>22</v>
      </c>
      <c r="B1022" s="18" t="s">
        <v>22</v>
      </c>
      <c r="C1022" s="18" t="s">
        <v>117</v>
      </c>
      <c r="D1022" s="27" t="s">
        <v>271</v>
      </c>
      <c r="E1022" s="18" t="s">
        <v>118</v>
      </c>
      <c r="F1022" s="19">
        <v>42840</v>
      </c>
      <c r="G1022" s="27" t="s">
        <v>273</v>
      </c>
      <c r="H1022" s="23">
        <v>21.5</v>
      </c>
      <c r="I1022" s="21"/>
      <c r="J1022" s="23">
        <v>124.92</v>
      </c>
      <c r="K1022" s="23">
        <v>20.34</v>
      </c>
      <c r="L1022" s="21"/>
      <c r="M1022" s="23">
        <v>80.23</v>
      </c>
      <c r="N1022" s="23">
        <v>12.44</v>
      </c>
      <c r="O1022" s="23">
        <v>-6.09</v>
      </c>
      <c r="P1022" s="23">
        <v>-0.47</v>
      </c>
      <c r="Q1022" s="28">
        <f t="shared" si="32"/>
        <v>-6.56</v>
      </c>
      <c r="R1022" s="23">
        <v>16.760000000000002</v>
      </c>
      <c r="S1022" s="21"/>
      <c r="T1022" s="28">
        <f t="shared" si="33"/>
        <v>16.760000000000002</v>
      </c>
      <c r="U1022" s="21"/>
      <c r="W1022" s="135">
        <f t="array" ref="W1022">SUM(($D1022=W$25)*($G1022="CM")*($H1022:$P1022))</f>
        <v>252.87</v>
      </c>
      <c r="X1022" s="135">
        <f t="array" ref="X1022">SUM(($D1022=W$25)*($G1022&lt;&gt;"CM")*($H1022:$P1022))</f>
        <v>0</v>
      </c>
      <c r="AA1022" s="135">
        <f t="array" ref="AA1022">SUM(($D1022=AA$25)*($G1022="CM")*(H1022+I1022+J1022+K1022+L1022+N1022))</f>
        <v>0</v>
      </c>
      <c r="AB1022" s="135">
        <f t="array" ref="AB1022">SUM(($D1022=AA$25)*($G1022&lt;&gt;"CM")*(H1022+I1022+J1022+K1022+L1022+N1022))</f>
        <v>0</v>
      </c>
    </row>
    <row r="1023" spans="1:28" ht="15.75" thickBot="1" x14ac:dyDescent="0.3">
      <c r="A1023" s="18" t="s">
        <v>22</v>
      </c>
      <c r="B1023" s="18" t="s">
        <v>22</v>
      </c>
      <c r="C1023" s="18" t="s">
        <v>117</v>
      </c>
      <c r="D1023" s="27" t="s">
        <v>271</v>
      </c>
      <c r="E1023" s="18" t="s">
        <v>118</v>
      </c>
      <c r="F1023" s="19">
        <v>42841</v>
      </c>
      <c r="G1023" s="27" t="s">
        <v>273</v>
      </c>
      <c r="H1023" s="22">
        <v>10.75</v>
      </c>
      <c r="I1023" s="20"/>
      <c r="J1023" s="22">
        <v>12.31</v>
      </c>
      <c r="K1023" s="22">
        <v>1.91</v>
      </c>
      <c r="L1023" s="20"/>
      <c r="M1023" s="22">
        <v>7.55</v>
      </c>
      <c r="N1023" s="22">
        <v>1.17</v>
      </c>
      <c r="O1023" s="22">
        <v>-0.57999999999999996</v>
      </c>
      <c r="P1023" s="22">
        <v>-0.04</v>
      </c>
      <c r="Q1023" s="28">
        <f t="shared" si="32"/>
        <v>-0.62</v>
      </c>
      <c r="R1023" s="22">
        <v>2.19</v>
      </c>
      <c r="S1023" s="20"/>
      <c r="T1023" s="28">
        <f t="shared" si="33"/>
        <v>2.19</v>
      </c>
      <c r="U1023" s="20"/>
      <c r="W1023" s="135">
        <f t="array" ref="W1023">SUM(($D1023=W$25)*($G1023="CM")*($H1023:$P1023))</f>
        <v>33.070000000000007</v>
      </c>
      <c r="X1023" s="135">
        <f t="array" ref="X1023">SUM(($D1023=W$25)*($G1023&lt;&gt;"CM")*($H1023:$P1023))</f>
        <v>0</v>
      </c>
      <c r="AA1023" s="135">
        <f t="array" ref="AA1023">SUM(($D1023=AA$25)*($G1023="CM")*(H1023+I1023+J1023+K1023+L1023+N1023))</f>
        <v>0</v>
      </c>
      <c r="AB1023" s="135">
        <f t="array" ref="AB1023">SUM(($D1023=AA$25)*($G1023&lt;&gt;"CM")*(H1023+I1023+J1023+K1023+L1023+N1023))</f>
        <v>0</v>
      </c>
    </row>
    <row r="1024" spans="1:28" ht="15.75" thickBot="1" x14ac:dyDescent="0.3">
      <c r="A1024" s="18" t="s">
        <v>22</v>
      </c>
      <c r="B1024" s="18" t="s">
        <v>22</v>
      </c>
      <c r="C1024" s="18" t="s">
        <v>117</v>
      </c>
      <c r="D1024" s="27" t="s">
        <v>271</v>
      </c>
      <c r="E1024" s="18" t="s">
        <v>118</v>
      </c>
      <c r="F1024" s="19">
        <v>42842</v>
      </c>
      <c r="G1024" s="27" t="s">
        <v>273</v>
      </c>
      <c r="H1024" s="23">
        <v>43</v>
      </c>
      <c r="I1024" s="21"/>
      <c r="J1024" s="23">
        <v>188.69</v>
      </c>
      <c r="K1024" s="23">
        <v>27</v>
      </c>
      <c r="L1024" s="21"/>
      <c r="M1024" s="23">
        <v>106.44</v>
      </c>
      <c r="N1024" s="23">
        <v>16.55</v>
      </c>
      <c r="O1024" s="23">
        <v>-8.07</v>
      </c>
      <c r="P1024" s="23">
        <v>-0.63</v>
      </c>
      <c r="Q1024" s="28">
        <f t="shared" si="32"/>
        <v>-8.7000000000000011</v>
      </c>
      <c r="R1024" s="23">
        <v>24.72</v>
      </c>
      <c r="S1024" s="21"/>
      <c r="T1024" s="28">
        <f t="shared" si="33"/>
        <v>24.72</v>
      </c>
      <c r="U1024" s="21"/>
      <c r="W1024" s="135">
        <f t="array" ref="W1024">SUM(($D1024=W$25)*($G1024="CM")*($H1024:$P1024))</f>
        <v>372.98</v>
      </c>
      <c r="X1024" s="135">
        <f t="array" ref="X1024">SUM(($D1024=W$25)*($G1024&lt;&gt;"CM")*($H1024:$P1024))</f>
        <v>0</v>
      </c>
      <c r="AA1024" s="135">
        <f t="array" ref="AA1024">SUM(($D1024=AA$25)*($G1024="CM")*(H1024+I1024+J1024+K1024+L1024+N1024))</f>
        <v>0</v>
      </c>
      <c r="AB1024" s="135">
        <f t="array" ref="AB1024">SUM(($D1024=AA$25)*($G1024&lt;&gt;"CM")*(H1024+I1024+J1024+K1024+L1024+N1024))</f>
        <v>0</v>
      </c>
    </row>
    <row r="1025" spans="1:28" ht="15.75" thickBot="1" x14ac:dyDescent="0.3">
      <c r="A1025" s="18" t="s">
        <v>22</v>
      </c>
      <c r="B1025" s="18" t="s">
        <v>22</v>
      </c>
      <c r="C1025" s="18" t="s">
        <v>117</v>
      </c>
      <c r="D1025" s="27" t="s">
        <v>271</v>
      </c>
      <c r="E1025" s="18" t="s">
        <v>118</v>
      </c>
      <c r="F1025" s="19">
        <v>42843</v>
      </c>
      <c r="G1025" s="27" t="s">
        <v>273</v>
      </c>
      <c r="H1025" s="22">
        <v>32.25</v>
      </c>
      <c r="I1025" s="20"/>
      <c r="J1025" s="22">
        <v>124.15</v>
      </c>
      <c r="K1025" s="22">
        <v>20.23</v>
      </c>
      <c r="L1025" s="20"/>
      <c r="M1025" s="22">
        <v>79.78</v>
      </c>
      <c r="N1025" s="22">
        <v>12.4</v>
      </c>
      <c r="O1025" s="22">
        <v>-6.07</v>
      </c>
      <c r="P1025" s="22">
        <v>-0.46</v>
      </c>
      <c r="Q1025" s="28">
        <f t="shared" si="32"/>
        <v>-6.53</v>
      </c>
      <c r="R1025" s="22">
        <v>17.39</v>
      </c>
      <c r="S1025" s="20"/>
      <c r="T1025" s="28">
        <f t="shared" si="33"/>
        <v>17.39</v>
      </c>
      <c r="U1025" s="20"/>
      <c r="W1025" s="135">
        <f t="array" ref="W1025">SUM(($D1025=W$25)*($G1025="CM")*($H1025:$P1025))</f>
        <v>262.27999999999997</v>
      </c>
      <c r="X1025" s="135">
        <f t="array" ref="X1025">SUM(($D1025=W$25)*($G1025&lt;&gt;"CM")*($H1025:$P1025))</f>
        <v>0</v>
      </c>
      <c r="AA1025" s="135">
        <f t="array" ref="AA1025">SUM(($D1025=AA$25)*($G1025="CM")*(H1025+I1025+J1025+K1025+L1025+N1025))</f>
        <v>0</v>
      </c>
      <c r="AB1025" s="135">
        <f t="array" ref="AB1025">SUM(($D1025=AA$25)*($G1025&lt;&gt;"CM")*(H1025+I1025+J1025+K1025+L1025+N1025))</f>
        <v>0</v>
      </c>
    </row>
    <row r="1026" spans="1:28" ht="15.75" thickBot="1" x14ac:dyDescent="0.3">
      <c r="A1026" s="18" t="s">
        <v>22</v>
      </c>
      <c r="B1026" s="18" t="s">
        <v>22</v>
      </c>
      <c r="C1026" s="18" t="s">
        <v>117</v>
      </c>
      <c r="D1026" s="27" t="s">
        <v>271</v>
      </c>
      <c r="E1026" s="18" t="s">
        <v>118</v>
      </c>
      <c r="F1026" s="19">
        <v>42844</v>
      </c>
      <c r="G1026" s="27" t="s">
        <v>273</v>
      </c>
      <c r="H1026" s="23">
        <v>10.75</v>
      </c>
      <c r="I1026" s="21"/>
      <c r="J1026" s="23">
        <v>23.42</v>
      </c>
      <c r="K1026" s="23">
        <v>4.2300000000000004</v>
      </c>
      <c r="L1026" s="21"/>
      <c r="M1026" s="23">
        <v>16.649999999999999</v>
      </c>
      <c r="N1026" s="23">
        <v>2.59</v>
      </c>
      <c r="O1026" s="23">
        <v>-1.26</v>
      </c>
      <c r="P1026" s="23">
        <v>-0.1</v>
      </c>
      <c r="Q1026" s="28">
        <f t="shared" si="32"/>
        <v>-1.36</v>
      </c>
      <c r="R1026" s="23">
        <v>3.73</v>
      </c>
      <c r="S1026" s="21"/>
      <c r="T1026" s="28">
        <f t="shared" si="33"/>
        <v>3.73</v>
      </c>
      <c r="U1026" s="21"/>
      <c r="W1026" s="135">
        <f t="array" ref="W1026">SUM(($D1026=W$25)*($G1026="CM")*($H1026:$P1026))</f>
        <v>56.28</v>
      </c>
      <c r="X1026" s="135">
        <f t="array" ref="X1026">SUM(($D1026=W$25)*($G1026&lt;&gt;"CM")*($H1026:$P1026))</f>
        <v>0</v>
      </c>
      <c r="AA1026" s="135">
        <f t="array" ref="AA1026">SUM(($D1026=AA$25)*($G1026="CM")*(H1026+I1026+J1026+K1026+L1026+N1026))</f>
        <v>0</v>
      </c>
      <c r="AB1026" s="135">
        <f t="array" ref="AB1026">SUM(($D1026=AA$25)*($G1026&lt;&gt;"CM")*(H1026+I1026+J1026+K1026+L1026+N1026))</f>
        <v>0</v>
      </c>
    </row>
    <row r="1027" spans="1:28" ht="15.75" thickBot="1" x14ac:dyDescent="0.3">
      <c r="A1027" s="18" t="s">
        <v>22</v>
      </c>
      <c r="B1027" s="18" t="s">
        <v>22</v>
      </c>
      <c r="C1027" s="18" t="s">
        <v>117</v>
      </c>
      <c r="D1027" s="27" t="s">
        <v>271</v>
      </c>
      <c r="E1027" s="18" t="s">
        <v>118</v>
      </c>
      <c r="F1027" s="19">
        <v>42845</v>
      </c>
      <c r="G1027" s="27" t="s">
        <v>273</v>
      </c>
      <c r="H1027" s="22">
        <v>32.25</v>
      </c>
      <c r="I1027" s="20"/>
      <c r="J1027" s="22">
        <v>92.77</v>
      </c>
      <c r="K1027" s="22">
        <v>14.83</v>
      </c>
      <c r="L1027" s="20"/>
      <c r="M1027" s="22">
        <v>58.46</v>
      </c>
      <c r="N1027" s="22">
        <v>9.1199999999999992</v>
      </c>
      <c r="O1027" s="22">
        <v>-4.4400000000000004</v>
      </c>
      <c r="P1027" s="22">
        <v>-0.34</v>
      </c>
      <c r="Q1027" s="28">
        <f t="shared" si="32"/>
        <v>-4.78</v>
      </c>
      <c r="R1027" s="22">
        <v>13.43</v>
      </c>
      <c r="S1027" s="20"/>
      <c r="T1027" s="28">
        <f t="shared" si="33"/>
        <v>13.43</v>
      </c>
      <c r="U1027" s="20"/>
      <c r="W1027" s="135">
        <f t="array" ref="W1027">SUM(($D1027=W$25)*($G1027="CM")*($H1027:$P1027))</f>
        <v>202.65</v>
      </c>
      <c r="X1027" s="135">
        <f t="array" ref="X1027">SUM(($D1027=W$25)*($G1027&lt;&gt;"CM")*($H1027:$P1027))</f>
        <v>0</v>
      </c>
      <c r="AA1027" s="135">
        <f t="array" ref="AA1027">SUM(($D1027=AA$25)*($G1027="CM")*(H1027+I1027+J1027+K1027+L1027+N1027))</f>
        <v>0</v>
      </c>
      <c r="AB1027" s="135">
        <f t="array" ref="AB1027">SUM(($D1027=AA$25)*($G1027&lt;&gt;"CM")*(H1027+I1027+J1027+K1027+L1027+N1027))</f>
        <v>0</v>
      </c>
    </row>
    <row r="1028" spans="1:28" ht="15.75" thickBot="1" x14ac:dyDescent="0.3">
      <c r="A1028" s="18" t="s">
        <v>22</v>
      </c>
      <c r="B1028" s="18" t="s">
        <v>22</v>
      </c>
      <c r="C1028" s="18" t="s">
        <v>117</v>
      </c>
      <c r="D1028" s="27" t="s">
        <v>271</v>
      </c>
      <c r="E1028" s="18" t="s">
        <v>118</v>
      </c>
      <c r="F1028" s="19">
        <v>42854</v>
      </c>
      <c r="G1028" s="27" t="s">
        <v>273</v>
      </c>
      <c r="H1028" s="23">
        <v>21.5</v>
      </c>
      <c r="I1028" s="21"/>
      <c r="J1028" s="23">
        <v>87.93</v>
      </c>
      <c r="K1028" s="23">
        <v>12.98</v>
      </c>
      <c r="L1028" s="21"/>
      <c r="M1028" s="23">
        <v>51.17</v>
      </c>
      <c r="N1028" s="23">
        <v>7.99</v>
      </c>
      <c r="O1028" s="23">
        <v>-3.89</v>
      </c>
      <c r="P1028" s="23">
        <v>-0.3</v>
      </c>
      <c r="Q1028" s="28">
        <f t="shared" si="32"/>
        <v>-4.1900000000000004</v>
      </c>
      <c r="R1028" s="23">
        <v>11.76</v>
      </c>
      <c r="S1028" s="21"/>
      <c r="T1028" s="28">
        <f t="shared" si="33"/>
        <v>11.76</v>
      </c>
      <c r="U1028" s="21"/>
      <c r="W1028" s="135">
        <f t="array" ref="W1028">SUM(($D1028=W$25)*($G1028="CM")*($H1028:$P1028))</f>
        <v>177.38000000000002</v>
      </c>
      <c r="X1028" s="135">
        <f t="array" ref="X1028">SUM(($D1028=W$25)*($G1028&lt;&gt;"CM")*($H1028:$P1028))</f>
        <v>0</v>
      </c>
      <c r="AA1028" s="135">
        <f t="array" ref="AA1028">SUM(($D1028=AA$25)*($G1028="CM")*(H1028+I1028+J1028+K1028+L1028+N1028))</f>
        <v>0</v>
      </c>
      <c r="AB1028" s="135">
        <f t="array" ref="AB1028">SUM(($D1028=AA$25)*($G1028&lt;&gt;"CM")*(H1028+I1028+J1028+K1028+L1028+N1028))</f>
        <v>0</v>
      </c>
    </row>
    <row r="1029" spans="1:28" ht="15.75" thickBot="1" x14ac:dyDescent="0.3">
      <c r="A1029" s="18" t="s">
        <v>22</v>
      </c>
      <c r="B1029" s="18" t="s">
        <v>22</v>
      </c>
      <c r="C1029" s="18" t="s">
        <v>117</v>
      </c>
      <c r="D1029" s="27" t="s">
        <v>271</v>
      </c>
      <c r="E1029" s="18" t="s">
        <v>118</v>
      </c>
      <c r="F1029" s="19">
        <v>42855</v>
      </c>
      <c r="G1029" s="27" t="s">
        <v>273</v>
      </c>
      <c r="H1029" s="22">
        <v>35.590000000000003</v>
      </c>
      <c r="I1029" s="20"/>
      <c r="J1029" s="22">
        <v>164.97</v>
      </c>
      <c r="K1029" s="22">
        <v>27.89</v>
      </c>
      <c r="L1029" s="20"/>
      <c r="M1029" s="22">
        <v>109.99</v>
      </c>
      <c r="N1029" s="22">
        <v>17.18</v>
      </c>
      <c r="O1029" s="22">
        <v>-8.35</v>
      </c>
      <c r="P1029" s="22">
        <v>-0.65</v>
      </c>
      <c r="Q1029" s="28">
        <f t="shared" si="32"/>
        <v>-9</v>
      </c>
      <c r="R1029" s="22">
        <v>22.98</v>
      </c>
      <c r="S1029" s="20"/>
      <c r="T1029" s="28">
        <f t="shared" si="33"/>
        <v>22.98</v>
      </c>
      <c r="U1029" s="20"/>
      <c r="W1029" s="135">
        <f t="array" ref="W1029">SUM(($D1029=W$25)*($G1029="CM")*($H1029:$P1029))</f>
        <v>346.62</v>
      </c>
      <c r="X1029" s="135">
        <f t="array" ref="X1029">SUM(($D1029=W$25)*($G1029&lt;&gt;"CM")*($H1029:$P1029))</f>
        <v>0</v>
      </c>
      <c r="AA1029" s="135">
        <f t="array" ref="AA1029">SUM(($D1029=AA$25)*($G1029="CM")*(H1029+I1029+J1029+K1029+L1029+N1029))</f>
        <v>0</v>
      </c>
      <c r="AB1029" s="135">
        <f t="array" ref="AB1029">SUM(($D1029=AA$25)*($G1029&lt;&gt;"CM")*(H1029+I1029+J1029+K1029+L1029+N1029))</f>
        <v>0</v>
      </c>
    </row>
    <row r="1030" spans="1:28" ht="15.75" thickBot="1" x14ac:dyDescent="0.3">
      <c r="A1030" s="18" t="s">
        <v>22</v>
      </c>
      <c r="B1030" s="18" t="s">
        <v>22</v>
      </c>
      <c r="C1030" s="18" t="s">
        <v>119</v>
      </c>
      <c r="D1030" s="27" t="s">
        <v>271</v>
      </c>
      <c r="E1030" s="18" t="s">
        <v>120</v>
      </c>
      <c r="F1030" s="19">
        <v>42839</v>
      </c>
      <c r="G1030" s="27" t="s">
        <v>273</v>
      </c>
      <c r="H1030" s="23">
        <v>2.46</v>
      </c>
      <c r="I1030" s="21"/>
      <c r="J1030" s="23">
        <v>6.19</v>
      </c>
      <c r="K1030" s="23">
        <v>1.01</v>
      </c>
      <c r="L1030" s="21"/>
      <c r="M1030" s="23">
        <v>3.97</v>
      </c>
      <c r="N1030" s="23">
        <v>0.62</v>
      </c>
      <c r="O1030" s="23">
        <v>-0.31</v>
      </c>
      <c r="P1030" s="23">
        <v>-0.02</v>
      </c>
      <c r="Q1030" s="28">
        <f t="shared" si="32"/>
        <v>-0.33</v>
      </c>
      <c r="R1030" s="23">
        <v>0.92</v>
      </c>
      <c r="S1030" s="21"/>
      <c r="T1030" s="28">
        <f t="shared" si="33"/>
        <v>0.92</v>
      </c>
      <c r="U1030" s="21"/>
      <c r="W1030" s="135">
        <f t="array" ref="W1030">SUM(($D1030=W$25)*($G1030="CM")*($H1030:$P1030))</f>
        <v>13.92</v>
      </c>
      <c r="X1030" s="135">
        <f t="array" ref="X1030">SUM(($D1030=W$25)*($G1030&lt;&gt;"CM")*($H1030:$P1030))</f>
        <v>0</v>
      </c>
      <c r="AA1030" s="135">
        <f t="array" ref="AA1030">SUM(($D1030=AA$25)*($G1030="CM")*(H1030+I1030+J1030+K1030+L1030+N1030))</f>
        <v>0</v>
      </c>
      <c r="AB1030" s="135">
        <f t="array" ref="AB1030">SUM(($D1030=AA$25)*($G1030&lt;&gt;"CM")*(H1030+I1030+J1030+K1030+L1030+N1030))</f>
        <v>0</v>
      </c>
    </row>
    <row r="1031" spans="1:28" ht="15.75" thickBot="1" x14ac:dyDescent="0.3">
      <c r="A1031" s="18" t="s">
        <v>22</v>
      </c>
      <c r="B1031" s="18" t="s">
        <v>22</v>
      </c>
      <c r="C1031" s="18" t="s">
        <v>121</v>
      </c>
      <c r="D1031" s="27" t="s">
        <v>271</v>
      </c>
      <c r="E1031" s="18" t="s">
        <v>122</v>
      </c>
      <c r="F1031" s="19">
        <v>42834</v>
      </c>
      <c r="G1031" s="27" t="s">
        <v>273</v>
      </c>
      <c r="H1031" s="22">
        <v>10.75</v>
      </c>
      <c r="I1031" s="20"/>
      <c r="J1031" s="22">
        <v>4.96</v>
      </c>
      <c r="K1031" s="22">
        <v>0.66</v>
      </c>
      <c r="L1031" s="20"/>
      <c r="M1031" s="22">
        <v>2.59</v>
      </c>
      <c r="N1031" s="22">
        <v>0.4</v>
      </c>
      <c r="O1031" s="22">
        <v>-0.19</v>
      </c>
      <c r="P1031" s="22">
        <v>-0.02</v>
      </c>
      <c r="Q1031" s="28">
        <f t="shared" si="32"/>
        <v>-0.21</v>
      </c>
      <c r="R1031" s="22">
        <v>1.27</v>
      </c>
      <c r="S1031" s="20"/>
      <c r="T1031" s="28">
        <f t="shared" si="33"/>
        <v>1.27</v>
      </c>
      <c r="U1031" s="20"/>
      <c r="W1031" s="135">
        <f t="array" ref="W1031">SUM(($D1031=W$25)*($G1031="CM")*($H1031:$P1031))</f>
        <v>19.149999999999999</v>
      </c>
      <c r="X1031" s="135">
        <f t="array" ref="X1031">SUM(($D1031=W$25)*($G1031&lt;&gt;"CM")*($H1031:$P1031))</f>
        <v>0</v>
      </c>
      <c r="AA1031" s="135">
        <f t="array" ref="AA1031">SUM(($D1031=AA$25)*($G1031="CM")*(H1031+I1031+J1031+K1031+L1031+N1031))</f>
        <v>0</v>
      </c>
      <c r="AB1031" s="135">
        <f t="array" ref="AB1031">SUM(($D1031=AA$25)*($G1031&lt;&gt;"CM")*(H1031+I1031+J1031+K1031+L1031+N1031))</f>
        <v>0</v>
      </c>
    </row>
    <row r="1032" spans="1:28" ht="15.75" thickBot="1" x14ac:dyDescent="0.3">
      <c r="A1032" s="18" t="s">
        <v>22</v>
      </c>
      <c r="B1032" s="18" t="s">
        <v>22</v>
      </c>
      <c r="C1032" s="18" t="s">
        <v>121</v>
      </c>
      <c r="D1032" s="27" t="s">
        <v>271</v>
      </c>
      <c r="E1032" s="18" t="s">
        <v>122</v>
      </c>
      <c r="F1032" s="19">
        <v>42835</v>
      </c>
      <c r="G1032" s="27" t="s">
        <v>273</v>
      </c>
      <c r="H1032" s="23">
        <v>21.5</v>
      </c>
      <c r="I1032" s="21"/>
      <c r="J1032" s="23">
        <v>532.95000000000005</v>
      </c>
      <c r="K1032" s="23">
        <v>70.510000000000005</v>
      </c>
      <c r="L1032" s="21"/>
      <c r="M1032" s="23">
        <v>278.06</v>
      </c>
      <c r="N1032" s="23">
        <v>42.82</v>
      </c>
      <c r="O1032" s="23">
        <v>-21.13</v>
      </c>
      <c r="P1032" s="23">
        <v>-1.63</v>
      </c>
      <c r="Q1032" s="28">
        <f t="shared" si="32"/>
        <v>-22.759999999999998</v>
      </c>
      <c r="R1032" s="23">
        <v>61.2</v>
      </c>
      <c r="S1032" s="21"/>
      <c r="T1032" s="28">
        <f t="shared" si="33"/>
        <v>61.2</v>
      </c>
      <c r="U1032" s="21"/>
      <c r="W1032" s="135">
        <f t="array" ref="W1032">SUM(($D1032=W$25)*($G1032="CM")*($H1032:$P1032))</f>
        <v>923.08</v>
      </c>
      <c r="X1032" s="135">
        <f t="array" ref="X1032">SUM(($D1032=W$25)*($G1032&lt;&gt;"CM")*($H1032:$P1032))</f>
        <v>0</v>
      </c>
      <c r="AA1032" s="135">
        <f t="array" ref="AA1032">SUM(($D1032=AA$25)*($G1032="CM")*(H1032+I1032+J1032+K1032+L1032+N1032))</f>
        <v>0</v>
      </c>
      <c r="AB1032" s="135">
        <f t="array" ref="AB1032">SUM(($D1032=AA$25)*($G1032&lt;&gt;"CM")*(H1032+I1032+J1032+K1032+L1032+N1032))</f>
        <v>0</v>
      </c>
    </row>
    <row r="1033" spans="1:28" ht="15.75" thickBot="1" x14ac:dyDescent="0.3">
      <c r="A1033" s="18" t="s">
        <v>22</v>
      </c>
      <c r="B1033" s="18" t="s">
        <v>22</v>
      </c>
      <c r="C1033" s="18" t="s">
        <v>121</v>
      </c>
      <c r="D1033" s="27" t="s">
        <v>271</v>
      </c>
      <c r="E1033" s="18" t="s">
        <v>122</v>
      </c>
      <c r="F1033" s="19">
        <v>42839</v>
      </c>
      <c r="G1033" s="27" t="s">
        <v>273</v>
      </c>
      <c r="H1033" s="22">
        <v>10.75</v>
      </c>
      <c r="I1033" s="20"/>
      <c r="J1033" s="22">
        <v>260.10000000000002</v>
      </c>
      <c r="K1033" s="22">
        <v>34.409999999999997</v>
      </c>
      <c r="L1033" s="20"/>
      <c r="M1033" s="22">
        <v>135.71</v>
      </c>
      <c r="N1033" s="22">
        <v>21.01</v>
      </c>
      <c r="O1033" s="22">
        <v>-10.31</v>
      </c>
      <c r="P1033" s="22">
        <v>-0.8</v>
      </c>
      <c r="Q1033" s="28">
        <f t="shared" si="32"/>
        <v>-11.110000000000001</v>
      </c>
      <c r="R1033" s="22">
        <v>29.89</v>
      </c>
      <c r="S1033" s="20"/>
      <c r="T1033" s="28">
        <f t="shared" si="33"/>
        <v>29.89</v>
      </c>
      <c r="U1033" s="20"/>
      <c r="W1033" s="135">
        <f t="array" ref="W1033">SUM(($D1033=W$25)*($G1033="CM")*($H1033:$P1033))</f>
        <v>450.87</v>
      </c>
      <c r="X1033" s="135">
        <f t="array" ref="X1033">SUM(($D1033=W$25)*($G1033&lt;&gt;"CM")*($H1033:$P1033))</f>
        <v>0</v>
      </c>
      <c r="AA1033" s="135">
        <f t="array" ref="AA1033">SUM(($D1033=AA$25)*($G1033="CM")*(H1033+I1033+J1033+K1033+L1033+N1033))</f>
        <v>0</v>
      </c>
      <c r="AB1033" s="135">
        <f t="array" ref="AB1033">SUM(($D1033=AA$25)*($G1033&lt;&gt;"CM")*(H1033+I1033+J1033+K1033+L1033+N1033))</f>
        <v>0</v>
      </c>
    </row>
    <row r="1034" spans="1:28" ht="15.75" thickBot="1" x14ac:dyDescent="0.3">
      <c r="A1034" s="18" t="s">
        <v>22</v>
      </c>
      <c r="B1034" s="18" t="s">
        <v>22</v>
      </c>
      <c r="C1034" s="18" t="s">
        <v>121</v>
      </c>
      <c r="D1034" s="27" t="s">
        <v>271</v>
      </c>
      <c r="E1034" s="18" t="s">
        <v>122</v>
      </c>
      <c r="F1034" s="19">
        <v>42843</v>
      </c>
      <c r="G1034" s="27" t="s">
        <v>273</v>
      </c>
      <c r="H1034" s="23">
        <v>21.5</v>
      </c>
      <c r="I1034" s="21"/>
      <c r="J1034" s="23">
        <v>607.96</v>
      </c>
      <c r="K1034" s="23">
        <v>80.430000000000007</v>
      </c>
      <c r="L1034" s="21"/>
      <c r="M1034" s="23">
        <v>317.19</v>
      </c>
      <c r="N1034" s="23">
        <v>49.35</v>
      </c>
      <c r="O1034" s="23">
        <v>-24.1</v>
      </c>
      <c r="P1034" s="23">
        <v>-1.86</v>
      </c>
      <c r="Q1034" s="28">
        <f t="shared" si="32"/>
        <v>-25.96</v>
      </c>
      <c r="R1034" s="23">
        <v>69.64</v>
      </c>
      <c r="S1034" s="21"/>
      <c r="T1034" s="28">
        <f t="shared" si="33"/>
        <v>69.64</v>
      </c>
      <c r="U1034" s="21"/>
      <c r="W1034" s="135">
        <f t="array" ref="W1034">SUM(($D1034=W$25)*($G1034="CM")*($H1034:$P1034))</f>
        <v>1050.4700000000003</v>
      </c>
      <c r="X1034" s="135">
        <f t="array" ref="X1034">SUM(($D1034=W$25)*($G1034&lt;&gt;"CM")*($H1034:$P1034))</f>
        <v>0</v>
      </c>
      <c r="AA1034" s="135">
        <f t="array" ref="AA1034">SUM(($D1034=AA$25)*($G1034="CM")*(H1034+I1034+J1034+K1034+L1034+N1034))</f>
        <v>0</v>
      </c>
      <c r="AB1034" s="135">
        <f t="array" ref="AB1034">SUM(($D1034=AA$25)*($G1034&lt;&gt;"CM")*(H1034+I1034+J1034+K1034+L1034+N1034))</f>
        <v>0</v>
      </c>
    </row>
    <row r="1035" spans="1:28" ht="15.75" thickBot="1" x14ac:dyDescent="0.3">
      <c r="A1035" s="18" t="s">
        <v>22</v>
      </c>
      <c r="B1035" s="18" t="s">
        <v>22</v>
      </c>
      <c r="C1035" s="18" t="s">
        <v>123</v>
      </c>
      <c r="D1035" s="27" t="s">
        <v>271</v>
      </c>
      <c r="E1035" s="18" t="s">
        <v>124</v>
      </c>
      <c r="F1035" s="19">
        <v>42798</v>
      </c>
      <c r="G1035" s="27" t="s">
        <v>274</v>
      </c>
      <c r="H1035" s="20"/>
      <c r="I1035" s="20"/>
      <c r="J1035" s="20"/>
      <c r="K1035" s="20"/>
      <c r="L1035" s="20"/>
      <c r="M1035" s="20"/>
      <c r="N1035" s="20"/>
      <c r="O1035" s="20"/>
      <c r="P1035" s="20"/>
      <c r="Q1035" s="28">
        <f t="shared" si="32"/>
        <v>0</v>
      </c>
      <c r="R1035" s="20"/>
      <c r="S1035" s="20"/>
      <c r="T1035" s="28">
        <f t="shared" si="33"/>
        <v>0</v>
      </c>
      <c r="U1035" s="20"/>
      <c r="W1035" s="135">
        <f t="array" ref="W1035">SUM(($D1035=W$25)*($G1035="CM")*($H1035:$P1035))</f>
        <v>0</v>
      </c>
      <c r="X1035" s="135">
        <f t="array" ref="X1035">SUM(($D1035=W$25)*($G1035&lt;&gt;"CM")*($H1035:$P1035))</f>
        <v>0</v>
      </c>
      <c r="AA1035" s="135">
        <f t="array" ref="AA1035">SUM(($D1035=AA$25)*($G1035="CM")*(H1035+I1035+J1035+K1035+L1035+N1035))</f>
        <v>0</v>
      </c>
      <c r="AB1035" s="135">
        <f t="array" ref="AB1035">SUM(($D1035=AA$25)*($G1035&lt;&gt;"CM")*(H1035+I1035+J1035+K1035+L1035+N1035))</f>
        <v>0</v>
      </c>
    </row>
    <row r="1036" spans="1:28" ht="15.75" thickBot="1" x14ac:dyDescent="0.3">
      <c r="A1036" s="18" t="s">
        <v>22</v>
      </c>
      <c r="B1036" s="18" t="s">
        <v>22</v>
      </c>
      <c r="C1036" s="18" t="s">
        <v>123</v>
      </c>
      <c r="D1036" s="27" t="s">
        <v>271</v>
      </c>
      <c r="E1036" s="18" t="s">
        <v>124</v>
      </c>
      <c r="F1036" s="19">
        <v>42803</v>
      </c>
      <c r="G1036" s="27" t="s">
        <v>274</v>
      </c>
      <c r="H1036" s="21"/>
      <c r="I1036" s="21"/>
      <c r="J1036" s="21"/>
      <c r="K1036" s="21"/>
      <c r="L1036" s="21"/>
      <c r="M1036" s="21"/>
      <c r="N1036" s="21"/>
      <c r="O1036" s="21"/>
      <c r="P1036" s="21"/>
      <c r="Q1036" s="28">
        <f t="shared" si="32"/>
        <v>0</v>
      </c>
      <c r="R1036" s="21"/>
      <c r="S1036" s="21"/>
      <c r="T1036" s="28">
        <f t="shared" si="33"/>
        <v>0</v>
      </c>
      <c r="U1036" s="21"/>
      <c r="W1036" s="135">
        <f t="array" ref="W1036">SUM(($D1036=W$25)*($G1036="CM")*($H1036:$P1036))</f>
        <v>0</v>
      </c>
      <c r="X1036" s="135">
        <f t="array" ref="X1036">SUM(($D1036=W$25)*($G1036&lt;&gt;"CM")*($H1036:$P1036))</f>
        <v>0</v>
      </c>
      <c r="AA1036" s="135">
        <f t="array" ref="AA1036">SUM(($D1036=AA$25)*($G1036="CM")*(H1036+I1036+J1036+K1036+L1036+N1036))</f>
        <v>0</v>
      </c>
      <c r="AB1036" s="135">
        <f t="array" ref="AB1036">SUM(($D1036=AA$25)*($G1036&lt;&gt;"CM")*(H1036+I1036+J1036+K1036+L1036+N1036))</f>
        <v>0</v>
      </c>
    </row>
    <row r="1037" spans="1:28" ht="15.75" thickBot="1" x14ac:dyDescent="0.3">
      <c r="A1037" s="18" t="s">
        <v>22</v>
      </c>
      <c r="B1037" s="18" t="s">
        <v>22</v>
      </c>
      <c r="C1037" s="18" t="s">
        <v>123</v>
      </c>
      <c r="D1037" s="27" t="s">
        <v>271</v>
      </c>
      <c r="E1037" s="18" t="s">
        <v>124</v>
      </c>
      <c r="F1037" s="19">
        <v>42809</v>
      </c>
      <c r="G1037" s="27" t="s">
        <v>274</v>
      </c>
      <c r="H1037" s="20"/>
      <c r="I1037" s="20"/>
      <c r="J1037" s="20"/>
      <c r="K1037" s="20"/>
      <c r="L1037" s="20"/>
      <c r="M1037" s="20"/>
      <c r="N1037" s="20"/>
      <c r="O1037" s="20"/>
      <c r="P1037" s="20"/>
      <c r="Q1037" s="28">
        <f t="shared" si="32"/>
        <v>0</v>
      </c>
      <c r="R1037" s="20"/>
      <c r="S1037" s="20"/>
      <c r="T1037" s="28">
        <f t="shared" si="33"/>
        <v>0</v>
      </c>
      <c r="U1037" s="20"/>
      <c r="W1037" s="135">
        <f t="array" ref="W1037">SUM(($D1037=W$25)*($G1037="CM")*($H1037:$P1037))</f>
        <v>0</v>
      </c>
      <c r="X1037" s="135">
        <f t="array" ref="X1037">SUM(($D1037=W$25)*($G1037&lt;&gt;"CM")*($H1037:$P1037))</f>
        <v>0</v>
      </c>
      <c r="AA1037" s="135">
        <f t="array" ref="AA1037">SUM(($D1037=AA$25)*($G1037="CM")*(H1037+I1037+J1037+K1037+L1037+N1037))</f>
        <v>0</v>
      </c>
      <c r="AB1037" s="135">
        <f t="array" ref="AB1037">SUM(($D1037=AA$25)*($G1037&lt;&gt;"CM")*(H1037+I1037+J1037+K1037+L1037+N1037))</f>
        <v>0</v>
      </c>
    </row>
    <row r="1038" spans="1:28" ht="15.75" thickBot="1" x14ac:dyDescent="0.3">
      <c r="A1038" s="18" t="s">
        <v>22</v>
      </c>
      <c r="B1038" s="18" t="s">
        <v>22</v>
      </c>
      <c r="C1038" s="18" t="s">
        <v>123</v>
      </c>
      <c r="D1038" s="27" t="s">
        <v>271</v>
      </c>
      <c r="E1038" s="18" t="s">
        <v>124</v>
      </c>
      <c r="F1038" s="19">
        <v>42811</v>
      </c>
      <c r="G1038" s="27" t="s">
        <v>274</v>
      </c>
      <c r="H1038" s="21"/>
      <c r="I1038" s="21"/>
      <c r="J1038" s="21"/>
      <c r="K1038" s="21"/>
      <c r="L1038" s="21"/>
      <c r="M1038" s="21"/>
      <c r="N1038" s="21"/>
      <c r="O1038" s="21"/>
      <c r="P1038" s="21"/>
      <c r="Q1038" s="28">
        <f t="shared" si="32"/>
        <v>0</v>
      </c>
      <c r="R1038" s="21"/>
      <c r="S1038" s="21"/>
      <c r="T1038" s="28">
        <f t="shared" si="33"/>
        <v>0</v>
      </c>
      <c r="U1038" s="21"/>
      <c r="W1038" s="135">
        <f t="array" ref="W1038">SUM(($D1038=W$25)*($G1038="CM")*($H1038:$P1038))</f>
        <v>0</v>
      </c>
      <c r="X1038" s="135">
        <f t="array" ref="X1038">SUM(($D1038=W$25)*($G1038&lt;&gt;"CM")*($H1038:$P1038))</f>
        <v>0</v>
      </c>
      <c r="AA1038" s="135">
        <f t="array" ref="AA1038">SUM(($D1038=AA$25)*($G1038="CM")*(H1038+I1038+J1038+K1038+L1038+N1038))</f>
        <v>0</v>
      </c>
      <c r="AB1038" s="135">
        <f t="array" ref="AB1038">SUM(($D1038=AA$25)*($G1038&lt;&gt;"CM")*(H1038+I1038+J1038+K1038+L1038+N1038))</f>
        <v>0</v>
      </c>
    </row>
    <row r="1039" spans="1:28" ht="15.75" thickBot="1" x14ac:dyDescent="0.3">
      <c r="A1039" s="18" t="s">
        <v>22</v>
      </c>
      <c r="B1039" s="18" t="s">
        <v>22</v>
      </c>
      <c r="C1039" s="18" t="s">
        <v>123</v>
      </c>
      <c r="D1039" s="27" t="s">
        <v>271</v>
      </c>
      <c r="E1039" s="18" t="s">
        <v>124</v>
      </c>
      <c r="F1039" s="19">
        <v>42816</v>
      </c>
      <c r="G1039" s="27" t="s">
        <v>274</v>
      </c>
      <c r="H1039" s="20"/>
      <c r="I1039" s="20"/>
      <c r="J1039" s="20"/>
      <c r="K1039" s="20"/>
      <c r="L1039" s="20"/>
      <c r="M1039" s="20"/>
      <c r="N1039" s="20"/>
      <c r="O1039" s="20"/>
      <c r="P1039" s="20"/>
      <c r="Q1039" s="28">
        <f t="shared" si="32"/>
        <v>0</v>
      </c>
      <c r="R1039" s="20"/>
      <c r="S1039" s="20"/>
      <c r="T1039" s="28">
        <f t="shared" si="33"/>
        <v>0</v>
      </c>
      <c r="U1039" s="20"/>
      <c r="W1039" s="135">
        <f t="array" ref="W1039">SUM(($D1039=W$25)*($G1039="CM")*($H1039:$P1039))</f>
        <v>0</v>
      </c>
      <c r="X1039" s="135">
        <f t="array" ref="X1039">SUM(($D1039=W$25)*($G1039&lt;&gt;"CM")*($H1039:$P1039))</f>
        <v>0</v>
      </c>
      <c r="AA1039" s="135">
        <f t="array" ref="AA1039">SUM(($D1039=AA$25)*($G1039="CM")*(H1039+I1039+J1039+K1039+L1039+N1039))</f>
        <v>0</v>
      </c>
      <c r="AB1039" s="135">
        <f t="array" ref="AB1039">SUM(($D1039=AA$25)*($G1039&lt;&gt;"CM")*(H1039+I1039+J1039+K1039+L1039+N1039))</f>
        <v>0</v>
      </c>
    </row>
    <row r="1040" spans="1:28" ht="15.75" thickBot="1" x14ac:dyDescent="0.3">
      <c r="A1040" s="18" t="s">
        <v>22</v>
      </c>
      <c r="B1040" s="18" t="s">
        <v>22</v>
      </c>
      <c r="C1040" s="18" t="s">
        <v>123</v>
      </c>
      <c r="D1040" s="27" t="s">
        <v>271</v>
      </c>
      <c r="E1040" s="18" t="s">
        <v>124</v>
      </c>
      <c r="F1040" s="19">
        <v>42818</v>
      </c>
      <c r="G1040" s="27" t="s">
        <v>274</v>
      </c>
      <c r="H1040" s="21"/>
      <c r="I1040" s="21"/>
      <c r="J1040" s="21"/>
      <c r="K1040" s="21"/>
      <c r="L1040" s="21"/>
      <c r="M1040" s="21"/>
      <c r="N1040" s="21"/>
      <c r="O1040" s="21"/>
      <c r="P1040" s="21"/>
      <c r="Q1040" s="28">
        <f t="shared" si="32"/>
        <v>0</v>
      </c>
      <c r="R1040" s="21"/>
      <c r="S1040" s="21"/>
      <c r="T1040" s="28">
        <f t="shared" si="33"/>
        <v>0</v>
      </c>
      <c r="U1040" s="21"/>
      <c r="W1040" s="135">
        <f t="array" ref="W1040">SUM(($D1040=W$25)*($G1040="CM")*($H1040:$P1040))</f>
        <v>0</v>
      </c>
      <c r="X1040" s="135">
        <f t="array" ref="X1040">SUM(($D1040=W$25)*($G1040&lt;&gt;"CM")*($H1040:$P1040))</f>
        <v>0</v>
      </c>
      <c r="AA1040" s="135">
        <f t="array" ref="AA1040">SUM(($D1040=AA$25)*($G1040="CM")*(H1040+I1040+J1040+K1040+L1040+N1040))</f>
        <v>0</v>
      </c>
      <c r="AB1040" s="135">
        <f t="array" ref="AB1040">SUM(($D1040=AA$25)*($G1040&lt;&gt;"CM")*(H1040+I1040+J1040+K1040+L1040+N1040))</f>
        <v>0</v>
      </c>
    </row>
    <row r="1041" spans="1:28" ht="15.75" thickBot="1" x14ac:dyDescent="0.3">
      <c r="A1041" s="18" t="s">
        <v>22</v>
      </c>
      <c r="B1041" s="18" t="s">
        <v>22</v>
      </c>
      <c r="C1041" s="18" t="s">
        <v>123</v>
      </c>
      <c r="D1041" s="27" t="s">
        <v>271</v>
      </c>
      <c r="E1041" s="18" t="s">
        <v>124</v>
      </c>
      <c r="F1041" s="19">
        <v>42825</v>
      </c>
      <c r="G1041" s="27" t="s">
        <v>274</v>
      </c>
      <c r="H1041" s="20"/>
      <c r="I1041" s="20"/>
      <c r="J1041" s="20"/>
      <c r="K1041" s="20"/>
      <c r="L1041" s="20"/>
      <c r="M1041" s="20"/>
      <c r="N1041" s="20"/>
      <c r="O1041" s="20"/>
      <c r="P1041" s="20"/>
      <c r="Q1041" s="28">
        <f t="shared" si="32"/>
        <v>0</v>
      </c>
      <c r="R1041" s="20"/>
      <c r="S1041" s="20"/>
      <c r="T1041" s="28">
        <f t="shared" si="33"/>
        <v>0</v>
      </c>
      <c r="U1041" s="20"/>
      <c r="W1041" s="135">
        <f t="array" ref="W1041">SUM(($D1041=W$25)*($G1041="CM")*($H1041:$P1041))</f>
        <v>0</v>
      </c>
      <c r="X1041" s="135">
        <f t="array" ref="X1041">SUM(($D1041=W$25)*($G1041&lt;&gt;"CM")*($H1041:$P1041))</f>
        <v>0</v>
      </c>
      <c r="AA1041" s="135">
        <f t="array" ref="AA1041">SUM(($D1041=AA$25)*($G1041="CM")*(H1041+I1041+J1041+K1041+L1041+N1041))</f>
        <v>0</v>
      </c>
      <c r="AB1041" s="135">
        <f t="array" ref="AB1041">SUM(($D1041=AA$25)*($G1041&lt;&gt;"CM")*(H1041+I1041+J1041+K1041+L1041+N1041))</f>
        <v>0</v>
      </c>
    </row>
    <row r="1042" spans="1:28" ht="15.75" thickBot="1" x14ac:dyDescent="0.3">
      <c r="A1042" s="18" t="s">
        <v>22</v>
      </c>
      <c r="B1042" s="18" t="s">
        <v>22</v>
      </c>
      <c r="C1042" s="18" t="s">
        <v>123</v>
      </c>
      <c r="D1042" s="27" t="s">
        <v>271</v>
      </c>
      <c r="E1042" s="18" t="s">
        <v>124</v>
      </c>
      <c r="F1042" s="19">
        <v>42828</v>
      </c>
      <c r="G1042" s="27" t="s">
        <v>273</v>
      </c>
      <c r="H1042" s="21"/>
      <c r="I1042" s="21"/>
      <c r="J1042" s="21"/>
      <c r="K1042" s="21"/>
      <c r="L1042" s="21"/>
      <c r="M1042" s="21"/>
      <c r="N1042" s="21"/>
      <c r="O1042" s="21"/>
      <c r="P1042" s="21"/>
      <c r="Q1042" s="28">
        <f t="shared" si="32"/>
        <v>0</v>
      </c>
      <c r="R1042" s="21"/>
      <c r="S1042" s="21"/>
      <c r="T1042" s="28">
        <f t="shared" si="33"/>
        <v>0</v>
      </c>
      <c r="U1042" s="21"/>
      <c r="W1042" s="135">
        <f t="array" ref="W1042">SUM(($D1042=W$25)*($G1042="CM")*($H1042:$P1042))</f>
        <v>0</v>
      </c>
      <c r="X1042" s="135">
        <f t="array" ref="X1042">SUM(($D1042=W$25)*($G1042&lt;&gt;"CM")*($H1042:$P1042))</f>
        <v>0</v>
      </c>
      <c r="AA1042" s="135">
        <f t="array" ref="AA1042">SUM(($D1042=AA$25)*($G1042="CM")*(H1042+I1042+J1042+K1042+L1042+N1042))</f>
        <v>0</v>
      </c>
      <c r="AB1042" s="135">
        <f t="array" ref="AB1042">SUM(($D1042=AA$25)*($G1042&lt;&gt;"CM")*(H1042+I1042+J1042+K1042+L1042+N1042))</f>
        <v>0</v>
      </c>
    </row>
    <row r="1043" spans="1:28" ht="15.75" thickBot="1" x14ac:dyDescent="0.3">
      <c r="A1043" s="18" t="s">
        <v>22</v>
      </c>
      <c r="B1043" s="18" t="s">
        <v>22</v>
      </c>
      <c r="C1043" s="18" t="s">
        <v>123</v>
      </c>
      <c r="D1043" s="27" t="s">
        <v>271</v>
      </c>
      <c r="E1043" s="18" t="s">
        <v>124</v>
      </c>
      <c r="F1043" s="19">
        <v>42829</v>
      </c>
      <c r="G1043" s="27" t="s">
        <v>273</v>
      </c>
      <c r="H1043" s="20"/>
      <c r="I1043" s="20"/>
      <c r="J1043" s="20"/>
      <c r="K1043" s="20"/>
      <c r="L1043" s="20"/>
      <c r="M1043" s="20"/>
      <c r="N1043" s="20"/>
      <c r="O1043" s="20"/>
      <c r="P1043" s="20"/>
      <c r="Q1043" s="28">
        <f t="shared" si="32"/>
        <v>0</v>
      </c>
      <c r="R1043" s="20"/>
      <c r="S1043" s="20"/>
      <c r="T1043" s="28">
        <f t="shared" si="33"/>
        <v>0</v>
      </c>
      <c r="U1043" s="20"/>
      <c r="W1043" s="135">
        <f t="array" ref="W1043">SUM(($D1043=W$25)*($G1043="CM")*($H1043:$P1043))</f>
        <v>0</v>
      </c>
      <c r="X1043" s="135">
        <f t="array" ref="X1043">SUM(($D1043=W$25)*($G1043&lt;&gt;"CM")*($H1043:$P1043))</f>
        <v>0</v>
      </c>
      <c r="AA1043" s="135">
        <f t="array" ref="AA1043">SUM(($D1043=AA$25)*($G1043="CM")*(H1043+I1043+J1043+K1043+L1043+N1043))</f>
        <v>0</v>
      </c>
      <c r="AB1043" s="135">
        <f t="array" ref="AB1043">SUM(($D1043=AA$25)*($G1043&lt;&gt;"CM")*(H1043+I1043+J1043+K1043+L1043+N1043))</f>
        <v>0</v>
      </c>
    </row>
    <row r="1044" spans="1:28" ht="15.75" thickBot="1" x14ac:dyDescent="0.3">
      <c r="A1044" s="18" t="s">
        <v>22</v>
      </c>
      <c r="B1044" s="18" t="s">
        <v>22</v>
      </c>
      <c r="C1044" s="18" t="s">
        <v>123</v>
      </c>
      <c r="D1044" s="27" t="s">
        <v>271</v>
      </c>
      <c r="E1044" s="18" t="s">
        <v>124</v>
      </c>
      <c r="F1044" s="19">
        <v>42830</v>
      </c>
      <c r="G1044" s="27" t="s">
        <v>273</v>
      </c>
      <c r="H1044" s="21"/>
      <c r="I1044" s="21"/>
      <c r="J1044" s="21"/>
      <c r="K1044" s="21"/>
      <c r="L1044" s="21"/>
      <c r="M1044" s="21"/>
      <c r="N1044" s="21"/>
      <c r="O1044" s="21"/>
      <c r="P1044" s="21"/>
      <c r="Q1044" s="28">
        <f t="shared" si="32"/>
        <v>0</v>
      </c>
      <c r="R1044" s="21"/>
      <c r="S1044" s="21"/>
      <c r="T1044" s="28">
        <f t="shared" si="33"/>
        <v>0</v>
      </c>
      <c r="U1044" s="21"/>
      <c r="W1044" s="135">
        <f t="array" ref="W1044">SUM(($D1044=W$25)*($G1044="CM")*($H1044:$P1044))</f>
        <v>0</v>
      </c>
      <c r="X1044" s="135">
        <f t="array" ref="X1044">SUM(($D1044=W$25)*($G1044&lt;&gt;"CM")*($H1044:$P1044))</f>
        <v>0</v>
      </c>
      <c r="AA1044" s="135">
        <f t="array" ref="AA1044">SUM(($D1044=AA$25)*($G1044="CM")*(H1044+I1044+J1044+K1044+L1044+N1044))</f>
        <v>0</v>
      </c>
      <c r="AB1044" s="135">
        <f t="array" ref="AB1044">SUM(($D1044=AA$25)*($G1044&lt;&gt;"CM")*(H1044+I1044+J1044+K1044+L1044+N1044))</f>
        <v>0</v>
      </c>
    </row>
    <row r="1045" spans="1:28" ht="15.75" thickBot="1" x14ac:dyDescent="0.3">
      <c r="A1045" s="18" t="s">
        <v>22</v>
      </c>
      <c r="B1045" s="18" t="s">
        <v>22</v>
      </c>
      <c r="C1045" s="18" t="s">
        <v>123</v>
      </c>
      <c r="D1045" s="27" t="s">
        <v>271</v>
      </c>
      <c r="E1045" s="18" t="s">
        <v>124</v>
      </c>
      <c r="F1045" s="19">
        <v>42831</v>
      </c>
      <c r="G1045" s="27" t="s">
        <v>273</v>
      </c>
      <c r="H1045" s="20"/>
      <c r="I1045" s="20"/>
      <c r="J1045" s="20"/>
      <c r="K1045" s="20"/>
      <c r="L1045" s="20"/>
      <c r="M1045" s="20"/>
      <c r="N1045" s="20"/>
      <c r="O1045" s="20"/>
      <c r="P1045" s="20"/>
      <c r="Q1045" s="28">
        <f t="shared" si="32"/>
        <v>0</v>
      </c>
      <c r="R1045" s="20"/>
      <c r="S1045" s="20"/>
      <c r="T1045" s="28">
        <f t="shared" si="33"/>
        <v>0</v>
      </c>
      <c r="U1045" s="20"/>
      <c r="W1045" s="135">
        <f t="array" ref="W1045">SUM(($D1045=W$25)*($G1045="CM")*($H1045:$P1045))</f>
        <v>0</v>
      </c>
      <c r="X1045" s="135">
        <f t="array" ref="X1045">SUM(($D1045=W$25)*($G1045&lt;&gt;"CM")*($H1045:$P1045))</f>
        <v>0</v>
      </c>
      <c r="AA1045" s="135">
        <f t="array" ref="AA1045">SUM(($D1045=AA$25)*($G1045="CM")*(H1045+I1045+J1045+K1045+L1045+N1045))</f>
        <v>0</v>
      </c>
      <c r="AB1045" s="135">
        <f t="array" ref="AB1045">SUM(($D1045=AA$25)*($G1045&lt;&gt;"CM")*(H1045+I1045+J1045+K1045+L1045+N1045))</f>
        <v>0</v>
      </c>
    </row>
    <row r="1046" spans="1:28" ht="15.75" thickBot="1" x14ac:dyDescent="0.3">
      <c r="A1046" s="18" t="s">
        <v>22</v>
      </c>
      <c r="B1046" s="18" t="s">
        <v>22</v>
      </c>
      <c r="C1046" s="18" t="s">
        <v>123</v>
      </c>
      <c r="D1046" s="27" t="s">
        <v>271</v>
      </c>
      <c r="E1046" s="18" t="s">
        <v>124</v>
      </c>
      <c r="F1046" s="19">
        <v>42832</v>
      </c>
      <c r="G1046" s="27" t="s">
        <v>273</v>
      </c>
      <c r="H1046" s="21"/>
      <c r="I1046" s="21"/>
      <c r="J1046" s="21"/>
      <c r="K1046" s="21"/>
      <c r="L1046" s="21"/>
      <c r="M1046" s="21"/>
      <c r="N1046" s="21"/>
      <c r="O1046" s="21"/>
      <c r="P1046" s="21"/>
      <c r="Q1046" s="28">
        <f t="shared" si="32"/>
        <v>0</v>
      </c>
      <c r="R1046" s="21"/>
      <c r="S1046" s="21"/>
      <c r="T1046" s="28">
        <f t="shared" si="33"/>
        <v>0</v>
      </c>
      <c r="U1046" s="21"/>
      <c r="W1046" s="135">
        <f t="array" ref="W1046">SUM(($D1046=W$25)*($G1046="CM")*($H1046:$P1046))</f>
        <v>0</v>
      </c>
      <c r="X1046" s="135">
        <f t="array" ref="X1046">SUM(($D1046=W$25)*($G1046&lt;&gt;"CM")*($H1046:$P1046))</f>
        <v>0</v>
      </c>
      <c r="AA1046" s="135">
        <f t="array" ref="AA1046">SUM(($D1046=AA$25)*($G1046="CM")*(H1046+I1046+J1046+K1046+L1046+N1046))</f>
        <v>0</v>
      </c>
      <c r="AB1046" s="135">
        <f t="array" ref="AB1046">SUM(($D1046=AA$25)*($G1046&lt;&gt;"CM")*(H1046+I1046+J1046+K1046+L1046+N1046))</f>
        <v>0</v>
      </c>
    </row>
    <row r="1047" spans="1:28" ht="15.75" thickBot="1" x14ac:dyDescent="0.3">
      <c r="A1047" s="18" t="s">
        <v>22</v>
      </c>
      <c r="B1047" s="18" t="s">
        <v>22</v>
      </c>
      <c r="C1047" s="18" t="s">
        <v>123</v>
      </c>
      <c r="D1047" s="27" t="s">
        <v>271</v>
      </c>
      <c r="E1047" s="18" t="s">
        <v>124</v>
      </c>
      <c r="F1047" s="19">
        <v>42833</v>
      </c>
      <c r="G1047" s="27" t="s">
        <v>273</v>
      </c>
      <c r="H1047" s="20"/>
      <c r="I1047" s="20"/>
      <c r="J1047" s="20"/>
      <c r="K1047" s="20"/>
      <c r="L1047" s="20"/>
      <c r="M1047" s="20"/>
      <c r="N1047" s="20"/>
      <c r="O1047" s="20"/>
      <c r="P1047" s="20"/>
      <c r="Q1047" s="28">
        <f t="shared" si="32"/>
        <v>0</v>
      </c>
      <c r="R1047" s="20"/>
      <c r="S1047" s="20"/>
      <c r="T1047" s="28">
        <f t="shared" si="33"/>
        <v>0</v>
      </c>
      <c r="U1047" s="20"/>
      <c r="W1047" s="135">
        <f t="array" ref="W1047">SUM(($D1047=W$25)*($G1047="CM")*($H1047:$P1047))</f>
        <v>0</v>
      </c>
      <c r="X1047" s="135">
        <f t="array" ref="X1047">SUM(($D1047=W$25)*($G1047&lt;&gt;"CM")*($H1047:$P1047))</f>
        <v>0</v>
      </c>
      <c r="AA1047" s="135">
        <f t="array" ref="AA1047">SUM(($D1047=AA$25)*($G1047="CM")*(H1047+I1047+J1047+K1047+L1047+N1047))</f>
        <v>0</v>
      </c>
      <c r="AB1047" s="135">
        <f t="array" ref="AB1047">SUM(($D1047=AA$25)*($G1047&lt;&gt;"CM")*(H1047+I1047+J1047+K1047+L1047+N1047))</f>
        <v>0</v>
      </c>
    </row>
    <row r="1048" spans="1:28" ht="15.75" thickBot="1" x14ac:dyDescent="0.3">
      <c r="A1048" s="18" t="s">
        <v>22</v>
      </c>
      <c r="B1048" s="18" t="s">
        <v>22</v>
      </c>
      <c r="C1048" s="18" t="s">
        <v>123</v>
      </c>
      <c r="D1048" s="27" t="s">
        <v>271</v>
      </c>
      <c r="E1048" s="18" t="s">
        <v>124</v>
      </c>
      <c r="F1048" s="19">
        <v>42834</v>
      </c>
      <c r="G1048" s="27" t="s">
        <v>273</v>
      </c>
      <c r="H1048" s="21"/>
      <c r="I1048" s="21"/>
      <c r="J1048" s="21"/>
      <c r="K1048" s="21"/>
      <c r="L1048" s="21"/>
      <c r="M1048" s="21"/>
      <c r="N1048" s="21"/>
      <c r="O1048" s="21"/>
      <c r="P1048" s="21"/>
      <c r="Q1048" s="28">
        <f t="shared" si="32"/>
        <v>0</v>
      </c>
      <c r="R1048" s="21"/>
      <c r="S1048" s="21"/>
      <c r="T1048" s="28">
        <f t="shared" si="33"/>
        <v>0</v>
      </c>
      <c r="U1048" s="21"/>
      <c r="W1048" s="135">
        <f t="array" ref="W1048">SUM(($D1048=W$25)*($G1048="CM")*($H1048:$P1048))</f>
        <v>0</v>
      </c>
      <c r="X1048" s="135">
        <f t="array" ref="X1048">SUM(($D1048=W$25)*($G1048&lt;&gt;"CM")*($H1048:$P1048))</f>
        <v>0</v>
      </c>
      <c r="AA1048" s="135">
        <f t="array" ref="AA1048">SUM(($D1048=AA$25)*($G1048="CM")*(H1048+I1048+J1048+K1048+L1048+N1048))</f>
        <v>0</v>
      </c>
      <c r="AB1048" s="135">
        <f t="array" ref="AB1048">SUM(($D1048=AA$25)*($G1048&lt;&gt;"CM")*(H1048+I1048+J1048+K1048+L1048+N1048))</f>
        <v>0</v>
      </c>
    </row>
    <row r="1049" spans="1:28" ht="15.75" thickBot="1" x14ac:dyDescent="0.3">
      <c r="A1049" s="18" t="s">
        <v>22</v>
      </c>
      <c r="B1049" s="18" t="s">
        <v>22</v>
      </c>
      <c r="C1049" s="18" t="s">
        <v>123</v>
      </c>
      <c r="D1049" s="27" t="s">
        <v>271</v>
      </c>
      <c r="E1049" s="18" t="s">
        <v>124</v>
      </c>
      <c r="F1049" s="19">
        <v>42835</v>
      </c>
      <c r="G1049" s="27" t="s">
        <v>273</v>
      </c>
      <c r="H1049" s="20"/>
      <c r="I1049" s="20"/>
      <c r="J1049" s="20"/>
      <c r="K1049" s="20"/>
      <c r="L1049" s="20"/>
      <c r="M1049" s="20"/>
      <c r="N1049" s="20"/>
      <c r="O1049" s="20"/>
      <c r="P1049" s="20"/>
      <c r="Q1049" s="28">
        <f t="shared" si="32"/>
        <v>0</v>
      </c>
      <c r="R1049" s="20"/>
      <c r="S1049" s="20"/>
      <c r="T1049" s="28">
        <f t="shared" si="33"/>
        <v>0</v>
      </c>
      <c r="U1049" s="20"/>
      <c r="W1049" s="135">
        <f t="array" ref="W1049">SUM(($D1049=W$25)*($G1049="CM")*($H1049:$P1049))</f>
        <v>0</v>
      </c>
      <c r="X1049" s="135">
        <f t="array" ref="X1049">SUM(($D1049=W$25)*($G1049&lt;&gt;"CM")*($H1049:$P1049))</f>
        <v>0</v>
      </c>
      <c r="AA1049" s="135">
        <f t="array" ref="AA1049">SUM(($D1049=AA$25)*($G1049="CM")*(H1049+I1049+J1049+K1049+L1049+N1049))</f>
        <v>0</v>
      </c>
      <c r="AB1049" s="135">
        <f t="array" ref="AB1049">SUM(($D1049=AA$25)*($G1049&lt;&gt;"CM")*(H1049+I1049+J1049+K1049+L1049+N1049))</f>
        <v>0</v>
      </c>
    </row>
    <row r="1050" spans="1:28" ht="15.75" thickBot="1" x14ac:dyDescent="0.3">
      <c r="A1050" s="18" t="s">
        <v>22</v>
      </c>
      <c r="B1050" s="18" t="s">
        <v>22</v>
      </c>
      <c r="C1050" s="18" t="s">
        <v>123</v>
      </c>
      <c r="D1050" s="27" t="s">
        <v>271</v>
      </c>
      <c r="E1050" s="18" t="s">
        <v>124</v>
      </c>
      <c r="F1050" s="19">
        <v>42836</v>
      </c>
      <c r="G1050" s="27" t="s">
        <v>273</v>
      </c>
      <c r="H1050" s="21"/>
      <c r="I1050" s="21"/>
      <c r="J1050" s="21"/>
      <c r="K1050" s="21"/>
      <c r="L1050" s="21"/>
      <c r="M1050" s="21"/>
      <c r="N1050" s="21"/>
      <c r="O1050" s="21"/>
      <c r="P1050" s="21"/>
      <c r="Q1050" s="28">
        <f t="shared" si="32"/>
        <v>0</v>
      </c>
      <c r="R1050" s="21"/>
      <c r="S1050" s="21"/>
      <c r="T1050" s="28">
        <f t="shared" si="33"/>
        <v>0</v>
      </c>
      <c r="U1050" s="21"/>
      <c r="W1050" s="135">
        <f t="array" ref="W1050">SUM(($D1050=W$25)*($G1050="CM")*($H1050:$P1050))</f>
        <v>0</v>
      </c>
      <c r="X1050" s="135">
        <f t="array" ref="X1050">SUM(($D1050=W$25)*($G1050&lt;&gt;"CM")*($H1050:$P1050))</f>
        <v>0</v>
      </c>
      <c r="AA1050" s="135">
        <f t="array" ref="AA1050">SUM(($D1050=AA$25)*($G1050="CM")*(H1050+I1050+J1050+K1050+L1050+N1050))</f>
        <v>0</v>
      </c>
      <c r="AB1050" s="135">
        <f t="array" ref="AB1050">SUM(($D1050=AA$25)*($G1050&lt;&gt;"CM")*(H1050+I1050+J1050+K1050+L1050+N1050))</f>
        <v>0</v>
      </c>
    </row>
    <row r="1051" spans="1:28" ht="15.75" thickBot="1" x14ac:dyDescent="0.3">
      <c r="A1051" s="18" t="s">
        <v>22</v>
      </c>
      <c r="B1051" s="18" t="s">
        <v>22</v>
      </c>
      <c r="C1051" s="18" t="s">
        <v>123</v>
      </c>
      <c r="D1051" s="27" t="s">
        <v>271</v>
      </c>
      <c r="E1051" s="18" t="s">
        <v>124</v>
      </c>
      <c r="F1051" s="19">
        <v>42837</v>
      </c>
      <c r="G1051" s="27" t="s">
        <v>273</v>
      </c>
      <c r="H1051" s="20"/>
      <c r="I1051" s="20"/>
      <c r="J1051" s="20"/>
      <c r="K1051" s="20"/>
      <c r="L1051" s="20"/>
      <c r="M1051" s="20"/>
      <c r="N1051" s="20"/>
      <c r="O1051" s="20"/>
      <c r="P1051" s="20"/>
      <c r="Q1051" s="28">
        <f t="shared" si="32"/>
        <v>0</v>
      </c>
      <c r="R1051" s="20"/>
      <c r="S1051" s="20"/>
      <c r="T1051" s="28">
        <f t="shared" si="33"/>
        <v>0</v>
      </c>
      <c r="U1051" s="20"/>
      <c r="W1051" s="135">
        <f t="array" ref="W1051">SUM(($D1051=W$25)*($G1051="CM")*($H1051:$P1051))</f>
        <v>0</v>
      </c>
      <c r="X1051" s="135">
        <f t="array" ref="X1051">SUM(($D1051=W$25)*($G1051&lt;&gt;"CM")*($H1051:$P1051))</f>
        <v>0</v>
      </c>
      <c r="AA1051" s="135">
        <f t="array" ref="AA1051">SUM(($D1051=AA$25)*($G1051="CM")*(H1051+I1051+J1051+K1051+L1051+N1051))</f>
        <v>0</v>
      </c>
      <c r="AB1051" s="135">
        <f t="array" ref="AB1051">SUM(($D1051=AA$25)*($G1051&lt;&gt;"CM")*(H1051+I1051+J1051+K1051+L1051+N1051))</f>
        <v>0</v>
      </c>
    </row>
    <row r="1052" spans="1:28" ht="15.75" thickBot="1" x14ac:dyDescent="0.3">
      <c r="A1052" s="18" t="s">
        <v>22</v>
      </c>
      <c r="B1052" s="18" t="s">
        <v>22</v>
      </c>
      <c r="C1052" s="18" t="s">
        <v>123</v>
      </c>
      <c r="D1052" s="27" t="s">
        <v>271</v>
      </c>
      <c r="E1052" s="18" t="s">
        <v>124</v>
      </c>
      <c r="F1052" s="19">
        <v>42838</v>
      </c>
      <c r="G1052" s="27" t="s">
        <v>273</v>
      </c>
      <c r="H1052" s="21"/>
      <c r="I1052" s="21"/>
      <c r="J1052" s="21"/>
      <c r="K1052" s="21"/>
      <c r="L1052" s="21"/>
      <c r="M1052" s="21"/>
      <c r="N1052" s="21"/>
      <c r="O1052" s="21"/>
      <c r="P1052" s="21"/>
      <c r="Q1052" s="28">
        <f t="shared" si="32"/>
        <v>0</v>
      </c>
      <c r="R1052" s="21"/>
      <c r="S1052" s="21"/>
      <c r="T1052" s="28">
        <f t="shared" si="33"/>
        <v>0</v>
      </c>
      <c r="U1052" s="21"/>
      <c r="W1052" s="135">
        <f t="array" ref="W1052">SUM(($D1052=W$25)*($G1052="CM")*($H1052:$P1052))</f>
        <v>0</v>
      </c>
      <c r="X1052" s="135">
        <f t="array" ref="X1052">SUM(($D1052=W$25)*($G1052&lt;&gt;"CM")*($H1052:$P1052))</f>
        <v>0</v>
      </c>
      <c r="AA1052" s="135">
        <f t="array" ref="AA1052">SUM(($D1052=AA$25)*($G1052="CM")*(H1052+I1052+J1052+K1052+L1052+N1052))</f>
        <v>0</v>
      </c>
      <c r="AB1052" s="135">
        <f t="array" ref="AB1052">SUM(($D1052=AA$25)*($G1052&lt;&gt;"CM")*(H1052+I1052+J1052+K1052+L1052+N1052))</f>
        <v>0</v>
      </c>
    </row>
    <row r="1053" spans="1:28" ht="15.75" thickBot="1" x14ac:dyDescent="0.3">
      <c r="A1053" s="18" t="s">
        <v>22</v>
      </c>
      <c r="B1053" s="18" t="s">
        <v>22</v>
      </c>
      <c r="C1053" s="18" t="s">
        <v>123</v>
      </c>
      <c r="D1053" s="27" t="s">
        <v>271</v>
      </c>
      <c r="E1053" s="18" t="s">
        <v>124</v>
      </c>
      <c r="F1053" s="19">
        <v>42839</v>
      </c>
      <c r="G1053" s="27" t="s">
        <v>273</v>
      </c>
      <c r="H1053" s="20"/>
      <c r="I1053" s="20"/>
      <c r="J1053" s="20"/>
      <c r="K1053" s="20"/>
      <c r="L1053" s="20"/>
      <c r="M1053" s="20"/>
      <c r="N1053" s="20"/>
      <c r="O1053" s="20"/>
      <c r="P1053" s="20"/>
      <c r="Q1053" s="28">
        <f t="shared" si="32"/>
        <v>0</v>
      </c>
      <c r="R1053" s="20"/>
      <c r="S1053" s="20"/>
      <c r="T1053" s="28">
        <f t="shared" si="33"/>
        <v>0</v>
      </c>
      <c r="U1053" s="20"/>
      <c r="W1053" s="135">
        <f t="array" ref="W1053">SUM(($D1053=W$25)*($G1053="CM")*($H1053:$P1053))</f>
        <v>0</v>
      </c>
      <c r="X1053" s="135">
        <f t="array" ref="X1053">SUM(($D1053=W$25)*($G1053&lt;&gt;"CM")*($H1053:$P1053))</f>
        <v>0</v>
      </c>
      <c r="AA1053" s="135">
        <f t="array" ref="AA1053">SUM(($D1053=AA$25)*($G1053="CM")*(H1053+I1053+J1053+K1053+L1053+N1053))</f>
        <v>0</v>
      </c>
      <c r="AB1053" s="135">
        <f t="array" ref="AB1053">SUM(($D1053=AA$25)*($G1053&lt;&gt;"CM")*(H1053+I1053+J1053+K1053+L1053+N1053))</f>
        <v>0</v>
      </c>
    </row>
    <row r="1054" spans="1:28" ht="15.75" thickBot="1" x14ac:dyDescent="0.3">
      <c r="A1054" s="18" t="s">
        <v>22</v>
      </c>
      <c r="B1054" s="18" t="s">
        <v>22</v>
      </c>
      <c r="C1054" s="18" t="s">
        <v>123</v>
      </c>
      <c r="D1054" s="27" t="s">
        <v>271</v>
      </c>
      <c r="E1054" s="18" t="s">
        <v>124</v>
      </c>
      <c r="F1054" s="19">
        <v>42840</v>
      </c>
      <c r="G1054" s="27" t="s">
        <v>273</v>
      </c>
      <c r="H1054" s="21"/>
      <c r="I1054" s="21"/>
      <c r="J1054" s="21"/>
      <c r="K1054" s="21"/>
      <c r="L1054" s="21"/>
      <c r="M1054" s="21"/>
      <c r="N1054" s="21"/>
      <c r="O1054" s="21"/>
      <c r="P1054" s="21"/>
      <c r="Q1054" s="28">
        <f t="shared" si="32"/>
        <v>0</v>
      </c>
      <c r="R1054" s="21"/>
      <c r="S1054" s="21"/>
      <c r="T1054" s="28">
        <f t="shared" si="33"/>
        <v>0</v>
      </c>
      <c r="U1054" s="21"/>
      <c r="W1054" s="135">
        <f t="array" ref="W1054">SUM(($D1054=W$25)*($G1054="CM")*($H1054:$P1054))</f>
        <v>0</v>
      </c>
      <c r="X1054" s="135">
        <f t="array" ref="X1054">SUM(($D1054=W$25)*($G1054&lt;&gt;"CM")*($H1054:$P1054))</f>
        <v>0</v>
      </c>
      <c r="AA1054" s="135">
        <f t="array" ref="AA1054">SUM(($D1054=AA$25)*($G1054="CM")*(H1054+I1054+J1054+K1054+L1054+N1054))</f>
        <v>0</v>
      </c>
      <c r="AB1054" s="135">
        <f t="array" ref="AB1054">SUM(($D1054=AA$25)*($G1054&lt;&gt;"CM")*(H1054+I1054+J1054+K1054+L1054+N1054))</f>
        <v>0</v>
      </c>
    </row>
    <row r="1055" spans="1:28" ht="15.75" thickBot="1" x14ac:dyDescent="0.3">
      <c r="A1055" s="18" t="s">
        <v>22</v>
      </c>
      <c r="B1055" s="18" t="s">
        <v>22</v>
      </c>
      <c r="C1055" s="18" t="s">
        <v>123</v>
      </c>
      <c r="D1055" s="27" t="s">
        <v>271</v>
      </c>
      <c r="E1055" s="18" t="s">
        <v>124</v>
      </c>
      <c r="F1055" s="19">
        <v>42841</v>
      </c>
      <c r="G1055" s="27" t="s">
        <v>273</v>
      </c>
      <c r="H1055" s="20"/>
      <c r="I1055" s="20"/>
      <c r="J1055" s="20"/>
      <c r="K1055" s="20"/>
      <c r="L1055" s="20"/>
      <c r="M1055" s="20"/>
      <c r="N1055" s="20"/>
      <c r="O1055" s="20"/>
      <c r="P1055" s="20"/>
      <c r="Q1055" s="28">
        <f t="shared" si="32"/>
        <v>0</v>
      </c>
      <c r="R1055" s="20"/>
      <c r="S1055" s="20"/>
      <c r="T1055" s="28">
        <f t="shared" si="33"/>
        <v>0</v>
      </c>
      <c r="U1055" s="20"/>
      <c r="W1055" s="135">
        <f t="array" ref="W1055">SUM(($D1055=W$25)*($G1055="CM")*($H1055:$P1055))</f>
        <v>0</v>
      </c>
      <c r="X1055" s="135">
        <f t="array" ref="X1055">SUM(($D1055=W$25)*($G1055&lt;&gt;"CM")*($H1055:$P1055))</f>
        <v>0</v>
      </c>
      <c r="AA1055" s="135">
        <f t="array" ref="AA1055">SUM(($D1055=AA$25)*($G1055="CM")*(H1055+I1055+J1055+K1055+L1055+N1055))</f>
        <v>0</v>
      </c>
      <c r="AB1055" s="135">
        <f t="array" ref="AB1055">SUM(($D1055=AA$25)*($G1055&lt;&gt;"CM")*(H1055+I1055+J1055+K1055+L1055+N1055))</f>
        <v>0</v>
      </c>
    </row>
    <row r="1056" spans="1:28" ht="15.75" thickBot="1" x14ac:dyDescent="0.3">
      <c r="A1056" s="18" t="s">
        <v>22</v>
      </c>
      <c r="B1056" s="18" t="s">
        <v>22</v>
      </c>
      <c r="C1056" s="18" t="s">
        <v>123</v>
      </c>
      <c r="D1056" s="27" t="s">
        <v>271</v>
      </c>
      <c r="E1056" s="18" t="s">
        <v>124</v>
      </c>
      <c r="F1056" s="19">
        <v>42842</v>
      </c>
      <c r="G1056" s="27" t="s">
        <v>273</v>
      </c>
      <c r="H1056" s="21"/>
      <c r="I1056" s="21"/>
      <c r="J1056" s="21"/>
      <c r="K1056" s="21"/>
      <c r="L1056" s="21"/>
      <c r="M1056" s="21"/>
      <c r="N1056" s="21"/>
      <c r="O1056" s="21"/>
      <c r="P1056" s="21"/>
      <c r="Q1056" s="28">
        <f t="shared" si="32"/>
        <v>0</v>
      </c>
      <c r="R1056" s="21"/>
      <c r="S1056" s="21"/>
      <c r="T1056" s="28">
        <f t="shared" si="33"/>
        <v>0</v>
      </c>
      <c r="U1056" s="21"/>
      <c r="W1056" s="135">
        <f t="array" ref="W1056">SUM(($D1056=W$25)*($G1056="CM")*($H1056:$P1056))</f>
        <v>0</v>
      </c>
      <c r="X1056" s="135">
        <f t="array" ref="X1056">SUM(($D1056=W$25)*($G1056&lt;&gt;"CM")*($H1056:$P1056))</f>
        <v>0</v>
      </c>
      <c r="AA1056" s="135">
        <f t="array" ref="AA1056">SUM(($D1056=AA$25)*($G1056="CM")*(H1056+I1056+J1056+K1056+L1056+N1056))</f>
        <v>0</v>
      </c>
      <c r="AB1056" s="135">
        <f t="array" ref="AB1056">SUM(($D1056=AA$25)*($G1056&lt;&gt;"CM")*(H1056+I1056+J1056+K1056+L1056+N1056))</f>
        <v>0</v>
      </c>
    </row>
    <row r="1057" spans="1:28" ht="15.75" thickBot="1" x14ac:dyDescent="0.3">
      <c r="A1057" s="18" t="s">
        <v>22</v>
      </c>
      <c r="B1057" s="18" t="s">
        <v>22</v>
      </c>
      <c r="C1057" s="18" t="s">
        <v>123</v>
      </c>
      <c r="D1057" s="27" t="s">
        <v>271</v>
      </c>
      <c r="E1057" s="18" t="s">
        <v>124</v>
      </c>
      <c r="F1057" s="19">
        <v>42843</v>
      </c>
      <c r="G1057" s="27" t="s">
        <v>273</v>
      </c>
      <c r="H1057" s="20"/>
      <c r="I1057" s="20"/>
      <c r="J1057" s="20"/>
      <c r="K1057" s="20"/>
      <c r="L1057" s="20"/>
      <c r="M1057" s="20"/>
      <c r="N1057" s="20"/>
      <c r="O1057" s="20"/>
      <c r="P1057" s="20"/>
      <c r="Q1057" s="28">
        <f t="shared" si="32"/>
        <v>0</v>
      </c>
      <c r="R1057" s="20"/>
      <c r="S1057" s="20"/>
      <c r="T1057" s="28">
        <f t="shared" si="33"/>
        <v>0</v>
      </c>
      <c r="U1057" s="20"/>
      <c r="W1057" s="135">
        <f t="array" ref="W1057">SUM(($D1057=W$25)*($G1057="CM")*($H1057:$P1057))</f>
        <v>0</v>
      </c>
      <c r="X1057" s="135">
        <f t="array" ref="X1057">SUM(($D1057=W$25)*($G1057&lt;&gt;"CM")*($H1057:$P1057))</f>
        <v>0</v>
      </c>
      <c r="AA1057" s="135">
        <f t="array" ref="AA1057">SUM(($D1057=AA$25)*($G1057="CM")*(H1057+I1057+J1057+K1057+L1057+N1057))</f>
        <v>0</v>
      </c>
      <c r="AB1057" s="135">
        <f t="array" ref="AB1057">SUM(($D1057=AA$25)*($G1057&lt;&gt;"CM")*(H1057+I1057+J1057+K1057+L1057+N1057))</f>
        <v>0</v>
      </c>
    </row>
    <row r="1058" spans="1:28" ht="15.75" thickBot="1" x14ac:dyDescent="0.3">
      <c r="A1058" s="18" t="s">
        <v>22</v>
      </c>
      <c r="B1058" s="18" t="s">
        <v>22</v>
      </c>
      <c r="C1058" s="18" t="s">
        <v>123</v>
      </c>
      <c r="D1058" s="27" t="s">
        <v>271</v>
      </c>
      <c r="E1058" s="18" t="s">
        <v>124</v>
      </c>
      <c r="F1058" s="19">
        <v>42844</v>
      </c>
      <c r="G1058" s="27" t="s">
        <v>273</v>
      </c>
      <c r="H1058" s="21"/>
      <c r="I1058" s="21"/>
      <c r="J1058" s="21"/>
      <c r="K1058" s="21"/>
      <c r="L1058" s="21"/>
      <c r="M1058" s="21"/>
      <c r="N1058" s="21"/>
      <c r="O1058" s="21"/>
      <c r="P1058" s="21"/>
      <c r="Q1058" s="28">
        <f t="shared" si="32"/>
        <v>0</v>
      </c>
      <c r="R1058" s="21"/>
      <c r="S1058" s="21"/>
      <c r="T1058" s="28">
        <f t="shared" si="33"/>
        <v>0</v>
      </c>
      <c r="U1058" s="21"/>
      <c r="W1058" s="135">
        <f t="array" ref="W1058">SUM(($D1058=W$25)*($G1058="CM")*($H1058:$P1058))</f>
        <v>0</v>
      </c>
      <c r="X1058" s="135">
        <f t="array" ref="X1058">SUM(($D1058=W$25)*($G1058&lt;&gt;"CM")*($H1058:$P1058))</f>
        <v>0</v>
      </c>
      <c r="AA1058" s="135">
        <f t="array" ref="AA1058">SUM(($D1058=AA$25)*($G1058="CM")*(H1058+I1058+J1058+K1058+L1058+N1058))</f>
        <v>0</v>
      </c>
      <c r="AB1058" s="135">
        <f t="array" ref="AB1058">SUM(($D1058=AA$25)*($G1058&lt;&gt;"CM")*(H1058+I1058+J1058+K1058+L1058+N1058))</f>
        <v>0</v>
      </c>
    </row>
    <row r="1059" spans="1:28" ht="15.75" thickBot="1" x14ac:dyDescent="0.3">
      <c r="A1059" s="18" t="s">
        <v>22</v>
      </c>
      <c r="B1059" s="18" t="s">
        <v>22</v>
      </c>
      <c r="C1059" s="18" t="s">
        <v>123</v>
      </c>
      <c r="D1059" s="27" t="s">
        <v>271</v>
      </c>
      <c r="E1059" s="18" t="s">
        <v>124</v>
      </c>
      <c r="F1059" s="19">
        <v>42845</v>
      </c>
      <c r="G1059" s="27" t="s">
        <v>273</v>
      </c>
      <c r="H1059" s="20"/>
      <c r="I1059" s="20"/>
      <c r="J1059" s="20"/>
      <c r="K1059" s="20"/>
      <c r="L1059" s="20"/>
      <c r="M1059" s="20"/>
      <c r="N1059" s="20"/>
      <c r="O1059" s="20"/>
      <c r="P1059" s="20"/>
      <c r="Q1059" s="28">
        <f t="shared" si="32"/>
        <v>0</v>
      </c>
      <c r="R1059" s="20"/>
      <c r="S1059" s="20"/>
      <c r="T1059" s="28">
        <f t="shared" si="33"/>
        <v>0</v>
      </c>
      <c r="U1059" s="20"/>
      <c r="W1059" s="135">
        <f t="array" ref="W1059">SUM(($D1059=W$25)*($G1059="CM")*($H1059:$P1059))</f>
        <v>0</v>
      </c>
      <c r="X1059" s="135">
        <f t="array" ref="X1059">SUM(($D1059=W$25)*($G1059&lt;&gt;"CM")*($H1059:$P1059))</f>
        <v>0</v>
      </c>
      <c r="AA1059" s="135">
        <f t="array" ref="AA1059">SUM(($D1059=AA$25)*($G1059="CM")*(H1059+I1059+J1059+K1059+L1059+N1059))</f>
        <v>0</v>
      </c>
      <c r="AB1059" s="135">
        <f t="array" ref="AB1059">SUM(($D1059=AA$25)*($G1059&lt;&gt;"CM")*(H1059+I1059+J1059+K1059+L1059+N1059))</f>
        <v>0</v>
      </c>
    </row>
    <row r="1060" spans="1:28" ht="15.75" thickBot="1" x14ac:dyDescent="0.3">
      <c r="A1060" s="18" t="s">
        <v>22</v>
      </c>
      <c r="B1060" s="18" t="s">
        <v>22</v>
      </c>
      <c r="C1060" s="18" t="s">
        <v>123</v>
      </c>
      <c r="D1060" s="27" t="s">
        <v>271</v>
      </c>
      <c r="E1060" s="18" t="s">
        <v>124</v>
      </c>
      <c r="F1060" s="19">
        <v>42848</v>
      </c>
      <c r="G1060" s="27" t="s">
        <v>273</v>
      </c>
      <c r="H1060" s="21"/>
      <c r="I1060" s="21"/>
      <c r="J1060" s="21"/>
      <c r="K1060" s="21"/>
      <c r="L1060" s="21"/>
      <c r="M1060" s="21"/>
      <c r="N1060" s="21"/>
      <c r="O1060" s="21"/>
      <c r="P1060" s="21"/>
      <c r="Q1060" s="28">
        <f t="shared" si="32"/>
        <v>0</v>
      </c>
      <c r="R1060" s="21"/>
      <c r="S1060" s="21"/>
      <c r="T1060" s="28">
        <f t="shared" si="33"/>
        <v>0</v>
      </c>
      <c r="U1060" s="21"/>
      <c r="W1060" s="135">
        <f t="array" ref="W1060">SUM(($D1060=W$25)*($G1060="CM")*($H1060:$P1060))</f>
        <v>0</v>
      </c>
      <c r="X1060" s="135">
        <f t="array" ref="X1060">SUM(($D1060=W$25)*($G1060&lt;&gt;"CM")*($H1060:$P1060))</f>
        <v>0</v>
      </c>
      <c r="AA1060" s="135">
        <f t="array" ref="AA1060">SUM(($D1060=AA$25)*($G1060="CM")*(H1060+I1060+J1060+K1060+L1060+N1060))</f>
        <v>0</v>
      </c>
      <c r="AB1060" s="135">
        <f t="array" ref="AB1060">SUM(($D1060=AA$25)*($G1060&lt;&gt;"CM")*(H1060+I1060+J1060+K1060+L1060+N1060))</f>
        <v>0</v>
      </c>
    </row>
    <row r="1061" spans="1:28" ht="15.75" thickBot="1" x14ac:dyDescent="0.3">
      <c r="A1061" s="18" t="s">
        <v>22</v>
      </c>
      <c r="B1061" s="18" t="s">
        <v>22</v>
      </c>
      <c r="C1061" s="18" t="s">
        <v>123</v>
      </c>
      <c r="D1061" s="27" t="s">
        <v>271</v>
      </c>
      <c r="E1061" s="18" t="s">
        <v>124</v>
      </c>
      <c r="F1061" s="19">
        <v>42849</v>
      </c>
      <c r="G1061" s="27" t="s">
        <v>273</v>
      </c>
      <c r="H1061" s="20"/>
      <c r="I1061" s="20"/>
      <c r="J1061" s="20"/>
      <c r="K1061" s="20"/>
      <c r="L1061" s="20"/>
      <c r="M1061" s="20"/>
      <c r="N1061" s="20"/>
      <c r="O1061" s="20"/>
      <c r="P1061" s="20"/>
      <c r="Q1061" s="28">
        <f t="shared" si="32"/>
        <v>0</v>
      </c>
      <c r="R1061" s="20"/>
      <c r="S1061" s="20"/>
      <c r="T1061" s="28">
        <f t="shared" si="33"/>
        <v>0</v>
      </c>
      <c r="U1061" s="20"/>
      <c r="W1061" s="135">
        <f t="array" ref="W1061">SUM(($D1061=W$25)*($G1061="CM")*($H1061:$P1061))</f>
        <v>0</v>
      </c>
      <c r="X1061" s="135">
        <f t="array" ref="X1061">SUM(($D1061=W$25)*($G1061&lt;&gt;"CM")*($H1061:$P1061))</f>
        <v>0</v>
      </c>
      <c r="AA1061" s="135">
        <f t="array" ref="AA1061">SUM(($D1061=AA$25)*($G1061="CM")*(H1061+I1061+J1061+K1061+L1061+N1061))</f>
        <v>0</v>
      </c>
      <c r="AB1061" s="135">
        <f t="array" ref="AB1061">SUM(($D1061=AA$25)*($G1061&lt;&gt;"CM")*(H1061+I1061+J1061+K1061+L1061+N1061))</f>
        <v>0</v>
      </c>
    </row>
    <row r="1062" spans="1:28" ht="15.75" thickBot="1" x14ac:dyDescent="0.3">
      <c r="A1062" s="18" t="s">
        <v>22</v>
      </c>
      <c r="B1062" s="18" t="s">
        <v>22</v>
      </c>
      <c r="C1062" s="18" t="s">
        <v>123</v>
      </c>
      <c r="D1062" s="27" t="s">
        <v>271</v>
      </c>
      <c r="E1062" s="18" t="s">
        <v>124</v>
      </c>
      <c r="F1062" s="19">
        <v>42852</v>
      </c>
      <c r="G1062" s="27" t="s">
        <v>273</v>
      </c>
      <c r="H1062" s="21"/>
      <c r="I1062" s="21"/>
      <c r="J1062" s="21"/>
      <c r="K1062" s="21"/>
      <c r="L1062" s="21"/>
      <c r="M1062" s="21"/>
      <c r="N1062" s="21"/>
      <c r="O1062" s="21"/>
      <c r="P1062" s="21"/>
      <c r="Q1062" s="28">
        <f t="shared" si="32"/>
        <v>0</v>
      </c>
      <c r="R1062" s="21"/>
      <c r="S1062" s="21"/>
      <c r="T1062" s="28">
        <f t="shared" si="33"/>
        <v>0</v>
      </c>
      <c r="U1062" s="21"/>
      <c r="W1062" s="135">
        <f t="array" ref="W1062">SUM(($D1062=W$25)*($G1062="CM")*($H1062:$P1062))</f>
        <v>0</v>
      </c>
      <c r="X1062" s="135">
        <f t="array" ref="X1062">SUM(($D1062=W$25)*($G1062&lt;&gt;"CM")*($H1062:$P1062))</f>
        <v>0</v>
      </c>
      <c r="AA1062" s="135">
        <f t="array" ref="AA1062">SUM(($D1062=AA$25)*($G1062="CM")*(H1062+I1062+J1062+K1062+L1062+N1062))</f>
        <v>0</v>
      </c>
      <c r="AB1062" s="135">
        <f t="array" ref="AB1062">SUM(($D1062=AA$25)*($G1062&lt;&gt;"CM")*(H1062+I1062+J1062+K1062+L1062+N1062))</f>
        <v>0</v>
      </c>
    </row>
    <row r="1063" spans="1:28" ht="15.75" thickBot="1" x14ac:dyDescent="0.3">
      <c r="A1063" s="18" t="s">
        <v>22</v>
      </c>
      <c r="B1063" s="18" t="s">
        <v>22</v>
      </c>
      <c r="C1063" s="18" t="s">
        <v>123</v>
      </c>
      <c r="D1063" s="27" t="s">
        <v>271</v>
      </c>
      <c r="E1063" s="18" t="s">
        <v>124</v>
      </c>
      <c r="F1063" s="19">
        <v>42854</v>
      </c>
      <c r="G1063" s="27" t="s">
        <v>273</v>
      </c>
      <c r="H1063" s="20"/>
      <c r="I1063" s="20"/>
      <c r="J1063" s="20"/>
      <c r="K1063" s="20"/>
      <c r="L1063" s="20"/>
      <c r="M1063" s="20"/>
      <c r="N1063" s="20"/>
      <c r="O1063" s="20"/>
      <c r="P1063" s="20"/>
      <c r="Q1063" s="28">
        <f t="shared" si="32"/>
        <v>0</v>
      </c>
      <c r="R1063" s="20"/>
      <c r="S1063" s="20"/>
      <c r="T1063" s="28">
        <f t="shared" si="33"/>
        <v>0</v>
      </c>
      <c r="U1063" s="20"/>
      <c r="W1063" s="135">
        <f t="array" ref="W1063">SUM(($D1063=W$25)*($G1063="CM")*($H1063:$P1063))</f>
        <v>0</v>
      </c>
      <c r="X1063" s="135">
        <f t="array" ref="X1063">SUM(($D1063=W$25)*($G1063&lt;&gt;"CM")*($H1063:$P1063))</f>
        <v>0</v>
      </c>
      <c r="AA1063" s="135">
        <f t="array" ref="AA1063">SUM(($D1063=AA$25)*($G1063="CM")*(H1063+I1063+J1063+K1063+L1063+N1063))</f>
        <v>0</v>
      </c>
      <c r="AB1063" s="135">
        <f t="array" ref="AB1063">SUM(($D1063=AA$25)*($G1063&lt;&gt;"CM")*(H1063+I1063+J1063+K1063+L1063+N1063))</f>
        <v>0</v>
      </c>
    </row>
    <row r="1064" spans="1:28" ht="15.75" thickBot="1" x14ac:dyDescent="0.3">
      <c r="A1064" s="18" t="s">
        <v>22</v>
      </c>
      <c r="B1064" s="18" t="s">
        <v>22</v>
      </c>
      <c r="C1064" s="18" t="s">
        <v>123</v>
      </c>
      <c r="D1064" s="27" t="s">
        <v>271</v>
      </c>
      <c r="E1064" s="18" t="s">
        <v>124</v>
      </c>
      <c r="F1064" s="19">
        <v>42855</v>
      </c>
      <c r="G1064" s="27" t="s">
        <v>273</v>
      </c>
      <c r="H1064" s="21"/>
      <c r="I1064" s="21"/>
      <c r="J1064" s="21"/>
      <c r="K1064" s="21"/>
      <c r="L1064" s="21"/>
      <c r="M1064" s="21"/>
      <c r="N1064" s="21"/>
      <c r="O1064" s="21"/>
      <c r="P1064" s="21"/>
      <c r="Q1064" s="28">
        <f t="shared" ref="Q1064:Q1127" si="34">O1064+P1064</f>
        <v>0</v>
      </c>
      <c r="R1064" s="21"/>
      <c r="S1064" s="21"/>
      <c r="T1064" s="28">
        <f t="shared" ref="T1064:T1127" si="35">R1064+S1064</f>
        <v>0</v>
      </c>
      <c r="U1064" s="21"/>
      <c r="W1064" s="135">
        <f t="array" ref="W1064">SUM(($D1064=W$25)*($G1064="CM")*($H1064:$P1064))</f>
        <v>0</v>
      </c>
      <c r="X1064" s="135">
        <f t="array" ref="X1064">SUM(($D1064=W$25)*($G1064&lt;&gt;"CM")*($H1064:$P1064))</f>
        <v>0</v>
      </c>
      <c r="AA1064" s="135">
        <f t="array" ref="AA1064">SUM(($D1064=AA$25)*($G1064="CM")*(H1064+I1064+J1064+K1064+L1064+N1064))</f>
        <v>0</v>
      </c>
      <c r="AB1064" s="135">
        <f t="array" ref="AB1064">SUM(($D1064=AA$25)*($G1064&lt;&gt;"CM")*(H1064+I1064+J1064+K1064+L1064+N1064))</f>
        <v>0</v>
      </c>
    </row>
    <row r="1065" spans="1:28" ht="15.75" thickBot="1" x14ac:dyDescent="0.3">
      <c r="A1065" s="18" t="s">
        <v>22</v>
      </c>
      <c r="B1065" s="18" t="s">
        <v>22</v>
      </c>
      <c r="C1065" s="18" t="s">
        <v>125</v>
      </c>
      <c r="D1065" s="27" t="s">
        <v>271</v>
      </c>
      <c r="E1065" s="18" t="s">
        <v>126</v>
      </c>
      <c r="F1065" s="19">
        <v>42828</v>
      </c>
      <c r="G1065" s="27" t="s">
        <v>273</v>
      </c>
      <c r="H1065" s="20"/>
      <c r="I1065" s="20"/>
      <c r="J1065" s="22">
        <v>43.18</v>
      </c>
      <c r="K1065" s="20"/>
      <c r="L1065" s="20"/>
      <c r="M1065" s="20"/>
      <c r="N1065" s="20"/>
      <c r="O1065" s="22">
        <v>-0.35</v>
      </c>
      <c r="P1065" s="22">
        <v>-0.04</v>
      </c>
      <c r="Q1065" s="28">
        <f t="shared" si="34"/>
        <v>-0.38999999999999996</v>
      </c>
      <c r="R1065" s="22">
        <v>2.84</v>
      </c>
      <c r="S1065" s="20"/>
      <c r="T1065" s="28">
        <f t="shared" si="35"/>
        <v>2.84</v>
      </c>
      <c r="U1065" s="20"/>
      <c r="W1065" s="135">
        <f t="array" ref="W1065">SUM(($D1065=W$25)*($G1065="CM")*($H1065:$P1065))</f>
        <v>42.79</v>
      </c>
      <c r="X1065" s="135">
        <f t="array" ref="X1065">SUM(($D1065=W$25)*($G1065&lt;&gt;"CM")*($H1065:$P1065))</f>
        <v>0</v>
      </c>
      <c r="AA1065" s="135">
        <f t="array" ref="AA1065">SUM(($D1065=AA$25)*($G1065="CM")*(H1065+I1065+J1065+K1065+L1065+N1065))</f>
        <v>0</v>
      </c>
      <c r="AB1065" s="135">
        <f t="array" ref="AB1065">SUM(($D1065=AA$25)*($G1065&lt;&gt;"CM")*(H1065+I1065+J1065+K1065+L1065+N1065))</f>
        <v>0</v>
      </c>
    </row>
    <row r="1066" spans="1:28" ht="15.75" thickBot="1" x14ac:dyDescent="0.3">
      <c r="A1066" s="18" t="s">
        <v>22</v>
      </c>
      <c r="B1066" s="18" t="s">
        <v>22</v>
      </c>
      <c r="C1066" s="18" t="s">
        <v>125</v>
      </c>
      <c r="D1066" s="27" t="s">
        <v>271</v>
      </c>
      <c r="E1066" s="18" t="s">
        <v>126</v>
      </c>
      <c r="F1066" s="19">
        <v>42830</v>
      </c>
      <c r="G1066" s="27" t="s">
        <v>273</v>
      </c>
      <c r="H1066" s="21"/>
      <c r="I1066" s="21"/>
      <c r="J1066" s="23">
        <v>47.97</v>
      </c>
      <c r="K1066" s="21"/>
      <c r="L1066" s="21"/>
      <c r="M1066" s="21"/>
      <c r="N1066" s="21"/>
      <c r="O1066" s="23">
        <v>-0.45</v>
      </c>
      <c r="P1066" s="23">
        <v>-0.05</v>
      </c>
      <c r="Q1066" s="28">
        <f t="shared" si="34"/>
        <v>-0.5</v>
      </c>
      <c r="R1066" s="23">
        <v>3.13</v>
      </c>
      <c r="S1066" s="21"/>
      <c r="T1066" s="28">
        <f t="shared" si="35"/>
        <v>3.13</v>
      </c>
      <c r="U1066" s="21"/>
      <c r="W1066" s="135">
        <f t="array" ref="W1066">SUM(($D1066=W$25)*($G1066="CM")*($H1066:$P1066))</f>
        <v>47.47</v>
      </c>
      <c r="X1066" s="135">
        <f t="array" ref="X1066">SUM(($D1066=W$25)*($G1066&lt;&gt;"CM")*($H1066:$P1066))</f>
        <v>0</v>
      </c>
      <c r="AA1066" s="135">
        <f t="array" ref="AA1066">SUM(($D1066=AA$25)*($G1066="CM")*(H1066+I1066+J1066+K1066+L1066+N1066))</f>
        <v>0</v>
      </c>
      <c r="AB1066" s="135">
        <f t="array" ref="AB1066">SUM(($D1066=AA$25)*($G1066&lt;&gt;"CM")*(H1066+I1066+J1066+K1066+L1066+N1066))</f>
        <v>0</v>
      </c>
    </row>
    <row r="1067" spans="1:28" ht="15.75" thickBot="1" x14ac:dyDescent="0.3">
      <c r="A1067" s="18" t="s">
        <v>22</v>
      </c>
      <c r="B1067" s="18" t="s">
        <v>22</v>
      </c>
      <c r="C1067" s="18" t="s">
        <v>125</v>
      </c>
      <c r="D1067" s="27" t="s">
        <v>271</v>
      </c>
      <c r="E1067" s="18" t="s">
        <v>126</v>
      </c>
      <c r="F1067" s="19">
        <v>42831</v>
      </c>
      <c r="G1067" s="27" t="s">
        <v>273</v>
      </c>
      <c r="H1067" s="20"/>
      <c r="I1067" s="20"/>
      <c r="J1067" s="22">
        <v>39.200000000000003</v>
      </c>
      <c r="K1067" s="20"/>
      <c r="L1067" s="20"/>
      <c r="M1067" s="20"/>
      <c r="N1067" s="20"/>
      <c r="O1067" s="22">
        <v>-0.33</v>
      </c>
      <c r="P1067" s="22">
        <v>-0.03</v>
      </c>
      <c r="Q1067" s="28">
        <f t="shared" si="34"/>
        <v>-0.36</v>
      </c>
      <c r="R1067" s="22">
        <v>2.57</v>
      </c>
      <c r="S1067" s="20"/>
      <c r="T1067" s="28">
        <f t="shared" si="35"/>
        <v>2.57</v>
      </c>
      <c r="U1067" s="20"/>
      <c r="W1067" s="135">
        <f t="array" ref="W1067">SUM(($D1067=W$25)*($G1067="CM")*($H1067:$P1067))</f>
        <v>38.840000000000003</v>
      </c>
      <c r="X1067" s="135">
        <f t="array" ref="X1067">SUM(($D1067=W$25)*($G1067&lt;&gt;"CM")*($H1067:$P1067))</f>
        <v>0</v>
      </c>
      <c r="AA1067" s="135">
        <f t="array" ref="AA1067">SUM(($D1067=AA$25)*($G1067="CM")*(H1067+I1067+J1067+K1067+L1067+N1067))</f>
        <v>0</v>
      </c>
      <c r="AB1067" s="135">
        <f t="array" ref="AB1067">SUM(($D1067=AA$25)*($G1067&lt;&gt;"CM")*(H1067+I1067+J1067+K1067+L1067+N1067))</f>
        <v>0</v>
      </c>
    </row>
    <row r="1068" spans="1:28" ht="15.75" thickBot="1" x14ac:dyDescent="0.3">
      <c r="A1068" s="18" t="s">
        <v>22</v>
      </c>
      <c r="B1068" s="18" t="s">
        <v>22</v>
      </c>
      <c r="C1068" s="18" t="s">
        <v>125</v>
      </c>
      <c r="D1068" s="27" t="s">
        <v>271</v>
      </c>
      <c r="E1068" s="18" t="s">
        <v>126</v>
      </c>
      <c r="F1068" s="19">
        <v>42832</v>
      </c>
      <c r="G1068" s="27" t="s">
        <v>273</v>
      </c>
      <c r="H1068" s="21"/>
      <c r="I1068" s="21"/>
      <c r="J1068" s="23">
        <v>19.600000000000001</v>
      </c>
      <c r="K1068" s="21"/>
      <c r="L1068" s="21"/>
      <c r="M1068" s="21"/>
      <c r="N1068" s="21"/>
      <c r="O1068" s="23">
        <v>-0.16</v>
      </c>
      <c r="P1068" s="23">
        <v>-0.02</v>
      </c>
      <c r="Q1068" s="28">
        <f t="shared" si="34"/>
        <v>-0.18</v>
      </c>
      <c r="R1068" s="23">
        <v>1.29</v>
      </c>
      <c r="S1068" s="21"/>
      <c r="T1068" s="28">
        <f t="shared" si="35"/>
        <v>1.29</v>
      </c>
      <c r="U1068" s="21"/>
      <c r="W1068" s="135">
        <f t="array" ref="W1068">SUM(($D1068=W$25)*($G1068="CM")*($H1068:$P1068))</f>
        <v>19.420000000000002</v>
      </c>
      <c r="X1068" s="135">
        <f t="array" ref="X1068">SUM(($D1068=W$25)*($G1068&lt;&gt;"CM")*($H1068:$P1068))</f>
        <v>0</v>
      </c>
      <c r="AA1068" s="135">
        <f t="array" ref="AA1068">SUM(($D1068=AA$25)*($G1068="CM")*(H1068+I1068+J1068+K1068+L1068+N1068))</f>
        <v>0</v>
      </c>
      <c r="AB1068" s="135">
        <f t="array" ref="AB1068">SUM(($D1068=AA$25)*($G1068&lt;&gt;"CM")*(H1068+I1068+J1068+K1068+L1068+N1068))</f>
        <v>0</v>
      </c>
    </row>
    <row r="1069" spans="1:28" ht="15.75" thickBot="1" x14ac:dyDescent="0.3">
      <c r="A1069" s="18" t="s">
        <v>22</v>
      </c>
      <c r="B1069" s="18" t="s">
        <v>22</v>
      </c>
      <c r="C1069" s="18" t="s">
        <v>125</v>
      </c>
      <c r="D1069" s="27" t="s">
        <v>271</v>
      </c>
      <c r="E1069" s="18" t="s">
        <v>126</v>
      </c>
      <c r="F1069" s="19">
        <v>42834</v>
      </c>
      <c r="G1069" s="27" t="s">
        <v>273</v>
      </c>
      <c r="H1069" s="20"/>
      <c r="I1069" s="20"/>
      <c r="J1069" s="22">
        <v>10.83</v>
      </c>
      <c r="K1069" s="20"/>
      <c r="L1069" s="20"/>
      <c r="M1069" s="20"/>
      <c r="N1069" s="20"/>
      <c r="O1069" s="22">
        <v>-0.08</v>
      </c>
      <c r="P1069" s="22">
        <v>-0.01</v>
      </c>
      <c r="Q1069" s="28">
        <f t="shared" si="34"/>
        <v>-0.09</v>
      </c>
      <c r="R1069" s="22">
        <v>0.71</v>
      </c>
      <c r="S1069" s="20"/>
      <c r="T1069" s="28">
        <f t="shared" si="35"/>
        <v>0.71</v>
      </c>
      <c r="U1069" s="20"/>
      <c r="W1069" s="135">
        <f t="array" ref="W1069">SUM(($D1069=W$25)*($G1069="CM")*($H1069:$P1069))</f>
        <v>10.74</v>
      </c>
      <c r="X1069" s="135">
        <f t="array" ref="X1069">SUM(($D1069=W$25)*($G1069&lt;&gt;"CM")*($H1069:$P1069))</f>
        <v>0</v>
      </c>
      <c r="AA1069" s="135">
        <f t="array" ref="AA1069">SUM(($D1069=AA$25)*($G1069="CM")*(H1069+I1069+J1069+K1069+L1069+N1069))</f>
        <v>0</v>
      </c>
      <c r="AB1069" s="135">
        <f t="array" ref="AB1069">SUM(($D1069=AA$25)*($G1069&lt;&gt;"CM")*(H1069+I1069+J1069+K1069+L1069+N1069))</f>
        <v>0</v>
      </c>
    </row>
    <row r="1070" spans="1:28" ht="15.75" thickBot="1" x14ac:dyDescent="0.3">
      <c r="A1070" s="18" t="s">
        <v>22</v>
      </c>
      <c r="B1070" s="18" t="s">
        <v>22</v>
      </c>
      <c r="C1070" s="18" t="s">
        <v>125</v>
      </c>
      <c r="D1070" s="27" t="s">
        <v>271</v>
      </c>
      <c r="E1070" s="18" t="s">
        <v>126</v>
      </c>
      <c r="F1070" s="19">
        <v>42835</v>
      </c>
      <c r="G1070" s="27" t="s">
        <v>273</v>
      </c>
      <c r="H1070" s="21"/>
      <c r="I1070" s="21"/>
      <c r="J1070" s="23">
        <v>28.37</v>
      </c>
      <c r="K1070" s="21"/>
      <c r="L1070" s="21"/>
      <c r="M1070" s="21"/>
      <c r="N1070" s="21"/>
      <c r="O1070" s="23">
        <v>-0.24</v>
      </c>
      <c r="P1070" s="23">
        <v>-0.03</v>
      </c>
      <c r="Q1070" s="28">
        <f t="shared" si="34"/>
        <v>-0.27</v>
      </c>
      <c r="R1070" s="23">
        <v>1.87</v>
      </c>
      <c r="S1070" s="21"/>
      <c r="T1070" s="28">
        <f t="shared" si="35"/>
        <v>1.87</v>
      </c>
      <c r="U1070" s="21"/>
      <c r="W1070" s="135">
        <f t="array" ref="W1070">SUM(($D1070=W$25)*($G1070="CM")*($H1070:$P1070))</f>
        <v>28.1</v>
      </c>
      <c r="X1070" s="135">
        <f t="array" ref="X1070">SUM(($D1070=W$25)*($G1070&lt;&gt;"CM")*($H1070:$P1070))</f>
        <v>0</v>
      </c>
      <c r="AA1070" s="135">
        <f t="array" ref="AA1070">SUM(($D1070=AA$25)*($G1070="CM")*(H1070+I1070+J1070+K1070+L1070+N1070))</f>
        <v>0</v>
      </c>
      <c r="AB1070" s="135">
        <f t="array" ref="AB1070">SUM(($D1070=AA$25)*($G1070&lt;&gt;"CM")*(H1070+I1070+J1070+K1070+L1070+N1070))</f>
        <v>0</v>
      </c>
    </row>
    <row r="1071" spans="1:28" ht="15.75" thickBot="1" x14ac:dyDescent="0.3">
      <c r="A1071" s="18" t="s">
        <v>22</v>
      </c>
      <c r="B1071" s="18" t="s">
        <v>22</v>
      </c>
      <c r="C1071" s="18" t="s">
        <v>125</v>
      </c>
      <c r="D1071" s="27" t="s">
        <v>271</v>
      </c>
      <c r="E1071" s="18" t="s">
        <v>126</v>
      </c>
      <c r="F1071" s="19">
        <v>42836</v>
      </c>
      <c r="G1071" s="27" t="s">
        <v>273</v>
      </c>
      <c r="H1071" s="20"/>
      <c r="I1071" s="20"/>
      <c r="J1071" s="22">
        <v>19.600000000000001</v>
      </c>
      <c r="K1071" s="20"/>
      <c r="L1071" s="20"/>
      <c r="M1071" s="20"/>
      <c r="N1071" s="20"/>
      <c r="O1071" s="22">
        <v>-0.16</v>
      </c>
      <c r="P1071" s="22">
        <v>-0.02</v>
      </c>
      <c r="Q1071" s="28">
        <f t="shared" si="34"/>
        <v>-0.18</v>
      </c>
      <c r="R1071" s="22">
        <v>1.29</v>
      </c>
      <c r="S1071" s="20"/>
      <c r="T1071" s="28">
        <f t="shared" si="35"/>
        <v>1.29</v>
      </c>
      <c r="U1071" s="20"/>
      <c r="W1071" s="135">
        <f t="array" ref="W1071">SUM(($D1071=W$25)*($G1071="CM")*($H1071:$P1071))</f>
        <v>19.420000000000002</v>
      </c>
      <c r="X1071" s="135">
        <f t="array" ref="X1071">SUM(($D1071=W$25)*($G1071&lt;&gt;"CM")*($H1071:$P1071))</f>
        <v>0</v>
      </c>
      <c r="AA1071" s="135">
        <f t="array" ref="AA1071">SUM(($D1071=AA$25)*($G1071="CM")*(H1071+I1071+J1071+K1071+L1071+N1071))</f>
        <v>0</v>
      </c>
      <c r="AB1071" s="135">
        <f t="array" ref="AB1071">SUM(($D1071=AA$25)*($G1071&lt;&gt;"CM")*(H1071+I1071+J1071+K1071+L1071+N1071))</f>
        <v>0</v>
      </c>
    </row>
    <row r="1072" spans="1:28" ht="15.75" thickBot="1" x14ac:dyDescent="0.3">
      <c r="A1072" s="18" t="s">
        <v>22</v>
      </c>
      <c r="B1072" s="18" t="s">
        <v>22</v>
      </c>
      <c r="C1072" s="18" t="s">
        <v>125</v>
      </c>
      <c r="D1072" s="27" t="s">
        <v>271</v>
      </c>
      <c r="E1072" s="18" t="s">
        <v>126</v>
      </c>
      <c r="F1072" s="19">
        <v>42837</v>
      </c>
      <c r="G1072" s="27" t="s">
        <v>273</v>
      </c>
      <c r="H1072" s="21"/>
      <c r="I1072" s="21"/>
      <c r="J1072" s="23">
        <v>17.54</v>
      </c>
      <c r="K1072" s="21"/>
      <c r="L1072" s="21"/>
      <c r="M1072" s="21"/>
      <c r="N1072" s="21"/>
      <c r="O1072" s="23">
        <v>-0.16</v>
      </c>
      <c r="P1072" s="23">
        <v>-0.01</v>
      </c>
      <c r="Q1072" s="28">
        <f t="shared" si="34"/>
        <v>-0.17</v>
      </c>
      <c r="R1072" s="23">
        <v>1.1499999999999999</v>
      </c>
      <c r="S1072" s="21"/>
      <c r="T1072" s="28">
        <f t="shared" si="35"/>
        <v>1.1499999999999999</v>
      </c>
      <c r="U1072" s="21"/>
      <c r="W1072" s="135">
        <f t="array" ref="W1072">SUM(($D1072=W$25)*($G1072="CM")*($H1072:$P1072))</f>
        <v>17.369999999999997</v>
      </c>
      <c r="X1072" s="135">
        <f t="array" ref="X1072">SUM(($D1072=W$25)*($G1072&lt;&gt;"CM")*($H1072:$P1072))</f>
        <v>0</v>
      </c>
      <c r="AA1072" s="135">
        <f t="array" ref="AA1072">SUM(($D1072=AA$25)*($G1072="CM")*(H1072+I1072+J1072+K1072+L1072+N1072))</f>
        <v>0</v>
      </c>
      <c r="AB1072" s="135">
        <f t="array" ref="AB1072">SUM(($D1072=AA$25)*($G1072&lt;&gt;"CM")*(H1072+I1072+J1072+K1072+L1072+N1072))</f>
        <v>0</v>
      </c>
    </row>
    <row r="1073" spans="1:28" ht="15.75" thickBot="1" x14ac:dyDescent="0.3">
      <c r="A1073" s="18" t="s">
        <v>22</v>
      </c>
      <c r="B1073" s="18" t="s">
        <v>22</v>
      </c>
      <c r="C1073" s="18" t="s">
        <v>125</v>
      </c>
      <c r="D1073" s="27" t="s">
        <v>271</v>
      </c>
      <c r="E1073" s="18" t="s">
        <v>126</v>
      </c>
      <c r="F1073" s="19">
        <v>42839</v>
      </c>
      <c r="G1073" s="27" t="s">
        <v>273</v>
      </c>
      <c r="H1073" s="20"/>
      <c r="I1073" s="20"/>
      <c r="J1073" s="22">
        <v>17.54</v>
      </c>
      <c r="K1073" s="20"/>
      <c r="L1073" s="20"/>
      <c r="M1073" s="20"/>
      <c r="N1073" s="20"/>
      <c r="O1073" s="22">
        <v>-0.16</v>
      </c>
      <c r="P1073" s="22">
        <v>-0.02</v>
      </c>
      <c r="Q1073" s="28">
        <f t="shared" si="34"/>
        <v>-0.18</v>
      </c>
      <c r="R1073" s="22">
        <v>1.1599999999999999</v>
      </c>
      <c r="S1073" s="20"/>
      <c r="T1073" s="28">
        <f t="shared" si="35"/>
        <v>1.1599999999999999</v>
      </c>
      <c r="U1073" s="20"/>
      <c r="W1073" s="135">
        <f t="array" ref="W1073">SUM(($D1073=W$25)*($G1073="CM")*($H1073:$P1073))</f>
        <v>17.36</v>
      </c>
      <c r="X1073" s="135">
        <f t="array" ref="X1073">SUM(($D1073=W$25)*($G1073&lt;&gt;"CM")*($H1073:$P1073))</f>
        <v>0</v>
      </c>
      <c r="AA1073" s="135">
        <f t="array" ref="AA1073">SUM(($D1073=AA$25)*($G1073="CM")*(H1073+I1073+J1073+K1073+L1073+N1073))</f>
        <v>0</v>
      </c>
      <c r="AB1073" s="135">
        <f t="array" ref="AB1073">SUM(($D1073=AA$25)*($G1073&lt;&gt;"CM")*(H1073+I1073+J1073+K1073+L1073+N1073))</f>
        <v>0</v>
      </c>
    </row>
    <row r="1074" spans="1:28" ht="15.75" thickBot="1" x14ac:dyDescent="0.3">
      <c r="A1074" s="18" t="s">
        <v>22</v>
      </c>
      <c r="B1074" s="18" t="s">
        <v>22</v>
      </c>
      <c r="C1074" s="18" t="s">
        <v>125</v>
      </c>
      <c r="D1074" s="27" t="s">
        <v>271</v>
      </c>
      <c r="E1074" s="18" t="s">
        <v>126</v>
      </c>
      <c r="F1074" s="19">
        <v>42840</v>
      </c>
      <c r="G1074" s="27" t="s">
        <v>273</v>
      </c>
      <c r="H1074" s="21"/>
      <c r="I1074" s="21"/>
      <c r="J1074" s="23">
        <v>37.14</v>
      </c>
      <c r="K1074" s="21"/>
      <c r="L1074" s="21"/>
      <c r="M1074" s="21"/>
      <c r="N1074" s="21"/>
      <c r="O1074" s="23">
        <v>-0.34</v>
      </c>
      <c r="P1074" s="23">
        <v>-0.03</v>
      </c>
      <c r="Q1074" s="28">
        <f t="shared" si="34"/>
        <v>-0.37</v>
      </c>
      <c r="R1074" s="23">
        <v>2.44</v>
      </c>
      <c r="S1074" s="21"/>
      <c r="T1074" s="28">
        <f t="shared" si="35"/>
        <v>2.44</v>
      </c>
      <c r="U1074" s="21"/>
      <c r="W1074" s="135">
        <f t="array" ref="W1074">SUM(($D1074=W$25)*($G1074="CM")*($H1074:$P1074))</f>
        <v>36.769999999999996</v>
      </c>
      <c r="X1074" s="135">
        <f t="array" ref="X1074">SUM(($D1074=W$25)*($G1074&lt;&gt;"CM")*($H1074:$P1074))</f>
        <v>0</v>
      </c>
      <c r="AA1074" s="135">
        <f t="array" ref="AA1074">SUM(($D1074=AA$25)*($G1074="CM")*(H1074+I1074+J1074+K1074+L1074+N1074))</f>
        <v>0</v>
      </c>
      <c r="AB1074" s="135">
        <f t="array" ref="AB1074">SUM(($D1074=AA$25)*($G1074&lt;&gt;"CM")*(H1074+I1074+J1074+K1074+L1074+N1074))</f>
        <v>0</v>
      </c>
    </row>
    <row r="1075" spans="1:28" ht="15.75" thickBot="1" x14ac:dyDescent="0.3">
      <c r="A1075" s="18" t="s">
        <v>22</v>
      </c>
      <c r="B1075" s="18" t="s">
        <v>22</v>
      </c>
      <c r="C1075" s="18" t="s">
        <v>125</v>
      </c>
      <c r="D1075" s="27" t="s">
        <v>271</v>
      </c>
      <c r="E1075" s="18" t="s">
        <v>126</v>
      </c>
      <c r="F1075" s="19">
        <v>42841</v>
      </c>
      <c r="G1075" s="27" t="s">
        <v>273</v>
      </c>
      <c r="H1075" s="20"/>
      <c r="I1075" s="20"/>
      <c r="J1075" s="22">
        <v>280.64</v>
      </c>
      <c r="K1075" s="20"/>
      <c r="L1075" s="20"/>
      <c r="M1075" s="20"/>
      <c r="N1075" s="20"/>
      <c r="O1075" s="22">
        <v>-2.58</v>
      </c>
      <c r="P1075" s="22">
        <v>-0.2</v>
      </c>
      <c r="Q1075" s="28">
        <f t="shared" si="34"/>
        <v>-2.7800000000000002</v>
      </c>
      <c r="R1075" s="22">
        <v>18.420000000000002</v>
      </c>
      <c r="S1075" s="20"/>
      <c r="T1075" s="28">
        <f t="shared" si="35"/>
        <v>18.420000000000002</v>
      </c>
      <c r="U1075" s="20"/>
      <c r="W1075" s="135">
        <f t="array" ref="W1075">SUM(($D1075=W$25)*($G1075="CM")*($H1075:$P1075))</f>
        <v>277.86</v>
      </c>
      <c r="X1075" s="135">
        <f t="array" ref="X1075">SUM(($D1075=W$25)*($G1075&lt;&gt;"CM")*($H1075:$P1075))</f>
        <v>0</v>
      </c>
      <c r="AA1075" s="135">
        <f t="array" ref="AA1075">SUM(($D1075=AA$25)*($G1075="CM")*(H1075+I1075+J1075+K1075+L1075+N1075))</f>
        <v>0</v>
      </c>
      <c r="AB1075" s="135">
        <f t="array" ref="AB1075">SUM(($D1075=AA$25)*($G1075&lt;&gt;"CM")*(H1075+I1075+J1075+K1075+L1075+N1075))</f>
        <v>0</v>
      </c>
    </row>
    <row r="1076" spans="1:28" ht="15.75" thickBot="1" x14ac:dyDescent="0.3">
      <c r="A1076" s="18" t="s">
        <v>22</v>
      </c>
      <c r="B1076" s="18" t="s">
        <v>22</v>
      </c>
      <c r="C1076" s="18" t="s">
        <v>125</v>
      </c>
      <c r="D1076" s="27" t="s">
        <v>271</v>
      </c>
      <c r="E1076" s="18" t="s">
        <v>126</v>
      </c>
      <c r="F1076" s="19">
        <v>42842</v>
      </c>
      <c r="G1076" s="27" t="s">
        <v>273</v>
      </c>
      <c r="H1076" s="21"/>
      <c r="I1076" s="21"/>
      <c r="J1076" s="23">
        <v>8.77</v>
      </c>
      <c r="K1076" s="21"/>
      <c r="L1076" s="21"/>
      <c r="M1076" s="21"/>
      <c r="N1076" s="21"/>
      <c r="O1076" s="23">
        <v>-0.08</v>
      </c>
      <c r="P1076" s="23">
        <v>-0.01</v>
      </c>
      <c r="Q1076" s="28">
        <f t="shared" si="34"/>
        <v>-0.09</v>
      </c>
      <c r="R1076" s="23">
        <v>0.57999999999999996</v>
      </c>
      <c r="S1076" s="21"/>
      <c r="T1076" s="28">
        <f t="shared" si="35"/>
        <v>0.57999999999999996</v>
      </c>
      <c r="U1076" s="21"/>
      <c r="W1076" s="135">
        <f t="array" ref="W1076">SUM(($D1076=W$25)*($G1076="CM")*($H1076:$P1076))</f>
        <v>8.68</v>
      </c>
      <c r="X1076" s="135">
        <f t="array" ref="X1076">SUM(($D1076=W$25)*($G1076&lt;&gt;"CM")*($H1076:$P1076))</f>
        <v>0</v>
      </c>
      <c r="AA1076" s="135">
        <f t="array" ref="AA1076">SUM(($D1076=AA$25)*($G1076="CM")*(H1076+I1076+J1076+K1076+L1076+N1076))</f>
        <v>0</v>
      </c>
      <c r="AB1076" s="135">
        <f t="array" ref="AB1076">SUM(($D1076=AA$25)*($G1076&lt;&gt;"CM")*(H1076+I1076+J1076+K1076+L1076+N1076))</f>
        <v>0</v>
      </c>
    </row>
    <row r="1077" spans="1:28" ht="15.75" thickBot="1" x14ac:dyDescent="0.3">
      <c r="A1077" s="18" t="s">
        <v>22</v>
      </c>
      <c r="B1077" s="18" t="s">
        <v>22</v>
      </c>
      <c r="C1077" s="18" t="s">
        <v>125</v>
      </c>
      <c r="D1077" s="27" t="s">
        <v>271</v>
      </c>
      <c r="E1077" s="18" t="s">
        <v>126</v>
      </c>
      <c r="F1077" s="19">
        <v>42843</v>
      </c>
      <c r="G1077" s="27" t="s">
        <v>273</v>
      </c>
      <c r="H1077" s="20"/>
      <c r="I1077" s="20"/>
      <c r="J1077" s="22">
        <v>28.37</v>
      </c>
      <c r="K1077" s="20"/>
      <c r="L1077" s="20"/>
      <c r="M1077" s="20"/>
      <c r="N1077" s="20"/>
      <c r="O1077" s="22">
        <v>-0.24</v>
      </c>
      <c r="P1077" s="22">
        <v>-0.03</v>
      </c>
      <c r="Q1077" s="28">
        <f t="shared" si="34"/>
        <v>-0.27</v>
      </c>
      <c r="R1077" s="22">
        <v>1.87</v>
      </c>
      <c r="S1077" s="20"/>
      <c r="T1077" s="28">
        <f t="shared" si="35"/>
        <v>1.87</v>
      </c>
      <c r="U1077" s="20"/>
      <c r="W1077" s="135">
        <f t="array" ref="W1077">SUM(($D1077=W$25)*($G1077="CM")*($H1077:$P1077))</f>
        <v>28.1</v>
      </c>
      <c r="X1077" s="135">
        <f t="array" ref="X1077">SUM(($D1077=W$25)*($G1077&lt;&gt;"CM")*($H1077:$P1077))</f>
        <v>0</v>
      </c>
      <c r="AA1077" s="135">
        <f t="array" ref="AA1077">SUM(($D1077=AA$25)*($G1077="CM")*(H1077+I1077+J1077+K1077+L1077+N1077))</f>
        <v>0</v>
      </c>
      <c r="AB1077" s="135">
        <f t="array" ref="AB1077">SUM(($D1077=AA$25)*($G1077&lt;&gt;"CM")*(H1077+I1077+J1077+K1077+L1077+N1077))</f>
        <v>0</v>
      </c>
    </row>
    <row r="1078" spans="1:28" ht="15.75" thickBot="1" x14ac:dyDescent="0.3">
      <c r="A1078" s="18" t="s">
        <v>22</v>
      </c>
      <c r="B1078" s="18" t="s">
        <v>22</v>
      </c>
      <c r="C1078" s="18" t="s">
        <v>125</v>
      </c>
      <c r="D1078" s="27" t="s">
        <v>271</v>
      </c>
      <c r="E1078" s="18" t="s">
        <v>126</v>
      </c>
      <c r="F1078" s="19">
        <v>42844</v>
      </c>
      <c r="G1078" s="27" t="s">
        <v>273</v>
      </c>
      <c r="H1078" s="21"/>
      <c r="I1078" s="21"/>
      <c r="J1078" s="23">
        <v>25.99</v>
      </c>
      <c r="K1078" s="21"/>
      <c r="L1078" s="21"/>
      <c r="M1078" s="21"/>
      <c r="N1078" s="21"/>
      <c r="O1078" s="23">
        <v>-0.2</v>
      </c>
      <c r="P1078" s="23">
        <v>-0.01</v>
      </c>
      <c r="Q1078" s="28">
        <f t="shared" si="34"/>
        <v>-0.21000000000000002</v>
      </c>
      <c r="R1078" s="23">
        <v>1.71</v>
      </c>
      <c r="S1078" s="21"/>
      <c r="T1078" s="28">
        <f t="shared" si="35"/>
        <v>1.71</v>
      </c>
      <c r="U1078" s="21"/>
      <c r="W1078" s="135">
        <f t="array" ref="W1078">SUM(($D1078=W$25)*($G1078="CM")*($H1078:$P1078))</f>
        <v>25.779999999999998</v>
      </c>
      <c r="X1078" s="135">
        <f t="array" ref="X1078">SUM(($D1078=W$25)*($G1078&lt;&gt;"CM")*($H1078:$P1078))</f>
        <v>0</v>
      </c>
      <c r="AA1078" s="135">
        <f t="array" ref="AA1078">SUM(($D1078=AA$25)*($G1078="CM")*(H1078+I1078+J1078+K1078+L1078+N1078))</f>
        <v>0</v>
      </c>
      <c r="AB1078" s="135">
        <f t="array" ref="AB1078">SUM(($D1078=AA$25)*($G1078&lt;&gt;"CM")*(H1078+I1078+J1078+K1078+L1078+N1078))</f>
        <v>0</v>
      </c>
    </row>
    <row r="1079" spans="1:28" ht="15.75" thickBot="1" x14ac:dyDescent="0.3">
      <c r="A1079" s="18" t="s">
        <v>22</v>
      </c>
      <c r="B1079" s="18" t="s">
        <v>22</v>
      </c>
      <c r="C1079" s="18" t="s">
        <v>125</v>
      </c>
      <c r="D1079" s="27" t="s">
        <v>271</v>
      </c>
      <c r="E1079" s="18" t="s">
        <v>126</v>
      </c>
      <c r="F1079" s="19">
        <v>42845</v>
      </c>
      <c r="G1079" s="27" t="s">
        <v>273</v>
      </c>
      <c r="H1079" s="20"/>
      <c r="I1079" s="20"/>
      <c r="J1079" s="22">
        <v>19.600000000000001</v>
      </c>
      <c r="K1079" s="20"/>
      <c r="L1079" s="20"/>
      <c r="M1079" s="20"/>
      <c r="N1079" s="20"/>
      <c r="O1079" s="22">
        <v>-0.16</v>
      </c>
      <c r="P1079" s="22">
        <v>-0.02</v>
      </c>
      <c r="Q1079" s="28">
        <f t="shared" si="34"/>
        <v>-0.18</v>
      </c>
      <c r="R1079" s="22">
        <v>1.29</v>
      </c>
      <c r="S1079" s="20"/>
      <c r="T1079" s="28">
        <f t="shared" si="35"/>
        <v>1.29</v>
      </c>
      <c r="U1079" s="20"/>
      <c r="W1079" s="135">
        <f t="array" ref="W1079">SUM(($D1079=W$25)*($G1079="CM")*($H1079:$P1079))</f>
        <v>19.420000000000002</v>
      </c>
      <c r="X1079" s="135">
        <f t="array" ref="X1079">SUM(($D1079=W$25)*($G1079&lt;&gt;"CM")*($H1079:$P1079))</f>
        <v>0</v>
      </c>
      <c r="AA1079" s="135">
        <f t="array" ref="AA1079">SUM(($D1079=AA$25)*($G1079="CM")*(H1079+I1079+J1079+K1079+L1079+N1079))</f>
        <v>0</v>
      </c>
      <c r="AB1079" s="135">
        <f t="array" ref="AB1079">SUM(($D1079=AA$25)*($G1079&lt;&gt;"CM")*(H1079+I1079+J1079+K1079+L1079+N1079))</f>
        <v>0</v>
      </c>
    </row>
    <row r="1080" spans="1:28" ht="15.75" thickBot="1" x14ac:dyDescent="0.3">
      <c r="A1080" s="18" t="s">
        <v>22</v>
      </c>
      <c r="B1080" s="18" t="s">
        <v>22</v>
      </c>
      <c r="C1080" s="18" t="s">
        <v>125</v>
      </c>
      <c r="D1080" s="27" t="s">
        <v>271</v>
      </c>
      <c r="E1080" s="18" t="s">
        <v>126</v>
      </c>
      <c r="F1080" s="19">
        <v>42854</v>
      </c>
      <c r="G1080" s="27" t="s">
        <v>273</v>
      </c>
      <c r="H1080" s="21"/>
      <c r="I1080" s="21"/>
      <c r="J1080" s="23">
        <v>19.600000000000001</v>
      </c>
      <c r="K1080" s="21"/>
      <c r="L1080" s="21"/>
      <c r="M1080" s="21"/>
      <c r="N1080" s="21"/>
      <c r="O1080" s="23">
        <v>-0.14000000000000001</v>
      </c>
      <c r="P1080" s="23">
        <v>-0.02</v>
      </c>
      <c r="Q1080" s="28">
        <f t="shared" si="34"/>
        <v>-0.16</v>
      </c>
      <c r="R1080" s="23">
        <v>1.29</v>
      </c>
      <c r="S1080" s="21"/>
      <c r="T1080" s="28">
        <f t="shared" si="35"/>
        <v>1.29</v>
      </c>
      <c r="U1080" s="21"/>
      <c r="W1080" s="135">
        <f t="array" ref="W1080">SUM(($D1080=W$25)*($G1080="CM")*($H1080:$P1080))</f>
        <v>19.440000000000001</v>
      </c>
      <c r="X1080" s="135">
        <f t="array" ref="X1080">SUM(($D1080=W$25)*($G1080&lt;&gt;"CM")*($H1080:$P1080))</f>
        <v>0</v>
      </c>
      <c r="AA1080" s="135">
        <f t="array" ref="AA1080">SUM(($D1080=AA$25)*($G1080="CM")*(H1080+I1080+J1080+K1080+L1080+N1080))</f>
        <v>0</v>
      </c>
      <c r="AB1080" s="135">
        <f t="array" ref="AB1080">SUM(($D1080=AA$25)*($G1080&lt;&gt;"CM")*(H1080+I1080+J1080+K1080+L1080+N1080))</f>
        <v>0</v>
      </c>
    </row>
    <row r="1081" spans="1:28" ht="15.75" thickBot="1" x14ac:dyDescent="0.3">
      <c r="A1081" s="18" t="s">
        <v>22</v>
      </c>
      <c r="B1081" s="18" t="s">
        <v>22</v>
      </c>
      <c r="C1081" s="18" t="s">
        <v>127</v>
      </c>
      <c r="D1081" s="27" t="s">
        <v>271</v>
      </c>
      <c r="E1081" s="18" t="s">
        <v>128</v>
      </c>
      <c r="F1081" s="19">
        <v>42802</v>
      </c>
      <c r="G1081" s="27" t="s">
        <v>274</v>
      </c>
      <c r="H1081" s="20"/>
      <c r="I1081" s="20"/>
      <c r="J1081" s="22">
        <v>3.9</v>
      </c>
      <c r="K1081" s="20"/>
      <c r="L1081" s="20"/>
      <c r="M1081" s="20"/>
      <c r="N1081" s="20"/>
      <c r="O1081" s="22">
        <v>0.01</v>
      </c>
      <c r="P1081" s="22">
        <v>-0.02</v>
      </c>
      <c r="Q1081" s="28">
        <f t="shared" si="34"/>
        <v>-0.01</v>
      </c>
      <c r="R1081" s="22">
        <v>0.21</v>
      </c>
      <c r="S1081" s="20"/>
      <c r="T1081" s="28">
        <f t="shared" si="35"/>
        <v>0.21</v>
      </c>
      <c r="U1081" s="20"/>
      <c r="W1081" s="135">
        <f t="array" ref="W1081">SUM(($D1081=W$25)*($G1081="CM")*($H1081:$P1081))</f>
        <v>0</v>
      </c>
      <c r="X1081" s="135">
        <f t="array" ref="X1081">SUM(($D1081=W$25)*($G1081&lt;&gt;"CM")*($H1081:$P1081))</f>
        <v>3.8899999999999997</v>
      </c>
      <c r="AA1081" s="135">
        <f t="array" ref="AA1081">SUM(($D1081=AA$25)*($G1081="CM")*(H1081+I1081+J1081+K1081+L1081+N1081))</f>
        <v>0</v>
      </c>
      <c r="AB1081" s="135">
        <f t="array" ref="AB1081">SUM(($D1081=AA$25)*($G1081&lt;&gt;"CM")*(H1081+I1081+J1081+K1081+L1081+N1081))</f>
        <v>0</v>
      </c>
    </row>
    <row r="1082" spans="1:28" ht="15.75" thickBot="1" x14ac:dyDescent="0.3">
      <c r="A1082" s="18" t="s">
        <v>22</v>
      </c>
      <c r="B1082" s="18" t="s">
        <v>22</v>
      </c>
      <c r="C1082" s="18" t="s">
        <v>127</v>
      </c>
      <c r="D1082" s="27" t="s">
        <v>271</v>
      </c>
      <c r="E1082" s="18" t="s">
        <v>128</v>
      </c>
      <c r="F1082" s="19">
        <v>42810</v>
      </c>
      <c r="G1082" s="27" t="s">
        <v>274</v>
      </c>
      <c r="H1082" s="21"/>
      <c r="I1082" s="21"/>
      <c r="J1082" s="23">
        <v>11.69</v>
      </c>
      <c r="K1082" s="21"/>
      <c r="L1082" s="21"/>
      <c r="M1082" s="21"/>
      <c r="N1082" s="21"/>
      <c r="O1082" s="23">
        <v>0.03</v>
      </c>
      <c r="P1082" s="23">
        <v>-0.05</v>
      </c>
      <c r="Q1082" s="28">
        <f t="shared" si="34"/>
        <v>-2.0000000000000004E-2</v>
      </c>
      <c r="R1082" s="23">
        <v>0.63</v>
      </c>
      <c r="S1082" s="21"/>
      <c r="T1082" s="28">
        <f t="shared" si="35"/>
        <v>0.63</v>
      </c>
      <c r="U1082" s="21"/>
      <c r="W1082" s="135">
        <f t="array" ref="W1082">SUM(($D1082=W$25)*($G1082="CM")*($H1082:$P1082))</f>
        <v>0</v>
      </c>
      <c r="X1082" s="135">
        <f t="array" ref="X1082">SUM(($D1082=W$25)*($G1082&lt;&gt;"CM")*($H1082:$P1082))</f>
        <v>11.669999999999998</v>
      </c>
      <c r="AA1082" s="135">
        <f t="array" ref="AA1082">SUM(($D1082=AA$25)*($G1082="CM")*(H1082+I1082+J1082+K1082+L1082+N1082))</f>
        <v>0</v>
      </c>
      <c r="AB1082" s="135">
        <f t="array" ref="AB1082">SUM(($D1082=AA$25)*($G1082&lt;&gt;"CM")*(H1082+I1082+J1082+K1082+L1082+N1082))</f>
        <v>0</v>
      </c>
    </row>
    <row r="1083" spans="1:28" ht="15.75" thickBot="1" x14ac:dyDescent="0.3">
      <c r="A1083" s="18" t="s">
        <v>22</v>
      </c>
      <c r="B1083" s="18" t="s">
        <v>22</v>
      </c>
      <c r="C1083" s="18" t="s">
        <v>127</v>
      </c>
      <c r="D1083" s="27" t="s">
        <v>271</v>
      </c>
      <c r="E1083" s="18" t="s">
        <v>128</v>
      </c>
      <c r="F1083" s="19">
        <v>42812</v>
      </c>
      <c r="G1083" s="27" t="s">
        <v>274</v>
      </c>
      <c r="H1083" s="20"/>
      <c r="I1083" s="20"/>
      <c r="J1083" s="22">
        <v>11.69</v>
      </c>
      <c r="K1083" s="20"/>
      <c r="L1083" s="20"/>
      <c r="M1083" s="20"/>
      <c r="N1083" s="20"/>
      <c r="O1083" s="22">
        <v>0.02</v>
      </c>
      <c r="P1083" s="22">
        <v>-0.04</v>
      </c>
      <c r="Q1083" s="28">
        <f t="shared" si="34"/>
        <v>-0.02</v>
      </c>
      <c r="R1083" s="22">
        <v>0.63</v>
      </c>
      <c r="S1083" s="20"/>
      <c r="T1083" s="28">
        <f t="shared" si="35"/>
        <v>0.63</v>
      </c>
      <c r="U1083" s="20"/>
      <c r="W1083" s="135">
        <f t="array" ref="W1083">SUM(($D1083=W$25)*($G1083="CM")*($H1083:$P1083))</f>
        <v>0</v>
      </c>
      <c r="X1083" s="135">
        <f t="array" ref="X1083">SUM(($D1083=W$25)*($G1083&lt;&gt;"CM")*($H1083:$P1083))</f>
        <v>11.67</v>
      </c>
      <c r="AA1083" s="135">
        <f t="array" ref="AA1083">SUM(($D1083=AA$25)*($G1083="CM")*(H1083+I1083+J1083+K1083+L1083+N1083))</f>
        <v>0</v>
      </c>
      <c r="AB1083" s="135">
        <f t="array" ref="AB1083">SUM(($D1083=AA$25)*($G1083&lt;&gt;"CM")*(H1083+I1083+J1083+K1083+L1083+N1083))</f>
        <v>0</v>
      </c>
    </row>
    <row r="1084" spans="1:28" ht="15.75" thickBot="1" x14ac:dyDescent="0.3">
      <c r="A1084" s="18" t="s">
        <v>22</v>
      </c>
      <c r="B1084" s="18" t="s">
        <v>22</v>
      </c>
      <c r="C1084" s="18" t="s">
        <v>127</v>
      </c>
      <c r="D1084" s="27" t="s">
        <v>271</v>
      </c>
      <c r="E1084" s="18" t="s">
        <v>128</v>
      </c>
      <c r="F1084" s="19">
        <v>42814</v>
      </c>
      <c r="G1084" s="27" t="s">
        <v>274</v>
      </c>
      <c r="H1084" s="21"/>
      <c r="I1084" s="21"/>
      <c r="J1084" s="23">
        <v>455.91</v>
      </c>
      <c r="K1084" s="21"/>
      <c r="L1084" s="21"/>
      <c r="M1084" s="21"/>
      <c r="N1084" s="21"/>
      <c r="O1084" s="23">
        <v>0.84</v>
      </c>
      <c r="P1084" s="23">
        <v>-1.69</v>
      </c>
      <c r="Q1084" s="28">
        <f t="shared" si="34"/>
        <v>-0.85</v>
      </c>
      <c r="R1084" s="23">
        <v>24.75</v>
      </c>
      <c r="S1084" s="21"/>
      <c r="T1084" s="28">
        <f t="shared" si="35"/>
        <v>24.75</v>
      </c>
      <c r="U1084" s="21"/>
      <c r="W1084" s="135">
        <f t="array" ref="W1084">SUM(($D1084=W$25)*($G1084="CM")*($H1084:$P1084))</f>
        <v>0</v>
      </c>
      <c r="X1084" s="135">
        <f t="array" ref="X1084">SUM(($D1084=W$25)*($G1084&lt;&gt;"CM")*($H1084:$P1084))</f>
        <v>455.06</v>
      </c>
      <c r="AA1084" s="135">
        <f t="array" ref="AA1084">SUM(($D1084=AA$25)*($G1084="CM")*(H1084+I1084+J1084+K1084+L1084+N1084))</f>
        <v>0</v>
      </c>
      <c r="AB1084" s="135">
        <f t="array" ref="AB1084">SUM(($D1084=AA$25)*($G1084&lt;&gt;"CM")*(H1084+I1084+J1084+K1084+L1084+N1084))</f>
        <v>0</v>
      </c>
    </row>
    <row r="1085" spans="1:28" ht="15.75" thickBot="1" x14ac:dyDescent="0.3">
      <c r="A1085" s="18" t="s">
        <v>22</v>
      </c>
      <c r="B1085" s="18" t="s">
        <v>22</v>
      </c>
      <c r="C1085" s="18" t="s">
        <v>127</v>
      </c>
      <c r="D1085" s="27" t="s">
        <v>271</v>
      </c>
      <c r="E1085" s="18" t="s">
        <v>128</v>
      </c>
      <c r="F1085" s="19">
        <v>42824</v>
      </c>
      <c r="G1085" s="27" t="s">
        <v>274</v>
      </c>
      <c r="H1085" s="20"/>
      <c r="I1085" s="20"/>
      <c r="J1085" s="22">
        <v>13.75</v>
      </c>
      <c r="K1085" s="20"/>
      <c r="L1085" s="20"/>
      <c r="M1085" s="20"/>
      <c r="N1085" s="20"/>
      <c r="O1085" s="22">
        <v>0.02</v>
      </c>
      <c r="P1085" s="22">
        <v>-0.04</v>
      </c>
      <c r="Q1085" s="28">
        <f t="shared" si="34"/>
        <v>-0.02</v>
      </c>
      <c r="R1085" s="22">
        <v>0.75</v>
      </c>
      <c r="S1085" s="20"/>
      <c r="T1085" s="28">
        <f t="shared" si="35"/>
        <v>0.75</v>
      </c>
      <c r="U1085" s="20"/>
      <c r="W1085" s="135">
        <f t="array" ref="W1085">SUM(($D1085=W$25)*($G1085="CM")*($H1085:$P1085))</f>
        <v>0</v>
      </c>
      <c r="X1085" s="135">
        <f t="array" ref="X1085">SUM(($D1085=W$25)*($G1085&lt;&gt;"CM")*($H1085:$P1085))</f>
        <v>13.73</v>
      </c>
      <c r="AA1085" s="135">
        <f t="array" ref="AA1085">SUM(($D1085=AA$25)*($G1085="CM")*(H1085+I1085+J1085+K1085+L1085+N1085))</f>
        <v>0</v>
      </c>
      <c r="AB1085" s="135">
        <f t="array" ref="AB1085">SUM(($D1085=AA$25)*($G1085&lt;&gt;"CM")*(H1085+I1085+J1085+K1085+L1085+N1085))</f>
        <v>0</v>
      </c>
    </row>
    <row r="1086" spans="1:28" ht="15.75" thickBot="1" x14ac:dyDescent="0.3">
      <c r="A1086" s="18" t="s">
        <v>22</v>
      </c>
      <c r="B1086" s="18" t="s">
        <v>22</v>
      </c>
      <c r="C1086" s="18" t="s">
        <v>127</v>
      </c>
      <c r="D1086" s="27" t="s">
        <v>271</v>
      </c>
      <c r="E1086" s="18" t="s">
        <v>128</v>
      </c>
      <c r="F1086" s="19">
        <v>42825</v>
      </c>
      <c r="G1086" s="27" t="s">
        <v>274</v>
      </c>
      <c r="H1086" s="21"/>
      <c r="I1086" s="21"/>
      <c r="J1086" s="23">
        <v>35.07</v>
      </c>
      <c r="K1086" s="21"/>
      <c r="L1086" s="21"/>
      <c r="M1086" s="21"/>
      <c r="N1086" s="21"/>
      <c r="O1086" s="23">
        <v>0.06</v>
      </c>
      <c r="P1086" s="23">
        <v>-0.12</v>
      </c>
      <c r="Q1086" s="28">
        <f t="shared" si="34"/>
        <v>-0.06</v>
      </c>
      <c r="R1086" s="23">
        <v>1.89</v>
      </c>
      <c r="S1086" s="21"/>
      <c r="T1086" s="28">
        <f t="shared" si="35"/>
        <v>1.89</v>
      </c>
      <c r="U1086" s="21"/>
      <c r="W1086" s="135">
        <f t="array" ref="W1086">SUM(($D1086=W$25)*($G1086="CM")*($H1086:$P1086))</f>
        <v>0</v>
      </c>
      <c r="X1086" s="135">
        <f t="array" ref="X1086">SUM(($D1086=W$25)*($G1086&lt;&gt;"CM")*($H1086:$P1086))</f>
        <v>35.010000000000005</v>
      </c>
      <c r="AA1086" s="135">
        <f t="array" ref="AA1086">SUM(($D1086=AA$25)*($G1086="CM")*(H1086+I1086+J1086+K1086+L1086+N1086))</f>
        <v>0</v>
      </c>
      <c r="AB1086" s="135">
        <f t="array" ref="AB1086">SUM(($D1086=AA$25)*($G1086&lt;&gt;"CM")*(H1086+I1086+J1086+K1086+L1086+N1086))</f>
        <v>0</v>
      </c>
    </row>
    <row r="1087" spans="1:28" ht="15.75" thickBot="1" x14ac:dyDescent="0.3">
      <c r="A1087" s="18" t="s">
        <v>22</v>
      </c>
      <c r="B1087" s="18" t="s">
        <v>22</v>
      </c>
      <c r="C1087" s="18" t="s">
        <v>127</v>
      </c>
      <c r="D1087" s="27" t="s">
        <v>271</v>
      </c>
      <c r="E1087" s="18" t="s">
        <v>128</v>
      </c>
      <c r="F1087" s="19">
        <v>42828</v>
      </c>
      <c r="G1087" s="27" t="s">
        <v>273</v>
      </c>
      <c r="H1087" s="20"/>
      <c r="I1087" s="20"/>
      <c r="J1087" s="22">
        <v>624.36</v>
      </c>
      <c r="K1087" s="20"/>
      <c r="L1087" s="20"/>
      <c r="M1087" s="20"/>
      <c r="N1087" s="20"/>
      <c r="O1087" s="22">
        <v>-10.4</v>
      </c>
      <c r="P1087" s="22">
        <v>-1.01</v>
      </c>
      <c r="Q1087" s="28">
        <f t="shared" si="34"/>
        <v>-11.41</v>
      </c>
      <c r="R1087" s="22">
        <v>40.64</v>
      </c>
      <c r="S1087" s="20"/>
      <c r="T1087" s="28">
        <f t="shared" si="35"/>
        <v>40.64</v>
      </c>
      <c r="U1087" s="20"/>
      <c r="W1087" s="135">
        <f t="array" ref="W1087">SUM(($D1087=W$25)*($G1087="CM")*($H1087:$P1087))</f>
        <v>612.95000000000005</v>
      </c>
      <c r="X1087" s="135">
        <f t="array" ref="X1087">SUM(($D1087=W$25)*($G1087&lt;&gt;"CM")*($H1087:$P1087))</f>
        <v>0</v>
      </c>
      <c r="AA1087" s="135">
        <f t="array" ref="AA1087">SUM(($D1087=AA$25)*($G1087="CM")*(H1087+I1087+J1087+K1087+L1087+N1087))</f>
        <v>0</v>
      </c>
      <c r="AB1087" s="135">
        <f t="array" ref="AB1087">SUM(($D1087=AA$25)*($G1087&lt;&gt;"CM")*(H1087+I1087+J1087+K1087+L1087+N1087))</f>
        <v>0</v>
      </c>
    </row>
    <row r="1088" spans="1:28" ht="15.75" thickBot="1" x14ac:dyDescent="0.3">
      <c r="A1088" s="18" t="s">
        <v>22</v>
      </c>
      <c r="B1088" s="18" t="s">
        <v>22</v>
      </c>
      <c r="C1088" s="18" t="s">
        <v>127</v>
      </c>
      <c r="D1088" s="27" t="s">
        <v>271</v>
      </c>
      <c r="E1088" s="18" t="s">
        <v>128</v>
      </c>
      <c r="F1088" s="19">
        <v>42829</v>
      </c>
      <c r="G1088" s="27" t="s">
        <v>273</v>
      </c>
      <c r="H1088" s="21"/>
      <c r="I1088" s="21"/>
      <c r="J1088" s="23">
        <v>393.24</v>
      </c>
      <c r="K1088" s="21"/>
      <c r="L1088" s="21"/>
      <c r="M1088" s="21"/>
      <c r="N1088" s="21"/>
      <c r="O1088" s="23">
        <v>-6.07</v>
      </c>
      <c r="P1088" s="23">
        <v>-0.56000000000000005</v>
      </c>
      <c r="Q1088" s="28">
        <f t="shared" si="34"/>
        <v>-6.6300000000000008</v>
      </c>
      <c r="R1088" s="23">
        <v>25.65</v>
      </c>
      <c r="S1088" s="21"/>
      <c r="T1088" s="28">
        <f t="shared" si="35"/>
        <v>25.65</v>
      </c>
      <c r="U1088" s="21"/>
      <c r="W1088" s="135">
        <f t="array" ref="W1088">SUM(($D1088=W$25)*($G1088="CM")*($H1088:$P1088))</f>
        <v>386.61</v>
      </c>
      <c r="X1088" s="135">
        <f t="array" ref="X1088">SUM(($D1088=W$25)*($G1088&lt;&gt;"CM")*($H1088:$P1088))</f>
        <v>0</v>
      </c>
      <c r="AA1088" s="135">
        <f t="array" ref="AA1088">SUM(($D1088=AA$25)*($G1088="CM")*(H1088+I1088+J1088+K1088+L1088+N1088))</f>
        <v>0</v>
      </c>
      <c r="AB1088" s="135">
        <f t="array" ref="AB1088">SUM(($D1088=AA$25)*($G1088&lt;&gt;"CM")*(H1088+I1088+J1088+K1088+L1088+N1088))</f>
        <v>0</v>
      </c>
    </row>
    <row r="1089" spans="1:28" ht="15.75" thickBot="1" x14ac:dyDescent="0.3">
      <c r="A1089" s="18" t="s">
        <v>22</v>
      </c>
      <c r="B1089" s="18" t="s">
        <v>22</v>
      </c>
      <c r="C1089" s="18" t="s">
        <v>127</v>
      </c>
      <c r="D1089" s="27" t="s">
        <v>271</v>
      </c>
      <c r="E1089" s="18" t="s">
        <v>128</v>
      </c>
      <c r="F1089" s="19">
        <v>42830</v>
      </c>
      <c r="G1089" s="27" t="s">
        <v>273</v>
      </c>
      <c r="H1089" s="20"/>
      <c r="I1089" s="20"/>
      <c r="J1089" s="22">
        <v>667</v>
      </c>
      <c r="K1089" s="20"/>
      <c r="L1089" s="20"/>
      <c r="M1089" s="20"/>
      <c r="N1089" s="20"/>
      <c r="O1089" s="22">
        <v>-11.85</v>
      </c>
      <c r="P1089" s="22">
        <v>-0.98</v>
      </c>
      <c r="Q1089" s="28">
        <f t="shared" si="34"/>
        <v>-12.83</v>
      </c>
      <c r="R1089" s="22">
        <v>43.4</v>
      </c>
      <c r="S1089" s="20"/>
      <c r="T1089" s="28">
        <f t="shared" si="35"/>
        <v>43.4</v>
      </c>
      <c r="U1089" s="20"/>
      <c r="W1089" s="135">
        <f t="array" ref="W1089">SUM(($D1089=W$25)*($G1089="CM")*($H1089:$P1089))</f>
        <v>654.16999999999996</v>
      </c>
      <c r="X1089" s="135">
        <f t="array" ref="X1089">SUM(($D1089=W$25)*($G1089&lt;&gt;"CM")*($H1089:$P1089))</f>
        <v>0</v>
      </c>
      <c r="AA1089" s="135">
        <f t="array" ref="AA1089">SUM(($D1089=AA$25)*($G1089="CM")*(H1089+I1089+J1089+K1089+L1089+N1089))</f>
        <v>0</v>
      </c>
      <c r="AB1089" s="135">
        <f t="array" ref="AB1089">SUM(($D1089=AA$25)*($G1089&lt;&gt;"CM")*(H1089+I1089+J1089+K1089+L1089+N1089))</f>
        <v>0</v>
      </c>
    </row>
    <row r="1090" spans="1:28" ht="15.75" thickBot="1" x14ac:dyDescent="0.3">
      <c r="A1090" s="18" t="s">
        <v>22</v>
      </c>
      <c r="B1090" s="18" t="s">
        <v>22</v>
      </c>
      <c r="C1090" s="18" t="s">
        <v>127</v>
      </c>
      <c r="D1090" s="27" t="s">
        <v>271</v>
      </c>
      <c r="E1090" s="18" t="s">
        <v>128</v>
      </c>
      <c r="F1090" s="19">
        <v>42831</v>
      </c>
      <c r="G1090" s="27" t="s">
        <v>273</v>
      </c>
      <c r="H1090" s="21"/>
      <c r="I1090" s="21"/>
      <c r="J1090" s="23">
        <v>614.73</v>
      </c>
      <c r="K1090" s="21"/>
      <c r="L1090" s="21"/>
      <c r="M1090" s="21"/>
      <c r="N1090" s="21"/>
      <c r="O1090" s="23">
        <v>-9.9</v>
      </c>
      <c r="P1090" s="23">
        <v>-0.91</v>
      </c>
      <c r="Q1090" s="28">
        <f t="shared" si="34"/>
        <v>-10.81</v>
      </c>
      <c r="R1090" s="23">
        <v>40.020000000000003</v>
      </c>
      <c r="S1090" s="21"/>
      <c r="T1090" s="28">
        <f t="shared" si="35"/>
        <v>40.020000000000003</v>
      </c>
      <c r="U1090" s="21"/>
      <c r="W1090" s="135">
        <f t="array" ref="W1090">SUM(($D1090=W$25)*($G1090="CM")*($H1090:$P1090))</f>
        <v>603.92000000000007</v>
      </c>
      <c r="X1090" s="135">
        <f t="array" ref="X1090">SUM(($D1090=W$25)*($G1090&lt;&gt;"CM")*($H1090:$P1090))</f>
        <v>0</v>
      </c>
      <c r="AA1090" s="135">
        <f t="array" ref="AA1090">SUM(($D1090=AA$25)*($G1090="CM")*(H1090+I1090+J1090+K1090+L1090+N1090))</f>
        <v>0</v>
      </c>
      <c r="AB1090" s="135">
        <f t="array" ref="AB1090">SUM(($D1090=AA$25)*($G1090&lt;&gt;"CM")*(H1090+I1090+J1090+K1090+L1090+N1090))</f>
        <v>0</v>
      </c>
    </row>
    <row r="1091" spans="1:28" ht="15.75" thickBot="1" x14ac:dyDescent="0.3">
      <c r="A1091" s="18" t="s">
        <v>22</v>
      </c>
      <c r="B1091" s="18" t="s">
        <v>22</v>
      </c>
      <c r="C1091" s="18" t="s">
        <v>127</v>
      </c>
      <c r="D1091" s="27" t="s">
        <v>271</v>
      </c>
      <c r="E1091" s="18" t="s">
        <v>128</v>
      </c>
      <c r="F1091" s="19">
        <v>42832</v>
      </c>
      <c r="G1091" s="27" t="s">
        <v>273</v>
      </c>
      <c r="H1091" s="20"/>
      <c r="I1091" s="20"/>
      <c r="J1091" s="22">
        <v>3858.22</v>
      </c>
      <c r="K1091" s="20"/>
      <c r="L1091" s="20"/>
      <c r="M1091" s="20"/>
      <c r="N1091" s="20"/>
      <c r="O1091" s="22">
        <v>-63.99</v>
      </c>
      <c r="P1091" s="22">
        <v>-5.3</v>
      </c>
      <c r="Q1091" s="28">
        <f t="shared" si="34"/>
        <v>-69.290000000000006</v>
      </c>
      <c r="R1091" s="22">
        <v>251.15</v>
      </c>
      <c r="S1091" s="20"/>
      <c r="T1091" s="28">
        <f t="shared" si="35"/>
        <v>251.15</v>
      </c>
      <c r="U1091" s="20"/>
      <c r="W1091" s="135">
        <f t="array" ref="W1091">SUM(($D1091=W$25)*($G1091="CM")*($H1091:$P1091))</f>
        <v>3788.93</v>
      </c>
      <c r="X1091" s="135">
        <f t="array" ref="X1091">SUM(($D1091=W$25)*($G1091&lt;&gt;"CM")*($H1091:$P1091))</f>
        <v>0</v>
      </c>
      <c r="AA1091" s="135">
        <f t="array" ref="AA1091">SUM(($D1091=AA$25)*($G1091="CM")*(H1091+I1091+J1091+K1091+L1091+N1091))</f>
        <v>0</v>
      </c>
      <c r="AB1091" s="135">
        <f t="array" ref="AB1091">SUM(($D1091=AA$25)*($G1091&lt;&gt;"CM")*(H1091+I1091+J1091+K1091+L1091+N1091))</f>
        <v>0</v>
      </c>
    </row>
    <row r="1092" spans="1:28" ht="15.75" thickBot="1" x14ac:dyDescent="0.3">
      <c r="A1092" s="18" t="s">
        <v>22</v>
      </c>
      <c r="B1092" s="18" t="s">
        <v>22</v>
      </c>
      <c r="C1092" s="18" t="s">
        <v>127</v>
      </c>
      <c r="D1092" s="27" t="s">
        <v>271</v>
      </c>
      <c r="E1092" s="18" t="s">
        <v>128</v>
      </c>
      <c r="F1092" s="19">
        <v>42833</v>
      </c>
      <c r="G1092" s="27" t="s">
        <v>273</v>
      </c>
      <c r="H1092" s="21"/>
      <c r="I1092" s="21"/>
      <c r="J1092" s="23">
        <v>466.88</v>
      </c>
      <c r="K1092" s="21"/>
      <c r="L1092" s="21"/>
      <c r="M1092" s="21"/>
      <c r="N1092" s="21"/>
      <c r="O1092" s="23">
        <v>-7.23</v>
      </c>
      <c r="P1092" s="23">
        <v>-0.75</v>
      </c>
      <c r="Q1092" s="28">
        <f t="shared" si="34"/>
        <v>-7.98</v>
      </c>
      <c r="R1092" s="23">
        <v>30.42</v>
      </c>
      <c r="S1092" s="21"/>
      <c r="T1092" s="28">
        <f t="shared" si="35"/>
        <v>30.42</v>
      </c>
      <c r="U1092" s="21"/>
      <c r="W1092" s="135">
        <f t="array" ref="W1092">SUM(($D1092=W$25)*($G1092="CM")*($H1092:$P1092))</f>
        <v>458.9</v>
      </c>
      <c r="X1092" s="135">
        <f t="array" ref="X1092">SUM(($D1092=W$25)*($G1092&lt;&gt;"CM")*($H1092:$P1092))</f>
        <v>0</v>
      </c>
      <c r="AA1092" s="135">
        <f t="array" ref="AA1092">SUM(($D1092=AA$25)*($G1092="CM")*(H1092+I1092+J1092+K1092+L1092+N1092))</f>
        <v>0</v>
      </c>
      <c r="AB1092" s="135">
        <f t="array" ref="AB1092">SUM(($D1092=AA$25)*($G1092&lt;&gt;"CM")*(H1092+I1092+J1092+K1092+L1092+N1092))</f>
        <v>0</v>
      </c>
    </row>
    <row r="1093" spans="1:28" ht="15.75" thickBot="1" x14ac:dyDescent="0.3">
      <c r="A1093" s="18" t="s">
        <v>22</v>
      </c>
      <c r="B1093" s="18" t="s">
        <v>22</v>
      </c>
      <c r="C1093" s="18" t="s">
        <v>127</v>
      </c>
      <c r="D1093" s="27" t="s">
        <v>271</v>
      </c>
      <c r="E1093" s="18" t="s">
        <v>128</v>
      </c>
      <c r="F1093" s="19">
        <v>42834</v>
      </c>
      <c r="G1093" s="27" t="s">
        <v>273</v>
      </c>
      <c r="H1093" s="20"/>
      <c r="I1093" s="20"/>
      <c r="J1093" s="22">
        <v>735.75</v>
      </c>
      <c r="K1093" s="20"/>
      <c r="L1093" s="20"/>
      <c r="M1093" s="20"/>
      <c r="N1093" s="20"/>
      <c r="O1093" s="22">
        <v>-11.68</v>
      </c>
      <c r="P1093" s="22">
        <v>-1.1299999999999999</v>
      </c>
      <c r="Q1093" s="28">
        <f t="shared" si="34"/>
        <v>-12.809999999999999</v>
      </c>
      <c r="R1093" s="22">
        <v>47.91</v>
      </c>
      <c r="S1093" s="20"/>
      <c r="T1093" s="28">
        <f t="shared" si="35"/>
        <v>47.91</v>
      </c>
      <c r="U1093" s="20"/>
      <c r="W1093" s="135">
        <f t="array" ref="W1093">SUM(($D1093=W$25)*($G1093="CM")*($H1093:$P1093))</f>
        <v>722.94</v>
      </c>
      <c r="X1093" s="135">
        <f t="array" ref="X1093">SUM(($D1093=W$25)*($G1093&lt;&gt;"CM")*($H1093:$P1093))</f>
        <v>0</v>
      </c>
      <c r="AA1093" s="135">
        <f t="array" ref="AA1093">SUM(($D1093=AA$25)*($G1093="CM")*(H1093+I1093+J1093+K1093+L1093+N1093))</f>
        <v>0</v>
      </c>
      <c r="AB1093" s="135">
        <f t="array" ref="AB1093">SUM(($D1093=AA$25)*($G1093&lt;&gt;"CM")*(H1093+I1093+J1093+K1093+L1093+N1093))</f>
        <v>0</v>
      </c>
    </row>
    <row r="1094" spans="1:28" ht="15.75" thickBot="1" x14ac:dyDescent="0.3">
      <c r="A1094" s="18" t="s">
        <v>22</v>
      </c>
      <c r="B1094" s="18" t="s">
        <v>22</v>
      </c>
      <c r="C1094" s="18" t="s">
        <v>127</v>
      </c>
      <c r="D1094" s="27" t="s">
        <v>271</v>
      </c>
      <c r="E1094" s="18" t="s">
        <v>128</v>
      </c>
      <c r="F1094" s="19">
        <v>42835</v>
      </c>
      <c r="G1094" s="27" t="s">
        <v>273</v>
      </c>
      <c r="H1094" s="21"/>
      <c r="I1094" s="21"/>
      <c r="J1094" s="23">
        <v>520.42999999999995</v>
      </c>
      <c r="K1094" s="21"/>
      <c r="L1094" s="21"/>
      <c r="M1094" s="21"/>
      <c r="N1094" s="21"/>
      <c r="O1094" s="23">
        <v>-9.11</v>
      </c>
      <c r="P1094" s="23">
        <v>-0.72</v>
      </c>
      <c r="Q1094" s="28">
        <f t="shared" si="34"/>
        <v>-9.83</v>
      </c>
      <c r="R1094" s="23">
        <v>33.86</v>
      </c>
      <c r="S1094" s="21"/>
      <c r="T1094" s="28">
        <f t="shared" si="35"/>
        <v>33.86</v>
      </c>
      <c r="U1094" s="21"/>
      <c r="W1094" s="135">
        <f t="array" ref="W1094">SUM(($D1094=W$25)*($G1094="CM")*($H1094:$P1094))</f>
        <v>510.59999999999991</v>
      </c>
      <c r="X1094" s="135">
        <f t="array" ref="X1094">SUM(($D1094=W$25)*($G1094&lt;&gt;"CM")*($H1094:$P1094))</f>
        <v>0</v>
      </c>
      <c r="AA1094" s="135">
        <f t="array" ref="AA1094">SUM(($D1094=AA$25)*($G1094="CM")*(H1094+I1094+J1094+K1094+L1094+N1094))</f>
        <v>0</v>
      </c>
      <c r="AB1094" s="135">
        <f t="array" ref="AB1094">SUM(($D1094=AA$25)*($G1094&lt;&gt;"CM")*(H1094+I1094+J1094+K1094+L1094+N1094))</f>
        <v>0</v>
      </c>
    </row>
    <row r="1095" spans="1:28" ht="15.75" thickBot="1" x14ac:dyDescent="0.3">
      <c r="A1095" s="18" t="s">
        <v>22</v>
      </c>
      <c r="B1095" s="18" t="s">
        <v>22</v>
      </c>
      <c r="C1095" s="18" t="s">
        <v>127</v>
      </c>
      <c r="D1095" s="27" t="s">
        <v>271</v>
      </c>
      <c r="E1095" s="18" t="s">
        <v>128</v>
      </c>
      <c r="F1095" s="19">
        <v>42836</v>
      </c>
      <c r="G1095" s="27" t="s">
        <v>273</v>
      </c>
      <c r="H1095" s="20"/>
      <c r="I1095" s="20"/>
      <c r="J1095" s="22">
        <v>187.71</v>
      </c>
      <c r="K1095" s="20"/>
      <c r="L1095" s="20"/>
      <c r="M1095" s="20"/>
      <c r="N1095" s="20"/>
      <c r="O1095" s="22">
        <v>-2.96</v>
      </c>
      <c r="P1095" s="22">
        <v>-0.17</v>
      </c>
      <c r="Q1095" s="28">
        <f t="shared" si="34"/>
        <v>-3.13</v>
      </c>
      <c r="R1095" s="22">
        <v>12.24</v>
      </c>
      <c r="S1095" s="20"/>
      <c r="T1095" s="28">
        <f t="shared" si="35"/>
        <v>12.24</v>
      </c>
      <c r="U1095" s="20"/>
      <c r="W1095" s="135">
        <f t="array" ref="W1095">SUM(($D1095=W$25)*($G1095="CM")*($H1095:$P1095))</f>
        <v>184.58</v>
      </c>
      <c r="X1095" s="135">
        <f t="array" ref="X1095">SUM(($D1095=W$25)*($G1095&lt;&gt;"CM")*($H1095:$P1095))</f>
        <v>0</v>
      </c>
      <c r="AA1095" s="135">
        <f t="array" ref="AA1095">SUM(($D1095=AA$25)*($G1095="CM")*(H1095+I1095+J1095+K1095+L1095+N1095))</f>
        <v>0</v>
      </c>
      <c r="AB1095" s="135">
        <f t="array" ref="AB1095">SUM(($D1095=AA$25)*($G1095&lt;&gt;"CM")*(H1095+I1095+J1095+K1095+L1095+N1095))</f>
        <v>0</v>
      </c>
    </row>
    <row r="1096" spans="1:28" ht="15.75" thickBot="1" x14ac:dyDescent="0.3">
      <c r="A1096" s="18" t="s">
        <v>22</v>
      </c>
      <c r="B1096" s="18" t="s">
        <v>22</v>
      </c>
      <c r="C1096" s="18" t="s">
        <v>127</v>
      </c>
      <c r="D1096" s="27" t="s">
        <v>271</v>
      </c>
      <c r="E1096" s="18" t="s">
        <v>128</v>
      </c>
      <c r="F1096" s="19">
        <v>42837</v>
      </c>
      <c r="G1096" s="27" t="s">
        <v>273</v>
      </c>
      <c r="H1096" s="21"/>
      <c r="I1096" s="21"/>
      <c r="J1096" s="23">
        <v>140.94999999999999</v>
      </c>
      <c r="K1096" s="21"/>
      <c r="L1096" s="21"/>
      <c r="M1096" s="21"/>
      <c r="N1096" s="21"/>
      <c r="O1096" s="23">
        <v>-2.1800000000000002</v>
      </c>
      <c r="P1096" s="23">
        <v>-0.12</v>
      </c>
      <c r="Q1096" s="28">
        <f t="shared" si="34"/>
        <v>-2.3000000000000003</v>
      </c>
      <c r="R1096" s="23">
        <v>9.1999999999999993</v>
      </c>
      <c r="S1096" s="21"/>
      <c r="T1096" s="28">
        <f t="shared" si="35"/>
        <v>9.1999999999999993</v>
      </c>
      <c r="U1096" s="21"/>
      <c r="W1096" s="135">
        <f t="array" ref="W1096">SUM(($D1096=W$25)*($G1096="CM")*($H1096:$P1096))</f>
        <v>138.64999999999998</v>
      </c>
      <c r="X1096" s="135">
        <f t="array" ref="X1096">SUM(($D1096=W$25)*($G1096&lt;&gt;"CM")*($H1096:$P1096))</f>
        <v>0</v>
      </c>
      <c r="AA1096" s="135">
        <f t="array" ref="AA1096">SUM(($D1096=AA$25)*($G1096="CM")*(H1096+I1096+J1096+K1096+L1096+N1096))</f>
        <v>0</v>
      </c>
      <c r="AB1096" s="135">
        <f t="array" ref="AB1096">SUM(($D1096=AA$25)*($G1096&lt;&gt;"CM")*(H1096+I1096+J1096+K1096+L1096+N1096))</f>
        <v>0</v>
      </c>
    </row>
    <row r="1097" spans="1:28" ht="15.75" thickBot="1" x14ac:dyDescent="0.3">
      <c r="A1097" s="18" t="s">
        <v>22</v>
      </c>
      <c r="B1097" s="18" t="s">
        <v>22</v>
      </c>
      <c r="C1097" s="18" t="s">
        <v>127</v>
      </c>
      <c r="D1097" s="27" t="s">
        <v>271</v>
      </c>
      <c r="E1097" s="18" t="s">
        <v>128</v>
      </c>
      <c r="F1097" s="19">
        <v>42838</v>
      </c>
      <c r="G1097" s="27" t="s">
        <v>273</v>
      </c>
      <c r="H1097" s="20"/>
      <c r="I1097" s="20"/>
      <c r="J1097" s="22">
        <v>670.95</v>
      </c>
      <c r="K1097" s="20"/>
      <c r="L1097" s="20"/>
      <c r="M1097" s="20"/>
      <c r="N1097" s="20"/>
      <c r="O1097" s="22">
        <v>-11</v>
      </c>
      <c r="P1097" s="22">
        <v>-0.62</v>
      </c>
      <c r="Q1097" s="28">
        <f t="shared" si="34"/>
        <v>-11.62</v>
      </c>
      <c r="R1097" s="22">
        <v>43.68</v>
      </c>
      <c r="S1097" s="20"/>
      <c r="T1097" s="28">
        <f t="shared" si="35"/>
        <v>43.68</v>
      </c>
      <c r="U1097" s="20"/>
      <c r="W1097" s="135">
        <f t="array" ref="W1097">SUM(($D1097=W$25)*($G1097="CM")*($H1097:$P1097))</f>
        <v>659.33</v>
      </c>
      <c r="X1097" s="135">
        <f t="array" ref="X1097">SUM(($D1097=W$25)*($G1097&lt;&gt;"CM")*($H1097:$P1097))</f>
        <v>0</v>
      </c>
      <c r="AA1097" s="135">
        <f t="array" ref="AA1097">SUM(($D1097=AA$25)*($G1097="CM")*(H1097+I1097+J1097+K1097+L1097+N1097))</f>
        <v>0</v>
      </c>
      <c r="AB1097" s="135">
        <f t="array" ref="AB1097">SUM(($D1097=AA$25)*($G1097&lt;&gt;"CM")*(H1097+I1097+J1097+K1097+L1097+N1097))</f>
        <v>0</v>
      </c>
    </row>
    <row r="1098" spans="1:28" ht="15.75" thickBot="1" x14ac:dyDescent="0.3">
      <c r="A1098" s="18" t="s">
        <v>22</v>
      </c>
      <c r="B1098" s="18" t="s">
        <v>22</v>
      </c>
      <c r="C1098" s="18" t="s">
        <v>127</v>
      </c>
      <c r="D1098" s="27" t="s">
        <v>271</v>
      </c>
      <c r="E1098" s="18" t="s">
        <v>128</v>
      </c>
      <c r="F1098" s="19">
        <v>42839</v>
      </c>
      <c r="G1098" s="27" t="s">
        <v>273</v>
      </c>
      <c r="H1098" s="21"/>
      <c r="I1098" s="21"/>
      <c r="J1098" s="23">
        <v>930.9</v>
      </c>
      <c r="K1098" s="21"/>
      <c r="L1098" s="21"/>
      <c r="M1098" s="21"/>
      <c r="N1098" s="21"/>
      <c r="O1098" s="23">
        <v>-16.09</v>
      </c>
      <c r="P1098" s="23">
        <v>-1.29</v>
      </c>
      <c r="Q1098" s="28">
        <f t="shared" si="34"/>
        <v>-17.38</v>
      </c>
      <c r="R1098" s="23">
        <v>60.57</v>
      </c>
      <c r="S1098" s="21"/>
      <c r="T1098" s="28">
        <f t="shared" si="35"/>
        <v>60.57</v>
      </c>
      <c r="U1098" s="21"/>
      <c r="W1098" s="135">
        <f t="array" ref="W1098">SUM(($D1098=W$25)*($G1098="CM")*($H1098:$P1098))</f>
        <v>913.52</v>
      </c>
      <c r="X1098" s="135">
        <f t="array" ref="X1098">SUM(($D1098=W$25)*($G1098&lt;&gt;"CM")*($H1098:$P1098))</f>
        <v>0</v>
      </c>
      <c r="AA1098" s="135">
        <f t="array" ref="AA1098">SUM(($D1098=AA$25)*($G1098="CM")*(H1098+I1098+J1098+K1098+L1098+N1098))</f>
        <v>0</v>
      </c>
      <c r="AB1098" s="135">
        <f t="array" ref="AB1098">SUM(($D1098=AA$25)*($G1098&lt;&gt;"CM")*(H1098+I1098+J1098+K1098+L1098+N1098))</f>
        <v>0</v>
      </c>
    </row>
    <row r="1099" spans="1:28" ht="15.75" thickBot="1" x14ac:dyDescent="0.3">
      <c r="A1099" s="18" t="s">
        <v>22</v>
      </c>
      <c r="B1099" s="18" t="s">
        <v>22</v>
      </c>
      <c r="C1099" s="18" t="s">
        <v>127</v>
      </c>
      <c r="D1099" s="27" t="s">
        <v>271</v>
      </c>
      <c r="E1099" s="18" t="s">
        <v>128</v>
      </c>
      <c r="F1099" s="19">
        <v>42840</v>
      </c>
      <c r="G1099" s="27" t="s">
        <v>273</v>
      </c>
      <c r="H1099" s="20"/>
      <c r="I1099" s="20"/>
      <c r="J1099" s="22">
        <v>384.38</v>
      </c>
      <c r="K1099" s="20"/>
      <c r="L1099" s="20"/>
      <c r="M1099" s="20"/>
      <c r="N1099" s="20"/>
      <c r="O1099" s="22">
        <v>-6.57</v>
      </c>
      <c r="P1099" s="22">
        <v>-0.56000000000000005</v>
      </c>
      <c r="Q1099" s="28">
        <f t="shared" si="34"/>
        <v>-7.1300000000000008</v>
      </c>
      <c r="R1099" s="22">
        <v>25.02</v>
      </c>
      <c r="S1099" s="20"/>
      <c r="T1099" s="28">
        <f t="shared" si="35"/>
        <v>25.02</v>
      </c>
      <c r="U1099" s="20"/>
      <c r="W1099" s="135">
        <f t="array" ref="W1099">SUM(($D1099=W$25)*($G1099="CM")*($H1099:$P1099))</f>
        <v>377.25</v>
      </c>
      <c r="X1099" s="135">
        <f t="array" ref="X1099">SUM(($D1099=W$25)*($G1099&lt;&gt;"CM")*($H1099:$P1099))</f>
        <v>0</v>
      </c>
      <c r="AA1099" s="135">
        <f t="array" ref="AA1099">SUM(($D1099=AA$25)*($G1099="CM")*(H1099+I1099+J1099+K1099+L1099+N1099))</f>
        <v>0</v>
      </c>
      <c r="AB1099" s="135">
        <f t="array" ref="AB1099">SUM(($D1099=AA$25)*($G1099&lt;&gt;"CM")*(H1099+I1099+J1099+K1099+L1099+N1099))</f>
        <v>0</v>
      </c>
    </row>
    <row r="1100" spans="1:28" ht="15.75" thickBot="1" x14ac:dyDescent="0.3">
      <c r="A1100" s="18" t="s">
        <v>22</v>
      </c>
      <c r="B1100" s="18" t="s">
        <v>22</v>
      </c>
      <c r="C1100" s="18" t="s">
        <v>127</v>
      </c>
      <c r="D1100" s="27" t="s">
        <v>271</v>
      </c>
      <c r="E1100" s="18" t="s">
        <v>128</v>
      </c>
      <c r="F1100" s="19">
        <v>42841</v>
      </c>
      <c r="G1100" s="27" t="s">
        <v>273</v>
      </c>
      <c r="H1100" s="21"/>
      <c r="I1100" s="21"/>
      <c r="J1100" s="23">
        <v>488.2</v>
      </c>
      <c r="K1100" s="21"/>
      <c r="L1100" s="21"/>
      <c r="M1100" s="21"/>
      <c r="N1100" s="21"/>
      <c r="O1100" s="23">
        <v>-7.68</v>
      </c>
      <c r="P1100" s="23">
        <v>-0.68</v>
      </c>
      <c r="Q1100" s="28">
        <f t="shared" si="34"/>
        <v>-8.36</v>
      </c>
      <c r="R1100" s="23">
        <v>31.79</v>
      </c>
      <c r="S1100" s="21"/>
      <c r="T1100" s="28">
        <f t="shared" si="35"/>
        <v>31.79</v>
      </c>
      <c r="U1100" s="21"/>
      <c r="W1100" s="135">
        <f t="array" ref="W1100">SUM(($D1100=W$25)*($G1100="CM")*($H1100:$P1100))</f>
        <v>479.84</v>
      </c>
      <c r="X1100" s="135">
        <f t="array" ref="X1100">SUM(($D1100=W$25)*($G1100&lt;&gt;"CM")*($H1100:$P1100))</f>
        <v>0</v>
      </c>
      <c r="AA1100" s="135">
        <f t="array" ref="AA1100">SUM(($D1100=AA$25)*($G1100="CM")*(H1100+I1100+J1100+K1100+L1100+N1100))</f>
        <v>0</v>
      </c>
      <c r="AB1100" s="135">
        <f t="array" ref="AB1100">SUM(($D1100=AA$25)*($G1100&lt;&gt;"CM")*(H1100+I1100+J1100+K1100+L1100+N1100))</f>
        <v>0</v>
      </c>
    </row>
    <row r="1101" spans="1:28" ht="15.75" thickBot="1" x14ac:dyDescent="0.3">
      <c r="A1101" s="18" t="s">
        <v>22</v>
      </c>
      <c r="B1101" s="18" t="s">
        <v>22</v>
      </c>
      <c r="C1101" s="18" t="s">
        <v>127</v>
      </c>
      <c r="D1101" s="27" t="s">
        <v>271</v>
      </c>
      <c r="E1101" s="18" t="s">
        <v>128</v>
      </c>
      <c r="F1101" s="19">
        <v>42842</v>
      </c>
      <c r="G1101" s="27" t="s">
        <v>273</v>
      </c>
      <c r="H1101" s="20"/>
      <c r="I1101" s="20"/>
      <c r="J1101" s="22">
        <v>387.11</v>
      </c>
      <c r="K1101" s="20"/>
      <c r="L1101" s="20"/>
      <c r="M1101" s="20"/>
      <c r="N1101" s="20"/>
      <c r="O1101" s="22">
        <v>-6.07</v>
      </c>
      <c r="P1101" s="22">
        <v>-0.36</v>
      </c>
      <c r="Q1101" s="28">
        <f t="shared" si="34"/>
        <v>-6.4300000000000006</v>
      </c>
      <c r="R1101" s="22">
        <v>25.23</v>
      </c>
      <c r="S1101" s="20"/>
      <c r="T1101" s="28">
        <f t="shared" si="35"/>
        <v>25.23</v>
      </c>
      <c r="U1101" s="20"/>
      <c r="W1101" s="135">
        <f t="array" ref="W1101">SUM(($D1101=W$25)*($G1101="CM")*($H1101:$P1101))</f>
        <v>380.68</v>
      </c>
      <c r="X1101" s="135">
        <f t="array" ref="X1101">SUM(($D1101=W$25)*($G1101&lt;&gt;"CM")*($H1101:$P1101))</f>
        <v>0</v>
      </c>
      <c r="AA1101" s="135">
        <f t="array" ref="AA1101">SUM(($D1101=AA$25)*($G1101="CM")*(H1101+I1101+J1101+K1101+L1101+N1101))</f>
        <v>0</v>
      </c>
      <c r="AB1101" s="135">
        <f t="array" ref="AB1101">SUM(($D1101=AA$25)*($G1101&lt;&gt;"CM")*(H1101+I1101+J1101+K1101+L1101+N1101))</f>
        <v>0</v>
      </c>
    </row>
    <row r="1102" spans="1:28" ht="15.75" thickBot="1" x14ac:dyDescent="0.3">
      <c r="A1102" s="18" t="s">
        <v>22</v>
      </c>
      <c r="B1102" s="18" t="s">
        <v>22</v>
      </c>
      <c r="C1102" s="18" t="s">
        <v>127</v>
      </c>
      <c r="D1102" s="27" t="s">
        <v>271</v>
      </c>
      <c r="E1102" s="18" t="s">
        <v>128</v>
      </c>
      <c r="F1102" s="19">
        <v>42843</v>
      </c>
      <c r="G1102" s="27" t="s">
        <v>273</v>
      </c>
      <c r="H1102" s="21"/>
      <c r="I1102" s="21"/>
      <c r="J1102" s="23">
        <v>548.02</v>
      </c>
      <c r="K1102" s="21"/>
      <c r="L1102" s="21"/>
      <c r="M1102" s="21"/>
      <c r="N1102" s="21"/>
      <c r="O1102" s="23">
        <v>-8.83</v>
      </c>
      <c r="P1102" s="23">
        <v>-0.48</v>
      </c>
      <c r="Q1102" s="28">
        <f t="shared" si="34"/>
        <v>-9.31</v>
      </c>
      <c r="R1102" s="23">
        <v>35.71</v>
      </c>
      <c r="S1102" s="21"/>
      <c r="T1102" s="28">
        <f t="shared" si="35"/>
        <v>35.71</v>
      </c>
      <c r="U1102" s="21"/>
      <c r="W1102" s="135">
        <f t="array" ref="W1102">SUM(($D1102=W$25)*($G1102="CM")*($H1102:$P1102))</f>
        <v>538.70999999999992</v>
      </c>
      <c r="X1102" s="135">
        <f t="array" ref="X1102">SUM(($D1102=W$25)*($G1102&lt;&gt;"CM")*($H1102:$P1102))</f>
        <v>0</v>
      </c>
      <c r="AA1102" s="135">
        <f t="array" ref="AA1102">SUM(($D1102=AA$25)*($G1102="CM")*(H1102+I1102+J1102+K1102+L1102+N1102))</f>
        <v>0</v>
      </c>
      <c r="AB1102" s="135">
        <f t="array" ref="AB1102">SUM(($D1102=AA$25)*($G1102&lt;&gt;"CM")*(H1102+I1102+J1102+K1102+L1102+N1102))</f>
        <v>0</v>
      </c>
    </row>
    <row r="1103" spans="1:28" ht="15.75" thickBot="1" x14ac:dyDescent="0.3">
      <c r="A1103" s="18" t="s">
        <v>22</v>
      </c>
      <c r="B1103" s="18" t="s">
        <v>22</v>
      </c>
      <c r="C1103" s="18" t="s">
        <v>127</v>
      </c>
      <c r="D1103" s="27" t="s">
        <v>271</v>
      </c>
      <c r="E1103" s="18" t="s">
        <v>128</v>
      </c>
      <c r="F1103" s="19">
        <v>42844</v>
      </c>
      <c r="G1103" s="27" t="s">
        <v>273</v>
      </c>
      <c r="H1103" s="20"/>
      <c r="I1103" s="20"/>
      <c r="J1103" s="22">
        <v>785.91</v>
      </c>
      <c r="K1103" s="20"/>
      <c r="L1103" s="20"/>
      <c r="M1103" s="20"/>
      <c r="N1103" s="20"/>
      <c r="O1103" s="22">
        <v>-12.74</v>
      </c>
      <c r="P1103" s="22">
        <v>-1.1000000000000001</v>
      </c>
      <c r="Q1103" s="28">
        <f t="shared" si="34"/>
        <v>-13.84</v>
      </c>
      <c r="R1103" s="22">
        <v>51.19</v>
      </c>
      <c r="S1103" s="20"/>
      <c r="T1103" s="28">
        <f t="shared" si="35"/>
        <v>51.19</v>
      </c>
      <c r="U1103" s="20"/>
      <c r="W1103" s="135">
        <f t="array" ref="W1103">SUM(($D1103=W$25)*($G1103="CM")*($H1103:$P1103))</f>
        <v>772.06999999999994</v>
      </c>
      <c r="X1103" s="135">
        <f t="array" ref="X1103">SUM(($D1103=W$25)*($G1103&lt;&gt;"CM")*($H1103:$P1103))</f>
        <v>0</v>
      </c>
      <c r="AA1103" s="135">
        <f t="array" ref="AA1103">SUM(($D1103=AA$25)*($G1103="CM")*(H1103+I1103+J1103+K1103+L1103+N1103))</f>
        <v>0</v>
      </c>
      <c r="AB1103" s="135">
        <f t="array" ref="AB1103">SUM(($D1103=AA$25)*($G1103&lt;&gt;"CM")*(H1103+I1103+J1103+K1103+L1103+N1103))</f>
        <v>0</v>
      </c>
    </row>
    <row r="1104" spans="1:28" ht="15.75" thickBot="1" x14ac:dyDescent="0.3">
      <c r="A1104" s="18" t="s">
        <v>22</v>
      </c>
      <c r="B1104" s="18" t="s">
        <v>22</v>
      </c>
      <c r="C1104" s="18" t="s">
        <v>127</v>
      </c>
      <c r="D1104" s="27" t="s">
        <v>271</v>
      </c>
      <c r="E1104" s="18" t="s">
        <v>128</v>
      </c>
      <c r="F1104" s="19">
        <v>42845</v>
      </c>
      <c r="G1104" s="27" t="s">
        <v>273</v>
      </c>
      <c r="H1104" s="21"/>
      <c r="I1104" s="21"/>
      <c r="J1104" s="23">
        <v>70.14</v>
      </c>
      <c r="K1104" s="21"/>
      <c r="L1104" s="21"/>
      <c r="M1104" s="21"/>
      <c r="N1104" s="21"/>
      <c r="O1104" s="23">
        <v>-1.2</v>
      </c>
      <c r="P1104" s="23">
        <v>-0.12</v>
      </c>
      <c r="Q1104" s="28">
        <f t="shared" si="34"/>
        <v>-1.3199999999999998</v>
      </c>
      <c r="R1104" s="23">
        <v>4.5599999999999996</v>
      </c>
      <c r="S1104" s="21"/>
      <c r="T1104" s="28">
        <f t="shared" si="35"/>
        <v>4.5599999999999996</v>
      </c>
      <c r="U1104" s="21"/>
      <c r="W1104" s="135">
        <f t="array" ref="W1104">SUM(($D1104=W$25)*($G1104="CM")*($H1104:$P1104))</f>
        <v>68.819999999999993</v>
      </c>
      <c r="X1104" s="135">
        <f t="array" ref="X1104">SUM(($D1104=W$25)*($G1104&lt;&gt;"CM")*($H1104:$P1104))</f>
        <v>0</v>
      </c>
      <c r="AA1104" s="135">
        <f t="array" ref="AA1104">SUM(($D1104=AA$25)*($G1104="CM")*(H1104+I1104+J1104+K1104+L1104+N1104))</f>
        <v>0</v>
      </c>
      <c r="AB1104" s="135">
        <f t="array" ref="AB1104">SUM(($D1104=AA$25)*($G1104&lt;&gt;"CM")*(H1104+I1104+J1104+K1104+L1104+N1104))</f>
        <v>0</v>
      </c>
    </row>
    <row r="1105" spans="1:28" ht="15.75" thickBot="1" x14ac:dyDescent="0.3">
      <c r="A1105" s="18" t="s">
        <v>22</v>
      </c>
      <c r="B1105" s="18" t="s">
        <v>22</v>
      </c>
      <c r="C1105" s="18" t="s">
        <v>127</v>
      </c>
      <c r="D1105" s="27" t="s">
        <v>271</v>
      </c>
      <c r="E1105" s="18" t="s">
        <v>128</v>
      </c>
      <c r="F1105" s="19">
        <v>42854</v>
      </c>
      <c r="G1105" s="27" t="s">
        <v>273</v>
      </c>
      <c r="H1105" s="20"/>
      <c r="I1105" s="20"/>
      <c r="J1105" s="22">
        <v>1099.53</v>
      </c>
      <c r="K1105" s="20"/>
      <c r="L1105" s="20"/>
      <c r="M1105" s="20"/>
      <c r="N1105" s="20"/>
      <c r="O1105" s="22">
        <v>-17.079999999999998</v>
      </c>
      <c r="P1105" s="22">
        <v>-1.22</v>
      </c>
      <c r="Q1105" s="28">
        <f t="shared" si="34"/>
        <v>-18.299999999999997</v>
      </c>
      <c r="R1105" s="22">
        <v>71.66</v>
      </c>
      <c r="S1105" s="20"/>
      <c r="T1105" s="28">
        <f t="shared" si="35"/>
        <v>71.66</v>
      </c>
      <c r="U1105" s="20"/>
      <c r="W1105" s="135">
        <f t="array" ref="W1105">SUM(($D1105=W$25)*($G1105="CM")*($H1105:$P1105))</f>
        <v>1081.23</v>
      </c>
      <c r="X1105" s="135">
        <f t="array" ref="X1105">SUM(($D1105=W$25)*($G1105&lt;&gt;"CM")*($H1105:$P1105))</f>
        <v>0</v>
      </c>
      <c r="AA1105" s="135">
        <f t="array" ref="AA1105">SUM(($D1105=AA$25)*($G1105="CM")*(H1105+I1105+J1105+K1105+L1105+N1105))</f>
        <v>0</v>
      </c>
      <c r="AB1105" s="135">
        <f t="array" ref="AB1105">SUM(($D1105=AA$25)*($G1105&lt;&gt;"CM")*(H1105+I1105+J1105+K1105+L1105+N1105))</f>
        <v>0</v>
      </c>
    </row>
    <row r="1106" spans="1:28" ht="15.75" thickBot="1" x14ac:dyDescent="0.3">
      <c r="A1106" s="18" t="s">
        <v>22</v>
      </c>
      <c r="B1106" s="18" t="s">
        <v>22</v>
      </c>
      <c r="C1106" s="18" t="s">
        <v>127</v>
      </c>
      <c r="D1106" s="27" t="s">
        <v>271</v>
      </c>
      <c r="E1106" s="18" t="s">
        <v>128</v>
      </c>
      <c r="F1106" s="19">
        <v>42855</v>
      </c>
      <c r="G1106" s="27" t="s">
        <v>273</v>
      </c>
      <c r="H1106" s="21"/>
      <c r="I1106" s="21"/>
      <c r="J1106" s="23">
        <v>21130.36</v>
      </c>
      <c r="K1106" s="21"/>
      <c r="L1106" s="21"/>
      <c r="M1106" s="21"/>
      <c r="N1106" s="21"/>
      <c r="O1106" s="23">
        <v>-326.25</v>
      </c>
      <c r="P1106" s="23">
        <v>-24.86</v>
      </c>
      <c r="Q1106" s="28">
        <f t="shared" si="34"/>
        <v>-351.11</v>
      </c>
      <c r="R1106" s="23">
        <v>1377.45</v>
      </c>
      <c r="S1106" s="21"/>
      <c r="T1106" s="28">
        <f t="shared" si="35"/>
        <v>1377.45</v>
      </c>
      <c r="U1106" s="21"/>
      <c r="W1106" s="135">
        <f t="array" ref="W1106">SUM(($D1106=W$25)*($G1106="CM")*($H1106:$P1106))</f>
        <v>20779.25</v>
      </c>
      <c r="X1106" s="135">
        <f t="array" ref="X1106">SUM(($D1106=W$25)*($G1106&lt;&gt;"CM")*($H1106:$P1106))</f>
        <v>0</v>
      </c>
      <c r="AA1106" s="135">
        <f t="array" ref="AA1106">SUM(($D1106=AA$25)*($G1106="CM")*(H1106+I1106+J1106+K1106+L1106+N1106))</f>
        <v>0</v>
      </c>
      <c r="AB1106" s="135">
        <f t="array" ref="AB1106">SUM(($D1106=AA$25)*($G1106&lt;&gt;"CM")*(H1106+I1106+J1106+K1106+L1106+N1106))</f>
        <v>0</v>
      </c>
    </row>
    <row r="1107" spans="1:28" ht="15.75" thickBot="1" x14ac:dyDescent="0.3">
      <c r="A1107" s="18" t="s">
        <v>22</v>
      </c>
      <c r="B1107" s="18" t="s">
        <v>22</v>
      </c>
      <c r="C1107" s="18" t="s">
        <v>129</v>
      </c>
      <c r="D1107" s="27" t="s">
        <v>271</v>
      </c>
      <c r="E1107" s="18" t="s">
        <v>130</v>
      </c>
      <c r="F1107" s="19">
        <v>42735</v>
      </c>
      <c r="G1107" s="27" t="s">
        <v>274</v>
      </c>
      <c r="H1107" s="20"/>
      <c r="I1107" s="20"/>
      <c r="J1107" s="22">
        <v>2.4</v>
      </c>
      <c r="K1107" s="20"/>
      <c r="L1107" s="20"/>
      <c r="M1107" s="20"/>
      <c r="N1107" s="20"/>
      <c r="O1107" s="22">
        <v>-0.08</v>
      </c>
      <c r="P1107" s="22">
        <v>0</v>
      </c>
      <c r="Q1107" s="28">
        <f t="shared" si="34"/>
        <v>-0.08</v>
      </c>
      <c r="R1107" s="22">
        <v>0.15</v>
      </c>
      <c r="S1107" s="20"/>
      <c r="T1107" s="28">
        <f t="shared" si="35"/>
        <v>0.15</v>
      </c>
      <c r="U1107" s="20"/>
      <c r="W1107" s="135">
        <f t="array" ref="W1107">SUM(($D1107=W$25)*($G1107="CM")*($H1107:$P1107))</f>
        <v>0</v>
      </c>
      <c r="X1107" s="135">
        <f t="array" ref="X1107">SUM(($D1107=W$25)*($G1107&lt;&gt;"CM")*($H1107:$P1107))</f>
        <v>2.3199999999999998</v>
      </c>
      <c r="AA1107" s="135">
        <f t="array" ref="AA1107">SUM(($D1107=AA$25)*($G1107="CM")*(H1107+I1107+J1107+K1107+L1107+N1107))</f>
        <v>0</v>
      </c>
      <c r="AB1107" s="135">
        <f t="array" ref="AB1107">SUM(($D1107=AA$25)*($G1107&lt;&gt;"CM")*(H1107+I1107+J1107+K1107+L1107+N1107))</f>
        <v>0</v>
      </c>
    </row>
    <row r="1108" spans="1:28" ht="15.75" thickBot="1" x14ac:dyDescent="0.3">
      <c r="A1108" s="18" t="s">
        <v>22</v>
      </c>
      <c r="B1108" s="18" t="s">
        <v>22</v>
      </c>
      <c r="C1108" s="18" t="s">
        <v>129</v>
      </c>
      <c r="D1108" s="27" t="s">
        <v>271</v>
      </c>
      <c r="E1108" s="18" t="s">
        <v>130</v>
      </c>
      <c r="F1108" s="19">
        <v>42766</v>
      </c>
      <c r="G1108" s="27" t="s">
        <v>274</v>
      </c>
      <c r="H1108" s="21"/>
      <c r="I1108" s="21"/>
      <c r="J1108" s="23">
        <v>1.35</v>
      </c>
      <c r="K1108" s="21"/>
      <c r="L1108" s="21"/>
      <c r="M1108" s="21"/>
      <c r="N1108" s="21"/>
      <c r="O1108" s="23">
        <v>-0.06</v>
      </c>
      <c r="P1108" s="23">
        <v>0</v>
      </c>
      <c r="Q1108" s="28">
        <f t="shared" si="34"/>
        <v>-0.06</v>
      </c>
      <c r="R1108" s="23">
        <v>0.09</v>
      </c>
      <c r="S1108" s="21"/>
      <c r="T1108" s="28">
        <f t="shared" si="35"/>
        <v>0.09</v>
      </c>
      <c r="U1108" s="21"/>
      <c r="W1108" s="135">
        <f t="array" ref="W1108">SUM(($D1108=W$25)*($G1108="CM")*($H1108:$P1108))</f>
        <v>0</v>
      </c>
      <c r="X1108" s="135">
        <f t="array" ref="X1108">SUM(($D1108=W$25)*($G1108&lt;&gt;"CM")*($H1108:$P1108))</f>
        <v>1.29</v>
      </c>
      <c r="AA1108" s="135">
        <f t="array" ref="AA1108">SUM(($D1108=AA$25)*($G1108="CM")*(H1108+I1108+J1108+K1108+L1108+N1108))</f>
        <v>0</v>
      </c>
      <c r="AB1108" s="135">
        <f t="array" ref="AB1108">SUM(($D1108=AA$25)*($G1108&lt;&gt;"CM")*(H1108+I1108+J1108+K1108+L1108+N1108))</f>
        <v>0</v>
      </c>
    </row>
    <row r="1109" spans="1:28" ht="15.75" thickBot="1" x14ac:dyDescent="0.3">
      <c r="A1109" s="18" t="s">
        <v>22</v>
      </c>
      <c r="B1109" s="18" t="s">
        <v>22</v>
      </c>
      <c r="C1109" s="18" t="s">
        <v>129</v>
      </c>
      <c r="D1109" s="27" t="s">
        <v>271</v>
      </c>
      <c r="E1109" s="18" t="s">
        <v>130</v>
      </c>
      <c r="F1109" s="19">
        <v>42794</v>
      </c>
      <c r="G1109" s="27" t="s">
        <v>274</v>
      </c>
      <c r="H1109" s="20"/>
      <c r="I1109" s="20"/>
      <c r="J1109" s="22">
        <v>-14.41</v>
      </c>
      <c r="K1109" s="20"/>
      <c r="L1109" s="20"/>
      <c r="M1109" s="20"/>
      <c r="N1109" s="20"/>
      <c r="O1109" s="22">
        <v>0.21</v>
      </c>
      <c r="P1109" s="22">
        <v>0.12</v>
      </c>
      <c r="Q1109" s="28">
        <f t="shared" si="34"/>
        <v>0.32999999999999996</v>
      </c>
      <c r="R1109" s="22">
        <v>-0.85</v>
      </c>
      <c r="S1109" s="20"/>
      <c r="T1109" s="28">
        <f t="shared" si="35"/>
        <v>-0.85</v>
      </c>
      <c r="U1109" s="20"/>
      <c r="W1109" s="135">
        <f t="array" ref="W1109">SUM(($D1109=W$25)*($G1109="CM")*($H1109:$P1109))</f>
        <v>0</v>
      </c>
      <c r="X1109" s="135">
        <f t="array" ref="X1109">SUM(($D1109=W$25)*($G1109&lt;&gt;"CM")*($H1109:$P1109))</f>
        <v>-14.08</v>
      </c>
      <c r="AA1109" s="135">
        <f t="array" ref="AA1109">SUM(($D1109=AA$25)*($G1109="CM")*(H1109+I1109+J1109+K1109+L1109+N1109))</f>
        <v>0</v>
      </c>
      <c r="AB1109" s="135">
        <f t="array" ref="AB1109">SUM(($D1109=AA$25)*($G1109&lt;&gt;"CM")*(H1109+I1109+J1109+K1109+L1109+N1109))</f>
        <v>0</v>
      </c>
    </row>
    <row r="1110" spans="1:28" ht="15.75" thickBot="1" x14ac:dyDescent="0.3">
      <c r="A1110" s="18" t="s">
        <v>22</v>
      </c>
      <c r="B1110" s="18" t="s">
        <v>22</v>
      </c>
      <c r="C1110" s="18" t="s">
        <v>129</v>
      </c>
      <c r="D1110" s="27" t="s">
        <v>271</v>
      </c>
      <c r="E1110" s="18" t="s">
        <v>130</v>
      </c>
      <c r="F1110" s="19">
        <v>42801</v>
      </c>
      <c r="G1110" s="27" t="s">
        <v>274</v>
      </c>
      <c r="H1110" s="21"/>
      <c r="I1110" s="21"/>
      <c r="J1110" s="23">
        <v>14.41</v>
      </c>
      <c r="K1110" s="21"/>
      <c r="L1110" s="21"/>
      <c r="M1110" s="21"/>
      <c r="N1110" s="21"/>
      <c r="O1110" s="23">
        <v>0.03</v>
      </c>
      <c r="P1110" s="23">
        <v>-7.0000000000000007E-2</v>
      </c>
      <c r="Q1110" s="28">
        <f t="shared" si="34"/>
        <v>-4.0000000000000008E-2</v>
      </c>
      <c r="R1110" s="23">
        <v>0.78</v>
      </c>
      <c r="S1110" s="21"/>
      <c r="T1110" s="28">
        <f t="shared" si="35"/>
        <v>0.78</v>
      </c>
      <c r="U1110" s="21"/>
      <c r="W1110" s="135">
        <f t="array" ref="W1110">SUM(($D1110=W$25)*($G1110="CM")*($H1110:$P1110))</f>
        <v>0</v>
      </c>
      <c r="X1110" s="135">
        <f t="array" ref="X1110">SUM(($D1110=W$25)*($G1110&lt;&gt;"CM")*($H1110:$P1110))</f>
        <v>14.37</v>
      </c>
      <c r="AA1110" s="135">
        <f t="array" ref="AA1110">SUM(($D1110=AA$25)*($G1110="CM")*(H1110+I1110+J1110+K1110+L1110+N1110))</f>
        <v>0</v>
      </c>
      <c r="AB1110" s="135">
        <f t="array" ref="AB1110">SUM(($D1110=AA$25)*($G1110&lt;&gt;"CM")*(H1110+I1110+J1110+K1110+L1110+N1110))</f>
        <v>0</v>
      </c>
    </row>
    <row r="1111" spans="1:28" ht="15.75" thickBot="1" x14ac:dyDescent="0.3">
      <c r="A1111" s="18" t="s">
        <v>22</v>
      </c>
      <c r="B1111" s="18" t="s">
        <v>22</v>
      </c>
      <c r="C1111" s="18" t="s">
        <v>129</v>
      </c>
      <c r="D1111" s="27" t="s">
        <v>271</v>
      </c>
      <c r="E1111" s="18" t="s">
        <v>130</v>
      </c>
      <c r="F1111" s="19">
        <v>42802</v>
      </c>
      <c r="G1111" s="27" t="s">
        <v>274</v>
      </c>
      <c r="H1111" s="20"/>
      <c r="I1111" s="20"/>
      <c r="J1111" s="22">
        <v>4.9400000000000004</v>
      </c>
      <c r="K1111" s="20"/>
      <c r="L1111" s="20"/>
      <c r="M1111" s="20"/>
      <c r="N1111" s="20"/>
      <c r="O1111" s="22">
        <v>0.01</v>
      </c>
      <c r="P1111" s="22">
        <v>-0.02</v>
      </c>
      <c r="Q1111" s="28">
        <f t="shared" si="34"/>
        <v>-0.01</v>
      </c>
      <c r="R1111" s="22">
        <v>0.27</v>
      </c>
      <c r="S1111" s="20"/>
      <c r="T1111" s="28">
        <f t="shared" si="35"/>
        <v>0.27</v>
      </c>
      <c r="U1111" s="20"/>
      <c r="W1111" s="135">
        <f t="array" ref="W1111">SUM(($D1111=W$25)*($G1111="CM")*($H1111:$P1111))</f>
        <v>0</v>
      </c>
      <c r="X1111" s="135">
        <f t="array" ref="X1111">SUM(($D1111=W$25)*($G1111&lt;&gt;"CM")*($H1111:$P1111))</f>
        <v>4.9300000000000006</v>
      </c>
      <c r="AA1111" s="135">
        <f t="array" ref="AA1111">SUM(($D1111=AA$25)*($G1111="CM")*(H1111+I1111+J1111+K1111+L1111+N1111))</f>
        <v>0</v>
      </c>
      <c r="AB1111" s="135">
        <f t="array" ref="AB1111">SUM(($D1111=AA$25)*($G1111&lt;&gt;"CM")*(H1111+I1111+J1111+K1111+L1111+N1111))</f>
        <v>0</v>
      </c>
    </row>
    <row r="1112" spans="1:28" ht="15.75" thickBot="1" x14ac:dyDescent="0.3">
      <c r="A1112" s="18" t="s">
        <v>22</v>
      </c>
      <c r="B1112" s="18" t="s">
        <v>22</v>
      </c>
      <c r="C1112" s="18" t="s">
        <v>129</v>
      </c>
      <c r="D1112" s="27" t="s">
        <v>271</v>
      </c>
      <c r="E1112" s="18" t="s">
        <v>130</v>
      </c>
      <c r="F1112" s="19">
        <v>42806</v>
      </c>
      <c r="G1112" s="27" t="s">
        <v>274</v>
      </c>
      <c r="H1112" s="21"/>
      <c r="I1112" s="21"/>
      <c r="J1112" s="23">
        <v>14.41</v>
      </c>
      <c r="K1112" s="21"/>
      <c r="L1112" s="21"/>
      <c r="M1112" s="21"/>
      <c r="N1112" s="21"/>
      <c r="O1112" s="23">
        <v>0.03</v>
      </c>
      <c r="P1112" s="23">
        <v>-7.0000000000000007E-2</v>
      </c>
      <c r="Q1112" s="28">
        <f t="shared" si="34"/>
        <v>-4.0000000000000008E-2</v>
      </c>
      <c r="R1112" s="23">
        <v>0.78</v>
      </c>
      <c r="S1112" s="21"/>
      <c r="T1112" s="28">
        <f t="shared" si="35"/>
        <v>0.78</v>
      </c>
      <c r="U1112" s="21"/>
      <c r="W1112" s="135">
        <f t="array" ref="W1112">SUM(($D1112=W$25)*($G1112="CM")*($H1112:$P1112))</f>
        <v>0</v>
      </c>
      <c r="X1112" s="135">
        <f t="array" ref="X1112">SUM(($D1112=W$25)*($G1112&lt;&gt;"CM")*($H1112:$P1112))</f>
        <v>14.37</v>
      </c>
      <c r="AA1112" s="135">
        <f t="array" ref="AA1112">SUM(($D1112=AA$25)*($G1112="CM")*(H1112+I1112+J1112+K1112+L1112+N1112))</f>
        <v>0</v>
      </c>
      <c r="AB1112" s="135">
        <f t="array" ref="AB1112">SUM(($D1112=AA$25)*($G1112&lt;&gt;"CM")*(H1112+I1112+J1112+K1112+L1112+N1112))</f>
        <v>0</v>
      </c>
    </row>
    <row r="1113" spans="1:28" ht="15.75" thickBot="1" x14ac:dyDescent="0.3">
      <c r="A1113" s="18" t="s">
        <v>22</v>
      </c>
      <c r="B1113" s="18" t="s">
        <v>22</v>
      </c>
      <c r="C1113" s="18" t="s">
        <v>129</v>
      </c>
      <c r="D1113" s="27" t="s">
        <v>271</v>
      </c>
      <c r="E1113" s="18" t="s">
        <v>130</v>
      </c>
      <c r="F1113" s="19">
        <v>42808</v>
      </c>
      <c r="G1113" s="27" t="s">
        <v>274</v>
      </c>
      <c r="H1113" s="20"/>
      <c r="I1113" s="20"/>
      <c r="J1113" s="22">
        <v>57.64</v>
      </c>
      <c r="K1113" s="20"/>
      <c r="L1113" s="20"/>
      <c r="M1113" s="20"/>
      <c r="N1113" s="20"/>
      <c r="O1113" s="22">
        <v>0.15</v>
      </c>
      <c r="P1113" s="22">
        <v>-0.28999999999999998</v>
      </c>
      <c r="Q1113" s="28">
        <f t="shared" si="34"/>
        <v>-0.13999999999999999</v>
      </c>
      <c r="R1113" s="22">
        <v>3.13</v>
      </c>
      <c r="S1113" s="20"/>
      <c r="T1113" s="28">
        <f t="shared" si="35"/>
        <v>3.13</v>
      </c>
      <c r="U1113" s="20"/>
      <c r="W1113" s="135">
        <f t="array" ref="W1113">SUM(($D1113=W$25)*($G1113="CM")*($H1113:$P1113))</f>
        <v>0</v>
      </c>
      <c r="X1113" s="135">
        <f t="array" ref="X1113">SUM(($D1113=W$25)*($G1113&lt;&gt;"CM")*($H1113:$P1113))</f>
        <v>57.5</v>
      </c>
      <c r="AA1113" s="135">
        <f t="array" ref="AA1113">SUM(($D1113=AA$25)*($G1113="CM")*(H1113+I1113+J1113+K1113+L1113+N1113))</f>
        <v>0</v>
      </c>
      <c r="AB1113" s="135">
        <f t="array" ref="AB1113">SUM(($D1113=AA$25)*($G1113&lt;&gt;"CM")*(H1113+I1113+J1113+K1113+L1113+N1113))</f>
        <v>0</v>
      </c>
    </row>
    <row r="1114" spans="1:28" ht="15.75" thickBot="1" x14ac:dyDescent="0.3">
      <c r="A1114" s="18" t="s">
        <v>22</v>
      </c>
      <c r="B1114" s="18" t="s">
        <v>22</v>
      </c>
      <c r="C1114" s="18" t="s">
        <v>129</v>
      </c>
      <c r="D1114" s="27" t="s">
        <v>271</v>
      </c>
      <c r="E1114" s="18" t="s">
        <v>130</v>
      </c>
      <c r="F1114" s="19">
        <v>42811</v>
      </c>
      <c r="G1114" s="27" t="s">
        <v>274</v>
      </c>
      <c r="H1114" s="21"/>
      <c r="I1114" s="21"/>
      <c r="J1114" s="23">
        <v>14.41</v>
      </c>
      <c r="K1114" s="21"/>
      <c r="L1114" s="21"/>
      <c r="M1114" s="21"/>
      <c r="N1114" s="21"/>
      <c r="O1114" s="23">
        <v>0.04</v>
      </c>
      <c r="P1114" s="23">
        <v>-7.0000000000000007E-2</v>
      </c>
      <c r="Q1114" s="28">
        <f t="shared" si="34"/>
        <v>-3.0000000000000006E-2</v>
      </c>
      <c r="R1114" s="23">
        <v>0.78</v>
      </c>
      <c r="S1114" s="21"/>
      <c r="T1114" s="28">
        <f t="shared" si="35"/>
        <v>0.78</v>
      </c>
      <c r="U1114" s="21"/>
      <c r="W1114" s="135">
        <f t="array" ref="W1114">SUM(($D1114=W$25)*($G1114="CM")*($H1114:$P1114))</f>
        <v>0</v>
      </c>
      <c r="X1114" s="135">
        <f t="array" ref="X1114">SUM(($D1114=W$25)*($G1114&lt;&gt;"CM")*($H1114:$P1114))</f>
        <v>14.379999999999999</v>
      </c>
      <c r="AA1114" s="135">
        <f t="array" ref="AA1114">SUM(($D1114=AA$25)*($G1114="CM")*(H1114+I1114+J1114+K1114+L1114+N1114))</f>
        <v>0</v>
      </c>
      <c r="AB1114" s="135">
        <f t="array" ref="AB1114">SUM(($D1114=AA$25)*($G1114&lt;&gt;"CM")*(H1114+I1114+J1114+K1114+L1114+N1114))</f>
        <v>0</v>
      </c>
    </row>
    <row r="1115" spans="1:28" ht="15.75" thickBot="1" x14ac:dyDescent="0.3">
      <c r="A1115" s="18" t="s">
        <v>22</v>
      </c>
      <c r="B1115" s="18" t="s">
        <v>22</v>
      </c>
      <c r="C1115" s="18" t="s">
        <v>129</v>
      </c>
      <c r="D1115" s="27" t="s">
        <v>271</v>
      </c>
      <c r="E1115" s="18" t="s">
        <v>130</v>
      </c>
      <c r="F1115" s="19">
        <v>42812</v>
      </c>
      <c r="G1115" s="27" t="s">
        <v>274</v>
      </c>
      <c r="H1115" s="20"/>
      <c r="I1115" s="20"/>
      <c r="J1115" s="22">
        <v>14.41</v>
      </c>
      <c r="K1115" s="20"/>
      <c r="L1115" s="20"/>
      <c r="M1115" s="20"/>
      <c r="N1115" s="20"/>
      <c r="O1115" s="22">
        <v>0.04</v>
      </c>
      <c r="P1115" s="22">
        <v>-7.0000000000000007E-2</v>
      </c>
      <c r="Q1115" s="28">
        <f t="shared" si="34"/>
        <v>-3.0000000000000006E-2</v>
      </c>
      <c r="R1115" s="22">
        <v>0.78</v>
      </c>
      <c r="S1115" s="20"/>
      <c r="T1115" s="28">
        <f t="shared" si="35"/>
        <v>0.78</v>
      </c>
      <c r="U1115" s="20"/>
      <c r="W1115" s="135">
        <f t="array" ref="W1115">SUM(($D1115=W$25)*($G1115="CM")*($H1115:$P1115))</f>
        <v>0</v>
      </c>
      <c r="X1115" s="135">
        <f t="array" ref="X1115">SUM(($D1115=W$25)*($G1115&lt;&gt;"CM")*($H1115:$P1115))</f>
        <v>14.379999999999999</v>
      </c>
      <c r="AA1115" s="135">
        <f t="array" ref="AA1115">SUM(($D1115=AA$25)*($G1115="CM")*(H1115+I1115+J1115+K1115+L1115+N1115))</f>
        <v>0</v>
      </c>
      <c r="AB1115" s="135">
        <f t="array" ref="AB1115">SUM(($D1115=AA$25)*($G1115&lt;&gt;"CM")*(H1115+I1115+J1115+K1115+L1115+N1115))</f>
        <v>0</v>
      </c>
    </row>
    <row r="1116" spans="1:28" ht="15.75" thickBot="1" x14ac:dyDescent="0.3">
      <c r="A1116" s="18" t="s">
        <v>22</v>
      </c>
      <c r="B1116" s="18" t="s">
        <v>22</v>
      </c>
      <c r="C1116" s="18" t="s">
        <v>129</v>
      </c>
      <c r="D1116" s="27" t="s">
        <v>271</v>
      </c>
      <c r="E1116" s="18" t="s">
        <v>130</v>
      </c>
      <c r="F1116" s="19">
        <v>42813</v>
      </c>
      <c r="G1116" s="27" t="s">
        <v>274</v>
      </c>
      <c r="H1116" s="21"/>
      <c r="I1116" s="21"/>
      <c r="J1116" s="23">
        <v>28.82</v>
      </c>
      <c r="K1116" s="21"/>
      <c r="L1116" s="21"/>
      <c r="M1116" s="21"/>
      <c r="N1116" s="21"/>
      <c r="O1116" s="23">
        <v>7.0000000000000007E-2</v>
      </c>
      <c r="P1116" s="23">
        <v>-0.14000000000000001</v>
      </c>
      <c r="Q1116" s="28">
        <f t="shared" si="34"/>
        <v>-7.0000000000000007E-2</v>
      </c>
      <c r="R1116" s="23">
        <v>1.56</v>
      </c>
      <c r="S1116" s="21"/>
      <c r="T1116" s="28">
        <f t="shared" si="35"/>
        <v>1.56</v>
      </c>
      <c r="U1116" s="21"/>
      <c r="W1116" s="135">
        <f t="array" ref="W1116">SUM(($D1116=W$25)*($G1116="CM")*($H1116:$P1116))</f>
        <v>0</v>
      </c>
      <c r="X1116" s="135">
        <f t="array" ref="X1116">SUM(($D1116=W$25)*($G1116&lt;&gt;"CM")*($H1116:$P1116))</f>
        <v>28.75</v>
      </c>
      <c r="AA1116" s="135">
        <f t="array" ref="AA1116">SUM(($D1116=AA$25)*($G1116="CM")*(H1116+I1116+J1116+K1116+L1116+N1116))</f>
        <v>0</v>
      </c>
      <c r="AB1116" s="135">
        <f t="array" ref="AB1116">SUM(($D1116=AA$25)*($G1116&lt;&gt;"CM")*(H1116+I1116+J1116+K1116+L1116+N1116))</f>
        <v>0</v>
      </c>
    </row>
    <row r="1117" spans="1:28" ht="15.75" thickBot="1" x14ac:dyDescent="0.3">
      <c r="A1117" s="18" t="s">
        <v>22</v>
      </c>
      <c r="B1117" s="18" t="s">
        <v>22</v>
      </c>
      <c r="C1117" s="18" t="s">
        <v>129</v>
      </c>
      <c r="D1117" s="27" t="s">
        <v>271</v>
      </c>
      <c r="E1117" s="18" t="s">
        <v>130</v>
      </c>
      <c r="F1117" s="19">
        <v>42814</v>
      </c>
      <c r="G1117" s="27" t="s">
        <v>274</v>
      </c>
      <c r="H1117" s="20"/>
      <c r="I1117" s="20"/>
      <c r="J1117" s="22">
        <v>115.28</v>
      </c>
      <c r="K1117" s="20"/>
      <c r="L1117" s="20"/>
      <c r="M1117" s="20"/>
      <c r="N1117" s="20"/>
      <c r="O1117" s="22">
        <v>0.28000000000000003</v>
      </c>
      <c r="P1117" s="22">
        <v>-0.55000000000000004</v>
      </c>
      <c r="Q1117" s="28">
        <f t="shared" si="34"/>
        <v>-0.27</v>
      </c>
      <c r="R1117" s="22">
        <v>6.25</v>
      </c>
      <c r="S1117" s="20"/>
      <c r="T1117" s="28">
        <f t="shared" si="35"/>
        <v>6.25</v>
      </c>
      <c r="U1117" s="20"/>
      <c r="W1117" s="135">
        <f t="array" ref="W1117">SUM(($D1117=W$25)*($G1117="CM")*($H1117:$P1117))</f>
        <v>0</v>
      </c>
      <c r="X1117" s="135">
        <f t="array" ref="X1117">SUM(($D1117=W$25)*($G1117&lt;&gt;"CM")*($H1117:$P1117))</f>
        <v>115.01</v>
      </c>
      <c r="AA1117" s="135">
        <f t="array" ref="AA1117">SUM(($D1117=AA$25)*($G1117="CM")*(H1117+I1117+J1117+K1117+L1117+N1117))</f>
        <v>0</v>
      </c>
      <c r="AB1117" s="135">
        <f t="array" ref="AB1117">SUM(($D1117=AA$25)*($G1117&lt;&gt;"CM")*(H1117+I1117+J1117+K1117+L1117+N1117))</f>
        <v>0</v>
      </c>
    </row>
    <row r="1118" spans="1:28" ht="15.75" thickBot="1" x14ac:dyDescent="0.3">
      <c r="A1118" s="18" t="s">
        <v>22</v>
      </c>
      <c r="B1118" s="18" t="s">
        <v>22</v>
      </c>
      <c r="C1118" s="18" t="s">
        <v>129</v>
      </c>
      <c r="D1118" s="27" t="s">
        <v>271</v>
      </c>
      <c r="E1118" s="18" t="s">
        <v>130</v>
      </c>
      <c r="F1118" s="19">
        <v>42824</v>
      </c>
      <c r="G1118" s="27" t="s">
        <v>274</v>
      </c>
      <c r="H1118" s="21"/>
      <c r="I1118" s="21"/>
      <c r="J1118" s="23">
        <v>-5.49</v>
      </c>
      <c r="K1118" s="21"/>
      <c r="L1118" s="21"/>
      <c r="M1118" s="21"/>
      <c r="N1118" s="21"/>
      <c r="O1118" s="23">
        <v>-0.01</v>
      </c>
      <c r="P1118" s="23">
        <v>0.02</v>
      </c>
      <c r="Q1118" s="28">
        <f t="shared" si="34"/>
        <v>0.01</v>
      </c>
      <c r="R1118" s="23">
        <v>-0.28999999999999998</v>
      </c>
      <c r="S1118" s="21"/>
      <c r="T1118" s="28">
        <f t="shared" si="35"/>
        <v>-0.28999999999999998</v>
      </c>
      <c r="U1118" s="21"/>
      <c r="W1118" s="135">
        <f t="array" ref="W1118">SUM(($D1118=W$25)*($G1118="CM")*($H1118:$P1118))</f>
        <v>0</v>
      </c>
      <c r="X1118" s="135">
        <f t="array" ref="X1118">SUM(($D1118=W$25)*($G1118&lt;&gt;"CM")*($H1118:$P1118))</f>
        <v>-5.48</v>
      </c>
      <c r="AA1118" s="135">
        <f t="array" ref="AA1118">SUM(($D1118=AA$25)*($G1118="CM")*(H1118+I1118+J1118+K1118+L1118+N1118))</f>
        <v>0</v>
      </c>
      <c r="AB1118" s="135">
        <f t="array" ref="AB1118">SUM(($D1118=AA$25)*($G1118&lt;&gt;"CM")*(H1118+I1118+J1118+K1118+L1118+N1118))</f>
        <v>0</v>
      </c>
    </row>
    <row r="1119" spans="1:28" ht="15.75" thickBot="1" x14ac:dyDescent="0.3">
      <c r="A1119" s="18" t="s">
        <v>22</v>
      </c>
      <c r="B1119" s="18" t="s">
        <v>22</v>
      </c>
      <c r="C1119" s="18" t="s">
        <v>129</v>
      </c>
      <c r="D1119" s="27" t="s">
        <v>271</v>
      </c>
      <c r="E1119" s="18" t="s">
        <v>130</v>
      </c>
      <c r="F1119" s="19">
        <v>42825</v>
      </c>
      <c r="G1119" s="27" t="s">
        <v>274</v>
      </c>
      <c r="H1119" s="20"/>
      <c r="I1119" s="20"/>
      <c r="J1119" s="22">
        <v>16.47</v>
      </c>
      <c r="K1119" s="20"/>
      <c r="L1119" s="20"/>
      <c r="M1119" s="20"/>
      <c r="N1119" s="20"/>
      <c r="O1119" s="22">
        <v>0.05</v>
      </c>
      <c r="P1119" s="22">
        <v>-0.08</v>
      </c>
      <c r="Q1119" s="28">
        <f t="shared" si="34"/>
        <v>-0.03</v>
      </c>
      <c r="R1119" s="22">
        <v>0.89</v>
      </c>
      <c r="S1119" s="20"/>
      <c r="T1119" s="28">
        <f t="shared" si="35"/>
        <v>0.89</v>
      </c>
      <c r="U1119" s="20"/>
      <c r="W1119" s="135">
        <f t="array" ref="W1119">SUM(($D1119=W$25)*($G1119="CM")*($H1119:$P1119))</f>
        <v>0</v>
      </c>
      <c r="X1119" s="135">
        <f t="array" ref="X1119">SUM(($D1119=W$25)*($G1119&lt;&gt;"CM")*($H1119:$P1119))</f>
        <v>16.440000000000001</v>
      </c>
      <c r="AA1119" s="135">
        <f t="array" ref="AA1119">SUM(($D1119=AA$25)*($G1119="CM")*(H1119+I1119+J1119+K1119+L1119+N1119))</f>
        <v>0</v>
      </c>
      <c r="AB1119" s="135">
        <f t="array" ref="AB1119">SUM(($D1119=AA$25)*($G1119&lt;&gt;"CM")*(H1119+I1119+J1119+K1119+L1119+N1119))</f>
        <v>0</v>
      </c>
    </row>
    <row r="1120" spans="1:28" ht="15.75" thickBot="1" x14ac:dyDescent="0.3">
      <c r="A1120" s="18" t="s">
        <v>22</v>
      </c>
      <c r="B1120" s="18" t="s">
        <v>22</v>
      </c>
      <c r="C1120" s="18" t="s">
        <v>129</v>
      </c>
      <c r="D1120" s="27" t="s">
        <v>271</v>
      </c>
      <c r="E1120" s="18" t="s">
        <v>130</v>
      </c>
      <c r="F1120" s="19">
        <v>42828</v>
      </c>
      <c r="G1120" s="27" t="s">
        <v>273</v>
      </c>
      <c r="H1120" s="21"/>
      <c r="I1120" s="21"/>
      <c r="J1120" s="23">
        <v>529.09</v>
      </c>
      <c r="K1120" s="21"/>
      <c r="L1120" s="21"/>
      <c r="M1120" s="21"/>
      <c r="N1120" s="21"/>
      <c r="O1120" s="23">
        <v>-10.24</v>
      </c>
      <c r="P1120" s="23">
        <v>-0.74</v>
      </c>
      <c r="Q1120" s="28">
        <f t="shared" si="34"/>
        <v>-10.98</v>
      </c>
      <c r="R1120" s="23">
        <v>34.340000000000003</v>
      </c>
      <c r="S1120" s="21"/>
      <c r="T1120" s="28">
        <f t="shared" si="35"/>
        <v>34.340000000000003</v>
      </c>
      <c r="U1120" s="21"/>
      <c r="W1120" s="135">
        <f t="array" ref="W1120">SUM(($D1120=W$25)*($G1120="CM")*($H1120:$P1120))</f>
        <v>518.11</v>
      </c>
      <c r="X1120" s="135">
        <f t="array" ref="X1120">SUM(($D1120=W$25)*($G1120&lt;&gt;"CM")*($H1120:$P1120))</f>
        <v>0</v>
      </c>
      <c r="AA1120" s="135">
        <f t="array" ref="AA1120">SUM(($D1120=AA$25)*($G1120="CM")*(H1120+I1120+J1120+K1120+L1120+N1120))</f>
        <v>0</v>
      </c>
      <c r="AB1120" s="135">
        <f t="array" ref="AB1120">SUM(($D1120=AA$25)*($G1120&lt;&gt;"CM")*(H1120+I1120+J1120+K1120+L1120+N1120))</f>
        <v>0</v>
      </c>
    </row>
    <row r="1121" spans="1:28" ht="15.75" thickBot="1" x14ac:dyDescent="0.3">
      <c r="A1121" s="18" t="s">
        <v>22</v>
      </c>
      <c r="B1121" s="18" t="s">
        <v>22</v>
      </c>
      <c r="C1121" s="18" t="s">
        <v>129</v>
      </c>
      <c r="D1121" s="27" t="s">
        <v>271</v>
      </c>
      <c r="E1121" s="18" t="s">
        <v>130</v>
      </c>
      <c r="F1121" s="19">
        <v>42829</v>
      </c>
      <c r="G1121" s="27" t="s">
        <v>273</v>
      </c>
      <c r="H1121" s="20"/>
      <c r="I1121" s="20"/>
      <c r="J1121" s="22">
        <v>366.57</v>
      </c>
      <c r="K1121" s="20"/>
      <c r="L1121" s="20"/>
      <c r="M1121" s="20"/>
      <c r="N1121" s="20"/>
      <c r="O1121" s="22">
        <v>-7.4</v>
      </c>
      <c r="P1121" s="22">
        <v>-0.53</v>
      </c>
      <c r="Q1121" s="28">
        <f t="shared" si="34"/>
        <v>-7.9300000000000006</v>
      </c>
      <c r="R1121" s="22">
        <v>23.74</v>
      </c>
      <c r="S1121" s="20"/>
      <c r="T1121" s="28">
        <f t="shared" si="35"/>
        <v>23.74</v>
      </c>
      <c r="U1121" s="20"/>
      <c r="W1121" s="135">
        <f t="array" ref="W1121">SUM(($D1121=W$25)*($G1121="CM")*($H1121:$P1121))</f>
        <v>358.64000000000004</v>
      </c>
      <c r="X1121" s="135">
        <f t="array" ref="X1121">SUM(($D1121=W$25)*($G1121&lt;&gt;"CM")*($H1121:$P1121))</f>
        <v>0</v>
      </c>
      <c r="AA1121" s="135">
        <f t="array" ref="AA1121">SUM(($D1121=AA$25)*($G1121="CM")*(H1121+I1121+J1121+K1121+L1121+N1121))</f>
        <v>0</v>
      </c>
      <c r="AB1121" s="135">
        <f t="array" ref="AB1121">SUM(($D1121=AA$25)*($G1121&lt;&gt;"CM")*(H1121+I1121+J1121+K1121+L1121+N1121))</f>
        <v>0</v>
      </c>
    </row>
    <row r="1122" spans="1:28" ht="15.75" thickBot="1" x14ac:dyDescent="0.3">
      <c r="A1122" s="18" t="s">
        <v>22</v>
      </c>
      <c r="B1122" s="18" t="s">
        <v>22</v>
      </c>
      <c r="C1122" s="18" t="s">
        <v>129</v>
      </c>
      <c r="D1122" s="27" t="s">
        <v>271</v>
      </c>
      <c r="E1122" s="18" t="s">
        <v>130</v>
      </c>
      <c r="F1122" s="19">
        <v>42830</v>
      </c>
      <c r="G1122" s="27" t="s">
        <v>273</v>
      </c>
      <c r="H1122" s="21"/>
      <c r="I1122" s="21"/>
      <c r="J1122" s="23">
        <v>341.8</v>
      </c>
      <c r="K1122" s="21"/>
      <c r="L1122" s="21"/>
      <c r="M1122" s="21"/>
      <c r="N1122" s="21"/>
      <c r="O1122" s="23">
        <v>-7.27</v>
      </c>
      <c r="P1122" s="23">
        <v>-0.62</v>
      </c>
      <c r="Q1122" s="28">
        <f t="shared" si="34"/>
        <v>-7.89</v>
      </c>
      <c r="R1122" s="23">
        <v>22.13</v>
      </c>
      <c r="S1122" s="21"/>
      <c r="T1122" s="28">
        <f t="shared" si="35"/>
        <v>22.13</v>
      </c>
      <c r="U1122" s="21"/>
      <c r="W1122" s="135">
        <f t="array" ref="W1122">SUM(($D1122=W$25)*($G1122="CM")*($H1122:$P1122))</f>
        <v>333.91</v>
      </c>
      <c r="X1122" s="135">
        <f t="array" ref="X1122">SUM(($D1122=W$25)*($G1122&lt;&gt;"CM")*($H1122:$P1122))</f>
        <v>0</v>
      </c>
      <c r="AA1122" s="135">
        <f t="array" ref="AA1122">SUM(($D1122=AA$25)*($G1122="CM")*(H1122+I1122+J1122+K1122+L1122+N1122))</f>
        <v>0</v>
      </c>
      <c r="AB1122" s="135">
        <f t="array" ref="AB1122">SUM(($D1122=AA$25)*($G1122&lt;&gt;"CM")*(H1122+I1122+J1122+K1122+L1122+N1122))</f>
        <v>0</v>
      </c>
    </row>
    <row r="1123" spans="1:28" ht="15.75" thickBot="1" x14ac:dyDescent="0.3">
      <c r="A1123" s="18" t="s">
        <v>22</v>
      </c>
      <c r="B1123" s="18" t="s">
        <v>22</v>
      </c>
      <c r="C1123" s="18" t="s">
        <v>129</v>
      </c>
      <c r="D1123" s="27" t="s">
        <v>271</v>
      </c>
      <c r="E1123" s="18" t="s">
        <v>130</v>
      </c>
      <c r="F1123" s="19">
        <v>42831</v>
      </c>
      <c r="G1123" s="27" t="s">
        <v>273</v>
      </c>
      <c r="H1123" s="20"/>
      <c r="I1123" s="20"/>
      <c r="J1123" s="22">
        <v>597.03</v>
      </c>
      <c r="K1123" s="20"/>
      <c r="L1123" s="20"/>
      <c r="M1123" s="20"/>
      <c r="N1123" s="20"/>
      <c r="O1123" s="22">
        <v>-11.37</v>
      </c>
      <c r="P1123" s="22">
        <v>-0.84</v>
      </c>
      <c r="Q1123" s="28">
        <f t="shared" si="34"/>
        <v>-12.209999999999999</v>
      </c>
      <c r="R1123" s="22">
        <v>38.76</v>
      </c>
      <c r="S1123" s="20"/>
      <c r="T1123" s="28">
        <f t="shared" si="35"/>
        <v>38.76</v>
      </c>
      <c r="U1123" s="20"/>
      <c r="W1123" s="135">
        <f t="array" ref="W1123">SUM(($D1123=W$25)*($G1123="CM")*($H1123:$P1123))</f>
        <v>584.81999999999994</v>
      </c>
      <c r="X1123" s="135">
        <f t="array" ref="X1123">SUM(($D1123=W$25)*($G1123&lt;&gt;"CM")*($H1123:$P1123))</f>
        <v>0</v>
      </c>
      <c r="AA1123" s="135">
        <f t="array" ref="AA1123">SUM(($D1123=AA$25)*($G1123="CM")*(H1123+I1123+J1123+K1123+L1123+N1123))</f>
        <v>0</v>
      </c>
      <c r="AB1123" s="135">
        <f t="array" ref="AB1123">SUM(($D1123=AA$25)*($G1123&lt;&gt;"CM")*(H1123+I1123+J1123+K1123+L1123+N1123))</f>
        <v>0</v>
      </c>
    </row>
    <row r="1124" spans="1:28" ht="15.75" thickBot="1" x14ac:dyDescent="0.3">
      <c r="A1124" s="18" t="s">
        <v>22</v>
      </c>
      <c r="B1124" s="18" t="s">
        <v>22</v>
      </c>
      <c r="C1124" s="18" t="s">
        <v>129</v>
      </c>
      <c r="D1124" s="27" t="s">
        <v>271</v>
      </c>
      <c r="E1124" s="18" t="s">
        <v>130</v>
      </c>
      <c r="F1124" s="19">
        <v>42832</v>
      </c>
      <c r="G1124" s="27" t="s">
        <v>273</v>
      </c>
      <c r="H1124" s="21"/>
      <c r="I1124" s="21"/>
      <c r="J1124" s="23">
        <v>1267.6300000000001</v>
      </c>
      <c r="K1124" s="21"/>
      <c r="L1124" s="21"/>
      <c r="M1124" s="21"/>
      <c r="N1124" s="21"/>
      <c r="O1124" s="23">
        <v>-26.26</v>
      </c>
      <c r="P1124" s="23">
        <v>-1.95</v>
      </c>
      <c r="Q1124" s="28">
        <f t="shared" si="34"/>
        <v>-28.21</v>
      </c>
      <c r="R1124" s="23">
        <v>82.11</v>
      </c>
      <c r="S1124" s="21"/>
      <c r="T1124" s="28">
        <f t="shared" si="35"/>
        <v>82.11</v>
      </c>
      <c r="U1124" s="21"/>
      <c r="W1124" s="135">
        <f t="array" ref="W1124">SUM(($D1124=W$25)*($G1124="CM")*($H1124:$P1124))</f>
        <v>1239.42</v>
      </c>
      <c r="X1124" s="135">
        <f t="array" ref="X1124">SUM(($D1124=W$25)*($G1124&lt;&gt;"CM")*($H1124:$P1124))</f>
        <v>0</v>
      </c>
      <c r="AA1124" s="135">
        <f t="array" ref="AA1124">SUM(($D1124=AA$25)*($G1124="CM")*(H1124+I1124+J1124+K1124+L1124+N1124))</f>
        <v>0</v>
      </c>
      <c r="AB1124" s="135">
        <f t="array" ref="AB1124">SUM(($D1124=AA$25)*($G1124&lt;&gt;"CM")*(H1124+I1124+J1124+K1124+L1124+N1124))</f>
        <v>0</v>
      </c>
    </row>
    <row r="1125" spans="1:28" ht="15.75" thickBot="1" x14ac:dyDescent="0.3">
      <c r="A1125" s="18" t="s">
        <v>22</v>
      </c>
      <c r="B1125" s="18" t="s">
        <v>22</v>
      </c>
      <c r="C1125" s="18" t="s">
        <v>129</v>
      </c>
      <c r="D1125" s="27" t="s">
        <v>271</v>
      </c>
      <c r="E1125" s="18" t="s">
        <v>130</v>
      </c>
      <c r="F1125" s="19">
        <v>42833</v>
      </c>
      <c r="G1125" s="27" t="s">
        <v>273</v>
      </c>
      <c r="H1125" s="20"/>
      <c r="I1125" s="20"/>
      <c r="J1125" s="22">
        <v>442.62</v>
      </c>
      <c r="K1125" s="20"/>
      <c r="L1125" s="20"/>
      <c r="M1125" s="20"/>
      <c r="N1125" s="20"/>
      <c r="O1125" s="22">
        <v>-8.6199999999999992</v>
      </c>
      <c r="P1125" s="22">
        <v>-0.59</v>
      </c>
      <c r="Q1125" s="28">
        <f t="shared" si="34"/>
        <v>-9.2099999999999991</v>
      </c>
      <c r="R1125" s="22">
        <v>28.72</v>
      </c>
      <c r="S1125" s="20"/>
      <c r="T1125" s="28">
        <f t="shared" si="35"/>
        <v>28.72</v>
      </c>
      <c r="U1125" s="20"/>
      <c r="W1125" s="135">
        <f t="array" ref="W1125">SUM(($D1125=W$25)*($G1125="CM")*($H1125:$P1125))</f>
        <v>433.41</v>
      </c>
      <c r="X1125" s="135">
        <f t="array" ref="X1125">SUM(($D1125=W$25)*($G1125&lt;&gt;"CM")*($H1125:$P1125))</f>
        <v>0</v>
      </c>
      <c r="AA1125" s="135">
        <f t="array" ref="AA1125">SUM(($D1125=AA$25)*($G1125="CM")*(H1125+I1125+J1125+K1125+L1125+N1125))</f>
        <v>0</v>
      </c>
      <c r="AB1125" s="135">
        <f t="array" ref="AB1125">SUM(($D1125=AA$25)*($G1125&lt;&gt;"CM")*(H1125+I1125+J1125+K1125+L1125+N1125))</f>
        <v>0</v>
      </c>
    </row>
    <row r="1126" spans="1:28" ht="15.75" thickBot="1" x14ac:dyDescent="0.3">
      <c r="A1126" s="18" t="s">
        <v>22</v>
      </c>
      <c r="B1126" s="18" t="s">
        <v>22</v>
      </c>
      <c r="C1126" s="18" t="s">
        <v>129</v>
      </c>
      <c r="D1126" s="27" t="s">
        <v>271</v>
      </c>
      <c r="E1126" s="18" t="s">
        <v>130</v>
      </c>
      <c r="F1126" s="19">
        <v>42834</v>
      </c>
      <c r="G1126" s="27" t="s">
        <v>273</v>
      </c>
      <c r="H1126" s="21"/>
      <c r="I1126" s="21"/>
      <c r="J1126" s="23">
        <v>792.59</v>
      </c>
      <c r="K1126" s="21"/>
      <c r="L1126" s="21"/>
      <c r="M1126" s="21"/>
      <c r="N1126" s="21"/>
      <c r="O1126" s="23">
        <v>-15.6</v>
      </c>
      <c r="P1126" s="23">
        <v>-1.1200000000000001</v>
      </c>
      <c r="Q1126" s="28">
        <f t="shared" si="34"/>
        <v>-16.72</v>
      </c>
      <c r="R1126" s="23">
        <v>51.37</v>
      </c>
      <c r="S1126" s="21"/>
      <c r="T1126" s="28">
        <f t="shared" si="35"/>
        <v>51.37</v>
      </c>
      <c r="U1126" s="21"/>
      <c r="W1126" s="135">
        <f t="array" ref="W1126">SUM(($D1126=W$25)*($G1126="CM")*($H1126:$P1126))</f>
        <v>775.87</v>
      </c>
      <c r="X1126" s="135">
        <f t="array" ref="X1126">SUM(($D1126=W$25)*($G1126&lt;&gt;"CM")*($H1126:$P1126))</f>
        <v>0</v>
      </c>
      <c r="AA1126" s="135">
        <f t="array" ref="AA1126">SUM(($D1126=AA$25)*($G1126="CM")*(H1126+I1126+J1126+K1126+L1126+N1126))</f>
        <v>0</v>
      </c>
      <c r="AB1126" s="135">
        <f t="array" ref="AB1126">SUM(($D1126=AA$25)*($G1126&lt;&gt;"CM")*(H1126+I1126+J1126+K1126+L1126+N1126))</f>
        <v>0</v>
      </c>
    </row>
    <row r="1127" spans="1:28" ht="15.75" thickBot="1" x14ac:dyDescent="0.3">
      <c r="A1127" s="18" t="s">
        <v>22</v>
      </c>
      <c r="B1127" s="18" t="s">
        <v>22</v>
      </c>
      <c r="C1127" s="18" t="s">
        <v>129</v>
      </c>
      <c r="D1127" s="27" t="s">
        <v>271</v>
      </c>
      <c r="E1127" s="18" t="s">
        <v>130</v>
      </c>
      <c r="F1127" s="19">
        <v>42835</v>
      </c>
      <c r="G1127" s="27" t="s">
        <v>273</v>
      </c>
      <c r="H1127" s="20"/>
      <c r="I1127" s="20"/>
      <c r="J1127" s="22">
        <v>135.87</v>
      </c>
      <c r="K1127" s="20"/>
      <c r="L1127" s="20"/>
      <c r="M1127" s="20"/>
      <c r="N1127" s="20"/>
      <c r="O1127" s="22">
        <v>-2.95</v>
      </c>
      <c r="P1127" s="22">
        <v>-0.19</v>
      </c>
      <c r="Q1127" s="28">
        <f t="shared" si="34"/>
        <v>-3.14</v>
      </c>
      <c r="R1127" s="22">
        <v>8.7899999999999991</v>
      </c>
      <c r="S1127" s="20"/>
      <c r="T1127" s="28">
        <f t="shared" si="35"/>
        <v>8.7899999999999991</v>
      </c>
      <c r="U1127" s="20"/>
      <c r="W1127" s="135">
        <f t="array" ref="W1127">SUM(($D1127=W$25)*($G1127="CM")*($H1127:$P1127))</f>
        <v>132.73000000000002</v>
      </c>
      <c r="X1127" s="135">
        <f t="array" ref="X1127">SUM(($D1127=W$25)*($G1127&lt;&gt;"CM")*($H1127:$P1127))</f>
        <v>0</v>
      </c>
      <c r="AA1127" s="135">
        <f t="array" ref="AA1127">SUM(($D1127=AA$25)*($G1127="CM")*(H1127+I1127+J1127+K1127+L1127+N1127))</f>
        <v>0</v>
      </c>
      <c r="AB1127" s="135">
        <f t="array" ref="AB1127">SUM(($D1127=AA$25)*($G1127&lt;&gt;"CM")*(H1127+I1127+J1127+K1127+L1127+N1127))</f>
        <v>0</v>
      </c>
    </row>
    <row r="1128" spans="1:28" ht="15.75" thickBot="1" x14ac:dyDescent="0.3">
      <c r="A1128" s="18" t="s">
        <v>22</v>
      </c>
      <c r="B1128" s="18" t="s">
        <v>22</v>
      </c>
      <c r="C1128" s="18" t="s">
        <v>129</v>
      </c>
      <c r="D1128" s="27" t="s">
        <v>271</v>
      </c>
      <c r="E1128" s="18" t="s">
        <v>130</v>
      </c>
      <c r="F1128" s="19">
        <v>42836</v>
      </c>
      <c r="G1128" s="27" t="s">
        <v>273</v>
      </c>
      <c r="H1128" s="21"/>
      <c r="I1128" s="21"/>
      <c r="J1128" s="23">
        <v>481.72</v>
      </c>
      <c r="K1128" s="21"/>
      <c r="L1128" s="21"/>
      <c r="M1128" s="21"/>
      <c r="N1128" s="21"/>
      <c r="O1128" s="23">
        <v>-9.5299999999999994</v>
      </c>
      <c r="P1128" s="23">
        <v>-0.73</v>
      </c>
      <c r="Q1128" s="28">
        <f t="shared" ref="Q1128:Q1191" si="36">O1128+P1128</f>
        <v>-10.26</v>
      </c>
      <c r="R1128" s="23">
        <v>31.23</v>
      </c>
      <c r="S1128" s="21"/>
      <c r="T1128" s="28">
        <f t="shared" ref="T1128:T1191" si="37">R1128+S1128</f>
        <v>31.23</v>
      </c>
      <c r="U1128" s="21"/>
      <c r="W1128" s="135">
        <f t="array" ref="W1128">SUM(($D1128=W$25)*($G1128="CM")*($H1128:$P1128))</f>
        <v>471.46000000000004</v>
      </c>
      <c r="X1128" s="135">
        <f t="array" ref="X1128">SUM(($D1128=W$25)*($G1128&lt;&gt;"CM")*($H1128:$P1128))</f>
        <v>0</v>
      </c>
      <c r="AA1128" s="135">
        <f t="array" ref="AA1128">SUM(($D1128=AA$25)*($G1128="CM")*(H1128+I1128+J1128+K1128+L1128+N1128))</f>
        <v>0</v>
      </c>
      <c r="AB1128" s="135">
        <f t="array" ref="AB1128">SUM(($D1128=AA$25)*($G1128&lt;&gt;"CM")*(H1128+I1128+J1128+K1128+L1128+N1128))</f>
        <v>0</v>
      </c>
    </row>
    <row r="1129" spans="1:28" ht="15.75" thickBot="1" x14ac:dyDescent="0.3">
      <c r="A1129" s="18" t="s">
        <v>22</v>
      </c>
      <c r="B1129" s="18" t="s">
        <v>22</v>
      </c>
      <c r="C1129" s="18" t="s">
        <v>129</v>
      </c>
      <c r="D1129" s="27" t="s">
        <v>271</v>
      </c>
      <c r="E1129" s="18" t="s">
        <v>130</v>
      </c>
      <c r="F1129" s="19">
        <v>42837</v>
      </c>
      <c r="G1129" s="27" t="s">
        <v>273</v>
      </c>
      <c r="H1129" s="20"/>
      <c r="I1129" s="20"/>
      <c r="J1129" s="22">
        <v>376.73</v>
      </c>
      <c r="K1129" s="20"/>
      <c r="L1129" s="20"/>
      <c r="M1129" s="20"/>
      <c r="N1129" s="20"/>
      <c r="O1129" s="22">
        <v>-7.45</v>
      </c>
      <c r="P1129" s="22">
        <v>-0.55000000000000004</v>
      </c>
      <c r="Q1129" s="28">
        <f t="shared" si="36"/>
        <v>-8</v>
      </c>
      <c r="R1129" s="22">
        <v>24.41</v>
      </c>
      <c r="S1129" s="20"/>
      <c r="T1129" s="28">
        <f t="shared" si="37"/>
        <v>24.41</v>
      </c>
      <c r="U1129" s="20"/>
      <c r="W1129" s="135">
        <f t="array" ref="W1129">SUM(($D1129=W$25)*($G1129="CM")*($H1129:$P1129))</f>
        <v>368.73</v>
      </c>
      <c r="X1129" s="135">
        <f t="array" ref="X1129">SUM(($D1129=W$25)*($G1129&lt;&gt;"CM")*($H1129:$P1129))</f>
        <v>0</v>
      </c>
      <c r="AA1129" s="135">
        <f t="array" ref="AA1129">SUM(($D1129=AA$25)*($G1129="CM")*(H1129+I1129+J1129+K1129+L1129+N1129))</f>
        <v>0</v>
      </c>
      <c r="AB1129" s="135">
        <f t="array" ref="AB1129">SUM(($D1129=AA$25)*($G1129&lt;&gt;"CM")*(H1129+I1129+J1129+K1129+L1129+N1129))</f>
        <v>0</v>
      </c>
    </row>
    <row r="1130" spans="1:28" ht="15.75" thickBot="1" x14ac:dyDescent="0.3">
      <c r="A1130" s="18" t="s">
        <v>22</v>
      </c>
      <c r="B1130" s="18" t="s">
        <v>22</v>
      </c>
      <c r="C1130" s="18" t="s">
        <v>129</v>
      </c>
      <c r="D1130" s="27" t="s">
        <v>271</v>
      </c>
      <c r="E1130" s="18" t="s">
        <v>130</v>
      </c>
      <c r="F1130" s="19">
        <v>42838</v>
      </c>
      <c r="G1130" s="27" t="s">
        <v>273</v>
      </c>
      <c r="H1130" s="21"/>
      <c r="I1130" s="21"/>
      <c r="J1130" s="23">
        <v>741.11</v>
      </c>
      <c r="K1130" s="21"/>
      <c r="L1130" s="21"/>
      <c r="M1130" s="21"/>
      <c r="N1130" s="21"/>
      <c r="O1130" s="23">
        <v>-14</v>
      </c>
      <c r="P1130" s="23">
        <v>-1.02</v>
      </c>
      <c r="Q1130" s="28">
        <f t="shared" si="36"/>
        <v>-15.02</v>
      </c>
      <c r="R1130" s="23">
        <v>48.07</v>
      </c>
      <c r="S1130" s="21"/>
      <c r="T1130" s="28">
        <f t="shared" si="37"/>
        <v>48.07</v>
      </c>
      <c r="U1130" s="21"/>
      <c r="W1130" s="135">
        <f t="array" ref="W1130">SUM(($D1130=W$25)*($G1130="CM")*($H1130:$P1130))</f>
        <v>726.09</v>
      </c>
      <c r="X1130" s="135">
        <f t="array" ref="X1130">SUM(($D1130=W$25)*($G1130&lt;&gt;"CM")*($H1130:$P1130))</f>
        <v>0</v>
      </c>
      <c r="AA1130" s="135">
        <f t="array" ref="AA1130">SUM(($D1130=AA$25)*($G1130="CM")*(H1130+I1130+J1130+K1130+L1130+N1130))</f>
        <v>0</v>
      </c>
      <c r="AB1130" s="135">
        <f t="array" ref="AB1130">SUM(($D1130=AA$25)*($G1130&lt;&gt;"CM")*(H1130+I1130+J1130+K1130+L1130+N1130))</f>
        <v>0</v>
      </c>
    </row>
    <row r="1131" spans="1:28" ht="15.75" thickBot="1" x14ac:dyDescent="0.3">
      <c r="A1131" s="18" t="s">
        <v>22</v>
      </c>
      <c r="B1131" s="18" t="s">
        <v>22</v>
      </c>
      <c r="C1131" s="18" t="s">
        <v>129</v>
      </c>
      <c r="D1131" s="27" t="s">
        <v>271</v>
      </c>
      <c r="E1131" s="18" t="s">
        <v>130</v>
      </c>
      <c r="F1131" s="19">
        <v>42839</v>
      </c>
      <c r="G1131" s="27" t="s">
        <v>273</v>
      </c>
      <c r="H1131" s="20"/>
      <c r="I1131" s="20"/>
      <c r="J1131" s="22">
        <v>751.38</v>
      </c>
      <c r="K1131" s="20"/>
      <c r="L1131" s="20"/>
      <c r="M1131" s="20"/>
      <c r="N1131" s="20"/>
      <c r="O1131" s="22">
        <v>-16.86</v>
      </c>
      <c r="P1131" s="22">
        <v>-1.29</v>
      </c>
      <c r="Q1131" s="28">
        <f t="shared" si="36"/>
        <v>-18.149999999999999</v>
      </c>
      <c r="R1131" s="22">
        <v>48.61</v>
      </c>
      <c r="S1131" s="20"/>
      <c r="T1131" s="28">
        <f t="shared" si="37"/>
        <v>48.61</v>
      </c>
      <c r="U1131" s="20"/>
      <c r="W1131" s="135">
        <f t="array" ref="W1131">SUM(($D1131=W$25)*($G1131="CM")*($H1131:$P1131))</f>
        <v>733.23</v>
      </c>
      <c r="X1131" s="135">
        <f t="array" ref="X1131">SUM(($D1131=W$25)*($G1131&lt;&gt;"CM")*($H1131:$P1131))</f>
        <v>0</v>
      </c>
      <c r="AA1131" s="135">
        <f t="array" ref="AA1131">SUM(($D1131=AA$25)*($G1131="CM")*(H1131+I1131+J1131+K1131+L1131+N1131))</f>
        <v>0</v>
      </c>
      <c r="AB1131" s="135">
        <f t="array" ref="AB1131">SUM(($D1131=AA$25)*($G1131&lt;&gt;"CM")*(H1131+I1131+J1131+K1131+L1131+N1131))</f>
        <v>0</v>
      </c>
    </row>
    <row r="1132" spans="1:28" ht="15.75" thickBot="1" x14ac:dyDescent="0.3">
      <c r="A1132" s="18" t="s">
        <v>22</v>
      </c>
      <c r="B1132" s="18" t="s">
        <v>22</v>
      </c>
      <c r="C1132" s="18" t="s">
        <v>129</v>
      </c>
      <c r="D1132" s="27" t="s">
        <v>271</v>
      </c>
      <c r="E1132" s="18" t="s">
        <v>130</v>
      </c>
      <c r="F1132" s="19">
        <v>42840</v>
      </c>
      <c r="G1132" s="27" t="s">
        <v>273</v>
      </c>
      <c r="H1132" s="21"/>
      <c r="I1132" s="21"/>
      <c r="J1132" s="23">
        <v>203.8</v>
      </c>
      <c r="K1132" s="21"/>
      <c r="L1132" s="21"/>
      <c r="M1132" s="21"/>
      <c r="N1132" s="21"/>
      <c r="O1132" s="23">
        <v>-4.55</v>
      </c>
      <c r="P1132" s="23">
        <v>-0.33</v>
      </c>
      <c r="Q1132" s="28">
        <f t="shared" si="36"/>
        <v>-4.88</v>
      </c>
      <c r="R1132" s="23">
        <v>13.18</v>
      </c>
      <c r="S1132" s="21"/>
      <c r="T1132" s="28">
        <f t="shared" si="37"/>
        <v>13.18</v>
      </c>
      <c r="U1132" s="21"/>
      <c r="W1132" s="135">
        <f t="array" ref="W1132">SUM(($D1132=W$25)*($G1132="CM")*($H1132:$P1132))</f>
        <v>198.92</v>
      </c>
      <c r="X1132" s="135">
        <f t="array" ref="X1132">SUM(($D1132=W$25)*($G1132&lt;&gt;"CM")*($H1132:$P1132))</f>
        <v>0</v>
      </c>
      <c r="AA1132" s="135">
        <f t="array" ref="AA1132">SUM(($D1132=AA$25)*($G1132="CM")*(H1132+I1132+J1132+K1132+L1132+N1132))</f>
        <v>0</v>
      </c>
      <c r="AB1132" s="135">
        <f t="array" ref="AB1132">SUM(($D1132=AA$25)*($G1132&lt;&gt;"CM")*(H1132+I1132+J1132+K1132+L1132+N1132))</f>
        <v>0</v>
      </c>
    </row>
    <row r="1133" spans="1:28" ht="15.75" thickBot="1" x14ac:dyDescent="0.3">
      <c r="A1133" s="18" t="s">
        <v>22</v>
      </c>
      <c r="B1133" s="18" t="s">
        <v>22</v>
      </c>
      <c r="C1133" s="18" t="s">
        <v>129</v>
      </c>
      <c r="D1133" s="27" t="s">
        <v>271</v>
      </c>
      <c r="E1133" s="18" t="s">
        <v>130</v>
      </c>
      <c r="F1133" s="19">
        <v>42841</v>
      </c>
      <c r="G1133" s="27" t="s">
        <v>273</v>
      </c>
      <c r="H1133" s="20"/>
      <c r="I1133" s="20"/>
      <c r="J1133" s="22">
        <v>273.8</v>
      </c>
      <c r="K1133" s="20"/>
      <c r="L1133" s="20"/>
      <c r="M1133" s="20"/>
      <c r="N1133" s="20"/>
      <c r="O1133" s="22">
        <v>-5.4</v>
      </c>
      <c r="P1133" s="22">
        <v>-0.4</v>
      </c>
      <c r="Q1133" s="28">
        <f t="shared" si="36"/>
        <v>-5.8000000000000007</v>
      </c>
      <c r="R1133" s="22">
        <v>17.75</v>
      </c>
      <c r="S1133" s="20"/>
      <c r="T1133" s="28">
        <f t="shared" si="37"/>
        <v>17.75</v>
      </c>
      <c r="U1133" s="20"/>
      <c r="W1133" s="135">
        <f t="array" ref="W1133">SUM(($D1133=W$25)*($G1133="CM")*($H1133:$P1133))</f>
        <v>268.00000000000006</v>
      </c>
      <c r="X1133" s="135">
        <f t="array" ref="X1133">SUM(($D1133=W$25)*($G1133&lt;&gt;"CM")*($H1133:$P1133))</f>
        <v>0</v>
      </c>
      <c r="AA1133" s="135">
        <f t="array" ref="AA1133">SUM(($D1133=AA$25)*($G1133="CM")*(H1133+I1133+J1133+K1133+L1133+N1133))</f>
        <v>0</v>
      </c>
      <c r="AB1133" s="135">
        <f t="array" ref="AB1133">SUM(($D1133=AA$25)*($G1133&lt;&gt;"CM")*(H1133+I1133+J1133+K1133+L1133+N1133))</f>
        <v>0</v>
      </c>
    </row>
    <row r="1134" spans="1:28" ht="15.75" thickBot="1" x14ac:dyDescent="0.3">
      <c r="A1134" s="18" t="s">
        <v>22</v>
      </c>
      <c r="B1134" s="18" t="s">
        <v>22</v>
      </c>
      <c r="C1134" s="18" t="s">
        <v>129</v>
      </c>
      <c r="D1134" s="27" t="s">
        <v>271</v>
      </c>
      <c r="E1134" s="18" t="s">
        <v>130</v>
      </c>
      <c r="F1134" s="19">
        <v>42842</v>
      </c>
      <c r="G1134" s="27" t="s">
        <v>273</v>
      </c>
      <c r="H1134" s="21"/>
      <c r="I1134" s="21"/>
      <c r="J1134" s="23">
        <v>321.14999999999998</v>
      </c>
      <c r="K1134" s="21"/>
      <c r="L1134" s="21"/>
      <c r="M1134" s="21"/>
      <c r="N1134" s="21"/>
      <c r="O1134" s="23">
        <v>-6.27</v>
      </c>
      <c r="P1134" s="23">
        <v>-0.46</v>
      </c>
      <c r="Q1134" s="28">
        <f t="shared" si="36"/>
        <v>-6.7299999999999995</v>
      </c>
      <c r="R1134" s="23">
        <v>20.81</v>
      </c>
      <c r="S1134" s="21"/>
      <c r="T1134" s="28">
        <f t="shared" si="37"/>
        <v>20.81</v>
      </c>
      <c r="U1134" s="21"/>
      <c r="W1134" s="135">
        <f t="array" ref="W1134">SUM(($D1134=W$25)*($G1134="CM")*($H1134:$P1134))</f>
        <v>314.42</v>
      </c>
      <c r="X1134" s="135">
        <f t="array" ref="X1134">SUM(($D1134=W$25)*($G1134&lt;&gt;"CM")*($H1134:$P1134))</f>
        <v>0</v>
      </c>
      <c r="AA1134" s="135">
        <f t="array" ref="AA1134">SUM(($D1134=AA$25)*($G1134="CM")*(H1134+I1134+J1134+K1134+L1134+N1134))</f>
        <v>0</v>
      </c>
      <c r="AB1134" s="135">
        <f t="array" ref="AB1134">SUM(($D1134=AA$25)*($G1134&lt;&gt;"CM")*(H1134+I1134+J1134+K1134+L1134+N1134))</f>
        <v>0</v>
      </c>
    </row>
    <row r="1135" spans="1:28" ht="15.75" thickBot="1" x14ac:dyDescent="0.3">
      <c r="A1135" s="18" t="s">
        <v>22</v>
      </c>
      <c r="B1135" s="18" t="s">
        <v>22</v>
      </c>
      <c r="C1135" s="18" t="s">
        <v>129</v>
      </c>
      <c r="D1135" s="27" t="s">
        <v>271</v>
      </c>
      <c r="E1135" s="18" t="s">
        <v>130</v>
      </c>
      <c r="F1135" s="19">
        <v>42843</v>
      </c>
      <c r="G1135" s="27" t="s">
        <v>273</v>
      </c>
      <c r="H1135" s="20"/>
      <c r="I1135" s="20"/>
      <c r="J1135" s="22">
        <v>347.92</v>
      </c>
      <c r="K1135" s="20"/>
      <c r="L1135" s="20"/>
      <c r="M1135" s="20"/>
      <c r="N1135" s="20"/>
      <c r="O1135" s="22">
        <v>-6.55</v>
      </c>
      <c r="P1135" s="22">
        <v>-0.49</v>
      </c>
      <c r="Q1135" s="28">
        <f t="shared" si="36"/>
        <v>-7.04</v>
      </c>
      <c r="R1135" s="22">
        <v>22.58</v>
      </c>
      <c r="S1135" s="20"/>
      <c r="T1135" s="28">
        <f t="shared" si="37"/>
        <v>22.58</v>
      </c>
      <c r="U1135" s="20"/>
      <c r="W1135" s="135">
        <f t="array" ref="W1135">SUM(($D1135=W$25)*($G1135="CM")*($H1135:$P1135))</f>
        <v>340.88</v>
      </c>
      <c r="X1135" s="135">
        <f t="array" ref="X1135">SUM(($D1135=W$25)*($G1135&lt;&gt;"CM")*($H1135:$P1135))</f>
        <v>0</v>
      </c>
      <c r="AA1135" s="135">
        <f t="array" ref="AA1135">SUM(($D1135=AA$25)*($G1135="CM")*(H1135+I1135+J1135+K1135+L1135+N1135))</f>
        <v>0</v>
      </c>
      <c r="AB1135" s="135">
        <f t="array" ref="AB1135">SUM(($D1135=AA$25)*($G1135&lt;&gt;"CM")*(H1135+I1135+J1135+K1135+L1135+N1135))</f>
        <v>0</v>
      </c>
    </row>
    <row r="1136" spans="1:28" ht="15.75" thickBot="1" x14ac:dyDescent="0.3">
      <c r="A1136" s="18" t="s">
        <v>22</v>
      </c>
      <c r="B1136" s="18" t="s">
        <v>22</v>
      </c>
      <c r="C1136" s="18" t="s">
        <v>129</v>
      </c>
      <c r="D1136" s="27" t="s">
        <v>271</v>
      </c>
      <c r="E1136" s="18" t="s">
        <v>130</v>
      </c>
      <c r="F1136" s="19">
        <v>42844</v>
      </c>
      <c r="G1136" s="27" t="s">
        <v>273</v>
      </c>
      <c r="H1136" s="21"/>
      <c r="I1136" s="21"/>
      <c r="J1136" s="23">
        <v>642.30999999999995</v>
      </c>
      <c r="K1136" s="21"/>
      <c r="L1136" s="21"/>
      <c r="M1136" s="21"/>
      <c r="N1136" s="21"/>
      <c r="O1136" s="23">
        <v>-13</v>
      </c>
      <c r="P1136" s="23">
        <v>-0.89</v>
      </c>
      <c r="Q1136" s="28">
        <f t="shared" si="36"/>
        <v>-13.89</v>
      </c>
      <c r="R1136" s="23">
        <v>41.64</v>
      </c>
      <c r="S1136" s="21"/>
      <c r="T1136" s="28">
        <f t="shared" si="37"/>
        <v>41.64</v>
      </c>
      <c r="U1136" s="21"/>
      <c r="W1136" s="135">
        <f t="array" ref="W1136">SUM(($D1136=W$25)*($G1136="CM")*($H1136:$P1136))</f>
        <v>628.41999999999996</v>
      </c>
      <c r="X1136" s="135">
        <f t="array" ref="X1136">SUM(($D1136=W$25)*($G1136&lt;&gt;"CM")*($H1136:$P1136))</f>
        <v>0</v>
      </c>
      <c r="AA1136" s="135">
        <f t="array" ref="AA1136">SUM(($D1136=AA$25)*($G1136="CM")*(H1136+I1136+J1136+K1136+L1136+N1136))</f>
        <v>0</v>
      </c>
      <c r="AB1136" s="135">
        <f t="array" ref="AB1136">SUM(($D1136=AA$25)*($G1136&lt;&gt;"CM")*(H1136+I1136+J1136+K1136+L1136+N1136))</f>
        <v>0</v>
      </c>
    </row>
    <row r="1137" spans="1:28" ht="15.75" thickBot="1" x14ac:dyDescent="0.3">
      <c r="A1137" s="18" t="s">
        <v>22</v>
      </c>
      <c r="B1137" s="18" t="s">
        <v>22</v>
      </c>
      <c r="C1137" s="18" t="s">
        <v>129</v>
      </c>
      <c r="D1137" s="27" t="s">
        <v>271</v>
      </c>
      <c r="E1137" s="18" t="s">
        <v>130</v>
      </c>
      <c r="F1137" s="19">
        <v>42845</v>
      </c>
      <c r="G1137" s="27" t="s">
        <v>273</v>
      </c>
      <c r="H1137" s="20"/>
      <c r="I1137" s="20"/>
      <c r="J1137" s="22">
        <v>870.83</v>
      </c>
      <c r="K1137" s="20"/>
      <c r="L1137" s="20"/>
      <c r="M1137" s="20"/>
      <c r="N1137" s="20"/>
      <c r="O1137" s="22">
        <v>-17.38</v>
      </c>
      <c r="P1137" s="22">
        <v>-1.29</v>
      </c>
      <c r="Q1137" s="28">
        <f t="shared" si="36"/>
        <v>-18.669999999999998</v>
      </c>
      <c r="R1137" s="22">
        <v>56.49</v>
      </c>
      <c r="S1137" s="20"/>
      <c r="T1137" s="28">
        <f t="shared" si="37"/>
        <v>56.49</v>
      </c>
      <c r="U1137" s="20"/>
      <c r="W1137" s="135">
        <f t="array" ref="W1137">SUM(($D1137=W$25)*($G1137="CM")*($H1137:$P1137))</f>
        <v>852.16000000000008</v>
      </c>
      <c r="X1137" s="135">
        <f t="array" ref="X1137">SUM(($D1137=W$25)*($G1137&lt;&gt;"CM")*($H1137:$P1137))</f>
        <v>0</v>
      </c>
      <c r="AA1137" s="135">
        <f t="array" ref="AA1137">SUM(($D1137=AA$25)*($G1137="CM")*(H1137+I1137+J1137+K1137+L1137+N1137))</f>
        <v>0</v>
      </c>
      <c r="AB1137" s="135">
        <f t="array" ref="AB1137">SUM(($D1137=AA$25)*($G1137&lt;&gt;"CM")*(H1137+I1137+J1137+K1137+L1137+N1137))</f>
        <v>0</v>
      </c>
    </row>
    <row r="1138" spans="1:28" ht="15.75" thickBot="1" x14ac:dyDescent="0.3">
      <c r="A1138" s="18" t="s">
        <v>22</v>
      </c>
      <c r="B1138" s="18" t="s">
        <v>22</v>
      </c>
      <c r="C1138" s="18" t="s">
        <v>129</v>
      </c>
      <c r="D1138" s="27" t="s">
        <v>271</v>
      </c>
      <c r="E1138" s="18" t="s">
        <v>130</v>
      </c>
      <c r="F1138" s="19">
        <v>42854</v>
      </c>
      <c r="G1138" s="27" t="s">
        <v>273</v>
      </c>
      <c r="H1138" s="21"/>
      <c r="I1138" s="21"/>
      <c r="J1138" s="23">
        <v>436.44</v>
      </c>
      <c r="K1138" s="21"/>
      <c r="L1138" s="21"/>
      <c r="M1138" s="21"/>
      <c r="N1138" s="21"/>
      <c r="O1138" s="23">
        <v>-7.89</v>
      </c>
      <c r="P1138" s="23">
        <v>-0.56000000000000005</v>
      </c>
      <c r="Q1138" s="28">
        <f t="shared" si="36"/>
        <v>-8.4499999999999993</v>
      </c>
      <c r="R1138" s="23">
        <v>28.39</v>
      </c>
      <c r="S1138" s="21"/>
      <c r="T1138" s="28">
        <f t="shared" si="37"/>
        <v>28.39</v>
      </c>
      <c r="U1138" s="21"/>
      <c r="W1138" s="135">
        <f t="array" ref="W1138">SUM(($D1138=W$25)*($G1138="CM")*($H1138:$P1138))</f>
        <v>427.99</v>
      </c>
      <c r="X1138" s="135">
        <f t="array" ref="X1138">SUM(($D1138=W$25)*($G1138&lt;&gt;"CM")*($H1138:$P1138))</f>
        <v>0</v>
      </c>
      <c r="AA1138" s="135">
        <f t="array" ref="AA1138">SUM(($D1138=AA$25)*($G1138="CM")*(H1138+I1138+J1138+K1138+L1138+N1138))</f>
        <v>0</v>
      </c>
      <c r="AB1138" s="135">
        <f t="array" ref="AB1138">SUM(($D1138=AA$25)*($G1138&lt;&gt;"CM")*(H1138+I1138+J1138+K1138+L1138+N1138))</f>
        <v>0</v>
      </c>
    </row>
    <row r="1139" spans="1:28" ht="15.75" thickBot="1" x14ac:dyDescent="0.3">
      <c r="A1139" s="18" t="s">
        <v>22</v>
      </c>
      <c r="B1139" s="18" t="s">
        <v>22</v>
      </c>
      <c r="C1139" s="18" t="s">
        <v>129</v>
      </c>
      <c r="D1139" s="27" t="s">
        <v>271</v>
      </c>
      <c r="E1139" s="18" t="s">
        <v>130</v>
      </c>
      <c r="F1139" s="19">
        <v>42855</v>
      </c>
      <c r="G1139" s="27" t="s">
        <v>273</v>
      </c>
      <c r="H1139" s="20"/>
      <c r="I1139" s="20"/>
      <c r="J1139" s="22">
        <v>34833.39</v>
      </c>
      <c r="K1139" s="20"/>
      <c r="L1139" s="20"/>
      <c r="M1139" s="20"/>
      <c r="N1139" s="20"/>
      <c r="O1139" s="22">
        <v>-677.14</v>
      </c>
      <c r="P1139" s="22">
        <v>-52.34</v>
      </c>
      <c r="Q1139" s="28">
        <f t="shared" si="36"/>
        <v>-729.48</v>
      </c>
      <c r="R1139" s="22">
        <v>2261.12</v>
      </c>
      <c r="S1139" s="20"/>
      <c r="T1139" s="28">
        <f t="shared" si="37"/>
        <v>2261.12</v>
      </c>
      <c r="U1139" s="20"/>
      <c r="W1139" s="135">
        <f t="array" ref="W1139">SUM(($D1139=W$25)*($G1139="CM")*($H1139:$P1139))</f>
        <v>34103.910000000003</v>
      </c>
      <c r="X1139" s="135">
        <f t="array" ref="X1139">SUM(($D1139=W$25)*($G1139&lt;&gt;"CM")*($H1139:$P1139))</f>
        <v>0</v>
      </c>
      <c r="AA1139" s="135">
        <f t="array" ref="AA1139">SUM(($D1139=AA$25)*($G1139="CM")*(H1139+I1139+J1139+K1139+L1139+N1139))</f>
        <v>0</v>
      </c>
      <c r="AB1139" s="135">
        <f t="array" ref="AB1139">SUM(($D1139=AA$25)*($G1139&lt;&gt;"CM")*(H1139+I1139+J1139+K1139+L1139+N1139))</f>
        <v>0</v>
      </c>
    </row>
    <row r="1140" spans="1:28" ht="15.75" thickBot="1" x14ac:dyDescent="0.3">
      <c r="A1140" s="18" t="s">
        <v>22</v>
      </c>
      <c r="B1140" s="18" t="s">
        <v>22</v>
      </c>
      <c r="C1140" s="18" t="s">
        <v>131</v>
      </c>
      <c r="D1140" s="27" t="s">
        <v>271</v>
      </c>
      <c r="E1140" s="18" t="s">
        <v>132</v>
      </c>
      <c r="F1140" s="19">
        <v>42832</v>
      </c>
      <c r="G1140" s="27" t="s">
        <v>273</v>
      </c>
      <c r="H1140" s="21"/>
      <c r="I1140" s="21"/>
      <c r="J1140" s="23">
        <v>143.88</v>
      </c>
      <c r="K1140" s="21"/>
      <c r="L1140" s="21"/>
      <c r="M1140" s="21"/>
      <c r="N1140" s="21"/>
      <c r="O1140" s="23">
        <v>-0.9</v>
      </c>
      <c r="P1140" s="23">
        <v>-7.0000000000000007E-2</v>
      </c>
      <c r="Q1140" s="28">
        <f t="shared" si="36"/>
        <v>-0.97</v>
      </c>
      <c r="R1140" s="23">
        <v>9.4700000000000006</v>
      </c>
      <c r="S1140" s="21"/>
      <c r="T1140" s="28">
        <f t="shared" si="37"/>
        <v>9.4700000000000006</v>
      </c>
      <c r="U1140" s="21"/>
      <c r="W1140" s="135">
        <f t="array" ref="W1140">SUM(($D1140=W$25)*($G1140="CM")*($H1140:$P1140))</f>
        <v>142.91</v>
      </c>
      <c r="X1140" s="135">
        <f t="array" ref="X1140">SUM(($D1140=W$25)*($G1140&lt;&gt;"CM")*($H1140:$P1140))</f>
        <v>0</v>
      </c>
      <c r="AA1140" s="135">
        <f t="array" ref="AA1140">SUM(($D1140=AA$25)*($G1140="CM")*(H1140+I1140+J1140+K1140+L1140+N1140))</f>
        <v>0</v>
      </c>
      <c r="AB1140" s="135">
        <f t="array" ref="AB1140">SUM(($D1140=AA$25)*($G1140&lt;&gt;"CM")*(H1140+I1140+J1140+K1140+L1140+N1140))</f>
        <v>0</v>
      </c>
    </row>
    <row r="1141" spans="1:28" ht="15.75" thickBot="1" x14ac:dyDescent="0.3">
      <c r="A1141" s="18" t="s">
        <v>22</v>
      </c>
      <c r="B1141" s="18" t="s">
        <v>22</v>
      </c>
      <c r="C1141" s="18" t="s">
        <v>131</v>
      </c>
      <c r="D1141" s="27" t="s">
        <v>271</v>
      </c>
      <c r="E1141" s="18" t="s">
        <v>132</v>
      </c>
      <c r="F1141" s="19">
        <v>42836</v>
      </c>
      <c r="G1141" s="27" t="s">
        <v>273</v>
      </c>
      <c r="H1141" s="20"/>
      <c r="I1141" s="20"/>
      <c r="J1141" s="22">
        <v>287.76</v>
      </c>
      <c r="K1141" s="20"/>
      <c r="L1141" s="20"/>
      <c r="M1141" s="20"/>
      <c r="N1141" s="20"/>
      <c r="O1141" s="22">
        <v>-1.76</v>
      </c>
      <c r="P1141" s="22">
        <v>-0.13</v>
      </c>
      <c r="Q1141" s="28">
        <f t="shared" si="36"/>
        <v>-1.8900000000000001</v>
      </c>
      <c r="R1141" s="22">
        <v>18.96</v>
      </c>
      <c r="S1141" s="20"/>
      <c r="T1141" s="28">
        <f t="shared" si="37"/>
        <v>18.96</v>
      </c>
      <c r="U1141" s="20"/>
      <c r="W1141" s="135">
        <f t="array" ref="W1141">SUM(($D1141=W$25)*($G1141="CM")*($H1141:$P1141))</f>
        <v>285.87</v>
      </c>
      <c r="X1141" s="135">
        <f t="array" ref="X1141">SUM(($D1141=W$25)*($G1141&lt;&gt;"CM")*($H1141:$P1141))</f>
        <v>0</v>
      </c>
      <c r="AA1141" s="135">
        <f t="array" ref="AA1141">SUM(($D1141=AA$25)*($G1141="CM")*(H1141+I1141+J1141+K1141+L1141+N1141))</f>
        <v>0</v>
      </c>
      <c r="AB1141" s="135">
        <f t="array" ref="AB1141">SUM(($D1141=AA$25)*($G1141&lt;&gt;"CM")*(H1141+I1141+J1141+K1141+L1141+N1141))</f>
        <v>0</v>
      </c>
    </row>
    <row r="1142" spans="1:28" ht="15.75" thickBot="1" x14ac:dyDescent="0.3">
      <c r="A1142" s="18" t="s">
        <v>22</v>
      </c>
      <c r="B1142" s="18" t="s">
        <v>22</v>
      </c>
      <c r="C1142" s="18" t="s">
        <v>131</v>
      </c>
      <c r="D1142" s="27" t="s">
        <v>271</v>
      </c>
      <c r="E1142" s="18" t="s">
        <v>132</v>
      </c>
      <c r="F1142" s="19">
        <v>42837</v>
      </c>
      <c r="G1142" s="27" t="s">
        <v>273</v>
      </c>
      <c r="H1142" s="21"/>
      <c r="I1142" s="21"/>
      <c r="J1142" s="23">
        <v>13.08</v>
      </c>
      <c r="K1142" s="21"/>
      <c r="L1142" s="21"/>
      <c r="M1142" s="21"/>
      <c r="N1142" s="21"/>
      <c r="O1142" s="23">
        <v>-0.08</v>
      </c>
      <c r="P1142" s="23">
        <v>-0.01</v>
      </c>
      <c r="Q1142" s="28">
        <f t="shared" si="36"/>
        <v>-0.09</v>
      </c>
      <c r="R1142" s="23">
        <v>0.86</v>
      </c>
      <c r="S1142" s="21"/>
      <c r="T1142" s="28">
        <f t="shared" si="37"/>
        <v>0.86</v>
      </c>
      <c r="U1142" s="21"/>
      <c r="W1142" s="135">
        <f t="array" ref="W1142">SUM(($D1142=W$25)*($G1142="CM")*($H1142:$P1142))</f>
        <v>12.99</v>
      </c>
      <c r="X1142" s="135">
        <f t="array" ref="X1142">SUM(($D1142=W$25)*($G1142&lt;&gt;"CM")*($H1142:$P1142))</f>
        <v>0</v>
      </c>
      <c r="AA1142" s="135">
        <f t="array" ref="AA1142">SUM(($D1142=AA$25)*($G1142="CM")*(H1142+I1142+J1142+K1142+L1142+N1142))</f>
        <v>0</v>
      </c>
      <c r="AB1142" s="135">
        <f t="array" ref="AB1142">SUM(($D1142=AA$25)*($G1142&lt;&gt;"CM")*(H1142+I1142+J1142+K1142+L1142+N1142))</f>
        <v>0</v>
      </c>
    </row>
    <row r="1143" spans="1:28" ht="15.75" thickBot="1" x14ac:dyDescent="0.3">
      <c r="A1143" s="18" t="s">
        <v>22</v>
      </c>
      <c r="B1143" s="18" t="s">
        <v>22</v>
      </c>
      <c r="C1143" s="18" t="s">
        <v>131</v>
      </c>
      <c r="D1143" s="27" t="s">
        <v>271</v>
      </c>
      <c r="E1143" s="18" t="s">
        <v>132</v>
      </c>
      <c r="F1143" s="19">
        <v>42838</v>
      </c>
      <c r="G1143" s="27" t="s">
        <v>273</v>
      </c>
      <c r="H1143" s="20"/>
      <c r="I1143" s="20"/>
      <c r="J1143" s="22">
        <v>0</v>
      </c>
      <c r="K1143" s="20"/>
      <c r="L1143" s="20"/>
      <c r="M1143" s="20"/>
      <c r="N1143" s="20"/>
      <c r="O1143" s="22">
        <v>0</v>
      </c>
      <c r="P1143" s="22">
        <v>0</v>
      </c>
      <c r="Q1143" s="28">
        <f t="shared" si="36"/>
        <v>0</v>
      </c>
      <c r="R1143" s="22">
        <v>0</v>
      </c>
      <c r="S1143" s="20"/>
      <c r="T1143" s="28">
        <f t="shared" si="37"/>
        <v>0</v>
      </c>
      <c r="U1143" s="20"/>
      <c r="W1143" s="135">
        <f t="array" ref="W1143">SUM(($D1143=W$25)*($G1143="CM")*($H1143:$P1143))</f>
        <v>0</v>
      </c>
      <c r="X1143" s="135">
        <f t="array" ref="X1143">SUM(($D1143=W$25)*($G1143&lt;&gt;"CM")*($H1143:$P1143))</f>
        <v>0</v>
      </c>
      <c r="AA1143" s="135">
        <f t="array" ref="AA1143">SUM(($D1143=AA$25)*($G1143="CM")*(H1143+I1143+J1143+K1143+L1143+N1143))</f>
        <v>0</v>
      </c>
      <c r="AB1143" s="135">
        <f t="array" ref="AB1143">SUM(($D1143=AA$25)*($G1143&lt;&gt;"CM")*(H1143+I1143+J1143+K1143+L1143+N1143))</f>
        <v>0</v>
      </c>
    </row>
    <row r="1144" spans="1:28" ht="15.75" thickBot="1" x14ac:dyDescent="0.3">
      <c r="A1144" s="18" t="s">
        <v>22</v>
      </c>
      <c r="B1144" s="18" t="s">
        <v>22</v>
      </c>
      <c r="C1144" s="18" t="s">
        <v>131</v>
      </c>
      <c r="D1144" s="27" t="s">
        <v>271</v>
      </c>
      <c r="E1144" s="18" t="s">
        <v>132</v>
      </c>
      <c r="F1144" s="19">
        <v>42839</v>
      </c>
      <c r="G1144" s="27" t="s">
        <v>273</v>
      </c>
      <c r="H1144" s="21"/>
      <c r="I1144" s="21"/>
      <c r="J1144" s="23">
        <v>209.28</v>
      </c>
      <c r="K1144" s="21"/>
      <c r="L1144" s="21"/>
      <c r="M1144" s="21"/>
      <c r="N1144" s="21"/>
      <c r="O1144" s="23">
        <v>-1.39</v>
      </c>
      <c r="P1144" s="23">
        <v>-0.11</v>
      </c>
      <c r="Q1144" s="28">
        <f t="shared" si="36"/>
        <v>-1.5</v>
      </c>
      <c r="R1144" s="23">
        <v>13.78</v>
      </c>
      <c r="S1144" s="21"/>
      <c r="T1144" s="28">
        <f t="shared" si="37"/>
        <v>13.78</v>
      </c>
      <c r="U1144" s="21"/>
      <c r="W1144" s="135">
        <f t="array" ref="W1144">SUM(($D1144=W$25)*($G1144="CM")*($H1144:$P1144))</f>
        <v>207.78</v>
      </c>
      <c r="X1144" s="135">
        <f t="array" ref="X1144">SUM(($D1144=W$25)*($G1144&lt;&gt;"CM")*($H1144:$P1144))</f>
        <v>0</v>
      </c>
      <c r="AA1144" s="135">
        <f t="array" ref="AA1144">SUM(($D1144=AA$25)*($G1144="CM")*(H1144+I1144+J1144+K1144+L1144+N1144))</f>
        <v>0</v>
      </c>
      <c r="AB1144" s="135">
        <f t="array" ref="AB1144">SUM(($D1144=AA$25)*($G1144&lt;&gt;"CM")*(H1144+I1144+J1144+K1144+L1144+N1144))</f>
        <v>0</v>
      </c>
    </row>
    <row r="1145" spans="1:28" ht="15.75" thickBot="1" x14ac:dyDescent="0.3">
      <c r="A1145" s="18" t="s">
        <v>22</v>
      </c>
      <c r="B1145" s="18" t="s">
        <v>22</v>
      </c>
      <c r="C1145" s="18" t="s">
        <v>131</v>
      </c>
      <c r="D1145" s="27" t="s">
        <v>271</v>
      </c>
      <c r="E1145" s="18" t="s">
        <v>132</v>
      </c>
      <c r="F1145" s="19">
        <v>42841</v>
      </c>
      <c r="G1145" s="27" t="s">
        <v>273</v>
      </c>
      <c r="H1145" s="20"/>
      <c r="I1145" s="20"/>
      <c r="J1145" s="22">
        <v>26.16</v>
      </c>
      <c r="K1145" s="20"/>
      <c r="L1145" s="20"/>
      <c r="M1145" s="20"/>
      <c r="N1145" s="20"/>
      <c r="O1145" s="22">
        <v>-0.16</v>
      </c>
      <c r="P1145" s="22">
        <v>-0.01</v>
      </c>
      <c r="Q1145" s="28">
        <f t="shared" si="36"/>
        <v>-0.17</v>
      </c>
      <c r="R1145" s="22">
        <v>1.72</v>
      </c>
      <c r="S1145" s="20"/>
      <c r="T1145" s="28">
        <f t="shared" si="37"/>
        <v>1.72</v>
      </c>
      <c r="U1145" s="20"/>
      <c r="W1145" s="135">
        <f t="array" ref="W1145">SUM(($D1145=W$25)*($G1145="CM")*($H1145:$P1145))</f>
        <v>25.99</v>
      </c>
      <c r="X1145" s="135">
        <f t="array" ref="X1145">SUM(($D1145=W$25)*($G1145&lt;&gt;"CM")*($H1145:$P1145))</f>
        <v>0</v>
      </c>
      <c r="AA1145" s="135">
        <f t="array" ref="AA1145">SUM(($D1145=AA$25)*($G1145="CM")*(H1145+I1145+J1145+K1145+L1145+N1145))</f>
        <v>0</v>
      </c>
      <c r="AB1145" s="135">
        <f t="array" ref="AB1145">SUM(($D1145=AA$25)*($G1145&lt;&gt;"CM")*(H1145+I1145+J1145+K1145+L1145+N1145))</f>
        <v>0</v>
      </c>
    </row>
    <row r="1146" spans="1:28" ht="15.75" thickBot="1" x14ac:dyDescent="0.3">
      <c r="A1146" s="18" t="s">
        <v>22</v>
      </c>
      <c r="B1146" s="18" t="s">
        <v>22</v>
      </c>
      <c r="C1146" s="18" t="s">
        <v>131</v>
      </c>
      <c r="D1146" s="27" t="s">
        <v>271</v>
      </c>
      <c r="E1146" s="18" t="s">
        <v>132</v>
      </c>
      <c r="F1146" s="19">
        <v>42854</v>
      </c>
      <c r="G1146" s="27" t="s">
        <v>273</v>
      </c>
      <c r="H1146" s="21"/>
      <c r="I1146" s="21"/>
      <c r="J1146" s="23">
        <v>261.60000000000002</v>
      </c>
      <c r="K1146" s="21"/>
      <c r="L1146" s="21"/>
      <c r="M1146" s="21"/>
      <c r="N1146" s="21"/>
      <c r="O1146" s="23">
        <v>-1.51</v>
      </c>
      <c r="P1146" s="23">
        <v>-0.12</v>
      </c>
      <c r="Q1146" s="28">
        <f t="shared" si="36"/>
        <v>-1.63</v>
      </c>
      <c r="R1146" s="23">
        <v>17.239999999999998</v>
      </c>
      <c r="S1146" s="21"/>
      <c r="T1146" s="28">
        <f t="shared" si="37"/>
        <v>17.239999999999998</v>
      </c>
      <c r="U1146" s="21"/>
      <c r="W1146" s="135">
        <f t="array" ref="W1146">SUM(($D1146=W$25)*($G1146="CM")*($H1146:$P1146))</f>
        <v>259.97000000000003</v>
      </c>
      <c r="X1146" s="135">
        <f t="array" ref="X1146">SUM(($D1146=W$25)*($G1146&lt;&gt;"CM")*($H1146:$P1146))</f>
        <v>0</v>
      </c>
      <c r="AA1146" s="135">
        <f t="array" ref="AA1146">SUM(($D1146=AA$25)*($G1146="CM")*(H1146+I1146+J1146+K1146+L1146+N1146))</f>
        <v>0</v>
      </c>
      <c r="AB1146" s="135">
        <f t="array" ref="AB1146">SUM(($D1146=AA$25)*($G1146&lt;&gt;"CM")*(H1146+I1146+J1146+K1146+L1146+N1146))</f>
        <v>0</v>
      </c>
    </row>
    <row r="1147" spans="1:28" ht="15.75" thickBot="1" x14ac:dyDescent="0.3">
      <c r="A1147" s="18" t="s">
        <v>22</v>
      </c>
      <c r="B1147" s="18" t="s">
        <v>22</v>
      </c>
      <c r="C1147" s="18" t="s">
        <v>133</v>
      </c>
      <c r="D1147" s="27" t="s">
        <v>271</v>
      </c>
      <c r="E1147" s="18" t="s">
        <v>134</v>
      </c>
      <c r="F1147" s="19">
        <v>42800</v>
      </c>
      <c r="G1147" s="27" t="s">
        <v>274</v>
      </c>
      <c r="H1147" s="20"/>
      <c r="I1147" s="20"/>
      <c r="J1147" s="22">
        <v>4.32</v>
      </c>
      <c r="K1147" s="20"/>
      <c r="L1147" s="20"/>
      <c r="M1147" s="20"/>
      <c r="N1147" s="20"/>
      <c r="O1147" s="22">
        <v>0.01</v>
      </c>
      <c r="P1147" s="22">
        <v>-0.02</v>
      </c>
      <c r="Q1147" s="28">
        <f t="shared" si="36"/>
        <v>-0.01</v>
      </c>
      <c r="R1147" s="22">
        <v>0.23</v>
      </c>
      <c r="S1147" s="20"/>
      <c r="T1147" s="28">
        <f t="shared" si="37"/>
        <v>0.23</v>
      </c>
      <c r="U1147" s="20"/>
      <c r="W1147" s="135">
        <f t="array" ref="W1147">SUM(($D1147=W$25)*($G1147="CM")*($H1147:$P1147))</f>
        <v>0</v>
      </c>
      <c r="X1147" s="135">
        <f t="array" ref="X1147">SUM(($D1147=W$25)*($G1147&lt;&gt;"CM")*($H1147:$P1147))</f>
        <v>4.3100000000000005</v>
      </c>
      <c r="AA1147" s="135">
        <f t="array" ref="AA1147">SUM(($D1147=AA$25)*($G1147="CM")*(H1147+I1147+J1147+K1147+L1147+N1147))</f>
        <v>0</v>
      </c>
      <c r="AB1147" s="135">
        <f t="array" ref="AB1147">SUM(($D1147=AA$25)*($G1147&lt;&gt;"CM")*(H1147+I1147+J1147+K1147+L1147+N1147))</f>
        <v>0</v>
      </c>
    </row>
    <row r="1148" spans="1:28" ht="15.75" thickBot="1" x14ac:dyDescent="0.3">
      <c r="A1148" s="18" t="s">
        <v>22</v>
      </c>
      <c r="B1148" s="18" t="s">
        <v>22</v>
      </c>
      <c r="C1148" s="18" t="s">
        <v>133</v>
      </c>
      <c r="D1148" s="27" t="s">
        <v>271</v>
      </c>
      <c r="E1148" s="18" t="s">
        <v>134</v>
      </c>
      <c r="F1148" s="19">
        <v>42811</v>
      </c>
      <c r="G1148" s="27" t="s">
        <v>274</v>
      </c>
      <c r="H1148" s="21"/>
      <c r="I1148" s="21"/>
      <c r="J1148" s="23">
        <v>100.7</v>
      </c>
      <c r="K1148" s="21"/>
      <c r="L1148" s="21"/>
      <c r="M1148" s="21"/>
      <c r="N1148" s="21"/>
      <c r="O1148" s="23">
        <v>0.22</v>
      </c>
      <c r="P1148" s="23">
        <v>-0.41</v>
      </c>
      <c r="Q1148" s="28">
        <f t="shared" si="36"/>
        <v>-0.18999999999999997</v>
      </c>
      <c r="R1148" s="23">
        <v>5.46</v>
      </c>
      <c r="S1148" s="21"/>
      <c r="T1148" s="28">
        <f t="shared" si="37"/>
        <v>5.46</v>
      </c>
      <c r="U1148" s="21"/>
      <c r="W1148" s="135">
        <f t="array" ref="W1148">SUM(($D1148=W$25)*($G1148="CM")*($H1148:$P1148))</f>
        <v>0</v>
      </c>
      <c r="X1148" s="135">
        <f t="array" ref="X1148">SUM(($D1148=W$25)*($G1148&lt;&gt;"CM")*($H1148:$P1148))</f>
        <v>100.51</v>
      </c>
      <c r="AA1148" s="135">
        <f t="array" ref="AA1148">SUM(($D1148=AA$25)*($G1148="CM")*(H1148+I1148+J1148+K1148+L1148+N1148))</f>
        <v>0</v>
      </c>
      <c r="AB1148" s="135">
        <f t="array" ref="AB1148">SUM(($D1148=AA$25)*($G1148&lt;&gt;"CM")*(H1148+I1148+J1148+K1148+L1148+N1148))</f>
        <v>0</v>
      </c>
    </row>
    <row r="1149" spans="1:28" ht="15.75" thickBot="1" x14ac:dyDescent="0.3">
      <c r="A1149" s="18" t="s">
        <v>22</v>
      </c>
      <c r="B1149" s="18" t="s">
        <v>22</v>
      </c>
      <c r="C1149" s="18" t="s">
        <v>133</v>
      </c>
      <c r="D1149" s="27" t="s">
        <v>271</v>
      </c>
      <c r="E1149" s="18" t="s">
        <v>134</v>
      </c>
      <c r="F1149" s="19">
        <v>42812</v>
      </c>
      <c r="G1149" s="27" t="s">
        <v>274</v>
      </c>
      <c r="H1149" s="20"/>
      <c r="I1149" s="20"/>
      <c r="J1149" s="22">
        <v>-1.17</v>
      </c>
      <c r="K1149" s="20"/>
      <c r="L1149" s="20"/>
      <c r="M1149" s="20"/>
      <c r="N1149" s="20"/>
      <c r="O1149" s="22">
        <v>-0.01</v>
      </c>
      <c r="P1149" s="22">
        <v>0.01</v>
      </c>
      <c r="Q1149" s="28">
        <f t="shared" si="36"/>
        <v>0</v>
      </c>
      <c r="R1149" s="22">
        <v>-0.06</v>
      </c>
      <c r="S1149" s="20"/>
      <c r="T1149" s="28">
        <f t="shared" si="37"/>
        <v>-0.06</v>
      </c>
      <c r="U1149" s="20"/>
      <c r="W1149" s="135">
        <f t="array" ref="W1149">SUM(($D1149=W$25)*($G1149="CM")*($H1149:$P1149))</f>
        <v>0</v>
      </c>
      <c r="X1149" s="135">
        <f t="array" ref="X1149">SUM(($D1149=W$25)*($G1149&lt;&gt;"CM")*($H1149:$P1149))</f>
        <v>-1.17</v>
      </c>
      <c r="AA1149" s="135">
        <f t="array" ref="AA1149">SUM(($D1149=AA$25)*($G1149="CM")*(H1149+I1149+J1149+K1149+L1149+N1149))</f>
        <v>0</v>
      </c>
      <c r="AB1149" s="135">
        <f t="array" ref="AB1149">SUM(($D1149=AA$25)*($G1149&lt;&gt;"CM")*(H1149+I1149+J1149+K1149+L1149+N1149))</f>
        <v>0</v>
      </c>
    </row>
    <row r="1150" spans="1:28" ht="15.75" thickBot="1" x14ac:dyDescent="0.3">
      <c r="A1150" s="18" t="s">
        <v>22</v>
      </c>
      <c r="B1150" s="18" t="s">
        <v>22</v>
      </c>
      <c r="C1150" s="18" t="s">
        <v>133</v>
      </c>
      <c r="D1150" s="27" t="s">
        <v>271</v>
      </c>
      <c r="E1150" s="18" t="s">
        <v>134</v>
      </c>
      <c r="F1150" s="19">
        <v>42813</v>
      </c>
      <c r="G1150" s="27" t="s">
        <v>274</v>
      </c>
      <c r="H1150" s="21"/>
      <c r="I1150" s="21"/>
      <c r="J1150" s="23">
        <v>131.52000000000001</v>
      </c>
      <c r="K1150" s="21"/>
      <c r="L1150" s="21"/>
      <c r="M1150" s="21"/>
      <c r="N1150" s="21"/>
      <c r="O1150" s="23">
        <v>0.27</v>
      </c>
      <c r="P1150" s="23">
        <v>-0.54</v>
      </c>
      <c r="Q1150" s="28">
        <f t="shared" si="36"/>
        <v>-0.27</v>
      </c>
      <c r="R1150" s="23">
        <v>7.14</v>
      </c>
      <c r="S1150" s="21"/>
      <c r="T1150" s="28">
        <f t="shared" si="37"/>
        <v>7.14</v>
      </c>
      <c r="U1150" s="21"/>
      <c r="W1150" s="135">
        <f t="array" ref="W1150">SUM(($D1150=W$25)*($G1150="CM")*($H1150:$P1150))</f>
        <v>0</v>
      </c>
      <c r="X1150" s="135">
        <f t="array" ref="X1150">SUM(($D1150=W$25)*($G1150&lt;&gt;"CM")*($H1150:$P1150))</f>
        <v>131.25000000000003</v>
      </c>
      <c r="AA1150" s="135">
        <f t="array" ref="AA1150">SUM(($D1150=AA$25)*($G1150="CM")*(H1150+I1150+J1150+K1150+L1150+N1150))</f>
        <v>0</v>
      </c>
      <c r="AB1150" s="135">
        <f t="array" ref="AB1150">SUM(($D1150=AA$25)*($G1150&lt;&gt;"CM")*(H1150+I1150+J1150+K1150+L1150+N1150))</f>
        <v>0</v>
      </c>
    </row>
    <row r="1151" spans="1:28" ht="15.75" thickBot="1" x14ac:dyDescent="0.3">
      <c r="A1151" s="18" t="s">
        <v>22</v>
      </c>
      <c r="B1151" s="18" t="s">
        <v>22</v>
      </c>
      <c r="C1151" s="18" t="s">
        <v>133</v>
      </c>
      <c r="D1151" s="27" t="s">
        <v>271</v>
      </c>
      <c r="E1151" s="18" t="s">
        <v>134</v>
      </c>
      <c r="F1151" s="19">
        <v>42814</v>
      </c>
      <c r="G1151" s="27" t="s">
        <v>274</v>
      </c>
      <c r="H1151" s="20"/>
      <c r="I1151" s="20"/>
      <c r="J1151" s="22">
        <v>98.64</v>
      </c>
      <c r="K1151" s="20"/>
      <c r="L1151" s="20"/>
      <c r="M1151" s="20"/>
      <c r="N1151" s="20"/>
      <c r="O1151" s="22">
        <v>0.22</v>
      </c>
      <c r="P1151" s="22">
        <v>-0.42</v>
      </c>
      <c r="Q1151" s="28">
        <f t="shared" si="36"/>
        <v>-0.19999999999999998</v>
      </c>
      <c r="R1151" s="22">
        <v>5.34</v>
      </c>
      <c r="S1151" s="20"/>
      <c r="T1151" s="28">
        <f t="shared" si="37"/>
        <v>5.34</v>
      </c>
      <c r="U1151" s="20"/>
      <c r="W1151" s="135">
        <f t="array" ref="W1151">SUM(($D1151=W$25)*($G1151="CM")*($H1151:$P1151))</f>
        <v>0</v>
      </c>
      <c r="X1151" s="135">
        <f t="array" ref="X1151">SUM(($D1151=W$25)*($G1151&lt;&gt;"CM")*($H1151:$P1151))</f>
        <v>98.44</v>
      </c>
      <c r="AA1151" s="135">
        <f t="array" ref="AA1151">SUM(($D1151=AA$25)*($G1151="CM")*(H1151+I1151+J1151+K1151+L1151+N1151))</f>
        <v>0</v>
      </c>
      <c r="AB1151" s="135">
        <f t="array" ref="AB1151">SUM(($D1151=AA$25)*($G1151&lt;&gt;"CM")*(H1151+I1151+J1151+K1151+L1151+N1151))</f>
        <v>0</v>
      </c>
    </row>
    <row r="1152" spans="1:28" ht="15.75" thickBot="1" x14ac:dyDescent="0.3">
      <c r="A1152" s="18" t="s">
        <v>22</v>
      </c>
      <c r="B1152" s="18" t="s">
        <v>22</v>
      </c>
      <c r="C1152" s="18" t="s">
        <v>133</v>
      </c>
      <c r="D1152" s="27" t="s">
        <v>271</v>
      </c>
      <c r="E1152" s="18" t="s">
        <v>134</v>
      </c>
      <c r="F1152" s="19">
        <v>42824</v>
      </c>
      <c r="G1152" s="27" t="s">
        <v>274</v>
      </c>
      <c r="H1152" s="21"/>
      <c r="I1152" s="21"/>
      <c r="J1152" s="23">
        <v>98.64</v>
      </c>
      <c r="K1152" s="21"/>
      <c r="L1152" s="21"/>
      <c r="M1152" s="21"/>
      <c r="N1152" s="21"/>
      <c r="O1152" s="23">
        <v>0.22</v>
      </c>
      <c r="P1152" s="23">
        <v>-0.42</v>
      </c>
      <c r="Q1152" s="28">
        <f t="shared" si="36"/>
        <v>-0.19999999999999998</v>
      </c>
      <c r="R1152" s="23">
        <v>5.35</v>
      </c>
      <c r="S1152" s="21"/>
      <c r="T1152" s="28">
        <f t="shared" si="37"/>
        <v>5.35</v>
      </c>
      <c r="U1152" s="21"/>
      <c r="W1152" s="135">
        <f t="array" ref="W1152">SUM(($D1152=W$25)*($G1152="CM")*($H1152:$P1152))</f>
        <v>0</v>
      </c>
      <c r="X1152" s="135">
        <f t="array" ref="X1152">SUM(($D1152=W$25)*($G1152&lt;&gt;"CM")*($H1152:$P1152))</f>
        <v>98.44</v>
      </c>
      <c r="AA1152" s="135">
        <f t="array" ref="AA1152">SUM(($D1152=AA$25)*($G1152="CM")*(H1152+I1152+J1152+K1152+L1152+N1152))</f>
        <v>0</v>
      </c>
      <c r="AB1152" s="135">
        <f t="array" ref="AB1152">SUM(($D1152=AA$25)*($G1152&lt;&gt;"CM")*(H1152+I1152+J1152+K1152+L1152+N1152))</f>
        <v>0</v>
      </c>
    </row>
    <row r="1153" spans="1:28" ht="15.75" thickBot="1" x14ac:dyDescent="0.3">
      <c r="A1153" s="18" t="s">
        <v>22</v>
      </c>
      <c r="B1153" s="18" t="s">
        <v>22</v>
      </c>
      <c r="C1153" s="18" t="s">
        <v>133</v>
      </c>
      <c r="D1153" s="27" t="s">
        <v>271</v>
      </c>
      <c r="E1153" s="18" t="s">
        <v>134</v>
      </c>
      <c r="F1153" s="19">
        <v>42828</v>
      </c>
      <c r="G1153" s="27" t="s">
        <v>273</v>
      </c>
      <c r="H1153" s="20"/>
      <c r="I1153" s="20"/>
      <c r="J1153" s="22">
        <v>733.66</v>
      </c>
      <c r="K1153" s="20"/>
      <c r="L1153" s="20"/>
      <c r="M1153" s="20"/>
      <c r="N1153" s="20"/>
      <c r="O1153" s="22">
        <v>-13.67</v>
      </c>
      <c r="P1153" s="22">
        <v>-1</v>
      </c>
      <c r="Q1153" s="28">
        <f t="shared" si="36"/>
        <v>-14.67</v>
      </c>
      <c r="R1153" s="22">
        <v>47.68</v>
      </c>
      <c r="S1153" s="20"/>
      <c r="T1153" s="28">
        <f t="shared" si="37"/>
        <v>47.68</v>
      </c>
      <c r="U1153" s="20"/>
      <c r="W1153" s="135">
        <f t="array" ref="W1153">SUM(($D1153=W$25)*($G1153="CM")*($H1153:$P1153))</f>
        <v>718.99</v>
      </c>
      <c r="X1153" s="135">
        <f t="array" ref="X1153">SUM(($D1153=W$25)*($G1153&lt;&gt;"CM")*($H1153:$P1153))</f>
        <v>0</v>
      </c>
      <c r="AA1153" s="135">
        <f t="array" ref="AA1153">SUM(($D1153=AA$25)*($G1153="CM")*(H1153+I1153+J1153+K1153+L1153+N1153))</f>
        <v>0</v>
      </c>
      <c r="AB1153" s="135">
        <f t="array" ref="AB1153">SUM(($D1153=AA$25)*($G1153&lt;&gt;"CM")*(H1153+I1153+J1153+K1153+L1153+N1153))</f>
        <v>0</v>
      </c>
    </row>
    <row r="1154" spans="1:28" ht="15.75" thickBot="1" x14ac:dyDescent="0.3">
      <c r="A1154" s="18" t="s">
        <v>22</v>
      </c>
      <c r="B1154" s="18" t="s">
        <v>22</v>
      </c>
      <c r="C1154" s="18" t="s">
        <v>133</v>
      </c>
      <c r="D1154" s="27" t="s">
        <v>271</v>
      </c>
      <c r="E1154" s="18" t="s">
        <v>134</v>
      </c>
      <c r="F1154" s="19">
        <v>42829</v>
      </c>
      <c r="G1154" s="27" t="s">
        <v>273</v>
      </c>
      <c r="H1154" s="21"/>
      <c r="I1154" s="21"/>
      <c r="J1154" s="23">
        <v>308.27999999999997</v>
      </c>
      <c r="K1154" s="21"/>
      <c r="L1154" s="21"/>
      <c r="M1154" s="21"/>
      <c r="N1154" s="21"/>
      <c r="O1154" s="23">
        <v>-5.58</v>
      </c>
      <c r="P1154" s="23">
        <v>-0.38</v>
      </c>
      <c r="Q1154" s="28">
        <f t="shared" si="36"/>
        <v>-5.96</v>
      </c>
      <c r="R1154" s="23">
        <v>20.04</v>
      </c>
      <c r="S1154" s="21"/>
      <c r="T1154" s="28">
        <f t="shared" si="37"/>
        <v>20.04</v>
      </c>
      <c r="U1154" s="21"/>
      <c r="W1154" s="135">
        <f t="array" ref="W1154">SUM(($D1154=W$25)*($G1154="CM")*($H1154:$P1154))</f>
        <v>302.32</v>
      </c>
      <c r="X1154" s="135">
        <f t="array" ref="X1154">SUM(($D1154=W$25)*($G1154&lt;&gt;"CM")*($H1154:$P1154))</f>
        <v>0</v>
      </c>
      <c r="AA1154" s="135">
        <f t="array" ref="AA1154">SUM(($D1154=AA$25)*($G1154="CM")*(H1154+I1154+J1154+K1154+L1154+N1154))</f>
        <v>0</v>
      </c>
      <c r="AB1154" s="135">
        <f t="array" ref="AB1154">SUM(($D1154=AA$25)*($G1154&lt;&gt;"CM")*(H1154+I1154+J1154+K1154+L1154+N1154))</f>
        <v>0</v>
      </c>
    </row>
    <row r="1155" spans="1:28" ht="15.75" thickBot="1" x14ac:dyDescent="0.3">
      <c r="A1155" s="18" t="s">
        <v>22</v>
      </c>
      <c r="B1155" s="18" t="s">
        <v>22</v>
      </c>
      <c r="C1155" s="18" t="s">
        <v>133</v>
      </c>
      <c r="D1155" s="27" t="s">
        <v>271</v>
      </c>
      <c r="E1155" s="18" t="s">
        <v>134</v>
      </c>
      <c r="F1155" s="19">
        <v>42830</v>
      </c>
      <c r="G1155" s="27" t="s">
        <v>273</v>
      </c>
      <c r="H1155" s="20"/>
      <c r="I1155" s="20"/>
      <c r="J1155" s="22">
        <v>319.35000000000002</v>
      </c>
      <c r="K1155" s="20"/>
      <c r="L1155" s="20"/>
      <c r="M1155" s="20"/>
      <c r="N1155" s="20"/>
      <c r="O1155" s="22">
        <v>-6.2</v>
      </c>
      <c r="P1155" s="22">
        <v>-0.55000000000000004</v>
      </c>
      <c r="Q1155" s="28">
        <f t="shared" si="36"/>
        <v>-6.75</v>
      </c>
      <c r="R1155" s="22">
        <v>20.76</v>
      </c>
      <c r="S1155" s="20"/>
      <c r="T1155" s="28">
        <f t="shared" si="37"/>
        <v>20.76</v>
      </c>
      <c r="U1155" s="20"/>
      <c r="W1155" s="135">
        <f t="array" ref="W1155">SUM(($D1155=W$25)*($G1155="CM")*($H1155:$P1155))</f>
        <v>312.60000000000002</v>
      </c>
      <c r="X1155" s="135">
        <f t="array" ref="X1155">SUM(($D1155=W$25)*($G1155&lt;&gt;"CM")*($H1155:$P1155))</f>
        <v>0</v>
      </c>
      <c r="AA1155" s="135">
        <f t="array" ref="AA1155">SUM(($D1155=AA$25)*($G1155="CM")*(H1155+I1155+J1155+K1155+L1155+N1155))</f>
        <v>0</v>
      </c>
      <c r="AB1155" s="135">
        <f t="array" ref="AB1155">SUM(($D1155=AA$25)*($G1155&lt;&gt;"CM")*(H1155+I1155+J1155+K1155+L1155+N1155))</f>
        <v>0</v>
      </c>
    </row>
    <row r="1156" spans="1:28" ht="15.75" thickBot="1" x14ac:dyDescent="0.3">
      <c r="A1156" s="18" t="s">
        <v>22</v>
      </c>
      <c r="B1156" s="18" t="s">
        <v>22</v>
      </c>
      <c r="C1156" s="18" t="s">
        <v>133</v>
      </c>
      <c r="D1156" s="27" t="s">
        <v>271</v>
      </c>
      <c r="E1156" s="18" t="s">
        <v>134</v>
      </c>
      <c r="F1156" s="19">
        <v>42831</v>
      </c>
      <c r="G1156" s="27" t="s">
        <v>273</v>
      </c>
      <c r="H1156" s="21"/>
      <c r="I1156" s="21"/>
      <c r="J1156" s="23">
        <v>359.66</v>
      </c>
      <c r="K1156" s="21"/>
      <c r="L1156" s="21"/>
      <c r="M1156" s="21"/>
      <c r="N1156" s="21"/>
      <c r="O1156" s="23">
        <v>-6.45</v>
      </c>
      <c r="P1156" s="23">
        <v>-0.48</v>
      </c>
      <c r="Q1156" s="28">
        <f t="shared" si="36"/>
        <v>-6.93</v>
      </c>
      <c r="R1156" s="23">
        <v>23.39</v>
      </c>
      <c r="S1156" s="21"/>
      <c r="T1156" s="28">
        <f t="shared" si="37"/>
        <v>23.39</v>
      </c>
      <c r="U1156" s="21"/>
      <c r="W1156" s="135">
        <f t="array" ref="W1156">SUM(($D1156=W$25)*($G1156="CM")*($H1156:$P1156))</f>
        <v>352.73</v>
      </c>
      <c r="X1156" s="135">
        <f t="array" ref="X1156">SUM(($D1156=W$25)*($G1156&lt;&gt;"CM")*($H1156:$P1156))</f>
        <v>0</v>
      </c>
      <c r="AA1156" s="135">
        <f t="array" ref="AA1156">SUM(($D1156=AA$25)*($G1156="CM")*(H1156+I1156+J1156+K1156+L1156+N1156))</f>
        <v>0</v>
      </c>
      <c r="AB1156" s="135">
        <f t="array" ref="AB1156">SUM(($D1156=AA$25)*($G1156&lt;&gt;"CM")*(H1156+I1156+J1156+K1156+L1156+N1156))</f>
        <v>0</v>
      </c>
    </row>
    <row r="1157" spans="1:28" ht="15.75" thickBot="1" x14ac:dyDescent="0.3">
      <c r="A1157" s="18" t="s">
        <v>22</v>
      </c>
      <c r="B1157" s="18" t="s">
        <v>22</v>
      </c>
      <c r="C1157" s="18" t="s">
        <v>133</v>
      </c>
      <c r="D1157" s="27" t="s">
        <v>271</v>
      </c>
      <c r="E1157" s="18" t="s">
        <v>134</v>
      </c>
      <c r="F1157" s="19">
        <v>42832</v>
      </c>
      <c r="G1157" s="27" t="s">
        <v>273</v>
      </c>
      <c r="H1157" s="20"/>
      <c r="I1157" s="20"/>
      <c r="J1157" s="22">
        <v>659.72</v>
      </c>
      <c r="K1157" s="20"/>
      <c r="L1157" s="20"/>
      <c r="M1157" s="20"/>
      <c r="N1157" s="20"/>
      <c r="O1157" s="22">
        <v>-11.65</v>
      </c>
      <c r="P1157" s="22">
        <v>-0.85</v>
      </c>
      <c r="Q1157" s="28">
        <f t="shared" si="36"/>
        <v>-12.5</v>
      </c>
      <c r="R1157" s="22">
        <v>42.91</v>
      </c>
      <c r="S1157" s="20"/>
      <c r="T1157" s="28">
        <f t="shared" si="37"/>
        <v>42.91</v>
      </c>
      <c r="U1157" s="20"/>
      <c r="W1157" s="135">
        <f t="array" ref="W1157">SUM(($D1157=W$25)*($G1157="CM")*($H1157:$P1157))</f>
        <v>647.22</v>
      </c>
      <c r="X1157" s="135">
        <f t="array" ref="X1157">SUM(($D1157=W$25)*($G1157&lt;&gt;"CM")*($H1157:$P1157))</f>
        <v>0</v>
      </c>
      <c r="AA1157" s="135">
        <f t="array" ref="AA1157">SUM(($D1157=AA$25)*($G1157="CM")*(H1157+I1157+J1157+K1157+L1157+N1157))</f>
        <v>0</v>
      </c>
      <c r="AB1157" s="135">
        <f t="array" ref="AB1157">SUM(($D1157=AA$25)*($G1157&lt;&gt;"CM")*(H1157+I1157+J1157+K1157+L1157+N1157))</f>
        <v>0</v>
      </c>
    </row>
    <row r="1158" spans="1:28" ht="15.75" thickBot="1" x14ac:dyDescent="0.3">
      <c r="A1158" s="18" t="s">
        <v>22</v>
      </c>
      <c r="B1158" s="18" t="s">
        <v>22</v>
      </c>
      <c r="C1158" s="18" t="s">
        <v>133</v>
      </c>
      <c r="D1158" s="27" t="s">
        <v>271</v>
      </c>
      <c r="E1158" s="18" t="s">
        <v>134</v>
      </c>
      <c r="F1158" s="19">
        <v>42833</v>
      </c>
      <c r="G1158" s="27" t="s">
        <v>273</v>
      </c>
      <c r="H1158" s="21"/>
      <c r="I1158" s="21"/>
      <c r="J1158" s="23">
        <v>433.62</v>
      </c>
      <c r="K1158" s="21"/>
      <c r="L1158" s="21"/>
      <c r="M1158" s="21"/>
      <c r="N1158" s="21"/>
      <c r="O1158" s="23">
        <v>-7.96</v>
      </c>
      <c r="P1158" s="23">
        <v>-0.56999999999999995</v>
      </c>
      <c r="Q1158" s="28">
        <f t="shared" si="36"/>
        <v>-8.5299999999999994</v>
      </c>
      <c r="R1158" s="23">
        <v>28.21</v>
      </c>
      <c r="S1158" s="21"/>
      <c r="T1158" s="28">
        <f t="shared" si="37"/>
        <v>28.21</v>
      </c>
      <c r="U1158" s="21"/>
      <c r="W1158" s="135">
        <f t="array" ref="W1158">SUM(($D1158=W$25)*($G1158="CM")*($H1158:$P1158))</f>
        <v>425.09000000000003</v>
      </c>
      <c r="X1158" s="135">
        <f t="array" ref="X1158">SUM(($D1158=W$25)*($G1158&lt;&gt;"CM")*($H1158:$P1158))</f>
        <v>0</v>
      </c>
      <c r="AA1158" s="135">
        <f t="array" ref="AA1158">SUM(($D1158=AA$25)*($G1158="CM")*(H1158+I1158+J1158+K1158+L1158+N1158))</f>
        <v>0</v>
      </c>
      <c r="AB1158" s="135">
        <f t="array" ref="AB1158">SUM(($D1158=AA$25)*($G1158&lt;&gt;"CM")*(H1158+I1158+J1158+K1158+L1158+N1158))</f>
        <v>0</v>
      </c>
    </row>
    <row r="1159" spans="1:28" ht="15.75" thickBot="1" x14ac:dyDescent="0.3">
      <c r="A1159" s="18" t="s">
        <v>22</v>
      </c>
      <c r="B1159" s="18" t="s">
        <v>22</v>
      </c>
      <c r="C1159" s="18" t="s">
        <v>133</v>
      </c>
      <c r="D1159" s="27" t="s">
        <v>271</v>
      </c>
      <c r="E1159" s="18" t="s">
        <v>134</v>
      </c>
      <c r="F1159" s="19">
        <v>42834</v>
      </c>
      <c r="G1159" s="27" t="s">
        <v>273</v>
      </c>
      <c r="H1159" s="20"/>
      <c r="I1159" s="20"/>
      <c r="J1159" s="22">
        <v>1872.3</v>
      </c>
      <c r="K1159" s="20"/>
      <c r="L1159" s="20"/>
      <c r="M1159" s="20"/>
      <c r="N1159" s="20"/>
      <c r="O1159" s="22">
        <v>-32.880000000000003</v>
      </c>
      <c r="P1159" s="22">
        <v>-2.44</v>
      </c>
      <c r="Q1159" s="28">
        <f t="shared" si="36"/>
        <v>-35.32</v>
      </c>
      <c r="R1159" s="22">
        <v>121.81</v>
      </c>
      <c r="S1159" s="20"/>
      <c r="T1159" s="28">
        <f t="shared" si="37"/>
        <v>121.81</v>
      </c>
      <c r="U1159" s="20"/>
      <c r="W1159" s="135">
        <f t="array" ref="W1159">SUM(($D1159=W$25)*($G1159="CM")*($H1159:$P1159))</f>
        <v>1836.9799999999998</v>
      </c>
      <c r="X1159" s="135">
        <f t="array" ref="X1159">SUM(($D1159=W$25)*($G1159&lt;&gt;"CM")*($H1159:$P1159))</f>
        <v>0</v>
      </c>
      <c r="AA1159" s="135">
        <f t="array" ref="AA1159">SUM(($D1159=AA$25)*($G1159="CM")*(H1159+I1159+J1159+K1159+L1159+N1159))</f>
        <v>0</v>
      </c>
      <c r="AB1159" s="135">
        <f t="array" ref="AB1159">SUM(($D1159=AA$25)*($G1159&lt;&gt;"CM")*(H1159+I1159+J1159+K1159+L1159+N1159))</f>
        <v>0</v>
      </c>
    </row>
    <row r="1160" spans="1:28" ht="15.75" thickBot="1" x14ac:dyDescent="0.3">
      <c r="A1160" s="18" t="s">
        <v>22</v>
      </c>
      <c r="B1160" s="18" t="s">
        <v>22</v>
      </c>
      <c r="C1160" s="18" t="s">
        <v>133</v>
      </c>
      <c r="D1160" s="27" t="s">
        <v>271</v>
      </c>
      <c r="E1160" s="18" t="s">
        <v>134</v>
      </c>
      <c r="F1160" s="19">
        <v>42835</v>
      </c>
      <c r="G1160" s="27" t="s">
        <v>273</v>
      </c>
      <c r="H1160" s="21"/>
      <c r="I1160" s="21"/>
      <c r="J1160" s="23">
        <v>201.4</v>
      </c>
      <c r="K1160" s="21"/>
      <c r="L1160" s="21"/>
      <c r="M1160" s="21"/>
      <c r="N1160" s="21"/>
      <c r="O1160" s="23">
        <v>-3.9</v>
      </c>
      <c r="P1160" s="23">
        <v>-0.27</v>
      </c>
      <c r="Q1160" s="28">
        <f t="shared" si="36"/>
        <v>-4.17</v>
      </c>
      <c r="R1160" s="23">
        <v>13.08</v>
      </c>
      <c r="S1160" s="21"/>
      <c r="T1160" s="28">
        <f t="shared" si="37"/>
        <v>13.08</v>
      </c>
      <c r="U1160" s="21"/>
      <c r="W1160" s="135">
        <f t="array" ref="W1160">SUM(($D1160=W$25)*($G1160="CM")*($H1160:$P1160))</f>
        <v>197.23</v>
      </c>
      <c r="X1160" s="135">
        <f t="array" ref="X1160">SUM(($D1160=W$25)*($G1160&lt;&gt;"CM")*($H1160:$P1160))</f>
        <v>0</v>
      </c>
      <c r="AA1160" s="135">
        <f t="array" ref="AA1160">SUM(($D1160=AA$25)*($G1160="CM")*(H1160+I1160+J1160+K1160+L1160+N1160))</f>
        <v>0</v>
      </c>
      <c r="AB1160" s="135">
        <f t="array" ref="AB1160">SUM(($D1160=AA$25)*($G1160&lt;&gt;"CM")*(H1160+I1160+J1160+K1160+L1160+N1160))</f>
        <v>0</v>
      </c>
    </row>
    <row r="1161" spans="1:28" ht="15.75" thickBot="1" x14ac:dyDescent="0.3">
      <c r="A1161" s="18" t="s">
        <v>22</v>
      </c>
      <c r="B1161" s="18" t="s">
        <v>22</v>
      </c>
      <c r="C1161" s="18" t="s">
        <v>133</v>
      </c>
      <c r="D1161" s="27" t="s">
        <v>271</v>
      </c>
      <c r="E1161" s="18" t="s">
        <v>134</v>
      </c>
      <c r="F1161" s="19">
        <v>42836</v>
      </c>
      <c r="G1161" s="27" t="s">
        <v>273</v>
      </c>
      <c r="H1161" s="20"/>
      <c r="I1161" s="20"/>
      <c r="J1161" s="22">
        <v>285.66000000000003</v>
      </c>
      <c r="K1161" s="20"/>
      <c r="L1161" s="20"/>
      <c r="M1161" s="20"/>
      <c r="N1161" s="20"/>
      <c r="O1161" s="22">
        <v>-5.09</v>
      </c>
      <c r="P1161" s="22">
        <v>-0.35</v>
      </c>
      <c r="Q1161" s="28">
        <f t="shared" si="36"/>
        <v>-5.4399999999999995</v>
      </c>
      <c r="R1161" s="22">
        <v>18.600000000000001</v>
      </c>
      <c r="S1161" s="20"/>
      <c r="T1161" s="28">
        <f t="shared" si="37"/>
        <v>18.600000000000001</v>
      </c>
      <c r="U1161" s="20"/>
      <c r="W1161" s="135">
        <f t="array" ref="W1161">SUM(($D1161=W$25)*($G1161="CM")*($H1161:$P1161))</f>
        <v>280.22000000000003</v>
      </c>
      <c r="X1161" s="135">
        <f t="array" ref="X1161">SUM(($D1161=W$25)*($G1161&lt;&gt;"CM")*($H1161:$P1161))</f>
        <v>0</v>
      </c>
      <c r="AA1161" s="135">
        <f t="array" ref="AA1161">SUM(($D1161=AA$25)*($G1161="CM")*(H1161+I1161+J1161+K1161+L1161+N1161))</f>
        <v>0</v>
      </c>
      <c r="AB1161" s="135">
        <f t="array" ref="AB1161">SUM(($D1161=AA$25)*($G1161&lt;&gt;"CM")*(H1161+I1161+J1161+K1161+L1161+N1161))</f>
        <v>0</v>
      </c>
    </row>
    <row r="1162" spans="1:28" ht="15.75" thickBot="1" x14ac:dyDescent="0.3">
      <c r="A1162" s="18" t="s">
        <v>22</v>
      </c>
      <c r="B1162" s="18" t="s">
        <v>22</v>
      </c>
      <c r="C1162" s="18" t="s">
        <v>133</v>
      </c>
      <c r="D1162" s="27" t="s">
        <v>271</v>
      </c>
      <c r="E1162" s="18" t="s">
        <v>134</v>
      </c>
      <c r="F1162" s="19">
        <v>42837</v>
      </c>
      <c r="G1162" s="27" t="s">
        <v>273</v>
      </c>
      <c r="H1162" s="21"/>
      <c r="I1162" s="21"/>
      <c r="J1162" s="23">
        <v>353.48</v>
      </c>
      <c r="K1162" s="21"/>
      <c r="L1162" s="21"/>
      <c r="M1162" s="21"/>
      <c r="N1162" s="21"/>
      <c r="O1162" s="23">
        <v>-6.24</v>
      </c>
      <c r="P1162" s="23">
        <v>-0.48</v>
      </c>
      <c r="Q1162" s="28">
        <f t="shared" si="36"/>
        <v>-6.7200000000000006</v>
      </c>
      <c r="R1162" s="23">
        <v>22.99</v>
      </c>
      <c r="S1162" s="21"/>
      <c r="T1162" s="28">
        <f t="shared" si="37"/>
        <v>22.99</v>
      </c>
      <c r="U1162" s="21"/>
      <c r="W1162" s="135">
        <f t="array" ref="W1162">SUM(($D1162=W$25)*($G1162="CM")*($H1162:$P1162))</f>
        <v>346.76</v>
      </c>
      <c r="X1162" s="135">
        <f t="array" ref="X1162">SUM(($D1162=W$25)*($G1162&lt;&gt;"CM")*($H1162:$P1162))</f>
        <v>0</v>
      </c>
      <c r="AA1162" s="135">
        <f t="array" ref="AA1162">SUM(($D1162=AA$25)*($G1162="CM")*(H1162+I1162+J1162+K1162+L1162+N1162))</f>
        <v>0</v>
      </c>
      <c r="AB1162" s="135">
        <f t="array" ref="AB1162">SUM(($D1162=AA$25)*($G1162&lt;&gt;"CM")*(H1162+I1162+J1162+K1162+L1162+N1162))</f>
        <v>0</v>
      </c>
    </row>
    <row r="1163" spans="1:28" ht="15.75" thickBot="1" x14ac:dyDescent="0.3">
      <c r="A1163" s="18" t="s">
        <v>22</v>
      </c>
      <c r="B1163" s="18" t="s">
        <v>22</v>
      </c>
      <c r="C1163" s="18" t="s">
        <v>133</v>
      </c>
      <c r="D1163" s="27" t="s">
        <v>271</v>
      </c>
      <c r="E1163" s="18" t="s">
        <v>134</v>
      </c>
      <c r="F1163" s="19">
        <v>42838</v>
      </c>
      <c r="G1163" s="27" t="s">
        <v>273</v>
      </c>
      <c r="H1163" s="20"/>
      <c r="I1163" s="20"/>
      <c r="J1163" s="22">
        <v>923.84</v>
      </c>
      <c r="K1163" s="20"/>
      <c r="L1163" s="20"/>
      <c r="M1163" s="20"/>
      <c r="N1163" s="20"/>
      <c r="O1163" s="22">
        <v>-15.44</v>
      </c>
      <c r="P1163" s="22">
        <v>-1.17</v>
      </c>
      <c r="Q1163" s="28">
        <f t="shared" si="36"/>
        <v>-16.61</v>
      </c>
      <c r="R1163" s="22">
        <v>60.18</v>
      </c>
      <c r="S1163" s="20"/>
      <c r="T1163" s="28">
        <f t="shared" si="37"/>
        <v>60.18</v>
      </c>
      <c r="U1163" s="20"/>
      <c r="W1163" s="135">
        <f t="array" ref="W1163">SUM(($D1163=W$25)*($G1163="CM")*($H1163:$P1163))</f>
        <v>907.23</v>
      </c>
      <c r="X1163" s="135">
        <f t="array" ref="X1163">SUM(($D1163=W$25)*($G1163&lt;&gt;"CM")*($H1163:$P1163))</f>
        <v>0</v>
      </c>
      <c r="AA1163" s="135">
        <f t="array" ref="AA1163">SUM(($D1163=AA$25)*($G1163="CM")*(H1163+I1163+J1163+K1163+L1163+N1163))</f>
        <v>0</v>
      </c>
      <c r="AB1163" s="135">
        <f t="array" ref="AB1163">SUM(($D1163=AA$25)*($G1163&lt;&gt;"CM")*(H1163+I1163+J1163+K1163+L1163+N1163))</f>
        <v>0</v>
      </c>
    </row>
    <row r="1164" spans="1:28" ht="15.75" thickBot="1" x14ac:dyDescent="0.3">
      <c r="A1164" s="18" t="s">
        <v>22</v>
      </c>
      <c r="B1164" s="18" t="s">
        <v>22</v>
      </c>
      <c r="C1164" s="18" t="s">
        <v>133</v>
      </c>
      <c r="D1164" s="27" t="s">
        <v>271</v>
      </c>
      <c r="E1164" s="18" t="s">
        <v>134</v>
      </c>
      <c r="F1164" s="19">
        <v>42839</v>
      </c>
      <c r="G1164" s="27" t="s">
        <v>273</v>
      </c>
      <c r="H1164" s="21"/>
      <c r="I1164" s="21"/>
      <c r="J1164" s="23">
        <v>191.14</v>
      </c>
      <c r="K1164" s="21"/>
      <c r="L1164" s="21"/>
      <c r="M1164" s="21"/>
      <c r="N1164" s="21"/>
      <c r="O1164" s="23">
        <v>-3.59</v>
      </c>
      <c r="P1164" s="23">
        <v>-0.26</v>
      </c>
      <c r="Q1164" s="28">
        <f t="shared" si="36"/>
        <v>-3.8499999999999996</v>
      </c>
      <c r="R1164" s="23">
        <v>12.42</v>
      </c>
      <c r="S1164" s="21"/>
      <c r="T1164" s="28">
        <f t="shared" si="37"/>
        <v>12.42</v>
      </c>
      <c r="U1164" s="21"/>
      <c r="W1164" s="135">
        <f t="array" ref="W1164">SUM(($D1164=W$25)*($G1164="CM")*($H1164:$P1164))</f>
        <v>187.29</v>
      </c>
      <c r="X1164" s="135">
        <f t="array" ref="X1164">SUM(($D1164=W$25)*($G1164&lt;&gt;"CM")*($H1164:$P1164))</f>
        <v>0</v>
      </c>
      <c r="AA1164" s="135">
        <f t="array" ref="AA1164">SUM(($D1164=AA$25)*($G1164="CM")*(H1164+I1164+J1164+K1164+L1164+N1164))</f>
        <v>0</v>
      </c>
      <c r="AB1164" s="135">
        <f t="array" ref="AB1164">SUM(($D1164=AA$25)*($G1164&lt;&gt;"CM")*(H1164+I1164+J1164+K1164+L1164+N1164))</f>
        <v>0</v>
      </c>
    </row>
    <row r="1165" spans="1:28" ht="15.75" thickBot="1" x14ac:dyDescent="0.3">
      <c r="A1165" s="18" t="s">
        <v>22</v>
      </c>
      <c r="B1165" s="18" t="s">
        <v>22</v>
      </c>
      <c r="C1165" s="18" t="s">
        <v>133</v>
      </c>
      <c r="D1165" s="27" t="s">
        <v>271</v>
      </c>
      <c r="E1165" s="18" t="s">
        <v>134</v>
      </c>
      <c r="F1165" s="19">
        <v>42840</v>
      </c>
      <c r="G1165" s="27" t="s">
        <v>273</v>
      </c>
      <c r="H1165" s="20"/>
      <c r="I1165" s="20"/>
      <c r="J1165" s="22">
        <v>265.10000000000002</v>
      </c>
      <c r="K1165" s="20"/>
      <c r="L1165" s="20"/>
      <c r="M1165" s="20"/>
      <c r="N1165" s="20"/>
      <c r="O1165" s="22">
        <v>-5.23</v>
      </c>
      <c r="P1165" s="22">
        <v>-0.36</v>
      </c>
      <c r="Q1165" s="28">
        <f t="shared" si="36"/>
        <v>-5.5900000000000007</v>
      </c>
      <c r="R1165" s="22">
        <v>17.22</v>
      </c>
      <c r="S1165" s="20"/>
      <c r="T1165" s="28">
        <f t="shared" si="37"/>
        <v>17.22</v>
      </c>
      <c r="U1165" s="20"/>
      <c r="W1165" s="135">
        <f t="array" ref="W1165">SUM(($D1165=W$25)*($G1165="CM")*($H1165:$P1165))</f>
        <v>259.51</v>
      </c>
      <c r="X1165" s="135">
        <f t="array" ref="X1165">SUM(($D1165=W$25)*($G1165&lt;&gt;"CM")*($H1165:$P1165))</f>
        <v>0</v>
      </c>
      <c r="AA1165" s="135">
        <f t="array" ref="AA1165">SUM(($D1165=AA$25)*($G1165="CM")*(H1165+I1165+J1165+K1165+L1165+N1165))</f>
        <v>0</v>
      </c>
      <c r="AB1165" s="135">
        <f t="array" ref="AB1165">SUM(($D1165=AA$25)*($G1165&lt;&gt;"CM")*(H1165+I1165+J1165+K1165+L1165+N1165))</f>
        <v>0</v>
      </c>
    </row>
    <row r="1166" spans="1:28" ht="15.75" thickBot="1" x14ac:dyDescent="0.3">
      <c r="A1166" s="18" t="s">
        <v>22</v>
      </c>
      <c r="B1166" s="18" t="s">
        <v>22</v>
      </c>
      <c r="C1166" s="18" t="s">
        <v>133</v>
      </c>
      <c r="D1166" s="27" t="s">
        <v>271</v>
      </c>
      <c r="E1166" s="18" t="s">
        <v>134</v>
      </c>
      <c r="F1166" s="19">
        <v>42841</v>
      </c>
      <c r="G1166" s="27" t="s">
        <v>273</v>
      </c>
      <c r="H1166" s="21"/>
      <c r="I1166" s="21"/>
      <c r="J1166" s="23">
        <v>205.52</v>
      </c>
      <c r="K1166" s="21"/>
      <c r="L1166" s="21"/>
      <c r="M1166" s="21"/>
      <c r="N1166" s="21"/>
      <c r="O1166" s="23">
        <v>-3.6</v>
      </c>
      <c r="P1166" s="23">
        <v>-0.26</v>
      </c>
      <c r="Q1166" s="28">
        <f t="shared" si="36"/>
        <v>-3.8600000000000003</v>
      </c>
      <c r="R1166" s="23">
        <v>13.4</v>
      </c>
      <c r="S1166" s="21"/>
      <c r="T1166" s="28">
        <f t="shared" si="37"/>
        <v>13.4</v>
      </c>
      <c r="U1166" s="21"/>
      <c r="W1166" s="135">
        <f t="array" ref="W1166">SUM(($D1166=W$25)*($G1166="CM")*($H1166:$P1166))</f>
        <v>201.66000000000003</v>
      </c>
      <c r="X1166" s="135">
        <f t="array" ref="X1166">SUM(($D1166=W$25)*($G1166&lt;&gt;"CM")*($H1166:$P1166))</f>
        <v>0</v>
      </c>
      <c r="AA1166" s="135">
        <f t="array" ref="AA1166">SUM(($D1166=AA$25)*($G1166="CM")*(H1166+I1166+J1166+K1166+L1166+N1166))</f>
        <v>0</v>
      </c>
      <c r="AB1166" s="135">
        <f t="array" ref="AB1166">SUM(($D1166=AA$25)*($G1166&lt;&gt;"CM")*(H1166+I1166+J1166+K1166+L1166+N1166))</f>
        <v>0</v>
      </c>
    </row>
    <row r="1167" spans="1:28" ht="15.75" thickBot="1" x14ac:dyDescent="0.3">
      <c r="A1167" s="18" t="s">
        <v>22</v>
      </c>
      <c r="B1167" s="18" t="s">
        <v>22</v>
      </c>
      <c r="C1167" s="18" t="s">
        <v>133</v>
      </c>
      <c r="D1167" s="27" t="s">
        <v>271</v>
      </c>
      <c r="E1167" s="18" t="s">
        <v>134</v>
      </c>
      <c r="F1167" s="19">
        <v>42842</v>
      </c>
      <c r="G1167" s="27" t="s">
        <v>273</v>
      </c>
      <c r="H1167" s="20"/>
      <c r="I1167" s="20"/>
      <c r="J1167" s="22">
        <v>496.32</v>
      </c>
      <c r="K1167" s="20"/>
      <c r="L1167" s="20"/>
      <c r="M1167" s="20"/>
      <c r="N1167" s="20"/>
      <c r="O1167" s="22">
        <v>-8.66</v>
      </c>
      <c r="P1167" s="22">
        <v>-0.64</v>
      </c>
      <c r="Q1167" s="28">
        <f t="shared" si="36"/>
        <v>-9.3000000000000007</v>
      </c>
      <c r="R1167" s="22">
        <v>32.299999999999997</v>
      </c>
      <c r="S1167" s="20"/>
      <c r="T1167" s="28">
        <f t="shared" si="37"/>
        <v>32.299999999999997</v>
      </c>
      <c r="U1167" s="20"/>
      <c r="W1167" s="135">
        <f t="array" ref="W1167">SUM(($D1167=W$25)*($G1167="CM")*($H1167:$P1167))</f>
        <v>487.02</v>
      </c>
      <c r="X1167" s="135">
        <f t="array" ref="X1167">SUM(($D1167=W$25)*($G1167&lt;&gt;"CM")*($H1167:$P1167))</f>
        <v>0</v>
      </c>
      <c r="AA1167" s="135">
        <f t="array" ref="AA1167">SUM(($D1167=AA$25)*($G1167="CM")*(H1167+I1167+J1167+K1167+L1167+N1167))</f>
        <v>0</v>
      </c>
      <c r="AB1167" s="135">
        <f t="array" ref="AB1167">SUM(($D1167=AA$25)*($G1167&lt;&gt;"CM")*(H1167+I1167+J1167+K1167+L1167+N1167))</f>
        <v>0</v>
      </c>
    </row>
    <row r="1168" spans="1:28" ht="15.75" thickBot="1" x14ac:dyDescent="0.3">
      <c r="A1168" s="18" t="s">
        <v>22</v>
      </c>
      <c r="B1168" s="18" t="s">
        <v>22</v>
      </c>
      <c r="C1168" s="18" t="s">
        <v>133</v>
      </c>
      <c r="D1168" s="27" t="s">
        <v>271</v>
      </c>
      <c r="E1168" s="18" t="s">
        <v>134</v>
      </c>
      <c r="F1168" s="19">
        <v>42843</v>
      </c>
      <c r="G1168" s="27" t="s">
        <v>273</v>
      </c>
      <c r="H1168" s="21"/>
      <c r="I1168" s="21"/>
      <c r="J1168" s="23">
        <v>441.86</v>
      </c>
      <c r="K1168" s="21"/>
      <c r="L1168" s="21"/>
      <c r="M1168" s="21"/>
      <c r="N1168" s="21"/>
      <c r="O1168" s="23">
        <v>-7.76</v>
      </c>
      <c r="P1168" s="23">
        <v>-0.56000000000000005</v>
      </c>
      <c r="Q1168" s="28">
        <f t="shared" si="36"/>
        <v>-8.32</v>
      </c>
      <c r="R1168" s="23">
        <v>28.78</v>
      </c>
      <c r="S1168" s="21"/>
      <c r="T1168" s="28">
        <f t="shared" si="37"/>
        <v>28.78</v>
      </c>
      <c r="U1168" s="21"/>
      <c r="W1168" s="135">
        <f t="array" ref="W1168">SUM(($D1168=W$25)*($G1168="CM")*($H1168:$P1168))</f>
        <v>433.54</v>
      </c>
      <c r="X1168" s="135">
        <f t="array" ref="X1168">SUM(($D1168=W$25)*($G1168&lt;&gt;"CM")*($H1168:$P1168))</f>
        <v>0</v>
      </c>
      <c r="AA1168" s="135">
        <f t="array" ref="AA1168">SUM(($D1168=AA$25)*($G1168="CM")*(H1168+I1168+J1168+K1168+L1168+N1168))</f>
        <v>0</v>
      </c>
      <c r="AB1168" s="135">
        <f t="array" ref="AB1168">SUM(($D1168=AA$25)*($G1168&lt;&gt;"CM")*(H1168+I1168+J1168+K1168+L1168+N1168))</f>
        <v>0</v>
      </c>
    </row>
    <row r="1169" spans="1:28" ht="15.75" thickBot="1" x14ac:dyDescent="0.3">
      <c r="A1169" s="18" t="s">
        <v>22</v>
      </c>
      <c r="B1169" s="18" t="s">
        <v>22</v>
      </c>
      <c r="C1169" s="18" t="s">
        <v>133</v>
      </c>
      <c r="D1169" s="27" t="s">
        <v>271</v>
      </c>
      <c r="E1169" s="18" t="s">
        <v>134</v>
      </c>
      <c r="F1169" s="19">
        <v>42844</v>
      </c>
      <c r="G1169" s="27" t="s">
        <v>273</v>
      </c>
      <c r="H1169" s="20"/>
      <c r="I1169" s="20"/>
      <c r="J1169" s="22">
        <v>1375.02</v>
      </c>
      <c r="K1169" s="20"/>
      <c r="L1169" s="20"/>
      <c r="M1169" s="20"/>
      <c r="N1169" s="20"/>
      <c r="O1169" s="22">
        <v>-24.07</v>
      </c>
      <c r="P1169" s="22">
        <v>-1.78</v>
      </c>
      <c r="Q1169" s="28">
        <f t="shared" si="36"/>
        <v>-25.85</v>
      </c>
      <c r="R1169" s="22">
        <v>89.46</v>
      </c>
      <c r="S1169" s="20"/>
      <c r="T1169" s="28">
        <f t="shared" si="37"/>
        <v>89.46</v>
      </c>
      <c r="U1169" s="20"/>
      <c r="W1169" s="135">
        <f t="array" ref="W1169">SUM(($D1169=W$25)*($G1169="CM")*($H1169:$P1169))</f>
        <v>1349.17</v>
      </c>
      <c r="X1169" s="135">
        <f t="array" ref="X1169">SUM(($D1169=W$25)*($G1169&lt;&gt;"CM")*($H1169:$P1169))</f>
        <v>0</v>
      </c>
      <c r="AA1169" s="135">
        <f t="array" ref="AA1169">SUM(($D1169=AA$25)*($G1169="CM")*(H1169+I1169+J1169+K1169+L1169+N1169))</f>
        <v>0</v>
      </c>
      <c r="AB1169" s="135">
        <f t="array" ref="AB1169">SUM(($D1169=AA$25)*($G1169&lt;&gt;"CM")*(H1169+I1169+J1169+K1169+L1169+N1169))</f>
        <v>0</v>
      </c>
    </row>
    <row r="1170" spans="1:28" ht="15.75" thickBot="1" x14ac:dyDescent="0.3">
      <c r="A1170" s="18" t="s">
        <v>22</v>
      </c>
      <c r="B1170" s="18" t="s">
        <v>22</v>
      </c>
      <c r="C1170" s="18" t="s">
        <v>133</v>
      </c>
      <c r="D1170" s="27" t="s">
        <v>271</v>
      </c>
      <c r="E1170" s="18" t="s">
        <v>134</v>
      </c>
      <c r="F1170" s="19">
        <v>42845</v>
      </c>
      <c r="G1170" s="27" t="s">
        <v>273</v>
      </c>
      <c r="H1170" s="21"/>
      <c r="I1170" s="21"/>
      <c r="J1170" s="23">
        <v>377.12</v>
      </c>
      <c r="K1170" s="21"/>
      <c r="L1170" s="21"/>
      <c r="M1170" s="21"/>
      <c r="N1170" s="21"/>
      <c r="O1170" s="23">
        <v>-6.97</v>
      </c>
      <c r="P1170" s="23">
        <v>-0.51</v>
      </c>
      <c r="Q1170" s="28">
        <f t="shared" si="36"/>
        <v>-7.4799999999999995</v>
      </c>
      <c r="R1170" s="23">
        <v>24.51</v>
      </c>
      <c r="S1170" s="21"/>
      <c r="T1170" s="28">
        <f t="shared" si="37"/>
        <v>24.51</v>
      </c>
      <c r="U1170" s="21"/>
      <c r="W1170" s="135">
        <f t="array" ref="W1170">SUM(($D1170=W$25)*($G1170="CM")*($H1170:$P1170))</f>
        <v>369.64</v>
      </c>
      <c r="X1170" s="135">
        <f t="array" ref="X1170">SUM(($D1170=W$25)*($G1170&lt;&gt;"CM")*($H1170:$P1170))</f>
        <v>0</v>
      </c>
      <c r="AA1170" s="135">
        <f t="array" ref="AA1170">SUM(($D1170=AA$25)*($G1170="CM")*(H1170+I1170+J1170+K1170+L1170+N1170))</f>
        <v>0</v>
      </c>
      <c r="AB1170" s="135">
        <f t="array" ref="AB1170">SUM(($D1170=AA$25)*($G1170&lt;&gt;"CM")*(H1170+I1170+J1170+K1170+L1170+N1170))</f>
        <v>0</v>
      </c>
    </row>
    <row r="1171" spans="1:28" ht="15.75" thickBot="1" x14ac:dyDescent="0.3">
      <c r="A1171" s="18" t="s">
        <v>22</v>
      </c>
      <c r="B1171" s="18" t="s">
        <v>22</v>
      </c>
      <c r="C1171" s="18" t="s">
        <v>133</v>
      </c>
      <c r="D1171" s="27" t="s">
        <v>271</v>
      </c>
      <c r="E1171" s="18" t="s">
        <v>134</v>
      </c>
      <c r="F1171" s="19">
        <v>42849</v>
      </c>
      <c r="G1171" s="27" t="s">
        <v>273</v>
      </c>
      <c r="H1171" s="20"/>
      <c r="I1171" s="20"/>
      <c r="J1171" s="22">
        <v>16.440000000000001</v>
      </c>
      <c r="K1171" s="20"/>
      <c r="L1171" s="20"/>
      <c r="M1171" s="20"/>
      <c r="N1171" s="20"/>
      <c r="O1171" s="22">
        <v>-0.24</v>
      </c>
      <c r="P1171" s="22">
        <v>-0.02</v>
      </c>
      <c r="Q1171" s="28">
        <f t="shared" si="36"/>
        <v>-0.26</v>
      </c>
      <c r="R1171" s="22">
        <v>1.07</v>
      </c>
      <c r="S1171" s="20"/>
      <c r="T1171" s="28">
        <f t="shared" si="37"/>
        <v>1.07</v>
      </c>
      <c r="U1171" s="20"/>
      <c r="W1171" s="135">
        <f t="array" ref="W1171">SUM(($D1171=W$25)*($G1171="CM")*($H1171:$P1171))</f>
        <v>16.180000000000003</v>
      </c>
      <c r="X1171" s="135">
        <f t="array" ref="X1171">SUM(($D1171=W$25)*($G1171&lt;&gt;"CM")*($H1171:$P1171))</f>
        <v>0</v>
      </c>
      <c r="AA1171" s="135">
        <f t="array" ref="AA1171">SUM(($D1171=AA$25)*($G1171="CM")*(H1171+I1171+J1171+K1171+L1171+N1171))</f>
        <v>0</v>
      </c>
      <c r="AB1171" s="135">
        <f t="array" ref="AB1171">SUM(($D1171=AA$25)*($G1171&lt;&gt;"CM")*(H1171+I1171+J1171+K1171+L1171+N1171))</f>
        <v>0</v>
      </c>
    </row>
    <row r="1172" spans="1:28" ht="15.75" thickBot="1" x14ac:dyDescent="0.3">
      <c r="A1172" s="18" t="s">
        <v>22</v>
      </c>
      <c r="B1172" s="18" t="s">
        <v>22</v>
      </c>
      <c r="C1172" s="18" t="s">
        <v>133</v>
      </c>
      <c r="D1172" s="27" t="s">
        <v>271</v>
      </c>
      <c r="E1172" s="18" t="s">
        <v>134</v>
      </c>
      <c r="F1172" s="19">
        <v>42854</v>
      </c>
      <c r="G1172" s="27" t="s">
        <v>273</v>
      </c>
      <c r="H1172" s="21"/>
      <c r="I1172" s="21"/>
      <c r="J1172" s="23">
        <v>318.54000000000002</v>
      </c>
      <c r="K1172" s="21"/>
      <c r="L1172" s="21"/>
      <c r="M1172" s="21"/>
      <c r="N1172" s="21"/>
      <c r="O1172" s="23">
        <v>-5.34</v>
      </c>
      <c r="P1172" s="23">
        <v>-0.39</v>
      </c>
      <c r="Q1172" s="28">
        <f t="shared" si="36"/>
        <v>-5.7299999999999995</v>
      </c>
      <c r="R1172" s="23">
        <v>20.75</v>
      </c>
      <c r="S1172" s="21"/>
      <c r="T1172" s="28">
        <f t="shared" si="37"/>
        <v>20.75</v>
      </c>
      <c r="U1172" s="21"/>
      <c r="W1172" s="135">
        <f t="array" ref="W1172">SUM(($D1172=W$25)*($G1172="CM")*($H1172:$P1172))</f>
        <v>312.81000000000006</v>
      </c>
      <c r="X1172" s="135">
        <f t="array" ref="X1172">SUM(($D1172=W$25)*($G1172&lt;&gt;"CM")*($H1172:$P1172))</f>
        <v>0</v>
      </c>
      <c r="AA1172" s="135">
        <f t="array" ref="AA1172">SUM(($D1172=AA$25)*($G1172="CM")*(H1172+I1172+J1172+K1172+L1172+N1172))</f>
        <v>0</v>
      </c>
      <c r="AB1172" s="135">
        <f t="array" ref="AB1172">SUM(($D1172=AA$25)*($G1172&lt;&gt;"CM")*(H1172+I1172+J1172+K1172+L1172+N1172))</f>
        <v>0</v>
      </c>
    </row>
    <row r="1173" spans="1:28" ht="15.75" thickBot="1" x14ac:dyDescent="0.3">
      <c r="A1173" s="18" t="s">
        <v>22</v>
      </c>
      <c r="B1173" s="18" t="s">
        <v>22</v>
      </c>
      <c r="C1173" s="18" t="s">
        <v>133</v>
      </c>
      <c r="D1173" s="27" t="s">
        <v>271</v>
      </c>
      <c r="E1173" s="18" t="s">
        <v>134</v>
      </c>
      <c r="F1173" s="19">
        <v>42855</v>
      </c>
      <c r="G1173" s="27" t="s">
        <v>273</v>
      </c>
      <c r="H1173" s="20"/>
      <c r="I1173" s="20"/>
      <c r="J1173" s="22">
        <v>534.32000000000005</v>
      </c>
      <c r="K1173" s="20"/>
      <c r="L1173" s="20"/>
      <c r="M1173" s="20"/>
      <c r="N1173" s="20"/>
      <c r="O1173" s="22">
        <v>-8.9700000000000006</v>
      </c>
      <c r="P1173" s="22">
        <v>-0.67</v>
      </c>
      <c r="Q1173" s="28">
        <f t="shared" si="36"/>
        <v>-9.64</v>
      </c>
      <c r="R1173" s="22">
        <v>34.799999999999997</v>
      </c>
      <c r="S1173" s="20"/>
      <c r="T1173" s="28">
        <f t="shared" si="37"/>
        <v>34.799999999999997</v>
      </c>
      <c r="U1173" s="20"/>
      <c r="W1173" s="135">
        <f t="array" ref="W1173">SUM(($D1173=W$25)*($G1173="CM")*($H1173:$P1173))</f>
        <v>524.68000000000006</v>
      </c>
      <c r="X1173" s="135">
        <f t="array" ref="X1173">SUM(($D1173=W$25)*($G1173&lt;&gt;"CM")*($H1173:$P1173))</f>
        <v>0</v>
      </c>
      <c r="AA1173" s="135">
        <f t="array" ref="AA1173">SUM(($D1173=AA$25)*($G1173="CM")*(H1173+I1173+J1173+K1173+L1173+N1173))</f>
        <v>0</v>
      </c>
      <c r="AB1173" s="135">
        <f t="array" ref="AB1173">SUM(($D1173=AA$25)*($G1173&lt;&gt;"CM")*(H1173+I1173+J1173+K1173+L1173+N1173))</f>
        <v>0</v>
      </c>
    </row>
    <row r="1174" spans="1:28" ht="15.75" thickBot="1" x14ac:dyDescent="0.3">
      <c r="A1174" s="18" t="s">
        <v>22</v>
      </c>
      <c r="B1174" s="18" t="s">
        <v>22</v>
      </c>
      <c r="C1174" s="18" t="s">
        <v>135</v>
      </c>
      <c r="D1174" s="27" t="s">
        <v>271</v>
      </c>
      <c r="E1174" s="18" t="s">
        <v>136</v>
      </c>
      <c r="F1174" s="19">
        <v>42814</v>
      </c>
      <c r="G1174" s="27" t="s">
        <v>274</v>
      </c>
      <c r="H1174" s="21"/>
      <c r="I1174" s="21"/>
      <c r="J1174" s="23">
        <v>59.64</v>
      </c>
      <c r="K1174" s="21"/>
      <c r="L1174" s="21"/>
      <c r="M1174" s="21"/>
      <c r="N1174" s="21"/>
      <c r="O1174" s="23">
        <v>0.06</v>
      </c>
      <c r="P1174" s="23">
        <v>-0.12</v>
      </c>
      <c r="Q1174" s="28">
        <f t="shared" si="36"/>
        <v>-0.06</v>
      </c>
      <c r="R1174" s="23">
        <v>3.24</v>
      </c>
      <c r="S1174" s="21"/>
      <c r="T1174" s="28">
        <f t="shared" si="37"/>
        <v>3.24</v>
      </c>
      <c r="U1174" s="21"/>
      <c r="W1174" s="135">
        <f t="array" ref="W1174">SUM(($D1174=W$25)*($G1174="CM")*($H1174:$P1174))</f>
        <v>0</v>
      </c>
      <c r="X1174" s="135">
        <f t="array" ref="X1174">SUM(($D1174=W$25)*($G1174&lt;&gt;"CM")*($H1174:$P1174))</f>
        <v>59.580000000000005</v>
      </c>
      <c r="AA1174" s="135">
        <f t="array" ref="AA1174">SUM(($D1174=AA$25)*($G1174="CM")*(H1174+I1174+J1174+K1174+L1174+N1174))</f>
        <v>0</v>
      </c>
      <c r="AB1174" s="135">
        <f t="array" ref="AB1174">SUM(($D1174=AA$25)*($G1174&lt;&gt;"CM")*(H1174+I1174+J1174+K1174+L1174+N1174))</f>
        <v>0</v>
      </c>
    </row>
    <row r="1175" spans="1:28" ht="15.75" thickBot="1" x14ac:dyDescent="0.3">
      <c r="A1175" s="18" t="s">
        <v>22</v>
      </c>
      <c r="B1175" s="18" t="s">
        <v>22</v>
      </c>
      <c r="C1175" s="18" t="s">
        <v>135</v>
      </c>
      <c r="D1175" s="27" t="s">
        <v>271</v>
      </c>
      <c r="E1175" s="18" t="s">
        <v>136</v>
      </c>
      <c r="F1175" s="19">
        <v>42825</v>
      </c>
      <c r="G1175" s="27" t="s">
        <v>274</v>
      </c>
      <c r="H1175" s="20"/>
      <c r="I1175" s="20"/>
      <c r="J1175" s="22">
        <v>44.73</v>
      </c>
      <c r="K1175" s="20"/>
      <c r="L1175" s="20"/>
      <c r="M1175" s="20"/>
      <c r="N1175" s="20"/>
      <c r="O1175" s="22">
        <v>0.04</v>
      </c>
      <c r="P1175" s="22">
        <v>-0.09</v>
      </c>
      <c r="Q1175" s="28">
        <f t="shared" si="36"/>
        <v>-4.9999999999999996E-2</v>
      </c>
      <c r="R1175" s="22">
        <v>2.4300000000000002</v>
      </c>
      <c r="S1175" s="20"/>
      <c r="T1175" s="28">
        <f t="shared" si="37"/>
        <v>2.4300000000000002</v>
      </c>
      <c r="U1175" s="20"/>
      <c r="W1175" s="135">
        <f t="array" ref="W1175">SUM(($D1175=W$25)*($G1175="CM")*($H1175:$P1175))</f>
        <v>0</v>
      </c>
      <c r="X1175" s="135">
        <f t="array" ref="X1175">SUM(($D1175=W$25)*($G1175&lt;&gt;"CM")*($H1175:$P1175))</f>
        <v>44.679999999999993</v>
      </c>
      <c r="AA1175" s="135">
        <f t="array" ref="AA1175">SUM(($D1175=AA$25)*($G1175="CM")*(H1175+I1175+J1175+K1175+L1175+N1175))</f>
        <v>0</v>
      </c>
      <c r="AB1175" s="135">
        <f t="array" ref="AB1175">SUM(($D1175=AA$25)*($G1175&lt;&gt;"CM")*(H1175+I1175+J1175+K1175+L1175+N1175))</f>
        <v>0</v>
      </c>
    </row>
    <row r="1176" spans="1:28" ht="15.75" thickBot="1" x14ac:dyDescent="0.3">
      <c r="A1176" s="18" t="s">
        <v>22</v>
      </c>
      <c r="B1176" s="18" t="s">
        <v>22</v>
      </c>
      <c r="C1176" s="18" t="s">
        <v>135</v>
      </c>
      <c r="D1176" s="27" t="s">
        <v>271</v>
      </c>
      <c r="E1176" s="18" t="s">
        <v>136</v>
      </c>
      <c r="F1176" s="19">
        <v>42828</v>
      </c>
      <c r="G1176" s="27" t="s">
        <v>273</v>
      </c>
      <c r="H1176" s="21"/>
      <c r="I1176" s="21"/>
      <c r="J1176" s="23">
        <v>536.76</v>
      </c>
      <c r="K1176" s="21"/>
      <c r="L1176" s="21"/>
      <c r="M1176" s="21"/>
      <c r="N1176" s="21"/>
      <c r="O1176" s="23">
        <v>-5.0999999999999996</v>
      </c>
      <c r="P1176" s="23">
        <v>-0.38</v>
      </c>
      <c r="Q1176" s="28">
        <f t="shared" si="36"/>
        <v>-5.4799999999999995</v>
      </c>
      <c r="R1176" s="23">
        <v>35.229999999999997</v>
      </c>
      <c r="S1176" s="21"/>
      <c r="T1176" s="28">
        <f t="shared" si="37"/>
        <v>35.229999999999997</v>
      </c>
      <c r="U1176" s="21"/>
      <c r="W1176" s="135">
        <f t="array" ref="W1176">SUM(($D1176=W$25)*($G1176="CM")*($H1176:$P1176))</f>
        <v>531.28</v>
      </c>
      <c r="X1176" s="135">
        <f t="array" ref="X1176">SUM(($D1176=W$25)*($G1176&lt;&gt;"CM")*($H1176:$P1176))</f>
        <v>0</v>
      </c>
      <c r="AA1176" s="135">
        <f t="array" ref="AA1176">SUM(($D1176=AA$25)*($G1176="CM")*(H1176+I1176+J1176+K1176+L1176+N1176))</f>
        <v>0</v>
      </c>
      <c r="AB1176" s="135">
        <f t="array" ref="AB1176">SUM(($D1176=AA$25)*($G1176&lt;&gt;"CM")*(H1176+I1176+J1176+K1176+L1176+N1176))</f>
        <v>0</v>
      </c>
    </row>
    <row r="1177" spans="1:28" ht="15.75" thickBot="1" x14ac:dyDescent="0.3">
      <c r="A1177" s="18" t="s">
        <v>22</v>
      </c>
      <c r="B1177" s="18" t="s">
        <v>22</v>
      </c>
      <c r="C1177" s="18" t="s">
        <v>135</v>
      </c>
      <c r="D1177" s="27" t="s">
        <v>271</v>
      </c>
      <c r="E1177" s="18" t="s">
        <v>136</v>
      </c>
      <c r="F1177" s="19">
        <v>42830</v>
      </c>
      <c r="G1177" s="27" t="s">
        <v>273</v>
      </c>
      <c r="H1177" s="20"/>
      <c r="I1177" s="20"/>
      <c r="J1177" s="22">
        <v>536.76</v>
      </c>
      <c r="K1177" s="20"/>
      <c r="L1177" s="20"/>
      <c r="M1177" s="20"/>
      <c r="N1177" s="20"/>
      <c r="O1177" s="22">
        <v>-5.37</v>
      </c>
      <c r="P1177" s="22">
        <v>-0.41</v>
      </c>
      <c r="Q1177" s="28">
        <f t="shared" si="36"/>
        <v>-5.78</v>
      </c>
      <c r="R1177" s="22">
        <v>35.21</v>
      </c>
      <c r="S1177" s="20"/>
      <c r="T1177" s="28">
        <f t="shared" si="37"/>
        <v>35.21</v>
      </c>
      <c r="U1177" s="20"/>
      <c r="W1177" s="135">
        <f t="array" ref="W1177">SUM(($D1177=W$25)*($G1177="CM")*($H1177:$P1177))</f>
        <v>530.98</v>
      </c>
      <c r="X1177" s="135">
        <f t="array" ref="X1177">SUM(($D1177=W$25)*($G1177&lt;&gt;"CM")*($H1177:$P1177))</f>
        <v>0</v>
      </c>
      <c r="AA1177" s="135">
        <f t="array" ref="AA1177">SUM(($D1177=AA$25)*($G1177="CM")*(H1177+I1177+J1177+K1177+L1177+N1177))</f>
        <v>0</v>
      </c>
      <c r="AB1177" s="135">
        <f t="array" ref="AB1177">SUM(($D1177=AA$25)*($G1177&lt;&gt;"CM")*(H1177+I1177+J1177+K1177+L1177+N1177))</f>
        <v>0</v>
      </c>
    </row>
    <row r="1178" spans="1:28" ht="15.75" thickBot="1" x14ac:dyDescent="0.3">
      <c r="A1178" s="18" t="s">
        <v>22</v>
      </c>
      <c r="B1178" s="18" t="s">
        <v>22</v>
      </c>
      <c r="C1178" s="18" t="s">
        <v>135</v>
      </c>
      <c r="D1178" s="27" t="s">
        <v>271</v>
      </c>
      <c r="E1178" s="18" t="s">
        <v>136</v>
      </c>
      <c r="F1178" s="19">
        <v>42831</v>
      </c>
      <c r="G1178" s="27" t="s">
        <v>273</v>
      </c>
      <c r="H1178" s="21"/>
      <c r="I1178" s="21"/>
      <c r="J1178" s="23">
        <v>745.5</v>
      </c>
      <c r="K1178" s="21"/>
      <c r="L1178" s="21"/>
      <c r="M1178" s="21"/>
      <c r="N1178" s="21"/>
      <c r="O1178" s="23">
        <v>-6.99</v>
      </c>
      <c r="P1178" s="23">
        <v>-0.51</v>
      </c>
      <c r="Q1178" s="28">
        <f t="shared" si="36"/>
        <v>-7.5</v>
      </c>
      <c r="R1178" s="23">
        <v>48.95</v>
      </c>
      <c r="S1178" s="21"/>
      <c r="T1178" s="28">
        <f t="shared" si="37"/>
        <v>48.95</v>
      </c>
      <c r="U1178" s="21"/>
      <c r="W1178" s="135">
        <f t="array" ref="W1178">SUM(($D1178=W$25)*($G1178="CM")*($H1178:$P1178))</f>
        <v>738</v>
      </c>
      <c r="X1178" s="135">
        <f t="array" ref="X1178">SUM(($D1178=W$25)*($G1178&lt;&gt;"CM")*($H1178:$P1178))</f>
        <v>0</v>
      </c>
      <c r="AA1178" s="135">
        <f t="array" ref="AA1178">SUM(($D1178=AA$25)*($G1178="CM")*(H1178+I1178+J1178+K1178+L1178+N1178))</f>
        <v>0</v>
      </c>
      <c r="AB1178" s="135">
        <f t="array" ref="AB1178">SUM(($D1178=AA$25)*($G1178&lt;&gt;"CM")*(H1178+I1178+J1178+K1178+L1178+N1178))</f>
        <v>0</v>
      </c>
    </row>
    <row r="1179" spans="1:28" ht="15.75" thickBot="1" x14ac:dyDescent="0.3">
      <c r="A1179" s="18" t="s">
        <v>22</v>
      </c>
      <c r="B1179" s="18" t="s">
        <v>22</v>
      </c>
      <c r="C1179" s="18" t="s">
        <v>135</v>
      </c>
      <c r="D1179" s="27" t="s">
        <v>271</v>
      </c>
      <c r="E1179" s="18" t="s">
        <v>136</v>
      </c>
      <c r="F1179" s="19">
        <v>42832</v>
      </c>
      <c r="G1179" s="27" t="s">
        <v>273</v>
      </c>
      <c r="H1179" s="20"/>
      <c r="I1179" s="20"/>
      <c r="J1179" s="22">
        <v>536.76</v>
      </c>
      <c r="K1179" s="20"/>
      <c r="L1179" s="20"/>
      <c r="M1179" s="20"/>
      <c r="N1179" s="20"/>
      <c r="O1179" s="22">
        <v>-5.0199999999999996</v>
      </c>
      <c r="P1179" s="22">
        <v>-0.37</v>
      </c>
      <c r="Q1179" s="28">
        <f t="shared" si="36"/>
        <v>-5.39</v>
      </c>
      <c r="R1179" s="22">
        <v>35.24</v>
      </c>
      <c r="S1179" s="20"/>
      <c r="T1179" s="28">
        <f t="shared" si="37"/>
        <v>35.24</v>
      </c>
      <c r="U1179" s="20"/>
      <c r="W1179" s="135">
        <f t="array" ref="W1179">SUM(($D1179=W$25)*($G1179="CM")*($H1179:$P1179))</f>
        <v>531.37</v>
      </c>
      <c r="X1179" s="135">
        <f t="array" ref="X1179">SUM(($D1179=W$25)*($G1179&lt;&gt;"CM")*($H1179:$P1179))</f>
        <v>0</v>
      </c>
      <c r="AA1179" s="135">
        <f t="array" ref="AA1179">SUM(($D1179=AA$25)*($G1179="CM")*(H1179+I1179+J1179+K1179+L1179+N1179))</f>
        <v>0</v>
      </c>
      <c r="AB1179" s="135">
        <f t="array" ref="AB1179">SUM(($D1179=AA$25)*($G1179&lt;&gt;"CM")*(H1179+I1179+J1179+K1179+L1179+N1179))</f>
        <v>0</v>
      </c>
    </row>
    <row r="1180" spans="1:28" ht="15.75" thickBot="1" x14ac:dyDescent="0.3">
      <c r="A1180" s="18" t="s">
        <v>22</v>
      </c>
      <c r="B1180" s="18" t="s">
        <v>22</v>
      </c>
      <c r="C1180" s="18" t="s">
        <v>135</v>
      </c>
      <c r="D1180" s="27" t="s">
        <v>271</v>
      </c>
      <c r="E1180" s="18" t="s">
        <v>136</v>
      </c>
      <c r="F1180" s="19">
        <v>42833</v>
      </c>
      <c r="G1180" s="27" t="s">
        <v>273</v>
      </c>
      <c r="H1180" s="21"/>
      <c r="I1180" s="21"/>
      <c r="J1180" s="23">
        <v>253.47</v>
      </c>
      <c r="K1180" s="21"/>
      <c r="L1180" s="21"/>
      <c r="M1180" s="21"/>
      <c r="N1180" s="21"/>
      <c r="O1180" s="23">
        <v>-2.36</v>
      </c>
      <c r="P1180" s="23">
        <v>-0.18</v>
      </c>
      <c r="Q1180" s="28">
        <f t="shared" si="36"/>
        <v>-2.54</v>
      </c>
      <c r="R1180" s="23">
        <v>16.64</v>
      </c>
      <c r="S1180" s="21"/>
      <c r="T1180" s="28">
        <f t="shared" si="37"/>
        <v>16.64</v>
      </c>
      <c r="U1180" s="21"/>
      <c r="W1180" s="135">
        <f t="array" ref="W1180">SUM(($D1180=W$25)*($G1180="CM")*($H1180:$P1180))</f>
        <v>250.92999999999998</v>
      </c>
      <c r="X1180" s="135">
        <f t="array" ref="X1180">SUM(($D1180=W$25)*($G1180&lt;&gt;"CM")*($H1180:$P1180))</f>
        <v>0</v>
      </c>
      <c r="AA1180" s="135">
        <f t="array" ref="AA1180">SUM(($D1180=AA$25)*($G1180="CM")*(H1180+I1180+J1180+K1180+L1180+N1180))</f>
        <v>0</v>
      </c>
      <c r="AB1180" s="135">
        <f t="array" ref="AB1180">SUM(($D1180=AA$25)*($G1180&lt;&gt;"CM")*(H1180+I1180+J1180+K1180+L1180+N1180))</f>
        <v>0</v>
      </c>
    </row>
    <row r="1181" spans="1:28" ht="15.75" thickBot="1" x14ac:dyDescent="0.3">
      <c r="A1181" s="18" t="s">
        <v>22</v>
      </c>
      <c r="B1181" s="18" t="s">
        <v>22</v>
      </c>
      <c r="C1181" s="18" t="s">
        <v>135</v>
      </c>
      <c r="D1181" s="27" t="s">
        <v>271</v>
      </c>
      <c r="E1181" s="18" t="s">
        <v>136</v>
      </c>
      <c r="F1181" s="19">
        <v>42835</v>
      </c>
      <c r="G1181" s="27" t="s">
        <v>273</v>
      </c>
      <c r="H1181" s="20"/>
      <c r="I1181" s="20"/>
      <c r="J1181" s="22">
        <v>178.92</v>
      </c>
      <c r="K1181" s="20"/>
      <c r="L1181" s="20"/>
      <c r="M1181" s="20"/>
      <c r="N1181" s="20"/>
      <c r="O1181" s="22">
        <v>-1.75</v>
      </c>
      <c r="P1181" s="22">
        <v>-0.13</v>
      </c>
      <c r="Q1181" s="28">
        <f t="shared" si="36"/>
        <v>-1.88</v>
      </c>
      <c r="R1181" s="22">
        <v>11.75</v>
      </c>
      <c r="S1181" s="20"/>
      <c r="T1181" s="28">
        <f t="shared" si="37"/>
        <v>11.75</v>
      </c>
      <c r="U1181" s="20"/>
      <c r="W1181" s="135">
        <f t="array" ref="W1181">SUM(($D1181=W$25)*($G1181="CM")*($H1181:$P1181))</f>
        <v>177.04</v>
      </c>
      <c r="X1181" s="135">
        <f t="array" ref="X1181">SUM(($D1181=W$25)*($G1181&lt;&gt;"CM")*($H1181:$P1181))</f>
        <v>0</v>
      </c>
      <c r="AA1181" s="135">
        <f t="array" ref="AA1181">SUM(($D1181=AA$25)*($G1181="CM")*(H1181+I1181+J1181+K1181+L1181+N1181))</f>
        <v>0</v>
      </c>
      <c r="AB1181" s="135">
        <f t="array" ref="AB1181">SUM(($D1181=AA$25)*($G1181&lt;&gt;"CM")*(H1181+I1181+J1181+K1181+L1181+N1181))</f>
        <v>0</v>
      </c>
    </row>
    <row r="1182" spans="1:28" ht="15.75" thickBot="1" x14ac:dyDescent="0.3">
      <c r="A1182" s="18" t="s">
        <v>22</v>
      </c>
      <c r="B1182" s="18" t="s">
        <v>22</v>
      </c>
      <c r="C1182" s="18" t="s">
        <v>135</v>
      </c>
      <c r="D1182" s="27" t="s">
        <v>271</v>
      </c>
      <c r="E1182" s="18" t="s">
        <v>136</v>
      </c>
      <c r="F1182" s="19">
        <v>42836</v>
      </c>
      <c r="G1182" s="27" t="s">
        <v>273</v>
      </c>
      <c r="H1182" s="21"/>
      <c r="I1182" s="21"/>
      <c r="J1182" s="23">
        <v>223.65</v>
      </c>
      <c r="K1182" s="21"/>
      <c r="L1182" s="21"/>
      <c r="M1182" s="21"/>
      <c r="N1182" s="21"/>
      <c r="O1182" s="23">
        <v>-2.0299999999999998</v>
      </c>
      <c r="P1182" s="23">
        <v>-0.16</v>
      </c>
      <c r="Q1182" s="28">
        <f t="shared" si="36"/>
        <v>-2.19</v>
      </c>
      <c r="R1182" s="23">
        <v>14.69</v>
      </c>
      <c r="S1182" s="21"/>
      <c r="T1182" s="28">
        <f t="shared" si="37"/>
        <v>14.69</v>
      </c>
      <c r="U1182" s="21"/>
      <c r="W1182" s="135">
        <f t="array" ref="W1182">SUM(($D1182=W$25)*($G1182="CM")*($H1182:$P1182))</f>
        <v>221.46</v>
      </c>
      <c r="X1182" s="135">
        <f t="array" ref="X1182">SUM(($D1182=W$25)*($G1182&lt;&gt;"CM")*($H1182:$P1182))</f>
        <v>0</v>
      </c>
      <c r="AA1182" s="135">
        <f t="array" ref="AA1182">SUM(($D1182=AA$25)*($G1182="CM")*(H1182+I1182+J1182+K1182+L1182+N1182))</f>
        <v>0</v>
      </c>
      <c r="AB1182" s="135">
        <f t="array" ref="AB1182">SUM(($D1182=AA$25)*($G1182&lt;&gt;"CM")*(H1182+I1182+J1182+K1182+L1182+N1182))</f>
        <v>0</v>
      </c>
    </row>
    <row r="1183" spans="1:28" ht="15.75" thickBot="1" x14ac:dyDescent="0.3">
      <c r="A1183" s="18" t="s">
        <v>22</v>
      </c>
      <c r="B1183" s="18" t="s">
        <v>22</v>
      </c>
      <c r="C1183" s="18" t="s">
        <v>135</v>
      </c>
      <c r="D1183" s="27" t="s">
        <v>271</v>
      </c>
      <c r="E1183" s="18" t="s">
        <v>136</v>
      </c>
      <c r="F1183" s="19">
        <v>42837</v>
      </c>
      <c r="G1183" s="27" t="s">
        <v>273</v>
      </c>
      <c r="H1183" s="20"/>
      <c r="I1183" s="20"/>
      <c r="J1183" s="22">
        <v>998.97</v>
      </c>
      <c r="K1183" s="20"/>
      <c r="L1183" s="20"/>
      <c r="M1183" s="20"/>
      <c r="N1183" s="20"/>
      <c r="O1183" s="22">
        <v>-9.0299999999999994</v>
      </c>
      <c r="P1183" s="22">
        <v>-0.7</v>
      </c>
      <c r="Q1183" s="28">
        <f t="shared" si="36"/>
        <v>-9.7299999999999986</v>
      </c>
      <c r="R1183" s="22">
        <v>65.59</v>
      </c>
      <c r="S1183" s="20"/>
      <c r="T1183" s="28">
        <f t="shared" si="37"/>
        <v>65.59</v>
      </c>
      <c r="U1183" s="20"/>
      <c r="W1183" s="135">
        <f t="array" ref="W1183">SUM(($D1183=W$25)*($G1183="CM")*($H1183:$P1183))</f>
        <v>989.24</v>
      </c>
      <c r="X1183" s="135">
        <f t="array" ref="X1183">SUM(($D1183=W$25)*($G1183&lt;&gt;"CM")*($H1183:$P1183))</f>
        <v>0</v>
      </c>
      <c r="AA1183" s="135">
        <f t="array" ref="AA1183">SUM(($D1183=AA$25)*($G1183="CM")*(H1183+I1183+J1183+K1183+L1183+N1183))</f>
        <v>0</v>
      </c>
      <c r="AB1183" s="135">
        <f t="array" ref="AB1183">SUM(($D1183=AA$25)*($G1183&lt;&gt;"CM")*(H1183+I1183+J1183+K1183+L1183+N1183))</f>
        <v>0</v>
      </c>
    </row>
    <row r="1184" spans="1:28" ht="15.75" thickBot="1" x14ac:dyDescent="0.3">
      <c r="A1184" s="18" t="s">
        <v>22</v>
      </c>
      <c r="B1184" s="18" t="s">
        <v>22</v>
      </c>
      <c r="C1184" s="18" t="s">
        <v>135</v>
      </c>
      <c r="D1184" s="27" t="s">
        <v>271</v>
      </c>
      <c r="E1184" s="18" t="s">
        <v>136</v>
      </c>
      <c r="F1184" s="19">
        <v>42838</v>
      </c>
      <c r="G1184" s="27" t="s">
        <v>273</v>
      </c>
      <c r="H1184" s="21"/>
      <c r="I1184" s="21"/>
      <c r="J1184" s="23">
        <v>1006.43</v>
      </c>
      <c r="K1184" s="21"/>
      <c r="L1184" s="21"/>
      <c r="M1184" s="21"/>
      <c r="N1184" s="21"/>
      <c r="O1184" s="23">
        <v>-9.01</v>
      </c>
      <c r="P1184" s="23">
        <v>-0.69</v>
      </c>
      <c r="Q1184" s="28">
        <f t="shared" si="36"/>
        <v>-9.6999999999999993</v>
      </c>
      <c r="R1184" s="23">
        <v>66.09</v>
      </c>
      <c r="S1184" s="21"/>
      <c r="T1184" s="28">
        <f t="shared" si="37"/>
        <v>66.09</v>
      </c>
      <c r="U1184" s="21"/>
      <c r="W1184" s="135">
        <f t="array" ref="W1184">SUM(($D1184=W$25)*($G1184="CM")*($H1184:$P1184))</f>
        <v>996.7299999999999</v>
      </c>
      <c r="X1184" s="135">
        <f t="array" ref="X1184">SUM(($D1184=W$25)*($G1184&lt;&gt;"CM")*($H1184:$P1184))</f>
        <v>0</v>
      </c>
      <c r="AA1184" s="135">
        <f t="array" ref="AA1184">SUM(($D1184=AA$25)*($G1184="CM")*(H1184+I1184+J1184+K1184+L1184+N1184))</f>
        <v>0</v>
      </c>
      <c r="AB1184" s="135">
        <f t="array" ref="AB1184">SUM(($D1184=AA$25)*($G1184&lt;&gt;"CM")*(H1184+I1184+J1184+K1184+L1184+N1184))</f>
        <v>0</v>
      </c>
    </row>
    <row r="1185" spans="1:28" ht="15.75" thickBot="1" x14ac:dyDescent="0.3">
      <c r="A1185" s="18" t="s">
        <v>22</v>
      </c>
      <c r="B1185" s="18" t="s">
        <v>22</v>
      </c>
      <c r="C1185" s="18" t="s">
        <v>135</v>
      </c>
      <c r="D1185" s="27" t="s">
        <v>271</v>
      </c>
      <c r="E1185" s="18" t="s">
        <v>136</v>
      </c>
      <c r="F1185" s="19">
        <v>42839</v>
      </c>
      <c r="G1185" s="27" t="s">
        <v>273</v>
      </c>
      <c r="H1185" s="20"/>
      <c r="I1185" s="20"/>
      <c r="J1185" s="22">
        <v>2102.31</v>
      </c>
      <c r="K1185" s="20"/>
      <c r="L1185" s="20"/>
      <c r="M1185" s="20"/>
      <c r="N1185" s="20"/>
      <c r="O1185" s="22">
        <v>-20.75</v>
      </c>
      <c r="P1185" s="22">
        <v>-1.6</v>
      </c>
      <c r="Q1185" s="28">
        <f t="shared" si="36"/>
        <v>-22.35</v>
      </c>
      <c r="R1185" s="22">
        <v>137.91</v>
      </c>
      <c r="S1185" s="20"/>
      <c r="T1185" s="28">
        <f t="shared" si="37"/>
        <v>137.91</v>
      </c>
      <c r="U1185" s="20"/>
      <c r="W1185" s="135">
        <f t="array" ref="W1185">SUM(($D1185=W$25)*($G1185="CM")*($H1185:$P1185))</f>
        <v>2079.96</v>
      </c>
      <c r="X1185" s="135">
        <f t="array" ref="X1185">SUM(($D1185=W$25)*($G1185&lt;&gt;"CM")*($H1185:$P1185))</f>
        <v>0</v>
      </c>
      <c r="AA1185" s="135">
        <f t="array" ref="AA1185">SUM(($D1185=AA$25)*($G1185="CM")*(H1185+I1185+J1185+K1185+L1185+N1185))</f>
        <v>0</v>
      </c>
      <c r="AB1185" s="135">
        <f t="array" ref="AB1185">SUM(($D1185=AA$25)*($G1185&lt;&gt;"CM")*(H1185+I1185+J1185+K1185+L1185+N1185))</f>
        <v>0</v>
      </c>
    </row>
    <row r="1186" spans="1:28" ht="15.75" thickBot="1" x14ac:dyDescent="0.3">
      <c r="A1186" s="18" t="s">
        <v>22</v>
      </c>
      <c r="B1186" s="18" t="s">
        <v>22</v>
      </c>
      <c r="C1186" s="18" t="s">
        <v>135</v>
      </c>
      <c r="D1186" s="27" t="s">
        <v>271</v>
      </c>
      <c r="E1186" s="18" t="s">
        <v>136</v>
      </c>
      <c r="F1186" s="19">
        <v>42840</v>
      </c>
      <c r="G1186" s="27" t="s">
        <v>273</v>
      </c>
      <c r="H1186" s="21"/>
      <c r="I1186" s="21"/>
      <c r="J1186" s="23">
        <v>1133.1600000000001</v>
      </c>
      <c r="K1186" s="21"/>
      <c r="L1186" s="21"/>
      <c r="M1186" s="21"/>
      <c r="N1186" s="21"/>
      <c r="O1186" s="23">
        <v>-11.16</v>
      </c>
      <c r="P1186" s="23">
        <v>-0.85</v>
      </c>
      <c r="Q1186" s="28">
        <f t="shared" si="36"/>
        <v>-12.01</v>
      </c>
      <c r="R1186" s="23">
        <v>74.34</v>
      </c>
      <c r="S1186" s="21"/>
      <c r="T1186" s="28">
        <f t="shared" si="37"/>
        <v>74.34</v>
      </c>
      <c r="U1186" s="21"/>
      <c r="W1186" s="135">
        <f t="array" ref="W1186">SUM(($D1186=W$25)*($G1186="CM")*($H1186:$P1186))</f>
        <v>1121.1500000000001</v>
      </c>
      <c r="X1186" s="135">
        <f t="array" ref="X1186">SUM(($D1186=W$25)*($G1186&lt;&gt;"CM")*($H1186:$P1186))</f>
        <v>0</v>
      </c>
      <c r="AA1186" s="135">
        <f t="array" ref="AA1186">SUM(($D1186=AA$25)*($G1186="CM")*(H1186+I1186+J1186+K1186+L1186+N1186))</f>
        <v>0</v>
      </c>
      <c r="AB1186" s="135">
        <f t="array" ref="AB1186">SUM(($D1186=AA$25)*($G1186&lt;&gt;"CM")*(H1186+I1186+J1186+K1186+L1186+N1186))</f>
        <v>0</v>
      </c>
    </row>
    <row r="1187" spans="1:28" ht="15.75" thickBot="1" x14ac:dyDescent="0.3">
      <c r="A1187" s="18" t="s">
        <v>22</v>
      </c>
      <c r="B1187" s="18" t="s">
        <v>22</v>
      </c>
      <c r="C1187" s="18" t="s">
        <v>135</v>
      </c>
      <c r="D1187" s="27" t="s">
        <v>271</v>
      </c>
      <c r="E1187" s="18" t="s">
        <v>136</v>
      </c>
      <c r="F1187" s="19">
        <v>42841</v>
      </c>
      <c r="G1187" s="27" t="s">
        <v>273</v>
      </c>
      <c r="H1187" s="20"/>
      <c r="I1187" s="20"/>
      <c r="J1187" s="22">
        <v>834.96</v>
      </c>
      <c r="K1187" s="20"/>
      <c r="L1187" s="20"/>
      <c r="M1187" s="20"/>
      <c r="N1187" s="20"/>
      <c r="O1187" s="22">
        <v>-7.66</v>
      </c>
      <c r="P1187" s="22">
        <v>-0.57999999999999996</v>
      </c>
      <c r="Q1187" s="28">
        <f t="shared" si="36"/>
        <v>-8.24</v>
      </c>
      <c r="R1187" s="22">
        <v>54.84</v>
      </c>
      <c r="S1187" s="20"/>
      <c r="T1187" s="28">
        <f t="shared" si="37"/>
        <v>54.84</v>
      </c>
      <c r="U1187" s="20"/>
      <c r="W1187" s="135">
        <f t="array" ref="W1187">SUM(($D1187=W$25)*($G1187="CM")*($H1187:$P1187))</f>
        <v>826.72</v>
      </c>
      <c r="X1187" s="135">
        <f t="array" ref="X1187">SUM(($D1187=W$25)*($G1187&lt;&gt;"CM")*($H1187:$P1187))</f>
        <v>0</v>
      </c>
      <c r="AA1187" s="135">
        <f t="array" ref="AA1187">SUM(($D1187=AA$25)*($G1187="CM")*(H1187+I1187+J1187+K1187+L1187+N1187))</f>
        <v>0</v>
      </c>
      <c r="AB1187" s="135">
        <f t="array" ref="AB1187">SUM(($D1187=AA$25)*($G1187&lt;&gt;"CM")*(H1187+I1187+J1187+K1187+L1187+N1187))</f>
        <v>0</v>
      </c>
    </row>
    <row r="1188" spans="1:28" ht="15.75" thickBot="1" x14ac:dyDescent="0.3">
      <c r="A1188" s="18" t="s">
        <v>22</v>
      </c>
      <c r="B1188" s="18" t="s">
        <v>22</v>
      </c>
      <c r="C1188" s="18" t="s">
        <v>135</v>
      </c>
      <c r="D1188" s="27" t="s">
        <v>271</v>
      </c>
      <c r="E1188" s="18" t="s">
        <v>136</v>
      </c>
      <c r="F1188" s="19">
        <v>42842</v>
      </c>
      <c r="G1188" s="27" t="s">
        <v>273</v>
      </c>
      <c r="H1188" s="21"/>
      <c r="I1188" s="21"/>
      <c r="J1188" s="23">
        <v>164.01</v>
      </c>
      <c r="K1188" s="21"/>
      <c r="L1188" s="21"/>
      <c r="M1188" s="21"/>
      <c r="N1188" s="21"/>
      <c r="O1188" s="23">
        <v>-1.51</v>
      </c>
      <c r="P1188" s="23">
        <v>-0.11</v>
      </c>
      <c r="Q1188" s="28">
        <f t="shared" si="36"/>
        <v>-1.62</v>
      </c>
      <c r="R1188" s="23">
        <v>10.77</v>
      </c>
      <c r="S1188" s="21"/>
      <c r="T1188" s="28">
        <f t="shared" si="37"/>
        <v>10.77</v>
      </c>
      <c r="U1188" s="21"/>
      <c r="W1188" s="135">
        <f t="array" ref="W1188">SUM(($D1188=W$25)*($G1188="CM")*($H1188:$P1188))</f>
        <v>162.38999999999999</v>
      </c>
      <c r="X1188" s="135">
        <f t="array" ref="X1188">SUM(($D1188=W$25)*($G1188&lt;&gt;"CM")*($H1188:$P1188))</f>
        <v>0</v>
      </c>
      <c r="AA1188" s="135">
        <f t="array" ref="AA1188">SUM(($D1188=AA$25)*($G1188="CM")*(H1188+I1188+J1188+K1188+L1188+N1188))</f>
        <v>0</v>
      </c>
      <c r="AB1188" s="135">
        <f t="array" ref="AB1188">SUM(($D1188=AA$25)*($G1188&lt;&gt;"CM")*(H1188+I1188+J1188+K1188+L1188+N1188))</f>
        <v>0</v>
      </c>
    </row>
    <row r="1189" spans="1:28" ht="15.75" thickBot="1" x14ac:dyDescent="0.3">
      <c r="A1189" s="18" t="s">
        <v>22</v>
      </c>
      <c r="B1189" s="18" t="s">
        <v>22</v>
      </c>
      <c r="C1189" s="18" t="s">
        <v>135</v>
      </c>
      <c r="D1189" s="27" t="s">
        <v>271</v>
      </c>
      <c r="E1189" s="18" t="s">
        <v>136</v>
      </c>
      <c r="F1189" s="19">
        <v>42843</v>
      </c>
      <c r="G1189" s="27" t="s">
        <v>273</v>
      </c>
      <c r="H1189" s="20"/>
      <c r="I1189" s="20"/>
      <c r="J1189" s="22">
        <v>298.2</v>
      </c>
      <c r="K1189" s="20"/>
      <c r="L1189" s="20"/>
      <c r="M1189" s="20"/>
      <c r="N1189" s="20"/>
      <c r="O1189" s="22">
        <v>-2.71</v>
      </c>
      <c r="P1189" s="22">
        <v>-0.2</v>
      </c>
      <c r="Q1189" s="28">
        <f t="shared" si="36"/>
        <v>-2.91</v>
      </c>
      <c r="R1189" s="22">
        <v>19.59</v>
      </c>
      <c r="S1189" s="20"/>
      <c r="T1189" s="28">
        <f t="shared" si="37"/>
        <v>19.59</v>
      </c>
      <c r="U1189" s="20"/>
      <c r="W1189" s="135">
        <f t="array" ref="W1189">SUM(($D1189=W$25)*($G1189="CM")*($H1189:$P1189))</f>
        <v>295.29000000000002</v>
      </c>
      <c r="X1189" s="135">
        <f t="array" ref="X1189">SUM(($D1189=W$25)*($G1189&lt;&gt;"CM")*($H1189:$P1189))</f>
        <v>0</v>
      </c>
      <c r="AA1189" s="135">
        <f t="array" ref="AA1189">SUM(($D1189=AA$25)*($G1189="CM")*(H1189+I1189+J1189+K1189+L1189+N1189))</f>
        <v>0</v>
      </c>
      <c r="AB1189" s="135">
        <f t="array" ref="AB1189">SUM(($D1189=AA$25)*($G1189&lt;&gt;"CM")*(H1189+I1189+J1189+K1189+L1189+N1189))</f>
        <v>0</v>
      </c>
    </row>
    <row r="1190" spans="1:28" ht="15.75" thickBot="1" x14ac:dyDescent="0.3">
      <c r="A1190" s="18" t="s">
        <v>22</v>
      </c>
      <c r="B1190" s="18" t="s">
        <v>22</v>
      </c>
      <c r="C1190" s="18" t="s">
        <v>135</v>
      </c>
      <c r="D1190" s="27" t="s">
        <v>271</v>
      </c>
      <c r="E1190" s="18" t="s">
        <v>136</v>
      </c>
      <c r="F1190" s="19">
        <v>42844</v>
      </c>
      <c r="G1190" s="27" t="s">
        <v>273</v>
      </c>
      <c r="H1190" s="21"/>
      <c r="I1190" s="21"/>
      <c r="J1190" s="23">
        <v>313.11</v>
      </c>
      <c r="K1190" s="21"/>
      <c r="L1190" s="21"/>
      <c r="M1190" s="21"/>
      <c r="N1190" s="21"/>
      <c r="O1190" s="23">
        <v>-3.02</v>
      </c>
      <c r="P1190" s="23">
        <v>-0.23</v>
      </c>
      <c r="Q1190" s="28">
        <f t="shared" si="36"/>
        <v>-3.25</v>
      </c>
      <c r="R1190" s="23">
        <v>20.54</v>
      </c>
      <c r="S1190" s="21"/>
      <c r="T1190" s="28">
        <f t="shared" si="37"/>
        <v>20.54</v>
      </c>
      <c r="U1190" s="21"/>
      <c r="W1190" s="135">
        <f t="array" ref="W1190">SUM(($D1190=W$25)*($G1190="CM")*($H1190:$P1190))</f>
        <v>309.86</v>
      </c>
      <c r="X1190" s="135">
        <f t="array" ref="X1190">SUM(($D1190=W$25)*($G1190&lt;&gt;"CM")*($H1190:$P1190))</f>
        <v>0</v>
      </c>
      <c r="AA1190" s="135">
        <f t="array" ref="AA1190">SUM(($D1190=AA$25)*($G1190="CM")*(H1190+I1190+J1190+K1190+L1190+N1190))</f>
        <v>0</v>
      </c>
      <c r="AB1190" s="135">
        <f t="array" ref="AB1190">SUM(($D1190=AA$25)*($G1190&lt;&gt;"CM")*(H1190+I1190+J1190+K1190+L1190+N1190))</f>
        <v>0</v>
      </c>
    </row>
    <row r="1191" spans="1:28" ht="15.75" thickBot="1" x14ac:dyDescent="0.3">
      <c r="A1191" s="18" t="s">
        <v>22</v>
      </c>
      <c r="B1191" s="18" t="s">
        <v>22</v>
      </c>
      <c r="C1191" s="18" t="s">
        <v>135</v>
      </c>
      <c r="D1191" s="27" t="s">
        <v>271</v>
      </c>
      <c r="E1191" s="18" t="s">
        <v>136</v>
      </c>
      <c r="F1191" s="19">
        <v>42845</v>
      </c>
      <c r="G1191" s="27" t="s">
        <v>273</v>
      </c>
      <c r="H1191" s="20"/>
      <c r="I1191" s="20"/>
      <c r="J1191" s="22">
        <v>2251.41</v>
      </c>
      <c r="K1191" s="20"/>
      <c r="L1191" s="20"/>
      <c r="M1191" s="20"/>
      <c r="N1191" s="20"/>
      <c r="O1191" s="22">
        <v>-21.62</v>
      </c>
      <c r="P1191" s="22">
        <v>-1.66</v>
      </c>
      <c r="Q1191" s="28">
        <f t="shared" si="36"/>
        <v>-23.28</v>
      </c>
      <c r="R1191" s="22">
        <v>147.72999999999999</v>
      </c>
      <c r="S1191" s="20"/>
      <c r="T1191" s="28">
        <f t="shared" si="37"/>
        <v>147.72999999999999</v>
      </c>
      <c r="U1191" s="20"/>
      <c r="W1191" s="135">
        <f t="array" ref="W1191">SUM(($D1191=W$25)*($G1191="CM")*($H1191:$P1191))</f>
        <v>2228.13</v>
      </c>
      <c r="X1191" s="135">
        <f t="array" ref="X1191">SUM(($D1191=W$25)*($G1191&lt;&gt;"CM")*($H1191:$P1191))</f>
        <v>0</v>
      </c>
      <c r="AA1191" s="135">
        <f t="array" ref="AA1191">SUM(($D1191=AA$25)*($G1191="CM")*(H1191+I1191+J1191+K1191+L1191+N1191))</f>
        <v>0</v>
      </c>
      <c r="AB1191" s="135">
        <f t="array" ref="AB1191">SUM(($D1191=AA$25)*($G1191&lt;&gt;"CM")*(H1191+I1191+J1191+K1191+L1191+N1191))</f>
        <v>0</v>
      </c>
    </row>
    <row r="1192" spans="1:28" ht="15.75" thickBot="1" x14ac:dyDescent="0.3">
      <c r="A1192" s="18" t="s">
        <v>22</v>
      </c>
      <c r="B1192" s="18" t="s">
        <v>22</v>
      </c>
      <c r="C1192" s="18" t="s">
        <v>135</v>
      </c>
      <c r="D1192" s="27" t="s">
        <v>271</v>
      </c>
      <c r="E1192" s="18" t="s">
        <v>136</v>
      </c>
      <c r="F1192" s="19">
        <v>42854</v>
      </c>
      <c r="G1192" s="27" t="s">
        <v>273</v>
      </c>
      <c r="H1192" s="21"/>
      <c r="I1192" s="21"/>
      <c r="J1192" s="23">
        <v>1833.93</v>
      </c>
      <c r="K1192" s="21"/>
      <c r="L1192" s="21"/>
      <c r="M1192" s="21"/>
      <c r="N1192" s="21"/>
      <c r="O1192" s="23">
        <v>-15.73</v>
      </c>
      <c r="P1192" s="23">
        <v>-1.23</v>
      </c>
      <c r="Q1192" s="28">
        <f t="shared" ref="Q1192:Q1255" si="38">O1192+P1192</f>
        <v>-16.96</v>
      </c>
      <c r="R1192" s="23">
        <v>120.48</v>
      </c>
      <c r="S1192" s="21"/>
      <c r="T1192" s="28">
        <f t="shared" ref="T1192:T1255" si="39">R1192+S1192</f>
        <v>120.48</v>
      </c>
      <c r="U1192" s="21"/>
      <c r="W1192" s="135">
        <f t="array" ref="W1192">SUM(($D1192=W$25)*($G1192="CM")*($H1192:$P1192))</f>
        <v>1816.97</v>
      </c>
      <c r="X1192" s="135">
        <f t="array" ref="X1192">SUM(($D1192=W$25)*($G1192&lt;&gt;"CM")*($H1192:$P1192))</f>
        <v>0</v>
      </c>
      <c r="AA1192" s="135">
        <f t="array" ref="AA1192">SUM(($D1192=AA$25)*($G1192="CM")*(H1192+I1192+J1192+K1192+L1192+N1192))</f>
        <v>0</v>
      </c>
      <c r="AB1192" s="135">
        <f t="array" ref="AB1192">SUM(($D1192=AA$25)*($G1192&lt;&gt;"CM")*(H1192+I1192+J1192+K1192+L1192+N1192))</f>
        <v>0</v>
      </c>
    </row>
    <row r="1193" spans="1:28" ht="15.75" thickBot="1" x14ac:dyDescent="0.3">
      <c r="A1193" s="18" t="s">
        <v>22</v>
      </c>
      <c r="B1193" s="18" t="s">
        <v>22</v>
      </c>
      <c r="C1193" s="18" t="s">
        <v>135</v>
      </c>
      <c r="D1193" s="27" t="s">
        <v>271</v>
      </c>
      <c r="E1193" s="18" t="s">
        <v>136</v>
      </c>
      <c r="F1193" s="19">
        <v>42855</v>
      </c>
      <c r="G1193" s="27" t="s">
        <v>273</v>
      </c>
      <c r="H1193" s="20"/>
      <c r="I1193" s="20"/>
      <c r="J1193" s="22">
        <v>5427.24</v>
      </c>
      <c r="K1193" s="20"/>
      <c r="L1193" s="20"/>
      <c r="M1193" s="20"/>
      <c r="N1193" s="20"/>
      <c r="O1193" s="22">
        <v>-46.41</v>
      </c>
      <c r="P1193" s="22">
        <v>-3.6</v>
      </c>
      <c r="Q1193" s="28">
        <f t="shared" si="38"/>
        <v>-50.01</v>
      </c>
      <c r="R1193" s="22">
        <v>356.5</v>
      </c>
      <c r="S1193" s="20"/>
      <c r="T1193" s="28">
        <f t="shared" si="39"/>
        <v>356.5</v>
      </c>
      <c r="U1193" s="20"/>
      <c r="W1193" s="135">
        <f t="array" ref="W1193">SUM(($D1193=W$25)*($G1193="CM")*($H1193:$P1193))</f>
        <v>5377.23</v>
      </c>
      <c r="X1193" s="135">
        <f t="array" ref="X1193">SUM(($D1193=W$25)*($G1193&lt;&gt;"CM")*($H1193:$P1193))</f>
        <v>0</v>
      </c>
      <c r="AA1193" s="135">
        <f t="array" ref="AA1193">SUM(($D1193=AA$25)*($G1193="CM")*(H1193+I1193+J1193+K1193+L1193+N1193))</f>
        <v>0</v>
      </c>
      <c r="AB1193" s="135">
        <f t="array" ref="AB1193">SUM(($D1193=AA$25)*($G1193&lt;&gt;"CM")*(H1193+I1193+J1193+K1193+L1193+N1193))</f>
        <v>0</v>
      </c>
    </row>
    <row r="1194" spans="1:28" ht="15.75" thickBot="1" x14ac:dyDescent="0.3">
      <c r="A1194" s="18" t="s">
        <v>22</v>
      </c>
      <c r="B1194" s="18" t="s">
        <v>22</v>
      </c>
      <c r="C1194" s="18" t="s">
        <v>137</v>
      </c>
      <c r="D1194" s="27" t="s">
        <v>271</v>
      </c>
      <c r="E1194" s="18" t="s">
        <v>138</v>
      </c>
      <c r="F1194" s="19">
        <v>42824</v>
      </c>
      <c r="G1194" s="27" t="s">
        <v>274</v>
      </c>
      <c r="H1194" s="21"/>
      <c r="I1194" s="21"/>
      <c r="J1194" s="23">
        <v>29.46</v>
      </c>
      <c r="K1194" s="21"/>
      <c r="L1194" s="21"/>
      <c r="M1194" s="21"/>
      <c r="N1194" s="21"/>
      <c r="O1194" s="23">
        <v>0.09</v>
      </c>
      <c r="P1194" s="23">
        <v>-0.17</v>
      </c>
      <c r="Q1194" s="28">
        <f t="shared" si="38"/>
        <v>-8.0000000000000016E-2</v>
      </c>
      <c r="R1194" s="23">
        <v>1.6</v>
      </c>
      <c r="S1194" s="21"/>
      <c r="T1194" s="28">
        <f t="shared" si="39"/>
        <v>1.6</v>
      </c>
      <c r="U1194" s="21"/>
      <c r="W1194" s="135">
        <f t="array" ref="W1194">SUM(($D1194=W$25)*($G1194="CM")*($H1194:$P1194))</f>
        <v>0</v>
      </c>
      <c r="X1194" s="135">
        <f t="array" ref="X1194">SUM(($D1194=W$25)*($G1194&lt;&gt;"CM")*($H1194:$P1194))</f>
        <v>29.38</v>
      </c>
      <c r="AA1194" s="135">
        <f t="array" ref="AA1194">SUM(($D1194=AA$25)*($G1194="CM")*(H1194+I1194+J1194+K1194+L1194+N1194))</f>
        <v>0</v>
      </c>
      <c r="AB1194" s="135">
        <f t="array" ref="AB1194">SUM(($D1194=AA$25)*($G1194&lt;&gt;"CM")*(H1194+I1194+J1194+K1194+L1194+N1194))</f>
        <v>0</v>
      </c>
    </row>
    <row r="1195" spans="1:28" ht="15.75" thickBot="1" x14ac:dyDescent="0.3">
      <c r="A1195" s="18" t="s">
        <v>22</v>
      </c>
      <c r="B1195" s="18" t="s">
        <v>22</v>
      </c>
      <c r="C1195" s="18" t="s">
        <v>137</v>
      </c>
      <c r="D1195" s="27" t="s">
        <v>271</v>
      </c>
      <c r="E1195" s="18" t="s">
        <v>138</v>
      </c>
      <c r="F1195" s="19">
        <v>42831</v>
      </c>
      <c r="G1195" s="27" t="s">
        <v>273</v>
      </c>
      <c r="H1195" s="20"/>
      <c r="I1195" s="20"/>
      <c r="J1195" s="22">
        <v>29.46</v>
      </c>
      <c r="K1195" s="20"/>
      <c r="L1195" s="20"/>
      <c r="M1195" s="20"/>
      <c r="N1195" s="20"/>
      <c r="O1195" s="22">
        <v>-0.73</v>
      </c>
      <c r="P1195" s="22">
        <v>-0.06</v>
      </c>
      <c r="Q1195" s="28">
        <f t="shared" si="38"/>
        <v>-0.79</v>
      </c>
      <c r="R1195" s="22">
        <v>1.9</v>
      </c>
      <c r="S1195" s="20"/>
      <c r="T1195" s="28">
        <f t="shared" si="39"/>
        <v>1.9</v>
      </c>
      <c r="U1195" s="20"/>
      <c r="W1195" s="135">
        <f t="array" ref="W1195">SUM(($D1195=W$25)*($G1195="CM")*($H1195:$P1195))</f>
        <v>28.67</v>
      </c>
      <c r="X1195" s="135">
        <f t="array" ref="X1195">SUM(($D1195=W$25)*($G1195&lt;&gt;"CM")*($H1195:$P1195))</f>
        <v>0</v>
      </c>
      <c r="AA1195" s="135">
        <f t="array" ref="AA1195">SUM(($D1195=AA$25)*($G1195="CM")*(H1195+I1195+J1195+K1195+L1195+N1195))</f>
        <v>0</v>
      </c>
      <c r="AB1195" s="135">
        <f t="array" ref="AB1195">SUM(($D1195=AA$25)*($G1195&lt;&gt;"CM")*(H1195+I1195+J1195+K1195+L1195+N1195))</f>
        <v>0</v>
      </c>
    </row>
    <row r="1196" spans="1:28" ht="15.75" thickBot="1" x14ac:dyDescent="0.3">
      <c r="A1196" s="18" t="s">
        <v>22</v>
      </c>
      <c r="B1196" s="18" t="s">
        <v>22</v>
      </c>
      <c r="C1196" s="18" t="s">
        <v>137</v>
      </c>
      <c r="D1196" s="27" t="s">
        <v>271</v>
      </c>
      <c r="E1196" s="18" t="s">
        <v>138</v>
      </c>
      <c r="F1196" s="19">
        <v>42832</v>
      </c>
      <c r="G1196" s="27" t="s">
        <v>273</v>
      </c>
      <c r="H1196" s="21"/>
      <c r="I1196" s="21"/>
      <c r="J1196" s="23">
        <v>29.46</v>
      </c>
      <c r="K1196" s="21"/>
      <c r="L1196" s="21"/>
      <c r="M1196" s="21"/>
      <c r="N1196" s="21"/>
      <c r="O1196" s="23">
        <v>-0.72</v>
      </c>
      <c r="P1196" s="23">
        <v>-0.06</v>
      </c>
      <c r="Q1196" s="28">
        <f t="shared" si="38"/>
        <v>-0.78</v>
      </c>
      <c r="R1196" s="23">
        <v>1.9</v>
      </c>
      <c r="S1196" s="21"/>
      <c r="T1196" s="28">
        <f t="shared" si="39"/>
        <v>1.9</v>
      </c>
      <c r="U1196" s="21"/>
      <c r="W1196" s="135">
        <f t="array" ref="W1196">SUM(($D1196=W$25)*($G1196="CM")*($H1196:$P1196))</f>
        <v>28.680000000000003</v>
      </c>
      <c r="X1196" s="135">
        <f t="array" ref="X1196">SUM(($D1196=W$25)*($G1196&lt;&gt;"CM")*($H1196:$P1196))</f>
        <v>0</v>
      </c>
      <c r="AA1196" s="135">
        <f t="array" ref="AA1196">SUM(($D1196=AA$25)*($G1196="CM")*(H1196+I1196+J1196+K1196+L1196+N1196))</f>
        <v>0</v>
      </c>
      <c r="AB1196" s="135">
        <f t="array" ref="AB1196">SUM(($D1196=AA$25)*($G1196&lt;&gt;"CM")*(H1196+I1196+J1196+K1196+L1196+N1196))</f>
        <v>0</v>
      </c>
    </row>
    <row r="1197" spans="1:28" ht="15.75" thickBot="1" x14ac:dyDescent="0.3">
      <c r="A1197" s="18" t="s">
        <v>22</v>
      </c>
      <c r="B1197" s="18" t="s">
        <v>22</v>
      </c>
      <c r="C1197" s="18" t="s">
        <v>137</v>
      </c>
      <c r="D1197" s="27" t="s">
        <v>271</v>
      </c>
      <c r="E1197" s="18" t="s">
        <v>138</v>
      </c>
      <c r="F1197" s="19">
        <v>42833</v>
      </c>
      <c r="G1197" s="27" t="s">
        <v>273</v>
      </c>
      <c r="H1197" s="20"/>
      <c r="I1197" s="20"/>
      <c r="J1197" s="22">
        <v>29.46</v>
      </c>
      <c r="K1197" s="20"/>
      <c r="L1197" s="20"/>
      <c r="M1197" s="20"/>
      <c r="N1197" s="20"/>
      <c r="O1197" s="22">
        <v>-0.72</v>
      </c>
      <c r="P1197" s="22">
        <v>-0.06</v>
      </c>
      <c r="Q1197" s="28">
        <f t="shared" si="38"/>
        <v>-0.78</v>
      </c>
      <c r="R1197" s="22">
        <v>1.9</v>
      </c>
      <c r="S1197" s="20"/>
      <c r="T1197" s="28">
        <f t="shared" si="39"/>
        <v>1.9</v>
      </c>
      <c r="U1197" s="20"/>
      <c r="W1197" s="135">
        <f t="array" ref="W1197">SUM(($D1197=W$25)*($G1197="CM")*($H1197:$P1197))</f>
        <v>28.680000000000003</v>
      </c>
      <c r="X1197" s="135">
        <f t="array" ref="X1197">SUM(($D1197=W$25)*($G1197&lt;&gt;"CM")*($H1197:$P1197))</f>
        <v>0</v>
      </c>
      <c r="AA1197" s="135">
        <f t="array" ref="AA1197">SUM(($D1197=AA$25)*($G1197="CM")*(H1197+I1197+J1197+K1197+L1197+N1197))</f>
        <v>0</v>
      </c>
      <c r="AB1197" s="135">
        <f t="array" ref="AB1197">SUM(($D1197=AA$25)*($G1197&lt;&gt;"CM")*(H1197+I1197+J1197+K1197+L1197+N1197))</f>
        <v>0</v>
      </c>
    </row>
    <row r="1198" spans="1:28" ht="15.75" thickBot="1" x14ac:dyDescent="0.3">
      <c r="A1198" s="18" t="s">
        <v>22</v>
      </c>
      <c r="B1198" s="18" t="s">
        <v>22</v>
      </c>
      <c r="C1198" s="18" t="s">
        <v>137</v>
      </c>
      <c r="D1198" s="27" t="s">
        <v>271</v>
      </c>
      <c r="E1198" s="18" t="s">
        <v>138</v>
      </c>
      <c r="F1198" s="19">
        <v>42834</v>
      </c>
      <c r="G1198" s="27" t="s">
        <v>273</v>
      </c>
      <c r="H1198" s="21"/>
      <c r="I1198" s="21"/>
      <c r="J1198" s="23">
        <v>401.52</v>
      </c>
      <c r="K1198" s="21"/>
      <c r="L1198" s="21"/>
      <c r="M1198" s="21"/>
      <c r="N1198" s="21"/>
      <c r="O1198" s="23">
        <v>-9.41</v>
      </c>
      <c r="P1198" s="23">
        <v>-0.73</v>
      </c>
      <c r="Q1198" s="28">
        <f t="shared" si="38"/>
        <v>-10.14</v>
      </c>
      <c r="R1198" s="23">
        <v>25.94</v>
      </c>
      <c r="S1198" s="21"/>
      <c r="T1198" s="28">
        <f t="shared" si="39"/>
        <v>25.94</v>
      </c>
      <c r="U1198" s="21"/>
      <c r="W1198" s="135">
        <f t="array" ref="W1198">SUM(($D1198=W$25)*($G1198="CM")*($H1198:$P1198))</f>
        <v>391.37999999999994</v>
      </c>
      <c r="X1198" s="135">
        <f t="array" ref="X1198">SUM(($D1198=W$25)*($G1198&lt;&gt;"CM")*($H1198:$P1198))</f>
        <v>0</v>
      </c>
      <c r="AA1198" s="135">
        <f t="array" ref="AA1198">SUM(($D1198=AA$25)*($G1198="CM")*(H1198+I1198+J1198+K1198+L1198+N1198))</f>
        <v>0</v>
      </c>
      <c r="AB1198" s="135">
        <f t="array" ref="AB1198">SUM(($D1198=AA$25)*($G1198&lt;&gt;"CM")*(H1198+I1198+J1198+K1198+L1198+N1198))</f>
        <v>0</v>
      </c>
    </row>
    <row r="1199" spans="1:28" ht="15.75" thickBot="1" x14ac:dyDescent="0.3">
      <c r="A1199" s="18" t="s">
        <v>22</v>
      </c>
      <c r="B1199" s="18" t="s">
        <v>22</v>
      </c>
      <c r="C1199" s="18" t="s">
        <v>137</v>
      </c>
      <c r="D1199" s="27" t="s">
        <v>271</v>
      </c>
      <c r="E1199" s="18" t="s">
        <v>138</v>
      </c>
      <c r="F1199" s="19">
        <v>42835</v>
      </c>
      <c r="G1199" s="27" t="s">
        <v>273</v>
      </c>
      <c r="H1199" s="20"/>
      <c r="I1199" s="20"/>
      <c r="J1199" s="22">
        <v>60.98</v>
      </c>
      <c r="K1199" s="20"/>
      <c r="L1199" s="20"/>
      <c r="M1199" s="20"/>
      <c r="N1199" s="20"/>
      <c r="O1199" s="22">
        <v>-1.54</v>
      </c>
      <c r="P1199" s="22">
        <v>-0.12</v>
      </c>
      <c r="Q1199" s="28">
        <f t="shared" si="38"/>
        <v>-1.6600000000000001</v>
      </c>
      <c r="R1199" s="22">
        <v>3.93</v>
      </c>
      <c r="S1199" s="20"/>
      <c r="T1199" s="28">
        <f t="shared" si="39"/>
        <v>3.93</v>
      </c>
      <c r="U1199" s="20"/>
      <c r="W1199" s="135">
        <f t="array" ref="W1199">SUM(($D1199=W$25)*($G1199="CM")*($H1199:$P1199))</f>
        <v>59.32</v>
      </c>
      <c r="X1199" s="135">
        <f t="array" ref="X1199">SUM(($D1199=W$25)*($G1199&lt;&gt;"CM")*($H1199:$P1199))</f>
        <v>0</v>
      </c>
      <c r="AA1199" s="135">
        <f t="array" ref="AA1199">SUM(($D1199=AA$25)*($G1199="CM")*(H1199+I1199+J1199+K1199+L1199+N1199))</f>
        <v>0</v>
      </c>
      <c r="AB1199" s="135">
        <f t="array" ref="AB1199">SUM(($D1199=AA$25)*($G1199&lt;&gt;"CM")*(H1199+I1199+J1199+K1199+L1199+N1199))</f>
        <v>0</v>
      </c>
    </row>
    <row r="1200" spans="1:28" ht="15.75" thickBot="1" x14ac:dyDescent="0.3">
      <c r="A1200" s="18" t="s">
        <v>22</v>
      </c>
      <c r="B1200" s="18" t="s">
        <v>22</v>
      </c>
      <c r="C1200" s="18" t="s">
        <v>137</v>
      </c>
      <c r="D1200" s="27" t="s">
        <v>271</v>
      </c>
      <c r="E1200" s="18" t="s">
        <v>138</v>
      </c>
      <c r="F1200" s="19">
        <v>42837</v>
      </c>
      <c r="G1200" s="27" t="s">
        <v>273</v>
      </c>
      <c r="H1200" s="21"/>
      <c r="I1200" s="21"/>
      <c r="J1200" s="23">
        <v>63.04</v>
      </c>
      <c r="K1200" s="21"/>
      <c r="L1200" s="21"/>
      <c r="M1200" s="21"/>
      <c r="N1200" s="21"/>
      <c r="O1200" s="23">
        <v>-1.42</v>
      </c>
      <c r="P1200" s="23">
        <v>-0.11</v>
      </c>
      <c r="Q1200" s="28">
        <f t="shared" si="38"/>
        <v>-1.53</v>
      </c>
      <c r="R1200" s="23">
        <v>4.08</v>
      </c>
      <c r="S1200" s="21"/>
      <c r="T1200" s="28">
        <f t="shared" si="39"/>
        <v>4.08</v>
      </c>
      <c r="U1200" s="21"/>
      <c r="W1200" s="135">
        <f t="array" ref="W1200">SUM(($D1200=W$25)*($G1200="CM")*($H1200:$P1200))</f>
        <v>61.51</v>
      </c>
      <c r="X1200" s="135">
        <f t="array" ref="X1200">SUM(($D1200=W$25)*($G1200&lt;&gt;"CM")*($H1200:$P1200))</f>
        <v>0</v>
      </c>
      <c r="AA1200" s="135">
        <f t="array" ref="AA1200">SUM(($D1200=AA$25)*($G1200="CM")*(H1200+I1200+J1200+K1200+L1200+N1200))</f>
        <v>0</v>
      </c>
      <c r="AB1200" s="135">
        <f t="array" ref="AB1200">SUM(($D1200=AA$25)*($G1200&lt;&gt;"CM")*(H1200+I1200+J1200+K1200+L1200+N1200))</f>
        <v>0</v>
      </c>
    </row>
    <row r="1201" spans="1:28" ht="15.75" thickBot="1" x14ac:dyDescent="0.3">
      <c r="A1201" s="18" t="s">
        <v>22</v>
      </c>
      <c r="B1201" s="18" t="s">
        <v>22</v>
      </c>
      <c r="C1201" s="18" t="s">
        <v>137</v>
      </c>
      <c r="D1201" s="27" t="s">
        <v>271</v>
      </c>
      <c r="E1201" s="18" t="s">
        <v>138</v>
      </c>
      <c r="F1201" s="19">
        <v>42838</v>
      </c>
      <c r="G1201" s="27" t="s">
        <v>273</v>
      </c>
      <c r="H1201" s="20"/>
      <c r="I1201" s="20"/>
      <c r="J1201" s="22">
        <v>29.46</v>
      </c>
      <c r="K1201" s="20"/>
      <c r="L1201" s="20"/>
      <c r="M1201" s="20"/>
      <c r="N1201" s="20"/>
      <c r="O1201" s="22">
        <v>-0.71</v>
      </c>
      <c r="P1201" s="22">
        <v>-0.05</v>
      </c>
      <c r="Q1201" s="28">
        <f t="shared" si="38"/>
        <v>-0.76</v>
      </c>
      <c r="R1201" s="22">
        <v>1.9</v>
      </c>
      <c r="S1201" s="20"/>
      <c r="T1201" s="28">
        <f t="shared" si="39"/>
        <v>1.9</v>
      </c>
      <c r="U1201" s="20"/>
      <c r="W1201" s="135">
        <f t="array" ref="W1201">SUM(($D1201=W$25)*($G1201="CM")*($H1201:$P1201))</f>
        <v>28.7</v>
      </c>
      <c r="X1201" s="135">
        <f t="array" ref="X1201">SUM(($D1201=W$25)*($G1201&lt;&gt;"CM")*($H1201:$P1201))</f>
        <v>0</v>
      </c>
      <c r="AA1201" s="135">
        <f t="array" ref="AA1201">SUM(($D1201=AA$25)*($G1201="CM")*(H1201+I1201+J1201+K1201+L1201+N1201))</f>
        <v>0</v>
      </c>
      <c r="AB1201" s="135">
        <f t="array" ref="AB1201">SUM(($D1201=AA$25)*($G1201&lt;&gt;"CM")*(H1201+I1201+J1201+K1201+L1201+N1201))</f>
        <v>0</v>
      </c>
    </row>
    <row r="1202" spans="1:28" ht="15.75" thickBot="1" x14ac:dyDescent="0.3">
      <c r="A1202" s="18" t="s">
        <v>22</v>
      </c>
      <c r="B1202" s="18" t="s">
        <v>22</v>
      </c>
      <c r="C1202" s="18" t="s">
        <v>137</v>
      </c>
      <c r="D1202" s="27" t="s">
        <v>271</v>
      </c>
      <c r="E1202" s="18" t="s">
        <v>138</v>
      </c>
      <c r="F1202" s="19">
        <v>42840</v>
      </c>
      <c r="G1202" s="27" t="s">
        <v>273</v>
      </c>
      <c r="H1202" s="21"/>
      <c r="I1202" s="21"/>
      <c r="J1202" s="23">
        <v>33.58</v>
      </c>
      <c r="K1202" s="21"/>
      <c r="L1202" s="21"/>
      <c r="M1202" s="21"/>
      <c r="N1202" s="21"/>
      <c r="O1202" s="23">
        <v>-0.77</v>
      </c>
      <c r="P1202" s="23">
        <v>-0.06</v>
      </c>
      <c r="Q1202" s="28">
        <f t="shared" si="38"/>
        <v>-0.83000000000000007</v>
      </c>
      <c r="R1202" s="23">
        <v>2.17</v>
      </c>
      <c r="S1202" s="21"/>
      <c r="T1202" s="28">
        <f t="shared" si="39"/>
        <v>2.17</v>
      </c>
      <c r="U1202" s="21"/>
      <c r="W1202" s="135">
        <f t="array" ref="W1202">SUM(($D1202=W$25)*($G1202="CM")*($H1202:$P1202))</f>
        <v>32.749999999999993</v>
      </c>
      <c r="X1202" s="135">
        <f t="array" ref="X1202">SUM(($D1202=W$25)*($G1202&lt;&gt;"CM")*($H1202:$P1202))</f>
        <v>0</v>
      </c>
      <c r="AA1202" s="135">
        <f t="array" ref="AA1202">SUM(($D1202=AA$25)*($G1202="CM")*(H1202+I1202+J1202+K1202+L1202+N1202))</f>
        <v>0</v>
      </c>
      <c r="AB1202" s="135">
        <f t="array" ref="AB1202">SUM(($D1202=AA$25)*($G1202&lt;&gt;"CM")*(H1202+I1202+J1202+K1202+L1202+N1202))</f>
        <v>0</v>
      </c>
    </row>
    <row r="1203" spans="1:28" ht="15.75" thickBot="1" x14ac:dyDescent="0.3">
      <c r="A1203" s="18" t="s">
        <v>22</v>
      </c>
      <c r="B1203" s="18" t="s">
        <v>22</v>
      </c>
      <c r="C1203" s="18" t="s">
        <v>137</v>
      </c>
      <c r="D1203" s="27" t="s">
        <v>271</v>
      </c>
      <c r="E1203" s="18" t="s">
        <v>138</v>
      </c>
      <c r="F1203" s="19">
        <v>42843</v>
      </c>
      <c r="G1203" s="27" t="s">
        <v>273</v>
      </c>
      <c r="H1203" s="20"/>
      <c r="I1203" s="20"/>
      <c r="J1203" s="22">
        <v>31.52</v>
      </c>
      <c r="K1203" s="20"/>
      <c r="L1203" s="20"/>
      <c r="M1203" s="20"/>
      <c r="N1203" s="20"/>
      <c r="O1203" s="22">
        <v>-0.71</v>
      </c>
      <c r="P1203" s="22">
        <v>-0.06</v>
      </c>
      <c r="Q1203" s="28">
        <f t="shared" si="38"/>
        <v>-0.77</v>
      </c>
      <c r="R1203" s="22">
        <v>2.04</v>
      </c>
      <c r="S1203" s="20"/>
      <c r="T1203" s="28">
        <f t="shared" si="39"/>
        <v>2.04</v>
      </c>
      <c r="U1203" s="20"/>
      <c r="W1203" s="135">
        <f t="array" ref="W1203">SUM(($D1203=W$25)*($G1203="CM")*($H1203:$P1203))</f>
        <v>30.75</v>
      </c>
      <c r="X1203" s="135">
        <f t="array" ref="X1203">SUM(($D1203=W$25)*($G1203&lt;&gt;"CM")*($H1203:$P1203))</f>
        <v>0</v>
      </c>
      <c r="AA1203" s="135">
        <f t="array" ref="AA1203">SUM(($D1203=AA$25)*($G1203="CM")*(H1203+I1203+J1203+K1203+L1203+N1203))</f>
        <v>0</v>
      </c>
      <c r="AB1203" s="135">
        <f t="array" ref="AB1203">SUM(($D1203=AA$25)*($G1203&lt;&gt;"CM")*(H1203+I1203+J1203+K1203+L1203+N1203))</f>
        <v>0</v>
      </c>
    </row>
    <row r="1204" spans="1:28" ht="15.75" thickBot="1" x14ac:dyDescent="0.3">
      <c r="A1204" s="18" t="s">
        <v>22</v>
      </c>
      <c r="B1204" s="18" t="s">
        <v>22</v>
      </c>
      <c r="C1204" s="18" t="s">
        <v>137</v>
      </c>
      <c r="D1204" s="27" t="s">
        <v>271</v>
      </c>
      <c r="E1204" s="18" t="s">
        <v>138</v>
      </c>
      <c r="F1204" s="19">
        <v>42844</v>
      </c>
      <c r="G1204" s="27" t="s">
        <v>273</v>
      </c>
      <c r="H1204" s="21"/>
      <c r="I1204" s="21"/>
      <c r="J1204" s="23">
        <v>29.46</v>
      </c>
      <c r="K1204" s="21"/>
      <c r="L1204" s="21"/>
      <c r="M1204" s="21"/>
      <c r="N1204" s="21"/>
      <c r="O1204" s="23">
        <v>-0.75</v>
      </c>
      <c r="P1204" s="23">
        <v>-0.06</v>
      </c>
      <c r="Q1204" s="28">
        <f t="shared" si="38"/>
        <v>-0.81</v>
      </c>
      <c r="R1204" s="23">
        <v>1.9</v>
      </c>
      <c r="S1204" s="21"/>
      <c r="T1204" s="28">
        <f t="shared" si="39"/>
        <v>1.9</v>
      </c>
      <c r="U1204" s="21"/>
      <c r="W1204" s="135">
        <f t="array" ref="W1204">SUM(($D1204=W$25)*($G1204="CM")*($H1204:$P1204))</f>
        <v>28.650000000000002</v>
      </c>
      <c r="X1204" s="135">
        <f t="array" ref="X1204">SUM(($D1204=W$25)*($G1204&lt;&gt;"CM")*($H1204:$P1204))</f>
        <v>0</v>
      </c>
      <c r="AA1204" s="135">
        <f t="array" ref="AA1204">SUM(($D1204=AA$25)*($G1204="CM")*(H1204+I1204+J1204+K1204+L1204+N1204))</f>
        <v>0</v>
      </c>
      <c r="AB1204" s="135">
        <f t="array" ref="AB1204">SUM(($D1204=AA$25)*($G1204&lt;&gt;"CM")*(H1204+I1204+J1204+K1204+L1204+N1204))</f>
        <v>0</v>
      </c>
    </row>
    <row r="1205" spans="1:28" ht="15.75" thickBot="1" x14ac:dyDescent="0.3">
      <c r="A1205" s="18" t="s">
        <v>22</v>
      </c>
      <c r="B1205" s="18" t="s">
        <v>22</v>
      </c>
      <c r="C1205" s="18" t="s">
        <v>137</v>
      </c>
      <c r="D1205" s="27" t="s">
        <v>271</v>
      </c>
      <c r="E1205" s="18" t="s">
        <v>138</v>
      </c>
      <c r="F1205" s="19">
        <v>42855</v>
      </c>
      <c r="G1205" s="27" t="s">
        <v>273</v>
      </c>
      <c r="H1205" s="20"/>
      <c r="I1205" s="20"/>
      <c r="J1205" s="22">
        <v>90.44</v>
      </c>
      <c r="K1205" s="20"/>
      <c r="L1205" s="20"/>
      <c r="M1205" s="20"/>
      <c r="N1205" s="20"/>
      <c r="O1205" s="22">
        <v>-2.0099999999999998</v>
      </c>
      <c r="P1205" s="22">
        <v>-0.15</v>
      </c>
      <c r="Q1205" s="28">
        <f t="shared" si="38"/>
        <v>-2.1599999999999997</v>
      </c>
      <c r="R1205" s="22">
        <v>5.86</v>
      </c>
      <c r="S1205" s="20"/>
      <c r="T1205" s="28">
        <f t="shared" si="39"/>
        <v>5.86</v>
      </c>
      <c r="U1205" s="20"/>
      <c r="W1205" s="135">
        <f t="array" ref="W1205">SUM(($D1205=W$25)*($G1205="CM")*($H1205:$P1205))</f>
        <v>88.279999999999987</v>
      </c>
      <c r="X1205" s="135">
        <f t="array" ref="X1205">SUM(($D1205=W$25)*($G1205&lt;&gt;"CM")*($H1205:$P1205))</f>
        <v>0</v>
      </c>
      <c r="AA1205" s="135">
        <f t="array" ref="AA1205">SUM(($D1205=AA$25)*($G1205="CM")*(H1205+I1205+J1205+K1205+L1205+N1205))</f>
        <v>0</v>
      </c>
      <c r="AB1205" s="135">
        <f t="array" ref="AB1205">SUM(($D1205=AA$25)*($G1205&lt;&gt;"CM")*(H1205+I1205+J1205+K1205+L1205+N1205))</f>
        <v>0</v>
      </c>
    </row>
    <row r="1206" spans="1:28" ht="15.75" thickBot="1" x14ac:dyDescent="0.3">
      <c r="A1206" s="18" t="s">
        <v>22</v>
      </c>
      <c r="B1206" s="18" t="s">
        <v>22</v>
      </c>
      <c r="C1206" s="18" t="s">
        <v>139</v>
      </c>
      <c r="D1206" s="27" t="s">
        <v>271</v>
      </c>
      <c r="E1206" s="18" t="s">
        <v>140</v>
      </c>
      <c r="F1206" s="19">
        <v>42824</v>
      </c>
      <c r="G1206" s="27" t="s">
        <v>274</v>
      </c>
      <c r="H1206" s="21"/>
      <c r="I1206" s="21"/>
      <c r="J1206" s="23">
        <v>102.22</v>
      </c>
      <c r="K1206" s="21"/>
      <c r="L1206" s="21"/>
      <c r="M1206" s="21"/>
      <c r="N1206" s="21"/>
      <c r="O1206" s="23">
        <v>0.28000000000000003</v>
      </c>
      <c r="P1206" s="23">
        <v>-0.55000000000000004</v>
      </c>
      <c r="Q1206" s="28">
        <f t="shared" si="38"/>
        <v>-0.27</v>
      </c>
      <c r="R1206" s="23">
        <v>5.54</v>
      </c>
      <c r="S1206" s="21"/>
      <c r="T1206" s="28">
        <f t="shared" si="39"/>
        <v>5.54</v>
      </c>
      <c r="U1206" s="21"/>
      <c r="W1206" s="135">
        <f t="array" ref="W1206">SUM(($D1206=W$25)*($G1206="CM")*($H1206:$P1206))</f>
        <v>0</v>
      </c>
      <c r="X1206" s="135">
        <f t="array" ref="X1206">SUM(($D1206=W$25)*($G1206&lt;&gt;"CM")*($H1206:$P1206))</f>
        <v>101.95</v>
      </c>
      <c r="AA1206" s="135">
        <f t="array" ref="AA1206">SUM(($D1206=AA$25)*($G1206="CM")*(H1206+I1206+J1206+K1206+L1206+N1206))</f>
        <v>0</v>
      </c>
      <c r="AB1206" s="135">
        <f t="array" ref="AB1206">SUM(($D1206=AA$25)*($G1206&lt;&gt;"CM")*(H1206+I1206+J1206+K1206+L1206+N1206))</f>
        <v>0</v>
      </c>
    </row>
    <row r="1207" spans="1:28" ht="15.75" thickBot="1" x14ac:dyDescent="0.3">
      <c r="A1207" s="18" t="s">
        <v>22</v>
      </c>
      <c r="B1207" s="18" t="s">
        <v>22</v>
      </c>
      <c r="C1207" s="18" t="s">
        <v>139</v>
      </c>
      <c r="D1207" s="27" t="s">
        <v>271</v>
      </c>
      <c r="E1207" s="18" t="s">
        <v>140</v>
      </c>
      <c r="F1207" s="19">
        <v>42825</v>
      </c>
      <c r="G1207" s="27" t="s">
        <v>274</v>
      </c>
      <c r="H1207" s="20"/>
      <c r="I1207" s="20"/>
      <c r="J1207" s="22">
        <v>153.30000000000001</v>
      </c>
      <c r="K1207" s="20"/>
      <c r="L1207" s="20"/>
      <c r="M1207" s="20"/>
      <c r="N1207" s="20"/>
      <c r="O1207" s="22">
        <v>0.41</v>
      </c>
      <c r="P1207" s="22">
        <v>-0.82</v>
      </c>
      <c r="Q1207" s="28">
        <f t="shared" si="38"/>
        <v>-0.41</v>
      </c>
      <c r="R1207" s="22">
        <v>8.32</v>
      </c>
      <c r="S1207" s="20"/>
      <c r="T1207" s="28">
        <f t="shared" si="39"/>
        <v>8.32</v>
      </c>
      <c r="U1207" s="20"/>
      <c r="W1207" s="135">
        <f t="array" ref="W1207">SUM(($D1207=W$25)*($G1207="CM")*($H1207:$P1207))</f>
        <v>0</v>
      </c>
      <c r="X1207" s="135">
        <f t="array" ref="X1207">SUM(($D1207=W$25)*($G1207&lt;&gt;"CM")*($H1207:$P1207))</f>
        <v>152.89000000000001</v>
      </c>
      <c r="AA1207" s="135">
        <f t="array" ref="AA1207">SUM(($D1207=AA$25)*($G1207="CM")*(H1207+I1207+J1207+K1207+L1207+N1207))</f>
        <v>0</v>
      </c>
      <c r="AB1207" s="135">
        <f t="array" ref="AB1207">SUM(($D1207=AA$25)*($G1207&lt;&gt;"CM")*(H1207+I1207+J1207+K1207+L1207+N1207))</f>
        <v>0</v>
      </c>
    </row>
    <row r="1208" spans="1:28" ht="15.75" thickBot="1" x14ac:dyDescent="0.3">
      <c r="A1208" s="18" t="s">
        <v>22</v>
      </c>
      <c r="B1208" s="18" t="s">
        <v>22</v>
      </c>
      <c r="C1208" s="18" t="s">
        <v>139</v>
      </c>
      <c r="D1208" s="27" t="s">
        <v>271</v>
      </c>
      <c r="E1208" s="18" t="s">
        <v>140</v>
      </c>
      <c r="F1208" s="19">
        <v>42828</v>
      </c>
      <c r="G1208" s="27" t="s">
        <v>273</v>
      </c>
      <c r="H1208" s="21"/>
      <c r="I1208" s="21"/>
      <c r="J1208" s="23">
        <v>558.05999999999995</v>
      </c>
      <c r="K1208" s="21"/>
      <c r="L1208" s="21"/>
      <c r="M1208" s="21"/>
      <c r="N1208" s="21"/>
      <c r="O1208" s="23">
        <v>-13.36</v>
      </c>
      <c r="P1208" s="23">
        <v>-1.04</v>
      </c>
      <c r="Q1208" s="28">
        <f t="shared" si="38"/>
        <v>-14.399999999999999</v>
      </c>
      <c r="R1208" s="23">
        <v>36.049999999999997</v>
      </c>
      <c r="S1208" s="21"/>
      <c r="T1208" s="28">
        <f t="shared" si="39"/>
        <v>36.049999999999997</v>
      </c>
      <c r="U1208" s="21"/>
      <c r="W1208" s="135">
        <f t="array" ref="W1208">SUM(($D1208=W$25)*($G1208="CM")*($H1208:$P1208))</f>
        <v>543.66</v>
      </c>
      <c r="X1208" s="135">
        <f t="array" ref="X1208">SUM(($D1208=W$25)*($G1208&lt;&gt;"CM")*($H1208:$P1208))</f>
        <v>0</v>
      </c>
      <c r="AA1208" s="135">
        <f t="array" ref="AA1208">SUM(($D1208=AA$25)*($G1208="CM")*(H1208+I1208+J1208+K1208+L1208+N1208))</f>
        <v>0</v>
      </c>
      <c r="AB1208" s="135">
        <f t="array" ref="AB1208">SUM(($D1208=AA$25)*($G1208&lt;&gt;"CM")*(H1208+I1208+J1208+K1208+L1208+N1208))</f>
        <v>0</v>
      </c>
    </row>
    <row r="1209" spans="1:28" ht="15.75" thickBot="1" x14ac:dyDescent="0.3">
      <c r="A1209" s="18" t="s">
        <v>22</v>
      </c>
      <c r="B1209" s="18" t="s">
        <v>22</v>
      </c>
      <c r="C1209" s="18" t="s">
        <v>139</v>
      </c>
      <c r="D1209" s="27" t="s">
        <v>271</v>
      </c>
      <c r="E1209" s="18" t="s">
        <v>140</v>
      </c>
      <c r="F1209" s="19">
        <v>42829</v>
      </c>
      <c r="G1209" s="27" t="s">
        <v>273</v>
      </c>
      <c r="H1209" s="20"/>
      <c r="I1209" s="20"/>
      <c r="J1209" s="22">
        <v>617.32000000000005</v>
      </c>
      <c r="K1209" s="20"/>
      <c r="L1209" s="20"/>
      <c r="M1209" s="20"/>
      <c r="N1209" s="20"/>
      <c r="O1209" s="22">
        <v>-14.85</v>
      </c>
      <c r="P1209" s="22">
        <v>-1.1499999999999999</v>
      </c>
      <c r="Q1209" s="28">
        <f t="shared" si="38"/>
        <v>-16</v>
      </c>
      <c r="R1209" s="22">
        <v>39.869999999999997</v>
      </c>
      <c r="S1209" s="20"/>
      <c r="T1209" s="28">
        <f t="shared" si="39"/>
        <v>39.869999999999997</v>
      </c>
      <c r="U1209" s="20"/>
      <c r="W1209" s="135">
        <f t="array" ref="W1209">SUM(($D1209=W$25)*($G1209="CM")*($H1209:$P1209))</f>
        <v>601.32000000000005</v>
      </c>
      <c r="X1209" s="135">
        <f t="array" ref="X1209">SUM(($D1209=W$25)*($G1209&lt;&gt;"CM")*($H1209:$P1209))</f>
        <v>0</v>
      </c>
      <c r="AA1209" s="135">
        <f t="array" ref="AA1209">SUM(($D1209=AA$25)*($G1209="CM")*(H1209+I1209+J1209+K1209+L1209+N1209))</f>
        <v>0</v>
      </c>
      <c r="AB1209" s="135">
        <f t="array" ref="AB1209">SUM(($D1209=AA$25)*($G1209&lt;&gt;"CM")*(H1209+I1209+J1209+K1209+L1209+N1209))</f>
        <v>0</v>
      </c>
    </row>
    <row r="1210" spans="1:28" ht="15.75" thickBot="1" x14ac:dyDescent="0.3">
      <c r="A1210" s="18" t="s">
        <v>22</v>
      </c>
      <c r="B1210" s="18" t="s">
        <v>22</v>
      </c>
      <c r="C1210" s="18" t="s">
        <v>139</v>
      </c>
      <c r="D1210" s="27" t="s">
        <v>271</v>
      </c>
      <c r="E1210" s="18" t="s">
        <v>140</v>
      </c>
      <c r="F1210" s="19">
        <v>42830</v>
      </c>
      <c r="G1210" s="27" t="s">
        <v>273</v>
      </c>
      <c r="H1210" s="21"/>
      <c r="I1210" s="21"/>
      <c r="J1210" s="23">
        <v>253.52</v>
      </c>
      <c r="K1210" s="21"/>
      <c r="L1210" s="21"/>
      <c r="M1210" s="21"/>
      <c r="N1210" s="21"/>
      <c r="O1210" s="23">
        <v>-6.29</v>
      </c>
      <c r="P1210" s="23">
        <v>-0.48</v>
      </c>
      <c r="Q1210" s="28">
        <f t="shared" si="38"/>
        <v>-6.77</v>
      </c>
      <c r="R1210" s="23">
        <v>16.36</v>
      </c>
      <c r="S1210" s="21"/>
      <c r="T1210" s="28">
        <f t="shared" si="39"/>
        <v>16.36</v>
      </c>
      <c r="U1210" s="21"/>
      <c r="W1210" s="135">
        <f t="array" ref="W1210">SUM(($D1210=W$25)*($G1210="CM")*($H1210:$P1210))</f>
        <v>246.75000000000003</v>
      </c>
      <c r="X1210" s="135">
        <f t="array" ref="X1210">SUM(($D1210=W$25)*($G1210&lt;&gt;"CM")*($H1210:$P1210))</f>
        <v>0</v>
      </c>
      <c r="AA1210" s="135">
        <f t="array" ref="AA1210">SUM(($D1210=AA$25)*($G1210="CM")*(H1210+I1210+J1210+K1210+L1210+N1210))</f>
        <v>0</v>
      </c>
      <c r="AB1210" s="135">
        <f t="array" ref="AB1210">SUM(($D1210=AA$25)*($G1210&lt;&gt;"CM")*(H1210+I1210+J1210+K1210+L1210+N1210))</f>
        <v>0</v>
      </c>
    </row>
    <row r="1211" spans="1:28" ht="15.75" thickBot="1" x14ac:dyDescent="0.3">
      <c r="A1211" s="18" t="s">
        <v>22</v>
      </c>
      <c r="B1211" s="18" t="s">
        <v>22</v>
      </c>
      <c r="C1211" s="18" t="s">
        <v>139</v>
      </c>
      <c r="D1211" s="27" t="s">
        <v>271</v>
      </c>
      <c r="E1211" s="18" t="s">
        <v>140</v>
      </c>
      <c r="F1211" s="19">
        <v>42831</v>
      </c>
      <c r="G1211" s="27" t="s">
        <v>273</v>
      </c>
      <c r="H1211" s="20"/>
      <c r="I1211" s="20"/>
      <c r="J1211" s="22">
        <v>539.76</v>
      </c>
      <c r="K1211" s="20"/>
      <c r="L1211" s="20"/>
      <c r="M1211" s="20"/>
      <c r="N1211" s="20"/>
      <c r="O1211" s="22">
        <v>-12.46</v>
      </c>
      <c r="P1211" s="22">
        <v>-0.96</v>
      </c>
      <c r="Q1211" s="28">
        <f t="shared" si="38"/>
        <v>-13.420000000000002</v>
      </c>
      <c r="R1211" s="22">
        <v>34.89</v>
      </c>
      <c r="S1211" s="20"/>
      <c r="T1211" s="28">
        <f t="shared" si="39"/>
        <v>34.89</v>
      </c>
      <c r="U1211" s="20"/>
      <c r="W1211" s="135">
        <f t="array" ref="W1211">SUM(($D1211=W$25)*($G1211="CM")*($H1211:$P1211))</f>
        <v>526.33999999999992</v>
      </c>
      <c r="X1211" s="135">
        <f t="array" ref="X1211">SUM(($D1211=W$25)*($G1211&lt;&gt;"CM")*($H1211:$P1211))</f>
        <v>0</v>
      </c>
      <c r="AA1211" s="135">
        <f t="array" ref="AA1211">SUM(($D1211=AA$25)*($G1211="CM")*(H1211+I1211+J1211+K1211+L1211+N1211))</f>
        <v>0</v>
      </c>
      <c r="AB1211" s="135">
        <f t="array" ref="AB1211">SUM(($D1211=AA$25)*($G1211&lt;&gt;"CM")*(H1211+I1211+J1211+K1211+L1211+N1211))</f>
        <v>0</v>
      </c>
    </row>
    <row r="1212" spans="1:28" ht="15.75" thickBot="1" x14ac:dyDescent="0.3">
      <c r="A1212" s="18" t="s">
        <v>22</v>
      </c>
      <c r="B1212" s="18" t="s">
        <v>22</v>
      </c>
      <c r="C1212" s="18" t="s">
        <v>139</v>
      </c>
      <c r="D1212" s="27" t="s">
        <v>271</v>
      </c>
      <c r="E1212" s="18" t="s">
        <v>140</v>
      </c>
      <c r="F1212" s="19">
        <v>42832</v>
      </c>
      <c r="G1212" s="27" t="s">
        <v>273</v>
      </c>
      <c r="H1212" s="21"/>
      <c r="I1212" s="21"/>
      <c r="J1212" s="23">
        <v>122.64</v>
      </c>
      <c r="K1212" s="21"/>
      <c r="L1212" s="21"/>
      <c r="M1212" s="21"/>
      <c r="N1212" s="21"/>
      <c r="O1212" s="23">
        <v>-2.9</v>
      </c>
      <c r="P1212" s="23">
        <v>-0.23</v>
      </c>
      <c r="Q1212" s="28">
        <f t="shared" si="38"/>
        <v>-3.13</v>
      </c>
      <c r="R1212" s="23">
        <v>7.92</v>
      </c>
      <c r="S1212" s="21"/>
      <c r="T1212" s="28">
        <f t="shared" si="39"/>
        <v>7.92</v>
      </c>
      <c r="U1212" s="21"/>
      <c r="W1212" s="135">
        <f t="array" ref="W1212">SUM(($D1212=W$25)*($G1212="CM")*($H1212:$P1212))</f>
        <v>119.50999999999999</v>
      </c>
      <c r="X1212" s="135">
        <f t="array" ref="X1212">SUM(($D1212=W$25)*($G1212&lt;&gt;"CM")*($H1212:$P1212))</f>
        <v>0</v>
      </c>
      <c r="AA1212" s="135">
        <f t="array" ref="AA1212">SUM(($D1212=AA$25)*($G1212="CM")*(H1212+I1212+J1212+K1212+L1212+N1212))</f>
        <v>0</v>
      </c>
      <c r="AB1212" s="135">
        <f t="array" ref="AB1212">SUM(($D1212=AA$25)*($G1212&lt;&gt;"CM")*(H1212+I1212+J1212+K1212+L1212+N1212))</f>
        <v>0</v>
      </c>
    </row>
    <row r="1213" spans="1:28" ht="15.75" thickBot="1" x14ac:dyDescent="0.3">
      <c r="A1213" s="18" t="s">
        <v>22</v>
      </c>
      <c r="B1213" s="18" t="s">
        <v>22</v>
      </c>
      <c r="C1213" s="18" t="s">
        <v>139</v>
      </c>
      <c r="D1213" s="27" t="s">
        <v>271</v>
      </c>
      <c r="E1213" s="18" t="s">
        <v>140</v>
      </c>
      <c r="F1213" s="19">
        <v>42833</v>
      </c>
      <c r="G1213" s="27" t="s">
        <v>273</v>
      </c>
      <c r="H1213" s="20"/>
      <c r="I1213" s="20"/>
      <c r="J1213" s="22">
        <v>464.02</v>
      </c>
      <c r="K1213" s="20"/>
      <c r="L1213" s="20"/>
      <c r="M1213" s="20"/>
      <c r="N1213" s="20"/>
      <c r="O1213" s="22">
        <v>-10.89</v>
      </c>
      <c r="P1213" s="22">
        <v>-0.85</v>
      </c>
      <c r="Q1213" s="28">
        <f t="shared" si="38"/>
        <v>-11.74</v>
      </c>
      <c r="R1213" s="22">
        <v>29.97</v>
      </c>
      <c r="S1213" s="20"/>
      <c r="T1213" s="28">
        <f t="shared" si="39"/>
        <v>29.97</v>
      </c>
      <c r="U1213" s="20"/>
      <c r="W1213" s="135">
        <f t="array" ref="W1213">SUM(($D1213=W$25)*($G1213="CM")*($H1213:$P1213))</f>
        <v>452.28</v>
      </c>
      <c r="X1213" s="135">
        <f t="array" ref="X1213">SUM(($D1213=W$25)*($G1213&lt;&gt;"CM")*($H1213:$P1213))</f>
        <v>0</v>
      </c>
      <c r="AA1213" s="135">
        <f t="array" ref="AA1213">SUM(($D1213=AA$25)*($G1213="CM")*(H1213+I1213+J1213+K1213+L1213+N1213))</f>
        <v>0</v>
      </c>
      <c r="AB1213" s="135">
        <f t="array" ref="AB1213">SUM(($D1213=AA$25)*($G1213&lt;&gt;"CM")*(H1213+I1213+J1213+K1213+L1213+N1213))</f>
        <v>0</v>
      </c>
    </row>
    <row r="1214" spans="1:28" ht="15.75" thickBot="1" x14ac:dyDescent="0.3">
      <c r="A1214" s="18" t="s">
        <v>22</v>
      </c>
      <c r="B1214" s="18" t="s">
        <v>22</v>
      </c>
      <c r="C1214" s="18" t="s">
        <v>139</v>
      </c>
      <c r="D1214" s="27" t="s">
        <v>271</v>
      </c>
      <c r="E1214" s="18" t="s">
        <v>140</v>
      </c>
      <c r="F1214" s="19">
        <v>42834</v>
      </c>
      <c r="G1214" s="27" t="s">
        <v>273</v>
      </c>
      <c r="H1214" s="21"/>
      <c r="I1214" s="21"/>
      <c r="J1214" s="23">
        <v>1700.96</v>
      </c>
      <c r="K1214" s="21"/>
      <c r="L1214" s="21"/>
      <c r="M1214" s="21"/>
      <c r="N1214" s="21"/>
      <c r="O1214" s="23">
        <v>-39.090000000000003</v>
      </c>
      <c r="P1214" s="23">
        <v>-3.03</v>
      </c>
      <c r="Q1214" s="28">
        <f t="shared" si="38"/>
        <v>-42.120000000000005</v>
      </c>
      <c r="R1214" s="23">
        <v>109.98</v>
      </c>
      <c r="S1214" s="21"/>
      <c r="T1214" s="28">
        <f t="shared" si="39"/>
        <v>109.98</v>
      </c>
      <c r="U1214" s="21"/>
      <c r="W1214" s="135">
        <f t="array" ref="W1214">SUM(($D1214=W$25)*($G1214="CM")*($H1214:$P1214))</f>
        <v>1658.8400000000001</v>
      </c>
      <c r="X1214" s="135">
        <f t="array" ref="X1214">SUM(($D1214=W$25)*($G1214&lt;&gt;"CM")*($H1214:$P1214))</f>
        <v>0</v>
      </c>
      <c r="AA1214" s="135">
        <f t="array" ref="AA1214">SUM(($D1214=AA$25)*($G1214="CM")*(H1214+I1214+J1214+K1214+L1214+N1214))</f>
        <v>0</v>
      </c>
      <c r="AB1214" s="135">
        <f t="array" ref="AB1214">SUM(($D1214=AA$25)*($G1214&lt;&gt;"CM")*(H1214+I1214+J1214+K1214+L1214+N1214))</f>
        <v>0</v>
      </c>
    </row>
    <row r="1215" spans="1:28" ht="15.75" thickBot="1" x14ac:dyDescent="0.3">
      <c r="A1215" s="18" t="s">
        <v>22</v>
      </c>
      <c r="B1215" s="18" t="s">
        <v>22</v>
      </c>
      <c r="C1215" s="18" t="s">
        <v>139</v>
      </c>
      <c r="D1215" s="27" t="s">
        <v>271</v>
      </c>
      <c r="E1215" s="18" t="s">
        <v>140</v>
      </c>
      <c r="F1215" s="19">
        <v>42835</v>
      </c>
      <c r="G1215" s="27" t="s">
        <v>273</v>
      </c>
      <c r="H1215" s="20"/>
      <c r="I1215" s="20"/>
      <c r="J1215" s="22">
        <v>96.1</v>
      </c>
      <c r="K1215" s="20"/>
      <c r="L1215" s="20"/>
      <c r="M1215" s="20"/>
      <c r="N1215" s="20"/>
      <c r="O1215" s="22">
        <v>-2.31</v>
      </c>
      <c r="P1215" s="22">
        <v>-0.18</v>
      </c>
      <c r="Q1215" s="28">
        <f t="shared" si="38"/>
        <v>-2.4900000000000002</v>
      </c>
      <c r="R1215" s="22">
        <v>6.2</v>
      </c>
      <c r="S1215" s="20"/>
      <c r="T1215" s="28">
        <f t="shared" si="39"/>
        <v>6.2</v>
      </c>
      <c r="U1215" s="20"/>
      <c r="W1215" s="135">
        <f t="array" ref="W1215">SUM(($D1215=W$25)*($G1215="CM")*($H1215:$P1215))</f>
        <v>93.609999999999985</v>
      </c>
      <c r="X1215" s="135">
        <f t="array" ref="X1215">SUM(($D1215=W$25)*($G1215&lt;&gt;"CM")*($H1215:$P1215))</f>
        <v>0</v>
      </c>
      <c r="AA1215" s="135">
        <f t="array" ref="AA1215">SUM(($D1215=AA$25)*($G1215="CM")*(H1215+I1215+J1215+K1215+L1215+N1215))</f>
        <v>0</v>
      </c>
      <c r="AB1215" s="135">
        <f t="array" ref="AB1215">SUM(($D1215=AA$25)*($G1215&lt;&gt;"CM")*(H1215+I1215+J1215+K1215+L1215+N1215))</f>
        <v>0</v>
      </c>
    </row>
    <row r="1216" spans="1:28" ht="15.75" thickBot="1" x14ac:dyDescent="0.3">
      <c r="A1216" s="18" t="s">
        <v>22</v>
      </c>
      <c r="B1216" s="18" t="s">
        <v>22</v>
      </c>
      <c r="C1216" s="18" t="s">
        <v>139</v>
      </c>
      <c r="D1216" s="27" t="s">
        <v>271</v>
      </c>
      <c r="E1216" s="18" t="s">
        <v>140</v>
      </c>
      <c r="F1216" s="19">
        <v>42836</v>
      </c>
      <c r="G1216" s="27" t="s">
        <v>273</v>
      </c>
      <c r="H1216" s="21"/>
      <c r="I1216" s="21"/>
      <c r="J1216" s="23">
        <v>192.2</v>
      </c>
      <c r="K1216" s="21"/>
      <c r="L1216" s="21"/>
      <c r="M1216" s="21"/>
      <c r="N1216" s="21"/>
      <c r="O1216" s="23">
        <v>-4.2699999999999996</v>
      </c>
      <c r="P1216" s="23">
        <v>-0.35</v>
      </c>
      <c r="Q1216" s="28">
        <f t="shared" si="38"/>
        <v>-4.6199999999999992</v>
      </c>
      <c r="R1216" s="23">
        <v>12.43</v>
      </c>
      <c r="S1216" s="21"/>
      <c r="T1216" s="28">
        <f t="shared" si="39"/>
        <v>12.43</v>
      </c>
      <c r="U1216" s="21"/>
      <c r="W1216" s="135">
        <f t="array" ref="W1216">SUM(($D1216=W$25)*($G1216="CM")*($H1216:$P1216))</f>
        <v>187.57999999999998</v>
      </c>
      <c r="X1216" s="135">
        <f t="array" ref="X1216">SUM(($D1216=W$25)*($G1216&lt;&gt;"CM")*($H1216:$P1216))</f>
        <v>0</v>
      </c>
      <c r="AA1216" s="135">
        <f t="array" ref="AA1216">SUM(($D1216=AA$25)*($G1216="CM")*(H1216+I1216+J1216+K1216+L1216+N1216))</f>
        <v>0</v>
      </c>
      <c r="AB1216" s="135">
        <f t="array" ref="AB1216">SUM(($D1216=AA$25)*($G1216&lt;&gt;"CM")*(H1216+I1216+J1216+K1216+L1216+N1216))</f>
        <v>0</v>
      </c>
    </row>
    <row r="1217" spans="1:28" ht="15.75" thickBot="1" x14ac:dyDescent="0.3">
      <c r="A1217" s="18" t="s">
        <v>22</v>
      </c>
      <c r="B1217" s="18" t="s">
        <v>22</v>
      </c>
      <c r="C1217" s="18" t="s">
        <v>139</v>
      </c>
      <c r="D1217" s="27" t="s">
        <v>271</v>
      </c>
      <c r="E1217" s="18" t="s">
        <v>140</v>
      </c>
      <c r="F1217" s="19">
        <v>42837</v>
      </c>
      <c r="G1217" s="27" t="s">
        <v>273</v>
      </c>
      <c r="H1217" s="20"/>
      <c r="I1217" s="20"/>
      <c r="J1217" s="22">
        <v>472.26</v>
      </c>
      <c r="K1217" s="20"/>
      <c r="L1217" s="20"/>
      <c r="M1217" s="20"/>
      <c r="N1217" s="20"/>
      <c r="O1217" s="22">
        <v>-10.65</v>
      </c>
      <c r="P1217" s="22">
        <v>-0.83</v>
      </c>
      <c r="Q1217" s="28">
        <f t="shared" si="38"/>
        <v>-11.48</v>
      </c>
      <c r="R1217" s="22">
        <v>30.55</v>
      </c>
      <c r="S1217" s="20"/>
      <c r="T1217" s="28">
        <f t="shared" si="39"/>
        <v>30.55</v>
      </c>
      <c r="U1217" s="20"/>
      <c r="W1217" s="135">
        <f t="array" ref="W1217">SUM(($D1217=W$25)*($G1217="CM")*($H1217:$P1217))</f>
        <v>460.78000000000003</v>
      </c>
      <c r="X1217" s="135">
        <f t="array" ref="X1217">SUM(($D1217=W$25)*($G1217&lt;&gt;"CM")*($H1217:$P1217))</f>
        <v>0</v>
      </c>
      <c r="AA1217" s="135">
        <f t="array" ref="AA1217">SUM(($D1217=AA$25)*($G1217="CM")*(H1217+I1217+J1217+K1217+L1217+N1217))</f>
        <v>0</v>
      </c>
      <c r="AB1217" s="135">
        <f t="array" ref="AB1217">SUM(($D1217=AA$25)*($G1217&lt;&gt;"CM")*(H1217+I1217+J1217+K1217+L1217+N1217))</f>
        <v>0</v>
      </c>
    </row>
    <row r="1218" spans="1:28" ht="15.75" thickBot="1" x14ac:dyDescent="0.3">
      <c r="A1218" s="18" t="s">
        <v>22</v>
      </c>
      <c r="B1218" s="18" t="s">
        <v>22</v>
      </c>
      <c r="C1218" s="18" t="s">
        <v>139</v>
      </c>
      <c r="D1218" s="27" t="s">
        <v>271</v>
      </c>
      <c r="E1218" s="18" t="s">
        <v>140</v>
      </c>
      <c r="F1218" s="19">
        <v>42838</v>
      </c>
      <c r="G1218" s="27" t="s">
        <v>273</v>
      </c>
      <c r="H1218" s="21"/>
      <c r="I1218" s="21"/>
      <c r="J1218" s="23">
        <v>1001.72</v>
      </c>
      <c r="K1218" s="21"/>
      <c r="L1218" s="21"/>
      <c r="M1218" s="21"/>
      <c r="N1218" s="21"/>
      <c r="O1218" s="23">
        <v>-22.68</v>
      </c>
      <c r="P1218" s="23">
        <v>-1.71</v>
      </c>
      <c r="Q1218" s="28">
        <f t="shared" si="38"/>
        <v>-24.39</v>
      </c>
      <c r="R1218" s="23">
        <v>64.78</v>
      </c>
      <c r="S1218" s="21"/>
      <c r="T1218" s="28">
        <f t="shared" si="39"/>
        <v>64.78</v>
      </c>
      <c r="U1218" s="21"/>
      <c r="W1218" s="135">
        <f t="array" ref="W1218">SUM(($D1218=W$25)*($G1218="CM")*($H1218:$P1218))</f>
        <v>977.33</v>
      </c>
      <c r="X1218" s="135">
        <f t="array" ref="X1218">SUM(($D1218=W$25)*($G1218&lt;&gt;"CM")*($H1218:$P1218))</f>
        <v>0</v>
      </c>
      <c r="AA1218" s="135">
        <f t="array" ref="AA1218">SUM(($D1218=AA$25)*($G1218="CM")*(H1218+I1218+J1218+K1218+L1218+N1218))</f>
        <v>0</v>
      </c>
      <c r="AB1218" s="135">
        <f t="array" ref="AB1218">SUM(($D1218=AA$25)*($G1218&lt;&gt;"CM")*(H1218+I1218+J1218+K1218+L1218+N1218))</f>
        <v>0</v>
      </c>
    </row>
    <row r="1219" spans="1:28" ht="15.75" thickBot="1" x14ac:dyDescent="0.3">
      <c r="A1219" s="18" t="s">
        <v>22</v>
      </c>
      <c r="B1219" s="18" t="s">
        <v>22</v>
      </c>
      <c r="C1219" s="18" t="s">
        <v>139</v>
      </c>
      <c r="D1219" s="27" t="s">
        <v>271</v>
      </c>
      <c r="E1219" s="18" t="s">
        <v>140</v>
      </c>
      <c r="F1219" s="19">
        <v>42840</v>
      </c>
      <c r="G1219" s="27" t="s">
        <v>273</v>
      </c>
      <c r="H1219" s="20"/>
      <c r="I1219" s="20"/>
      <c r="J1219" s="22">
        <v>188.08</v>
      </c>
      <c r="K1219" s="20"/>
      <c r="L1219" s="20"/>
      <c r="M1219" s="20"/>
      <c r="N1219" s="20"/>
      <c r="O1219" s="22">
        <v>-4.62</v>
      </c>
      <c r="P1219" s="22">
        <v>-0.36</v>
      </c>
      <c r="Q1219" s="28">
        <f t="shared" si="38"/>
        <v>-4.9800000000000004</v>
      </c>
      <c r="R1219" s="22">
        <v>12.14</v>
      </c>
      <c r="S1219" s="20"/>
      <c r="T1219" s="28">
        <f t="shared" si="39"/>
        <v>12.14</v>
      </c>
      <c r="U1219" s="20"/>
      <c r="W1219" s="135">
        <f t="array" ref="W1219">SUM(($D1219=W$25)*($G1219="CM")*($H1219:$P1219))</f>
        <v>183.1</v>
      </c>
      <c r="X1219" s="135">
        <f t="array" ref="X1219">SUM(($D1219=W$25)*($G1219&lt;&gt;"CM")*($H1219:$P1219))</f>
        <v>0</v>
      </c>
      <c r="AA1219" s="135">
        <f t="array" ref="AA1219">SUM(($D1219=AA$25)*($G1219="CM")*(H1219+I1219+J1219+K1219+L1219+N1219))</f>
        <v>0</v>
      </c>
      <c r="AB1219" s="135">
        <f t="array" ref="AB1219">SUM(($D1219=AA$25)*($G1219&lt;&gt;"CM")*(H1219+I1219+J1219+K1219+L1219+N1219))</f>
        <v>0</v>
      </c>
    </row>
    <row r="1220" spans="1:28" ht="15.75" thickBot="1" x14ac:dyDescent="0.3">
      <c r="A1220" s="18" t="s">
        <v>22</v>
      </c>
      <c r="B1220" s="18" t="s">
        <v>22</v>
      </c>
      <c r="C1220" s="18" t="s">
        <v>139</v>
      </c>
      <c r="D1220" s="27" t="s">
        <v>271</v>
      </c>
      <c r="E1220" s="18" t="s">
        <v>140</v>
      </c>
      <c r="F1220" s="19">
        <v>42841</v>
      </c>
      <c r="G1220" s="27" t="s">
        <v>273</v>
      </c>
      <c r="H1220" s="21"/>
      <c r="I1220" s="21"/>
      <c r="J1220" s="23">
        <v>122.64</v>
      </c>
      <c r="K1220" s="21"/>
      <c r="L1220" s="21"/>
      <c r="M1220" s="21"/>
      <c r="N1220" s="21"/>
      <c r="O1220" s="23">
        <v>-2.86</v>
      </c>
      <c r="P1220" s="23">
        <v>-0.23</v>
      </c>
      <c r="Q1220" s="28">
        <f t="shared" si="38"/>
        <v>-3.09</v>
      </c>
      <c r="R1220" s="23">
        <v>7.92</v>
      </c>
      <c r="S1220" s="21"/>
      <c r="T1220" s="28">
        <f t="shared" si="39"/>
        <v>7.92</v>
      </c>
      <c r="U1220" s="21"/>
      <c r="W1220" s="135">
        <f t="array" ref="W1220">SUM(($D1220=W$25)*($G1220="CM")*($H1220:$P1220))</f>
        <v>119.55</v>
      </c>
      <c r="X1220" s="135">
        <f t="array" ref="X1220">SUM(($D1220=W$25)*($G1220&lt;&gt;"CM")*($H1220:$P1220))</f>
        <v>0</v>
      </c>
      <c r="AA1220" s="135">
        <f t="array" ref="AA1220">SUM(($D1220=AA$25)*($G1220="CM")*(H1220+I1220+J1220+K1220+L1220+N1220))</f>
        <v>0</v>
      </c>
      <c r="AB1220" s="135">
        <f t="array" ref="AB1220">SUM(($D1220=AA$25)*($G1220&lt;&gt;"CM")*(H1220+I1220+J1220+K1220+L1220+N1220))</f>
        <v>0</v>
      </c>
    </row>
    <row r="1221" spans="1:28" ht="15.75" thickBot="1" x14ac:dyDescent="0.3">
      <c r="A1221" s="18" t="s">
        <v>22</v>
      </c>
      <c r="B1221" s="18" t="s">
        <v>22</v>
      </c>
      <c r="C1221" s="18" t="s">
        <v>139</v>
      </c>
      <c r="D1221" s="27" t="s">
        <v>271</v>
      </c>
      <c r="E1221" s="18" t="s">
        <v>140</v>
      </c>
      <c r="F1221" s="19">
        <v>42842</v>
      </c>
      <c r="G1221" s="27" t="s">
        <v>273</v>
      </c>
      <c r="H1221" s="20"/>
      <c r="I1221" s="20"/>
      <c r="J1221" s="22">
        <v>349.62</v>
      </c>
      <c r="K1221" s="20"/>
      <c r="L1221" s="20"/>
      <c r="M1221" s="20"/>
      <c r="N1221" s="20"/>
      <c r="O1221" s="22">
        <v>-7.85</v>
      </c>
      <c r="P1221" s="22">
        <v>-0.62</v>
      </c>
      <c r="Q1221" s="28">
        <f t="shared" si="38"/>
        <v>-8.4699999999999989</v>
      </c>
      <c r="R1221" s="22">
        <v>22.62</v>
      </c>
      <c r="S1221" s="20"/>
      <c r="T1221" s="28">
        <f t="shared" si="39"/>
        <v>22.62</v>
      </c>
      <c r="U1221" s="20"/>
      <c r="W1221" s="135">
        <f t="array" ref="W1221">SUM(($D1221=W$25)*($G1221="CM")*($H1221:$P1221))</f>
        <v>341.15</v>
      </c>
      <c r="X1221" s="135">
        <f t="array" ref="X1221">SUM(($D1221=W$25)*($G1221&lt;&gt;"CM")*($H1221:$P1221))</f>
        <v>0</v>
      </c>
      <c r="AA1221" s="135">
        <f t="array" ref="AA1221">SUM(($D1221=AA$25)*($G1221="CM")*(H1221+I1221+J1221+K1221+L1221+N1221))</f>
        <v>0</v>
      </c>
      <c r="AB1221" s="135">
        <f t="array" ref="AB1221">SUM(($D1221=AA$25)*($G1221&lt;&gt;"CM")*(H1221+I1221+J1221+K1221+L1221+N1221))</f>
        <v>0</v>
      </c>
    </row>
    <row r="1222" spans="1:28" ht="15.75" thickBot="1" x14ac:dyDescent="0.3">
      <c r="A1222" s="18" t="s">
        <v>22</v>
      </c>
      <c r="B1222" s="18" t="s">
        <v>22</v>
      </c>
      <c r="C1222" s="18" t="s">
        <v>139</v>
      </c>
      <c r="D1222" s="27" t="s">
        <v>271</v>
      </c>
      <c r="E1222" s="18" t="s">
        <v>140</v>
      </c>
      <c r="F1222" s="19">
        <v>42843</v>
      </c>
      <c r="G1222" s="27" t="s">
        <v>273</v>
      </c>
      <c r="H1222" s="21"/>
      <c r="I1222" s="21"/>
      <c r="J1222" s="23">
        <v>145.13999999999999</v>
      </c>
      <c r="K1222" s="21"/>
      <c r="L1222" s="21"/>
      <c r="M1222" s="21"/>
      <c r="N1222" s="21"/>
      <c r="O1222" s="23">
        <v>-3.3</v>
      </c>
      <c r="P1222" s="23">
        <v>-0.27</v>
      </c>
      <c r="Q1222" s="28">
        <f t="shared" si="38"/>
        <v>-3.57</v>
      </c>
      <c r="R1222" s="23">
        <v>9.3800000000000008</v>
      </c>
      <c r="S1222" s="21"/>
      <c r="T1222" s="28">
        <f t="shared" si="39"/>
        <v>9.3800000000000008</v>
      </c>
      <c r="U1222" s="21"/>
      <c r="W1222" s="135">
        <f t="array" ref="W1222">SUM(($D1222=W$25)*($G1222="CM")*($H1222:$P1222))</f>
        <v>141.56999999999996</v>
      </c>
      <c r="X1222" s="135">
        <f t="array" ref="X1222">SUM(($D1222=W$25)*($G1222&lt;&gt;"CM")*($H1222:$P1222))</f>
        <v>0</v>
      </c>
      <c r="AA1222" s="135">
        <f t="array" ref="AA1222">SUM(($D1222=AA$25)*($G1222="CM")*(H1222+I1222+J1222+K1222+L1222+N1222))</f>
        <v>0</v>
      </c>
      <c r="AB1222" s="135">
        <f t="array" ref="AB1222">SUM(($D1222=AA$25)*($G1222&lt;&gt;"CM")*(H1222+I1222+J1222+K1222+L1222+N1222))</f>
        <v>0</v>
      </c>
    </row>
    <row r="1223" spans="1:28" ht="15.75" thickBot="1" x14ac:dyDescent="0.3">
      <c r="A1223" s="18" t="s">
        <v>22</v>
      </c>
      <c r="B1223" s="18" t="s">
        <v>22</v>
      </c>
      <c r="C1223" s="18" t="s">
        <v>139</v>
      </c>
      <c r="D1223" s="27" t="s">
        <v>271</v>
      </c>
      <c r="E1223" s="18" t="s">
        <v>140</v>
      </c>
      <c r="F1223" s="19">
        <v>42844</v>
      </c>
      <c r="G1223" s="27" t="s">
        <v>273</v>
      </c>
      <c r="H1223" s="20"/>
      <c r="I1223" s="20"/>
      <c r="J1223" s="22">
        <v>1054.8</v>
      </c>
      <c r="K1223" s="20"/>
      <c r="L1223" s="20"/>
      <c r="M1223" s="20"/>
      <c r="N1223" s="20"/>
      <c r="O1223" s="22">
        <v>-25.64</v>
      </c>
      <c r="P1223" s="22">
        <v>-2.02</v>
      </c>
      <c r="Q1223" s="28">
        <f t="shared" si="38"/>
        <v>-27.66</v>
      </c>
      <c r="R1223" s="22">
        <v>68.09</v>
      </c>
      <c r="S1223" s="20"/>
      <c r="T1223" s="28">
        <f t="shared" si="39"/>
        <v>68.09</v>
      </c>
      <c r="U1223" s="20"/>
      <c r="W1223" s="135">
        <f t="array" ref="W1223">SUM(($D1223=W$25)*($G1223="CM")*($H1223:$P1223))</f>
        <v>1027.1399999999999</v>
      </c>
      <c r="X1223" s="135">
        <f t="array" ref="X1223">SUM(($D1223=W$25)*($G1223&lt;&gt;"CM")*($H1223:$P1223))</f>
        <v>0</v>
      </c>
      <c r="AA1223" s="135">
        <f t="array" ref="AA1223">SUM(($D1223=AA$25)*($G1223="CM")*(H1223+I1223+J1223+K1223+L1223+N1223))</f>
        <v>0</v>
      </c>
      <c r="AB1223" s="135">
        <f t="array" ref="AB1223">SUM(($D1223=AA$25)*($G1223&lt;&gt;"CM")*(H1223+I1223+J1223+K1223+L1223+N1223))</f>
        <v>0</v>
      </c>
    </row>
    <row r="1224" spans="1:28" ht="15.75" thickBot="1" x14ac:dyDescent="0.3">
      <c r="A1224" s="18" t="s">
        <v>22</v>
      </c>
      <c r="B1224" s="18" t="s">
        <v>22</v>
      </c>
      <c r="C1224" s="18" t="s">
        <v>139</v>
      </c>
      <c r="D1224" s="27" t="s">
        <v>271</v>
      </c>
      <c r="E1224" s="18" t="s">
        <v>140</v>
      </c>
      <c r="F1224" s="19">
        <v>42845</v>
      </c>
      <c r="G1224" s="27" t="s">
        <v>273</v>
      </c>
      <c r="H1224" s="21"/>
      <c r="I1224" s="21"/>
      <c r="J1224" s="23">
        <v>153.30000000000001</v>
      </c>
      <c r="K1224" s="21"/>
      <c r="L1224" s="21"/>
      <c r="M1224" s="21"/>
      <c r="N1224" s="21"/>
      <c r="O1224" s="23">
        <v>-3.75</v>
      </c>
      <c r="P1224" s="23">
        <v>-0.3</v>
      </c>
      <c r="Q1224" s="28">
        <f t="shared" si="38"/>
        <v>-4.05</v>
      </c>
      <c r="R1224" s="23">
        <v>9.9</v>
      </c>
      <c r="S1224" s="21"/>
      <c r="T1224" s="28">
        <f t="shared" si="39"/>
        <v>9.9</v>
      </c>
      <c r="U1224" s="21"/>
      <c r="W1224" s="135">
        <f t="array" ref="W1224">SUM(($D1224=W$25)*($G1224="CM")*($H1224:$P1224))</f>
        <v>149.25</v>
      </c>
      <c r="X1224" s="135">
        <f t="array" ref="X1224">SUM(($D1224=W$25)*($G1224&lt;&gt;"CM")*($H1224:$P1224))</f>
        <v>0</v>
      </c>
      <c r="AA1224" s="135">
        <f t="array" ref="AA1224">SUM(($D1224=AA$25)*($G1224="CM")*(H1224+I1224+J1224+K1224+L1224+N1224))</f>
        <v>0</v>
      </c>
      <c r="AB1224" s="135">
        <f t="array" ref="AB1224">SUM(($D1224=AA$25)*($G1224&lt;&gt;"CM")*(H1224+I1224+J1224+K1224+L1224+N1224))</f>
        <v>0</v>
      </c>
    </row>
    <row r="1225" spans="1:28" ht="15.75" thickBot="1" x14ac:dyDescent="0.3">
      <c r="A1225" s="18" t="s">
        <v>22</v>
      </c>
      <c r="B1225" s="18" t="s">
        <v>22</v>
      </c>
      <c r="C1225" s="18" t="s">
        <v>139</v>
      </c>
      <c r="D1225" s="27" t="s">
        <v>271</v>
      </c>
      <c r="E1225" s="18" t="s">
        <v>140</v>
      </c>
      <c r="F1225" s="19">
        <v>42854</v>
      </c>
      <c r="G1225" s="27" t="s">
        <v>273</v>
      </c>
      <c r="H1225" s="20"/>
      <c r="I1225" s="20"/>
      <c r="J1225" s="22">
        <v>220.8</v>
      </c>
      <c r="K1225" s="20"/>
      <c r="L1225" s="20"/>
      <c r="M1225" s="20"/>
      <c r="N1225" s="20"/>
      <c r="O1225" s="22">
        <v>-4.7</v>
      </c>
      <c r="P1225" s="22">
        <v>-0.35</v>
      </c>
      <c r="Q1225" s="28">
        <f t="shared" si="38"/>
        <v>-5.05</v>
      </c>
      <c r="R1225" s="22">
        <v>14.33</v>
      </c>
      <c r="S1225" s="20"/>
      <c r="T1225" s="28">
        <f t="shared" si="39"/>
        <v>14.33</v>
      </c>
      <c r="U1225" s="20"/>
      <c r="W1225" s="135">
        <f t="array" ref="W1225">SUM(($D1225=W$25)*($G1225="CM")*($H1225:$P1225))</f>
        <v>215.75000000000003</v>
      </c>
      <c r="X1225" s="135">
        <f t="array" ref="X1225">SUM(($D1225=W$25)*($G1225&lt;&gt;"CM")*($H1225:$P1225))</f>
        <v>0</v>
      </c>
      <c r="AA1225" s="135">
        <f t="array" ref="AA1225">SUM(($D1225=AA$25)*($G1225="CM")*(H1225+I1225+J1225+K1225+L1225+N1225))</f>
        <v>0</v>
      </c>
      <c r="AB1225" s="135">
        <f t="array" ref="AB1225">SUM(($D1225=AA$25)*($G1225&lt;&gt;"CM")*(H1225+I1225+J1225+K1225+L1225+N1225))</f>
        <v>0</v>
      </c>
    </row>
    <row r="1226" spans="1:28" ht="15.75" thickBot="1" x14ac:dyDescent="0.3">
      <c r="A1226" s="18" t="s">
        <v>22</v>
      </c>
      <c r="B1226" s="18" t="s">
        <v>22</v>
      </c>
      <c r="C1226" s="18" t="s">
        <v>139</v>
      </c>
      <c r="D1226" s="27" t="s">
        <v>271</v>
      </c>
      <c r="E1226" s="18" t="s">
        <v>140</v>
      </c>
      <c r="F1226" s="19">
        <v>42855</v>
      </c>
      <c r="G1226" s="27" t="s">
        <v>273</v>
      </c>
      <c r="H1226" s="21"/>
      <c r="I1226" s="21"/>
      <c r="J1226" s="23">
        <v>634.74</v>
      </c>
      <c r="K1226" s="21"/>
      <c r="L1226" s="21"/>
      <c r="M1226" s="21"/>
      <c r="N1226" s="21"/>
      <c r="O1226" s="23">
        <v>-12.33</v>
      </c>
      <c r="P1226" s="23">
        <v>-0.94</v>
      </c>
      <c r="Q1226" s="28">
        <f t="shared" si="38"/>
        <v>-13.27</v>
      </c>
      <c r="R1226" s="23">
        <v>41.25</v>
      </c>
      <c r="S1226" s="21"/>
      <c r="T1226" s="28">
        <f t="shared" si="39"/>
        <v>41.25</v>
      </c>
      <c r="U1226" s="21"/>
      <c r="W1226" s="135">
        <f t="array" ref="W1226">SUM(($D1226=W$25)*($G1226="CM")*($H1226:$P1226))</f>
        <v>621.46999999999991</v>
      </c>
      <c r="X1226" s="135">
        <f t="array" ref="X1226">SUM(($D1226=W$25)*($G1226&lt;&gt;"CM")*($H1226:$P1226))</f>
        <v>0</v>
      </c>
      <c r="AA1226" s="135">
        <f t="array" ref="AA1226">SUM(($D1226=AA$25)*($G1226="CM")*(H1226+I1226+J1226+K1226+L1226+N1226))</f>
        <v>0</v>
      </c>
      <c r="AB1226" s="135">
        <f t="array" ref="AB1226">SUM(($D1226=AA$25)*($G1226&lt;&gt;"CM")*(H1226+I1226+J1226+K1226+L1226+N1226))</f>
        <v>0</v>
      </c>
    </row>
    <row r="1227" spans="1:28" ht="15.75" thickBot="1" x14ac:dyDescent="0.3">
      <c r="A1227" s="18" t="s">
        <v>22</v>
      </c>
      <c r="B1227" s="18" t="s">
        <v>22</v>
      </c>
      <c r="C1227" s="18" t="s">
        <v>141</v>
      </c>
      <c r="D1227" s="27" t="s">
        <v>271</v>
      </c>
      <c r="E1227" s="18" t="s">
        <v>142</v>
      </c>
      <c r="F1227" s="19">
        <v>42794</v>
      </c>
      <c r="G1227" s="27" t="s">
        <v>274</v>
      </c>
      <c r="H1227" s="20"/>
      <c r="I1227" s="20"/>
      <c r="J1227" s="22">
        <v>4.5199999999999996</v>
      </c>
      <c r="K1227" s="20"/>
      <c r="L1227" s="20"/>
      <c r="M1227" s="20"/>
      <c r="N1227" s="20"/>
      <c r="O1227" s="22">
        <v>-0.04</v>
      </c>
      <c r="P1227" s="22">
        <v>-0.02</v>
      </c>
      <c r="Q1227" s="28">
        <f t="shared" si="38"/>
        <v>-0.06</v>
      </c>
      <c r="R1227" s="22">
        <v>0.27</v>
      </c>
      <c r="S1227" s="20"/>
      <c r="T1227" s="28">
        <f t="shared" si="39"/>
        <v>0.27</v>
      </c>
      <c r="U1227" s="20"/>
      <c r="W1227" s="135">
        <f t="array" ref="W1227">SUM(($D1227=W$25)*($G1227="CM")*($H1227:$P1227))</f>
        <v>0</v>
      </c>
      <c r="X1227" s="135">
        <f t="array" ref="X1227">SUM(($D1227=W$25)*($G1227&lt;&gt;"CM")*($H1227:$P1227))</f>
        <v>4.46</v>
      </c>
      <c r="AA1227" s="135">
        <f t="array" ref="AA1227">SUM(($D1227=AA$25)*($G1227="CM")*(H1227+I1227+J1227+K1227+L1227+N1227))</f>
        <v>0</v>
      </c>
      <c r="AB1227" s="135">
        <f t="array" ref="AB1227">SUM(($D1227=AA$25)*($G1227&lt;&gt;"CM")*(H1227+I1227+J1227+K1227+L1227+N1227))</f>
        <v>0</v>
      </c>
    </row>
    <row r="1228" spans="1:28" ht="15.75" thickBot="1" x14ac:dyDescent="0.3">
      <c r="A1228" s="18" t="s">
        <v>22</v>
      </c>
      <c r="B1228" s="18" t="s">
        <v>22</v>
      </c>
      <c r="C1228" s="18" t="s">
        <v>141</v>
      </c>
      <c r="D1228" s="27" t="s">
        <v>271</v>
      </c>
      <c r="E1228" s="18" t="s">
        <v>142</v>
      </c>
      <c r="F1228" s="19">
        <v>42797</v>
      </c>
      <c r="G1228" s="27" t="s">
        <v>274</v>
      </c>
      <c r="H1228" s="21"/>
      <c r="I1228" s="21"/>
      <c r="J1228" s="23">
        <v>0.68</v>
      </c>
      <c r="K1228" s="21"/>
      <c r="L1228" s="21"/>
      <c r="M1228" s="21"/>
      <c r="N1228" s="21"/>
      <c r="O1228" s="23">
        <v>0</v>
      </c>
      <c r="P1228" s="23">
        <v>0</v>
      </c>
      <c r="Q1228" s="28">
        <f t="shared" si="38"/>
        <v>0</v>
      </c>
      <c r="R1228" s="23">
        <v>0.04</v>
      </c>
      <c r="S1228" s="21"/>
      <c r="T1228" s="28">
        <f t="shared" si="39"/>
        <v>0.04</v>
      </c>
      <c r="U1228" s="21"/>
      <c r="W1228" s="135">
        <f t="array" ref="W1228">SUM(($D1228=W$25)*($G1228="CM")*($H1228:$P1228))</f>
        <v>0</v>
      </c>
      <c r="X1228" s="135">
        <f t="array" ref="X1228">SUM(($D1228=W$25)*($G1228&lt;&gt;"CM")*($H1228:$P1228))</f>
        <v>0.68</v>
      </c>
      <c r="AA1228" s="135">
        <f t="array" ref="AA1228">SUM(($D1228=AA$25)*($G1228="CM")*(H1228+I1228+J1228+K1228+L1228+N1228))</f>
        <v>0</v>
      </c>
      <c r="AB1228" s="135">
        <f t="array" ref="AB1228">SUM(($D1228=AA$25)*($G1228&lt;&gt;"CM")*(H1228+I1228+J1228+K1228+L1228+N1228))</f>
        <v>0</v>
      </c>
    </row>
    <row r="1229" spans="1:28" ht="15.75" thickBot="1" x14ac:dyDescent="0.3">
      <c r="A1229" s="18" t="s">
        <v>22</v>
      </c>
      <c r="B1229" s="18" t="s">
        <v>22</v>
      </c>
      <c r="C1229" s="18" t="s">
        <v>141</v>
      </c>
      <c r="D1229" s="27" t="s">
        <v>271</v>
      </c>
      <c r="E1229" s="18" t="s">
        <v>142</v>
      </c>
      <c r="F1229" s="19">
        <v>42798</v>
      </c>
      <c r="G1229" s="27" t="s">
        <v>274</v>
      </c>
      <c r="H1229" s="20"/>
      <c r="I1229" s="20"/>
      <c r="J1229" s="22">
        <v>1.03</v>
      </c>
      <c r="K1229" s="20"/>
      <c r="L1229" s="20"/>
      <c r="M1229" s="20"/>
      <c r="N1229" s="20"/>
      <c r="O1229" s="22">
        <v>0</v>
      </c>
      <c r="P1229" s="22">
        <v>0</v>
      </c>
      <c r="Q1229" s="28">
        <f t="shared" si="38"/>
        <v>0</v>
      </c>
      <c r="R1229" s="22">
        <v>0.06</v>
      </c>
      <c r="S1229" s="20"/>
      <c r="T1229" s="28">
        <f t="shared" si="39"/>
        <v>0.06</v>
      </c>
      <c r="U1229" s="20"/>
      <c r="W1229" s="135">
        <f t="array" ref="W1229">SUM(($D1229=W$25)*($G1229="CM")*($H1229:$P1229))</f>
        <v>0</v>
      </c>
      <c r="X1229" s="135">
        <f t="array" ref="X1229">SUM(($D1229=W$25)*($G1229&lt;&gt;"CM")*($H1229:$P1229))</f>
        <v>1.03</v>
      </c>
      <c r="AA1229" s="135">
        <f t="array" ref="AA1229">SUM(($D1229=AA$25)*($G1229="CM")*(H1229+I1229+J1229+K1229+L1229+N1229))</f>
        <v>0</v>
      </c>
      <c r="AB1229" s="135">
        <f t="array" ref="AB1229">SUM(($D1229=AA$25)*($G1229&lt;&gt;"CM")*(H1229+I1229+J1229+K1229+L1229+N1229))</f>
        <v>0</v>
      </c>
    </row>
    <row r="1230" spans="1:28" ht="15.75" thickBot="1" x14ac:dyDescent="0.3">
      <c r="A1230" s="18" t="s">
        <v>22</v>
      </c>
      <c r="B1230" s="18" t="s">
        <v>22</v>
      </c>
      <c r="C1230" s="18" t="s">
        <v>141</v>
      </c>
      <c r="D1230" s="27" t="s">
        <v>271</v>
      </c>
      <c r="E1230" s="18" t="s">
        <v>142</v>
      </c>
      <c r="F1230" s="19">
        <v>42800</v>
      </c>
      <c r="G1230" s="27" t="s">
        <v>274</v>
      </c>
      <c r="H1230" s="21"/>
      <c r="I1230" s="21"/>
      <c r="J1230" s="23">
        <v>2.0499999999999998</v>
      </c>
      <c r="K1230" s="21"/>
      <c r="L1230" s="21"/>
      <c r="M1230" s="21"/>
      <c r="N1230" s="21"/>
      <c r="O1230" s="23">
        <v>0.01</v>
      </c>
      <c r="P1230" s="23">
        <v>-0.01</v>
      </c>
      <c r="Q1230" s="28">
        <f t="shared" si="38"/>
        <v>0</v>
      </c>
      <c r="R1230" s="23">
        <v>0.11</v>
      </c>
      <c r="S1230" s="21"/>
      <c r="T1230" s="28">
        <f t="shared" si="39"/>
        <v>0.11</v>
      </c>
      <c r="U1230" s="21"/>
      <c r="W1230" s="135">
        <f t="array" ref="W1230">SUM(($D1230=W$25)*($G1230="CM")*($H1230:$P1230))</f>
        <v>0</v>
      </c>
      <c r="X1230" s="135">
        <f t="array" ref="X1230">SUM(($D1230=W$25)*($G1230&lt;&gt;"CM")*($H1230:$P1230))</f>
        <v>2.0499999999999998</v>
      </c>
      <c r="AA1230" s="135">
        <f t="array" ref="AA1230">SUM(($D1230=AA$25)*($G1230="CM")*(H1230+I1230+J1230+K1230+L1230+N1230))</f>
        <v>0</v>
      </c>
      <c r="AB1230" s="135">
        <f t="array" ref="AB1230">SUM(($D1230=AA$25)*($G1230&lt;&gt;"CM")*(H1230+I1230+J1230+K1230+L1230+N1230))</f>
        <v>0</v>
      </c>
    </row>
    <row r="1231" spans="1:28" ht="15.75" thickBot="1" x14ac:dyDescent="0.3">
      <c r="A1231" s="18" t="s">
        <v>22</v>
      </c>
      <c r="B1231" s="18" t="s">
        <v>22</v>
      </c>
      <c r="C1231" s="18" t="s">
        <v>141</v>
      </c>
      <c r="D1231" s="27" t="s">
        <v>271</v>
      </c>
      <c r="E1231" s="18" t="s">
        <v>142</v>
      </c>
      <c r="F1231" s="19">
        <v>42804</v>
      </c>
      <c r="G1231" s="27" t="s">
        <v>274</v>
      </c>
      <c r="H1231" s="20"/>
      <c r="I1231" s="20"/>
      <c r="J1231" s="22">
        <v>10.25</v>
      </c>
      <c r="K1231" s="20"/>
      <c r="L1231" s="20"/>
      <c r="M1231" s="20"/>
      <c r="N1231" s="20"/>
      <c r="O1231" s="22">
        <v>0.01</v>
      </c>
      <c r="P1231" s="22">
        <v>-0.03</v>
      </c>
      <c r="Q1231" s="28">
        <f t="shared" si="38"/>
        <v>-1.9999999999999997E-2</v>
      </c>
      <c r="R1231" s="22">
        <v>0.56000000000000005</v>
      </c>
      <c r="S1231" s="20"/>
      <c r="T1231" s="28">
        <f t="shared" si="39"/>
        <v>0.56000000000000005</v>
      </c>
      <c r="U1231" s="20"/>
      <c r="W1231" s="135">
        <f t="array" ref="W1231">SUM(($D1231=W$25)*($G1231="CM")*($H1231:$P1231))</f>
        <v>0</v>
      </c>
      <c r="X1231" s="135">
        <f t="array" ref="X1231">SUM(($D1231=W$25)*($G1231&lt;&gt;"CM")*($H1231:$P1231))</f>
        <v>10.23</v>
      </c>
      <c r="AA1231" s="135">
        <f t="array" ref="AA1231">SUM(($D1231=AA$25)*($G1231="CM")*(H1231+I1231+J1231+K1231+L1231+N1231))</f>
        <v>0</v>
      </c>
      <c r="AB1231" s="135">
        <f t="array" ref="AB1231">SUM(($D1231=AA$25)*($G1231&lt;&gt;"CM")*(H1231+I1231+J1231+K1231+L1231+N1231))</f>
        <v>0</v>
      </c>
    </row>
    <row r="1232" spans="1:28" ht="15.75" thickBot="1" x14ac:dyDescent="0.3">
      <c r="A1232" s="18" t="s">
        <v>22</v>
      </c>
      <c r="B1232" s="18" t="s">
        <v>22</v>
      </c>
      <c r="C1232" s="18" t="s">
        <v>141</v>
      </c>
      <c r="D1232" s="27" t="s">
        <v>271</v>
      </c>
      <c r="E1232" s="18" t="s">
        <v>142</v>
      </c>
      <c r="F1232" s="19">
        <v>42807</v>
      </c>
      <c r="G1232" s="27" t="s">
        <v>274</v>
      </c>
      <c r="H1232" s="21"/>
      <c r="I1232" s="21"/>
      <c r="J1232" s="23">
        <v>24.61</v>
      </c>
      <c r="K1232" s="21"/>
      <c r="L1232" s="21"/>
      <c r="M1232" s="21"/>
      <c r="N1232" s="21"/>
      <c r="O1232" s="23">
        <v>0.02</v>
      </c>
      <c r="P1232" s="23">
        <v>-7.0000000000000007E-2</v>
      </c>
      <c r="Q1232" s="28">
        <f t="shared" si="38"/>
        <v>-0.05</v>
      </c>
      <c r="R1232" s="23">
        <v>1.34</v>
      </c>
      <c r="S1232" s="21"/>
      <c r="T1232" s="28">
        <f t="shared" si="39"/>
        <v>1.34</v>
      </c>
      <c r="U1232" s="21"/>
      <c r="W1232" s="135">
        <f t="array" ref="W1232">SUM(($D1232=W$25)*($G1232="CM")*($H1232:$P1232))</f>
        <v>0</v>
      </c>
      <c r="X1232" s="135">
        <f t="array" ref="X1232">SUM(($D1232=W$25)*($G1232&lt;&gt;"CM")*($H1232:$P1232))</f>
        <v>24.56</v>
      </c>
      <c r="AA1232" s="135">
        <f t="array" ref="AA1232">SUM(($D1232=AA$25)*($G1232="CM")*(H1232+I1232+J1232+K1232+L1232+N1232))</f>
        <v>0</v>
      </c>
      <c r="AB1232" s="135">
        <f t="array" ref="AB1232">SUM(($D1232=AA$25)*($G1232&lt;&gt;"CM")*(H1232+I1232+J1232+K1232+L1232+N1232))</f>
        <v>0</v>
      </c>
    </row>
    <row r="1233" spans="1:28" ht="15.75" thickBot="1" x14ac:dyDescent="0.3">
      <c r="A1233" s="18" t="s">
        <v>22</v>
      </c>
      <c r="B1233" s="18" t="s">
        <v>22</v>
      </c>
      <c r="C1233" s="18" t="s">
        <v>141</v>
      </c>
      <c r="D1233" s="27" t="s">
        <v>271</v>
      </c>
      <c r="E1233" s="18" t="s">
        <v>142</v>
      </c>
      <c r="F1233" s="19">
        <v>42808</v>
      </c>
      <c r="G1233" s="27" t="s">
        <v>274</v>
      </c>
      <c r="H1233" s="20"/>
      <c r="I1233" s="20"/>
      <c r="J1233" s="22">
        <v>10.25</v>
      </c>
      <c r="K1233" s="20"/>
      <c r="L1233" s="20"/>
      <c r="M1233" s="20"/>
      <c r="N1233" s="20"/>
      <c r="O1233" s="22">
        <v>0.01</v>
      </c>
      <c r="P1233" s="22">
        <v>-0.03</v>
      </c>
      <c r="Q1233" s="28">
        <f t="shared" si="38"/>
        <v>-1.9999999999999997E-2</v>
      </c>
      <c r="R1233" s="22">
        <v>0.56000000000000005</v>
      </c>
      <c r="S1233" s="20"/>
      <c r="T1233" s="28">
        <f t="shared" si="39"/>
        <v>0.56000000000000005</v>
      </c>
      <c r="U1233" s="20"/>
      <c r="W1233" s="135">
        <f t="array" ref="W1233">SUM(($D1233=W$25)*($G1233="CM")*($H1233:$P1233))</f>
        <v>0</v>
      </c>
      <c r="X1233" s="135">
        <f t="array" ref="X1233">SUM(($D1233=W$25)*($G1233&lt;&gt;"CM")*($H1233:$P1233))</f>
        <v>10.23</v>
      </c>
      <c r="AA1233" s="135">
        <f t="array" ref="AA1233">SUM(($D1233=AA$25)*($G1233="CM")*(H1233+I1233+J1233+K1233+L1233+N1233))</f>
        <v>0</v>
      </c>
      <c r="AB1233" s="135">
        <f t="array" ref="AB1233">SUM(($D1233=AA$25)*($G1233&lt;&gt;"CM")*(H1233+I1233+J1233+K1233+L1233+N1233))</f>
        <v>0</v>
      </c>
    </row>
    <row r="1234" spans="1:28" ht="15.75" thickBot="1" x14ac:dyDescent="0.3">
      <c r="A1234" s="18" t="s">
        <v>22</v>
      </c>
      <c r="B1234" s="18" t="s">
        <v>22</v>
      </c>
      <c r="C1234" s="18" t="s">
        <v>141</v>
      </c>
      <c r="D1234" s="27" t="s">
        <v>271</v>
      </c>
      <c r="E1234" s="18" t="s">
        <v>142</v>
      </c>
      <c r="F1234" s="19">
        <v>42809</v>
      </c>
      <c r="G1234" s="27" t="s">
        <v>274</v>
      </c>
      <c r="H1234" s="21"/>
      <c r="I1234" s="21"/>
      <c r="J1234" s="23">
        <v>10.25</v>
      </c>
      <c r="K1234" s="21"/>
      <c r="L1234" s="21"/>
      <c r="M1234" s="21"/>
      <c r="N1234" s="21"/>
      <c r="O1234" s="23">
        <v>0.01</v>
      </c>
      <c r="P1234" s="23">
        <v>-0.03</v>
      </c>
      <c r="Q1234" s="28">
        <f t="shared" si="38"/>
        <v>-1.9999999999999997E-2</v>
      </c>
      <c r="R1234" s="23">
        <v>0.56000000000000005</v>
      </c>
      <c r="S1234" s="21"/>
      <c r="T1234" s="28">
        <f t="shared" si="39"/>
        <v>0.56000000000000005</v>
      </c>
      <c r="U1234" s="21"/>
      <c r="W1234" s="135">
        <f t="array" ref="W1234">SUM(($D1234=W$25)*($G1234="CM")*($H1234:$P1234))</f>
        <v>0</v>
      </c>
      <c r="X1234" s="135">
        <f t="array" ref="X1234">SUM(($D1234=W$25)*($G1234&lt;&gt;"CM")*($H1234:$P1234))</f>
        <v>10.23</v>
      </c>
      <c r="AA1234" s="135">
        <f t="array" ref="AA1234">SUM(($D1234=AA$25)*($G1234="CM")*(H1234+I1234+J1234+K1234+L1234+N1234))</f>
        <v>0</v>
      </c>
      <c r="AB1234" s="135">
        <f t="array" ref="AB1234">SUM(($D1234=AA$25)*($G1234&lt;&gt;"CM")*(H1234+I1234+J1234+K1234+L1234+N1234))</f>
        <v>0</v>
      </c>
    </row>
    <row r="1235" spans="1:28" ht="15.75" thickBot="1" x14ac:dyDescent="0.3">
      <c r="A1235" s="18" t="s">
        <v>22</v>
      </c>
      <c r="B1235" s="18" t="s">
        <v>22</v>
      </c>
      <c r="C1235" s="18" t="s">
        <v>141</v>
      </c>
      <c r="D1235" s="27" t="s">
        <v>271</v>
      </c>
      <c r="E1235" s="18" t="s">
        <v>142</v>
      </c>
      <c r="F1235" s="19">
        <v>42810</v>
      </c>
      <c r="G1235" s="27" t="s">
        <v>274</v>
      </c>
      <c r="H1235" s="20"/>
      <c r="I1235" s="20"/>
      <c r="J1235" s="22">
        <v>8.19</v>
      </c>
      <c r="K1235" s="20"/>
      <c r="L1235" s="20"/>
      <c r="M1235" s="20"/>
      <c r="N1235" s="20"/>
      <c r="O1235" s="22">
        <v>0.01</v>
      </c>
      <c r="P1235" s="22">
        <v>-0.03</v>
      </c>
      <c r="Q1235" s="28">
        <f t="shared" si="38"/>
        <v>-1.9999999999999997E-2</v>
      </c>
      <c r="R1235" s="22">
        <v>0.45</v>
      </c>
      <c r="S1235" s="20"/>
      <c r="T1235" s="28">
        <f t="shared" si="39"/>
        <v>0.45</v>
      </c>
      <c r="U1235" s="20"/>
      <c r="W1235" s="135">
        <f t="array" ref="W1235">SUM(($D1235=W$25)*($G1235="CM")*($H1235:$P1235))</f>
        <v>0</v>
      </c>
      <c r="X1235" s="135">
        <f t="array" ref="X1235">SUM(($D1235=W$25)*($G1235&lt;&gt;"CM")*($H1235:$P1235))</f>
        <v>8.17</v>
      </c>
      <c r="AA1235" s="135">
        <f t="array" ref="AA1235">SUM(($D1235=AA$25)*($G1235="CM")*(H1235+I1235+J1235+K1235+L1235+N1235))</f>
        <v>0</v>
      </c>
      <c r="AB1235" s="135">
        <f t="array" ref="AB1235">SUM(($D1235=AA$25)*($G1235&lt;&gt;"CM")*(H1235+I1235+J1235+K1235+L1235+N1235))</f>
        <v>0</v>
      </c>
    </row>
    <row r="1236" spans="1:28" ht="15.75" thickBot="1" x14ac:dyDescent="0.3">
      <c r="A1236" s="18" t="s">
        <v>22</v>
      </c>
      <c r="B1236" s="18" t="s">
        <v>22</v>
      </c>
      <c r="C1236" s="18" t="s">
        <v>141</v>
      </c>
      <c r="D1236" s="27" t="s">
        <v>271</v>
      </c>
      <c r="E1236" s="18" t="s">
        <v>142</v>
      </c>
      <c r="F1236" s="19">
        <v>42812</v>
      </c>
      <c r="G1236" s="27" t="s">
        <v>274</v>
      </c>
      <c r="H1236" s="21"/>
      <c r="I1236" s="21"/>
      <c r="J1236" s="23">
        <v>22.56</v>
      </c>
      <c r="K1236" s="21"/>
      <c r="L1236" s="21"/>
      <c r="M1236" s="21"/>
      <c r="N1236" s="21"/>
      <c r="O1236" s="23">
        <v>0.03</v>
      </c>
      <c r="P1236" s="23">
        <v>-0.06</v>
      </c>
      <c r="Q1236" s="28">
        <f t="shared" si="38"/>
        <v>-0.03</v>
      </c>
      <c r="R1236" s="23">
        <v>1.23</v>
      </c>
      <c r="S1236" s="21"/>
      <c r="T1236" s="28">
        <f t="shared" si="39"/>
        <v>1.23</v>
      </c>
      <c r="U1236" s="21"/>
      <c r="W1236" s="135">
        <f t="array" ref="W1236">SUM(($D1236=W$25)*($G1236="CM")*($H1236:$P1236))</f>
        <v>0</v>
      </c>
      <c r="X1236" s="135">
        <f t="array" ref="X1236">SUM(($D1236=W$25)*($G1236&lt;&gt;"CM")*($H1236:$P1236))</f>
        <v>22.53</v>
      </c>
      <c r="AA1236" s="135">
        <f t="array" ref="AA1236">SUM(($D1236=AA$25)*($G1236="CM")*(H1236+I1236+J1236+K1236+L1236+N1236))</f>
        <v>0</v>
      </c>
      <c r="AB1236" s="135">
        <f t="array" ref="AB1236">SUM(($D1236=AA$25)*($G1236&lt;&gt;"CM")*(H1236+I1236+J1236+K1236+L1236+N1236))</f>
        <v>0</v>
      </c>
    </row>
    <row r="1237" spans="1:28" ht="15.75" thickBot="1" x14ac:dyDescent="0.3">
      <c r="A1237" s="18" t="s">
        <v>22</v>
      </c>
      <c r="B1237" s="18" t="s">
        <v>22</v>
      </c>
      <c r="C1237" s="18" t="s">
        <v>141</v>
      </c>
      <c r="D1237" s="27" t="s">
        <v>271</v>
      </c>
      <c r="E1237" s="18" t="s">
        <v>142</v>
      </c>
      <c r="F1237" s="19">
        <v>42814</v>
      </c>
      <c r="G1237" s="27" t="s">
        <v>274</v>
      </c>
      <c r="H1237" s="20"/>
      <c r="I1237" s="20"/>
      <c r="J1237" s="22">
        <v>3997.5</v>
      </c>
      <c r="K1237" s="20"/>
      <c r="L1237" s="20"/>
      <c r="M1237" s="20"/>
      <c r="N1237" s="20"/>
      <c r="O1237" s="22">
        <v>6.01</v>
      </c>
      <c r="P1237" s="22">
        <v>-11.99</v>
      </c>
      <c r="Q1237" s="28">
        <f t="shared" si="38"/>
        <v>-5.98</v>
      </c>
      <c r="R1237" s="22">
        <v>217.14</v>
      </c>
      <c r="S1237" s="20"/>
      <c r="T1237" s="28">
        <f t="shared" si="39"/>
        <v>217.14</v>
      </c>
      <c r="U1237" s="20"/>
      <c r="W1237" s="135">
        <f t="array" ref="W1237">SUM(($D1237=W$25)*($G1237="CM")*($H1237:$P1237))</f>
        <v>0</v>
      </c>
      <c r="X1237" s="135">
        <f t="array" ref="X1237">SUM(($D1237=W$25)*($G1237&lt;&gt;"CM")*($H1237:$P1237))</f>
        <v>3991.5200000000004</v>
      </c>
      <c r="AA1237" s="135">
        <f t="array" ref="AA1237">SUM(($D1237=AA$25)*($G1237="CM")*(H1237+I1237+J1237+K1237+L1237+N1237))</f>
        <v>0</v>
      </c>
      <c r="AB1237" s="135">
        <f t="array" ref="AB1237">SUM(($D1237=AA$25)*($G1237&lt;&gt;"CM")*(H1237+I1237+J1237+K1237+L1237+N1237))</f>
        <v>0</v>
      </c>
    </row>
    <row r="1238" spans="1:28" ht="15.75" thickBot="1" x14ac:dyDescent="0.3">
      <c r="A1238" s="18" t="s">
        <v>22</v>
      </c>
      <c r="B1238" s="18" t="s">
        <v>22</v>
      </c>
      <c r="C1238" s="18" t="s">
        <v>141</v>
      </c>
      <c r="D1238" s="27" t="s">
        <v>271</v>
      </c>
      <c r="E1238" s="18" t="s">
        <v>142</v>
      </c>
      <c r="F1238" s="19">
        <v>42824</v>
      </c>
      <c r="G1238" s="27" t="s">
        <v>274</v>
      </c>
      <c r="H1238" s="21"/>
      <c r="I1238" s="21"/>
      <c r="J1238" s="23">
        <v>9.57</v>
      </c>
      <c r="K1238" s="21"/>
      <c r="L1238" s="21"/>
      <c r="M1238" s="21"/>
      <c r="N1238" s="21"/>
      <c r="O1238" s="23">
        <v>0.01</v>
      </c>
      <c r="P1238" s="23">
        <v>-0.03</v>
      </c>
      <c r="Q1238" s="28">
        <f t="shared" si="38"/>
        <v>-1.9999999999999997E-2</v>
      </c>
      <c r="R1238" s="23">
        <v>0.52</v>
      </c>
      <c r="S1238" s="21"/>
      <c r="T1238" s="28">
        <f t="shared" si="39"/>
        <v>0.52</v>
      </c>
      <c r="U1238" s="21"/>
      <c r="W1238" s="135">
        <f t="array" ref="W1238">SUM(($D1238=W$25)*($G1238="CM")*($H1238:$P1238))</f>
        <v>0</v>
      </c>
      <c r="X1238" s="135">
        <f t="array" ref="X1238">SUM(($D1238=W$25)*($G1238&lt;&gt;"CM")*($H1238:$P1238))</f>
        <v>9.5500000000000007</v>
      </c>
      <c r="AA1238" s="135">
        <f t="array" ref="AA1238">SUM(($D1238=AA$25)*($G1238="CM")*(H1238+I1238+J1238+K1238+L1238+N1238))</f>
        <v>0</v>
      </c>
      <c r="AB1238" s="135">
        <f t="array" ref="AB1238">SUM(($D1238=AA$25)*($G1238&lt;&gt;"CM")*(H1238+I1238+J1238+K1238+L1238+N1238))</f>
        <v>0</v>
      </c>
    </row>
    <row r="1239" spans="1:28" ht="15.75" thickBot="1" x14ac:dyDescent="0.3">
      <c r="A1239" s="18" t="s">
        <v>22</v>
      </c>
      <c r="B1239" s="18" t="s">
        <v>22</v>
      </c>
      <c r="C1239" s="18" t="s">
        <v>141</v>
      </c>
      <c r="D1239" s="27" t="s">
        <v>271</v>
      </c>
      <c r="E1239" s="18" t="s">
        <v>142</v>
      </c>
      <c r="F1239" s="19">
        <v>42825</v>
      </c>
      <c r="G1239" s="27" t="s">
        <v>274</v>
      </c>
      <c r="H1239" s="20"/>
      <c r="I1239" s="20"/>
      <c r="J1239" s="22">
        <v>20.5</v>
      </c>
      <c r="K1239" s="20"/>
      <c r="L1239" s="20"/>
      <c r="M1239" s="20"/>
      <c r="N1239" s="20"/>
      <c r="O1239" s="22">
        <v>0.03</v>
      </c>
      <c r="P1239" s="22">
        <v>-0.06</v>
      </c>
      <c r="Q1239" s="28">
        <f t="shared" si="38"/>
        <v>-0.03</v>
      </c>
      <c r="R1239" s="22">
        <v>1.1100000000000001</v>
      </c>
      <c r="S1239" s="20"/>
      <c r="T1239" s="28">
        <f t="shared" si="39"/>
        <v>1.1100000000000001</v>
      </c>
      <c r="U1239" s="20"/>
      <c r="W1239" s="135">
        <f t="array" ref="W1239">SUM(($D1239=W$25)*($G1239="CM")*($H1239:$P1239))</f>
        <v>0</v>
      </c>
      <c r="X1239" s="135">
        <f t="array" ref="X1239">SUM(($D1239=W$25)*($G1239&lt;&gt;"CM")*($H1239:$P1239))</f>
        <v>20.470000000000002</v>
      </c>
      <c r="AA1239" s="135">
        <f t="array" ref="AA1239">SUM(($D1239=AA$25)*($G1239="CM")*(H1239+I1239+J1239+K1239+L1239+N1239))</f>
        <v>0</v>
      </c>
      <c r="AB1239" s="135">
        <f t="array" ref="AB1239">SUM(($D1239=AA$25)*($G1239&lt;&gt;"CM")*(H1239+I1239+J1239+K1239+L1239+N1239))</f>
        <v>0</v>
      </c>
    </row>
    <row r="1240" spans="1:28" ht="15.75" thickBot="1" x14ac:dyDescent="0.3">
      <c r="A1240" s="18" t="s">
        <v>22</v>
      </c>
      <c r="B1240" s="18" t="s">
        <v>22</v>
      </c>
      <c r="C1240" s="18" t="s">
        <v>141</v>
      </c>
      <c r="D1240" s="27" t="s">
        <v>271</v>
      </c>
      <c r="E1240" s="18" t="s">
        <v>142</v>
      </c>
      <c r="F1240" s="19">
        <v>42828</v>
      </c>
      <c r="G1240" s="27" t="s">
        <v>273</v>
      </c>
      <c r="H1240" s="21"/>
      <c r="I1240" s="21"/>
      <c r="J1240" s="23">
        <v>1189.3</v>
      </c>
      <c r="K1240" s="21"/>
      <c r="L1240" s="21"/>
      <c r="M1240" s="21"/>
      <c r="N1240" s="21"/>
      <c r="O1240" s="23">
        <v>-15.38</v>
      </c>
      <c r="P1240" s="23">
        <v>-1.1100000000000001</v>
      </c>
      <c r="Q1240" s="28">
        <f t="shared" si="38"/>
        <v>-16.490000000000002</v>
      </c>
      <c r="R1240" s="23">
        <v>77.89</v>
      </c>
      <c r="S1240" s="21"/>
      <c r="T1240" s="28">
        <f t="shared" si="39"/>
        <v>77.89</v>
      </c>
      <c r="U1240" s="21"/>
      <c r="W1240" s="135">
        <f t="array" ref="W1240">SUM(($D1240=W$25)*($G1240="CM")*($H1240:$P1240))</f>
        <v>1172.81</v>
      </c>
      <c r="X1240" s="135">
        <f t="array" ref="X1240">SUM(($D1240=W$25)*($G1240&lt;&gt;"CM")*($H1240:$P1240))</f>
        <v>0</v>
      </c>
      <c r="AA1240" s="135">
        <f t="array" ref="AA1240">SUM(($D1240=AA$25)*($G1240="CM")*(H1240+I1240+J1240+K1240+L1240+N1240))</f>
        <v>0</v>
      </c>
      <c r="AB1240" s="135">
        <f t="array" ref="AB1240">SUM(($D1240=AA$25)*($G1240&lt;&gt;"CM")*(H1240+I1240+J1240+K1240+L1240+N1240))</f>
        <v>0</v>
      </c>
    </row>
    <row r="1241" spans="1:28" ht="15.75" thickBot="1" x14ac:dyDescent="0.3">
      <c r="A1241" s="18" t="s">
        <v>22</v>
      </c>
      <c r="B1241" s="18" t="s">
        <v>22</v>
      </c>
      <c r="C1241" s="18" t="s">
        <v>141</v>
      </c>
      <c r="D1241" s="27" t="s">
        <v>271</v>
      </c>
      <c r="E1241" s="18" t="s">
        <v>142</v>
      </c>
      <c r="F1241" s="19">
        <v>42829</v>
      </c>
      <c r="G1241" s="27" t="s">
        <v>273</v>
      </c>
      <c r="H1241" s="20"/>
      <c r="I1241" s="20"/>
      <c r="J1241" s="22">
        <v>933</v>
      </c>
      <c r="K1241" s="20"/>
      <c r="L1241" s="20"/>
      <c r="M1241" s="20"/>
      <c r="N1241" s="20"/>
      <c r="O1241" s="22">
        <v>-12.06</v>
      </c>
      <c r="P1241" s="22">
        <v>-0.87</v>
      </c>
      <c r="Q1241" s="28">
        <f t="shared" si="38"/>
        <v>-12.93</v>
      </c>
      <c r="R1241" s="22">
        <v>61.09</v>
      </c>
      <c r="S1241" s="20"/>
      <c r="T1241" s="28">
        <f t="shared" si="39"/>
        <v>61.09</v>
      </c>
      <c r="U1241" s="20"/>
      <c r="W1241" s="135">
        <f t="array" ref="W1241">SUM(($D1241=W$25)*($G1241="CM")*($H1241:$P1241))</f>
        <v>920.07</v>
      </c>
      <c r="X1241" s="135">
        <f t="array" ref="X1241">SUM(($D1241=W$25)*($G1241&lt;&gt;"CM")*($H1241:$P1241))</f>
        <v>0</v>
      </c>
      <c r="AA1241" s="135">
        <f t="array" ref="AA1241">SUM(($D1241=AA$25)*($G1241="CM")*(H1241+I1241+J1241+K1241+L1241+N1241))</f>
        <v>0</v>
      </c>
      <c r="AB1241" s="135">
        <f t="array" ref="AB1241">SUM(($D1241=AA$25)*($G1241&lt;&gt;"CM")*(H1241+I1241+J1241+K1241+L1241+N1241))</f>
        <v>0</v>
      </c>
    </row>
    <row r="1242" spans="1:28" ht="15.75" thickBot="1" x14ac:dyDescent="0.3">
      <c r="A1242" s="18" t="s">
        <v>22</v>
      </c>
      <c r="B1242" s="18" t="s">
        <v>22</v>
      </c>
      <c r="C1242" s="18" t="s">
        <v>141</v>
      </c>
      <c r="D1242" s="27" t="s">
        <v>271</v>
      </c>
      <c r="E1242" s="18" t="s">
        <v>142</v>
      </c>
      <c r="F1242" s="19">
        <v>42830</v>
      </c>
      <c r="G1242" s="27" t="s">
        <v>273</v>
      </c>
      <c r="H1242" s="21"/>
      <c r="I1242" s="21"/>
      <c r="J1242" s="23">
        <v>3028.71</v>
      </c>
      <c r="K1242" s="21"/>
      <c r="L1242" s="21"/>
      <c r="M1242" s="21"/>
      <c r="N1242" s="21"/>
      <c r="O1242" s="23">
        <v>-42.63</v>
      </c>
      <c r="P1242" s="23">
        <v>-3.12</v>
      </c>
      <c r="Q1242" s="28">
        <f t="shared" si="38"/>
        <v>-45.75</v>
      </c>
      <c r="R1242" s="23">
        <v>198.01</v>
      </c>
      <c r="S1242" s="21"/>
      <c r="T1242" s="28">
        <f t="shared" si="39"/>
        <v>198.01</v>
      </c>
      <c r="U1242" s="21"/>
      <c r="W1242" s="135">
        <f t="array" ref="W1242">SUM(($D1242=W$25)*($G1242="CM")*($H1242:$P1242))</f>
        <v>2982.96</v>
      </c>
      <c r="X1242" s="135">
        <f t="array" ref="X1242">SUM(($D1242=W$25)*($G1242&lt;&gt;"CM")*($H1242:$P1242))</f>
        <v>0</v>
      </c>
      <c r="AA1242" s="135">
        <f t="array" ref="AA1242">SUM(($D1242=AA$25)*($G1242="CM")*(H1242+I1242+J1242+K1242+L1242+N1242))</f>
        <v>0</v>
      </c>
      <c r="AB1242" s="135">
        <f t="array" ref="AB1242">SUM(($D1242=AA$25)*($G1242&lt;&gt;"CM")*(H1242+I1242+J1242+K1242+L1242+N1242))</f>
        <v>0</v>
      </c>
    </row>
    <row r="1243" spans="1:28" ht="15.75" thickBot="1" x14ac:dyDescent="0.3">
      <c r="A1243" s="18" t="s">
        <v>22</v>
      </c>
      <c r="B1243" s="18" t="s">
        <v>22</v>
      </c>
      <c r="C1243" s="18" t="s">
        <v>141</v>
      </c>
      <c r="D1243" s="27" t="s">
        <v>271</v>
      </c>
      <c r="E1243" s="18" t="s">
        <v>142</v>
      </c>
      <c r="F1243" s="19">
        <v>42831</v>
      </c>
      <c r="G1243" s="27" t="s">
        <v>273</v>
      </c>
      <c r="H1243" s="20"/>
      <c r="I1243" s="20"/>
      <c r="J1243" s="22">
        <v>1022.72</v>
      </c>
      <c r="K1243" s="20"/>
      <c r="L1243" s="20"/>
      <c r="M1243" s="20"/>
      <c r="N1243" s="20"/>
      <c r="O1243" s="22">
        <v>-12.88</v>
      </c>
      <c r="P1243" s="22">
        <v>-0.93</v>
      </c>
      <c r="Q1243" s="28">
        <f t="shared" si="38"/>
        <v>-13.81</v>
      </c>
      <c r="R1243" s="22">
        <v>67</v>
      </c>
      <c r="S1243" s="20"/>
      <c r="T1243" s="28">
        <f t="shared" si="39"/>
        <v>67</v>
      </c>
      <c r="U1243" s="20"/>
      <c r="W1243" s="135">
        <f t="array" ref="W1243">SUM(($D1243=W$25)*($G1243="CM")*($H1243:$P1243))</f>
        <v>1008.9100000000001</v>
      </c>
      <c r="X1243" s="135">
        <f t="array" ref="X1243">SUM(($D1243=W$25)*($G1243&lt;&gt;"CM")*($H1243:$P1243))</f>
        <v>0</v>
      </c>
      <c r="AA1243" s="135">
        <f t="array" ref="AA1243">SUM(($D1243=AA$25)*($G1243="CM")*(H1243+I1243+J1243+K1243+L1243+N1243))</f>
        <v>0</v>
      </c>
      <c r="AB1243" s="135">
        <f t="array" ref="AB1243">SUM(($D1243=AA$25)*($G1243&lt;&gt;"CM")*(H1243+I1243+J1243+K1243+L1243+N1243))</f>
        <v>0</v>
      </c>
    </row>
    <row r="1244" spans="1:28" ht="15.75" thickBot="1" x14ac:dyDescent="0.3">
      <c r="A1244" s="18" t="s">
        <v>22</v>
      </c>
      <c r="B1244" s="18" t="s">
        <v>22</v>
      </c>
      <c r="C1244" s="18" t="s">
        <v>141</v>
      </c>
      <c r="D1244" s="27" t="s">
        <v>271</v>
      </c>
      <c r="E1244" s="18" t="s">
        <v>142</v>
      </c>
      <c r="F1244" s="19">
        <v>42832</v>
      </c>
      <c r="G1244" s="27" t="s">
        <v>273</v>
      </c>
      <c r="H1244" s="21"/>
      <c r="I1244" s="21"/>
      <c r="J1244" s="23">
        <v>1430.81</v>
      </c>
      <c r="K1244" s="21"/>
      <c r="L1244" s="21"/>
      <c r="M1244" s="21"/>
      <c r="N1244" s="21"/>
      <c r="O1244" s="23">
        <v>-18.579999999999998</v>
      </c>
      <c r="P1244" s="23">
        <v>-1.34</v>
      </c>
      <c r="Q1244" s="28">
        <f t="shared" si="38"/>
        <v>-19.919999999999998</v>
      </c>
      <c r="R1244" s="23">
        <v>93.67</v>
      </c>
      <c r="S1244" s="21"/>
      <c r="T1244" s="28">
        <f t="shared" si="39"/>
        <v>93.67</v>
      </c>
      <c r="U1244" s="21"/>
      <c r="W1244" s="135">
        <f t="array" ref="W1244">SUM(($D1244=W$25)*($G1244="CM")*($H1244:$P1244))</f>
        <v>1410.89</v>
      </c>
      <c r="X1244" s="135">
        <f t="array" ref="X1244">SUM(($D1244=W$25)*($G1244&lt;&gt;"CM")*($H1244:$P1244))</f>
        <v>0</v>
      </c>
      <c r="AA1244" s="135">
        <f t="array" ref="AA1244">SUM(($D1244=AA$25)*($G1244="CM")*(H1244+I1244+J1244+K1244+L1244+N1244))</f>
        <v>0</v>
      </c>
      <c r="AB1244" s="135">
        <f t="array" ref="AB1244">SUM(($D1244=AA$25)*($G1244&lt;&gt;"CM")*(H1244+I1244+J1244+K1244+L1244+N1244))</f>
        <v>0</v>
      </c>
    </row>
    <row r="1245" spans="1:28" ht="15.75" thickBot="1" x14ac:dyDescent="0.3">
      <c r="A1245" s="18" t="s">
        <v>22</v>
      </c>
      <c r="B1245" s="18" t="s">
        <v>22</v>
      </c>
      <c r="C1245" s="18" t="s">
        <v>141</v>
      </c>
      <c r="D1245" s="27" t="s">
        <v>271</v>
      </c>
      <c r="E1245" s="18" t="s">
        <v>142</v>
      </c>
      <c r="F1245" s="19">
        <v>42833</v>
      </c>
      <c r="G1245" s="27" t="s">
        <v>273</v>
      </c>
      <c r="H1245" s="20"/>
      <c r="I1245" s="20"/>
      <c r="J1245" s="22">
        <v>1622.31</v>
      </c>
      <c r="K1245" s="20"/>
      <c r="L1245" s="20"/>
      <c r="M1245" s="20"/>
      <c r="N1245" s="20"/>
      <c r="O1245" s="22">
        <v>-20.93</v>
      </c>
      <c r="P1245" s="22">
        <v>-1.52</v>
      </c>
      <c r="Q1245" s="28">
        <f t="shared" si="38"/>
        <v>-22.45</v>
      </c>
      <c r="R1245" s="22">
        <v>106.22</v>
      </c>
      <c r="S1245" s="20"/>
      <c r="T1245" s="28">
        <f t="shared" si="39"/>
        <v>106.22</v>
      </c>
      <c r="U1245" s="20"/>
      <c r="W1245" s="135">
        <f t="array" ref="W1245">SUM(($D1245=W$25)*($G1245="CM")*($H1245:$P1245))</f>
        <v>1599.86</v>
      </c>
      <c r="X1245" s="135">
        <f t="array" ref="X1245">SUM(($D1245=W$25)*($G1245&lt;&gt;"CM")*($H1245:$P1245))</f>
        <v>0</v>
      </c>
      <c r="AA1245" s="135">
        <f t="array" ref="AA1245">SUM(($D1245=AA$25)*($G1245="CM")*(H1245+I1245+J1245+K1245+L1245+N1245))</f>
        <v>0</v>
      </c>
      <c r="AB1245" s="135">
        <f t="array" ref="AB1245">SUM(($D1245=AA$25)*($G1245&lt;&gt;"CM")*(H1245+I1245+J1245+K1245+L1245+N1245))</f>
        <v>0</v>
      </c>
    </row>
    <row r="1246" spans="1:28" ht="15.75" thickBot="1" x14ac:dyDescent="0.3">
      <c r="A1246" s="18" t="s">
        <v>22</v>
      </c>
      <c r="B1246" s="18" t="s">
        <v>22</v>
      </c>
      <c r="C1246" s="18" t="s">
        <v>141</v>
      </c>
      <c r="D1246" s="27" t="s">
        <v>271</v>
      </c>
      <c r="E1246" s="18" t="s">
        <v>142</v>
      </c>
      <c r="F1246" s="19">
        <v>42834</v>
      </c>
      <c r="G1246" s="27" t="s">
        <v>273</v>
      </c>
      <c r="H1246" s="21"/>
      <c r="I1246" s="21"/>
      <c r="J1246" s="23">
        <v>701.82</v>
      </c>
      <c r="K1246" s="21"/>
      <c r="L1246" s="21"/>
      <c r="M1246" s="21"/>
      <c r="N1246" s="21"/>
      <c r="O1246" s="23">
        <v>-8.7200000000000006</v>
      </c>
      <c r="P1246" s="23">
        <v>-0.62</v>
      </c>
      <c r="Q1246" s="28">
        <f t="shared" si="38"/>
        <v>-9.34</v>
      </c>
      <c r="R1246" s="23">
        <v>46.02</v>
      </c>
      <c r="S1246" s="21"/>
      <c r="T1246" s="28">
        <f t="shared" si="39"/>
        <v>46.02</v>
      </c>
      <c r="U1246" s="21"/>
      <c r="W1246" s="135">
        <f t="array" ref="W1246">SUM(($D1246=W$25)*($G1246="CM")*($H1246:$P1246))</f>
        <v>692.48</v>
      </c>
      <c r="X1246" s="135">
        <f t="array" ref="X1246">SUM(($D1246=W$25)*($G1246&lt;&gt;"CM")*($H1246:$P1246))</f>
        <v>0</v>
      </c>
      <c r="AA1246" s="135">
        <f t="array" ref="AA1246">SUM(($D1246=AA$25)*($G1246="CM")*(H1246+I1246+J1246+K1246+L1246+N1246))</f>
        <v>0</v>
      </c>
      <c r="AB1246" s="135">
        <f t="array" ref="AB1246">SUM(($D1246=AA$25)*($G1246&lt;&gt;"CM")*(H1246+I1246+J1246+K1246+L1246+N1246))</f>
        <v>0</v>
      </c>
    </row>
    <row r="1247" spans="1:28" ht="15.75" thickBot="1" x14ac:dyDescent="0.3">
      <c r="A1247" s="18" t="s">
        <v>22</v>
      </c>
      <c r="B1247" s="18" t="s">
        <v>22</v>
      </c>
      <c r="C1247" s="18" t="s">
        <v>141</v>
      </c>
      <c r="D1247" s="27" t="s">
        <v>271</v>
      </c>
      <c r="E1247" s="18" t="s">
        <v>142</v>
      </c>
      <c r="F1247" s="19">
        <v>42835</v>
      </c>
      <c r="G1247" s="27" t="s">
        <v>273</v>
      </c>
      <c r="H1247" s="20"/>
      <c r="I1247" s="20"/>
      <c r="J1247" s="22">
        <v>982.14</v>
      </c>
      <c r="K1247" s="20"/>
      <c r="L1247" s="20"/>
      <c r="M1247" s="20"/>
      <c r="N1247" s="20"/>
      <c r="O1247" s="22">
        <v>-13.65</v>
      </c>
      <c r="P1247" s="22">
        <v>-0.94</v>
      </c>
      <c r="Q1247" s="28">
        <f t="shared" si="38"/>
        <v>-14.59</v>
      </c>
      <c r="R1247" s="22">
        <v>64.290000000000006</v>
      </c>
      <c r="S1247" s="20"/>
      <c r="T1247" s="28">
        <f t="shared" si="39"/>
        <v>64.290000000000006</v>
      </c>
      <c r="U1247" s="20"/>
      <c r="W1247" s="135">
        <f t="array" ref="W1247">SUM(($D1247=W$25)*($G1247="CM")*($H1247:$P1247))</f>
        <v>967.55</v>
      </c>
      <c r="X1247" s="135">
        <f t="array" ref="X1247">SUM(($D1247=W$25)*($G1247&lt;&gt;"CM")*($H1247:$P1247))</f>
        <v>0</v>
      </c>
      <c r="AA1247" s="135">
        <f t="array" ref="AA1247">SUM(($D1247=AA$25)*($G1247="CM")*(H1247+I1247+J1247+K1247+L1247+N1247))</f>
        <v>0</v>
      </c>
      <c r="AB1247" s="135">
        <f t="array" ref="AB1247">SUM(($D1247=AA$25)*($G1247&lt;&gt;"CM")*(H1247+I1247+J1247+K1247+L1247+N1247))</f>
        <v>0</v>
      </c>
    </row>
    <row r="1248" spans="1:28" ht="15.75" thickBot="1" x14ac:dyDescent="0.3">
      <c r="A1248" s="18" t="s">
        <v>22</v>
      </c>
      <c r="B1248" s="18" t="s">
        <v>22</v>
      </c>
      <c r="C1248" s="18" t="s">
        <v>141</v>
      </c>
      <c r="D1248" s="27" t="s">
        <v>271</v>
      </c>
      <c r="E1248" s="18" t="s">
        <v>142</v>
      </c>
      <c r="F1248" s="19">
        <v>42836</v>
      </c>
      <c r="G1248" s="27" t="s">
        <v>273</v>
      </c>
      <c r="H1248" s="21"/>
      <c r="I1248" s="21"/>
      <c r="J1248" s="23">
        <v>572.14</v>
      </c>
      <c r="K1248" s="21"/>
      <c r="L1248" s="21"/>
      <c r="M1248" s="21"/>
      <c r="N1248" s="21"/>
      <c r="O1248" s="23">
        <v>-7.22</v>
      </c>
      <c r="P1248" s="23">
        <v>-0.52</v>
      </c>
      <c r="Q1248" s="28">
        <f t="shared" si="38"/>
        <v>-7.74</v>
      </c>
      <c r="R1248" s="23">
        <v>37.49</v>
      </c>
      <c r="S1248" s="21"/>
      <c r="T1248" s="28">
        <f t="shared" si="39"/>
        <v>37.49</v>
      </c>
      <c r="U1248" s="21"/>
      <c r="W1248" s="135">
        <f t="array" ref="W1248">SUM(($D1248=W$25)*($G1248="CM")*($H1248:$P1248))</f>
        <v>564.4</v>
      </c>
      <c r="X1248" s="135">
        <f t="array" ref="X1248">SUM(($D1248=W$25)*($G1248&lt;&gt;"CM")*($H1248:$P1248))</f>
        <v>0</v>
      </c>
      <c r="AA1248" s="135">
        <f t="array" ref="AA1248">SUM(($D1248=AA$25)*($G1248="CM")*(H1248+I1248+J1248+K1248+L1248+N1248))</f>
        <v>0</v>
      </c>
      <c r="AB1248" s="135">
        <f t="array" ref="AB1248">SUM(($D1248=AA$25)*($G1248&lt;&gt;"CM")*(H1248+I1248+J1248+K1248+L1248+N1248))</f>
        <v>0</v>
      </c>
    </row>
    <row r="1249" spans="1:28" ht="15.75" thickBot="1" x14ac:dyDescent="0.3">
      <c r="A1249" s="18" t="s">
        <v>22</v>
      </c>
      <c r="B1249" s="18" t="s">
        <v>22</v>
      </c>
      <c r="C1249" s="18" t="s">
        <v>141</v>
      </c>
      <c r="D1249" s="27" t="s">
        <v>271</v>
      </c>
      <c r="E1249" s="18" t="s">
        <v>142</v>
      </c>
      <c r="F1249" s="19">
        <v>42837</v>
      </c>
      <c r="G1249" s="27" t="s">
        <v>273</v>
      </c>
      <c r="H1249" s="20"/>
      <c r="I1249" s="20"/>
      <c r="J1249" s="22">
        <v>625.4</v>
      </c>
      <c r="K1249" s="20"/>
      <c r="L1249" s="20"/>
      <c r="M1249" s="20"/>
      <c r="N1249" s="20"/>
      <c r="O1249" s="22">
        <v>-7.66</v>
      </c>
      <c r="P1249" s="22">
        <v>-0.57999999999999996</v>
      </c>
      <c r="Q1249" s="28">
        <f t="shared" si="38"/>
        <v>-8.24</v>
      </c>
      <c r="R1249" s="22">
        <v>40.950000000000003</v>
      </c>
      <c r="S1249" s="20"/>
      <c r="T1249" s="28">
        <f t="shared" si="39"/>
        <v>40.950000000000003</v>
      </c>
      <c r="U1249" s="20"/>
      <c r="W1249" s="135">
        <f t="array" ref="W1249">SUM(($D1249=W$25)*($G1249="CM")*($H1249:$P1249))</f>
        <v>617.16</v>
      </c>
      <c r="X1249" s="135">
        <f t="array" ref="X1249">SUM(($D1249=W$25)*($G1249&lt;&gt;"CM")*($H1249:$P1249))</f>
        <v>0</v>
      </c>
      <c r="AA1249" s="135">
        <f t="array" ref="AA1249">SUM(($D1249=AA$25)*($G1249="CM")*(H1249+I1249+J1249+K1249+L1249+N1249))</f>
        <v>0</v>
      </c>
      <c r="AB1249" s="135">
        <f t="array" ref="AB1249">SUM(($D1249=AA$25)*($G1249&lt;&gt;"CM")*(H1249+I1249+J1249+K1249+L1249+N1249))</f>
        <v>0</v>
      </c>
    </row>
    <row r="1250" spans="1:28" ht="15.75" thickBot="1" x14ac:dyDescent="0.3">
      <c r="A1250" s="18" t="s">
        <v>22</v>
      </c>
      <c r="B1250" s="18" t="s">
        <v>22</v>
      </c>
      <c r="C1250" s="18" t="s">
        <v>141</v>
      </c>
      <c r="D1250" s="27" t="s">
        <v>271</v>
      </c>
      <c r="E1250" s="18" t="s">
        <v>142</v>
      </c>
      <c r="F1250" s="19">
        <v>42838</v>
      </c>
      <c r="G1250" s="27" t="s">
        <v>273</v>
      </c>
      <c r="H1250" s="21"/>
      <c r="I1250" s="21"/>
      <c r="J1250" s="23">
        <v>927.19</v>
      </c>
      <c r="K1250" s="21"/>
      <c r="L1250" s="21"/>
      <c r="M1250" s="21"/>
      <c r="N1250" s="21"/>
      <c r="O1250" s="23">
        <v>-11.11</v>
      </c>
      <c r="P1250" s="23">
        <v>-0.85</v>
      </c>
      <c r="Q1250" s="28">
        <f t="shared" si="38"/>
        <v>-11.959999999999999</v>
      </c>
      <c r="R1250" s="23">
        <v>60.74</v>
      </c>
      <c r="S1250" s="21"/>
      <c r="T1250" s="28">
        <f t="shared" si="39"/>
        <v>60.74</v>
      </c>
      <c r="U1250" s="21"/>
      <c r="W1250" s="135">
        <f t="array" ref="W1250">SUM(($D1250=W$25)*($G1250="CM")*($H1250:$P1250))</f>
        <v>915.23</v>
      </c>
      <c r="X1250" s="135">
        <f t="array" ref="X1250">SUM(($D1250=W$25)*($G1250&lt;&gt;"CM")*($H1250:$P1250))</f>
        <v>0</v>
      </c>
      <c r="AA1250" s="135">
        <f t="array" ref="AA1250">SUM(($D1250=AA$25)*($G1250="CM")*(H1250+I1250+J1250+K1250+L1250+N1250))</f>
        <v>0</v>
      </c>
      <c r="AB1250" s="135">
        <f t="array" ref="AB1250">SUM(($D1250=AA$25)*($G1250&lt;&gt;"CM")*(H1250+I1250+J1250+K1250+L1250+N1250))</f>
        <v>0</v>
      </c>
    </row>
    <row r="1251" spans="1:28" ht="15.75" thickBot="1" x14ac:dyDescent="0.3">
      <c r="A1251" s="18" t="s">
        <v>22</v>
      </c>
      <c r="B1251" s="18" t="s">
        <v>22</v>
      </c>
      <c r="C1251" s="18" t="s">
        <v>141</v>
      </c>
      <c r="D1251" s="27" t="s">
        <v>271</v>
      </c>
      <c r="E1251" s="18" t="s">
        <v>142</v>
      </c>
      <c r="F1251" s="19">
        <v>42839</v>
      </c>
      <c r="G1251" s="27" t="s">
        <v>273</v>
      </c>
      <c r="H1251" s="20"/>
      <c r="I1251" s="20"/>
      <c r="J1251" s="22">
        <v>703.23</v>
      </c>
      <c r="K1251" s="20"/>
      <c r="L1251" s="20"/>
      <c r="M1251" s="20"/>
      <c r="N1251" s="20"/>
      <c r="O1251" s="22">
        <v>-9.98</v>
      </c>
      <c r="P1251" s="22">
        <v>-0.69</v>
      </c>
      <c r="Q1251" s="28">
        <f t="shared" si="38"/>
        <v>-10.67</v>
      </c>
      <c r="R1251" s="22">
        <v>45.99</v>
      </c>
      <c r="S1251" s="20"/>
      <c r="T1251" s="28">
        <f t="shared" si="39"/>
        <v>45.99</v>
      </c>
      <c r="U1251" s="20"/>
      <c r="W1251" s="135">
        <f t="array" ref="W1251">SUM(($D1251=W$25)*($G1251="CM")*($H1251:$P1251))</f>
        <v>692.56</v>
      </c>
      <c r="X1251" s="135">
        <f t="array" ref="X1251">SUM(($D1251=W$25)*($G1251&lt;&gt;"CM")*($H1251:$P1251))</f>
        <v>0</v>
      </c>
      <c r="AA1251" s="135">
        <f t="array" ref="AA1251">SUM(($D1251=AA$25)*($G1251="CM")*(H1251+I1251+J1251+K1251+L1251+N1251))</f>
        <v>0</v>
      </c>
      <c r="AB1251" s="135">
        <f t="array" ref="AB1251">SUM(($D1251=AA$25)*($G1251&lt;&gt;"CM")*(H1251+I1251+J1251+K1251+L1251+N1251))</f>
        <v>0</v>
      </c>
    </row>
    <row r="1252" spans="1:28" ht="15.75" thickBot="1" x14ac:dyDescent="0.3">
      <c r="A1252" s="18" t="s">
        <v>22</v>
      </c>
      <c r="B1252" s="18" t="s">
        <v>22</v>
      </c>
      <c r="C1252" s="18" t="s">
        <v>141</v>
      </c>
      <c r="D1252" s="27" t="s">
        <v>271</v>
      </c>
      <c r="E1252" s="18" t="s">
        <v>142</v>
      </c>
      <c r="F1252" s="19">
        <v>42840</v>
      </c>
      <c r="G1252" s="27" t="s">
        <v>273</v>
      </c>
      <c r="H1252" s="21"/>
      <c r="I1252" s="21"/>
      <c r="J1252" s="23">
        <v>1056</v>
      </c>
      <c r="K1252" s="21"/>
      <c r="L1252" s="21"/>
      <c r="M1252" s="21"/>
      <c r="N1252" s="21"/>
      <c r="O1252" s="23">
        <v>-14.59</v>
      </c>
      <c r="P1252" s="23">
        <v>-1.02</v>
      </c>
      <c r="Q1252" s="28">
        <f t="shared" si="38"/>
        <v>-15.61</v>
      </c>
      <c r="R1252" s="23">
        <v>69.12</v>
      </c>
      <c r="S1252" s="21"/>
      <c r="T1252" s="28">
        <f t="shared" si="39"/>
        <v>69.12</v>
      </c>
      <c r="U1252" s="21"/>
      <c r="W1252" s="135">
        <f t="array" ref="W1252">SUM(($D1252=W$25)*($G1252="CM")*($H1252:$P1252))</f>
        <v>1040.3900000000001</v>
      </c>
      <c r="X1252" s="135">
        <f t="array" ref="X1252">SUM(($D1252=W$25)*($G1252&lt;&gt;"CM")*($H1252:$P1252))</f>
        <v>0</v>
      </c>
      <c r="AA1252" s="135">
        <f t="array" ref="AA1252">SUM(($D1252=AA$25)*($G1252="CM")*(H1252+I1252+J1252+K1252+L1252+N1252))</f>
        <v>0</v>
      </c>
      <c r="AB1252" s="135">
        <f t="array" ref="AB1252">SUM(($D1252=AA$25)*($G1252&lt;&gt;"CM")*(H1252+I1252+J1252+K1252+L1252+N1252))</f>
        <v>0</v>
      </c>
    </row>
    <row r="1253" spans="1:28" ht="15.75" thickBot="1" x14ac:dyDescent="0.3">
      <c r="A1253" s="18" t="s">
        <v>22</v>
      </c>
      <c r="B1253" s="18" t="s">
        <v>22</v>
      </c>
      <c r="C1253" s="18" t="s">
        <v>141</v>
      </c>
      <c r="D1253" s="27" t="s">
        <v>271</v>
      </c>
      <c r="E1253" s="18" t="s">
        <v>142</v>
      </c>
      <c r="F1253" s="19">
        <v>42841</v>
      </c>
      <c r="G1253" s="27" t="s">
        <v>273</v>
      </c>
      <c r="H1253" s="20"/>
      <c r="I1253" s="20"/>
      <c r="J1253" s="22">
        <v>1072.48</v>
      </c>
      <c r="K1253" s="20"/>
      <c r="L1253" s="20"/>
      <c r="M1253" s="20"/>
      <c r="N1253" s="20"/>
      <c r="O1253" s="22">
        <v>-13.6</v>
      </c>
      <c r="P1253" s="22">
        <v>-0.99</v>
      </c>
      <c r="Q1253" s="28">
        <f t="shared" si="38"/>
        <v>-14.59</v>
      </c>
      <c r="R1253" s="22">
        <v>70.260000000000005</v>
      </c>
      <c r="S1253" s="20"/>
      <c r="T1253" s="28">
        <f t="shared" si="39"/>
        <v>70.260000000000005</v>
      </c>
      <c r="U1253" s="20"/>
      <c r="W1253" s="135">
        <f t="array" ref="W1253">SUM(($D1253=W$25)*($G1253="CM")*($H1253:$P1253))</f>
        <v>1057.8900000000001</v>
      </c>
      <c r="X1253" s="135">
        <f t="array" ref="X1253">SUM(($D1253=W$25)*($G1253&lt;&gt;"CM")*($H1253:$P1253))</f>
        <v>0</v>
      </c>
      <c r="AA1253" s="135">
        <f t="array" ref="AA1253">SUM(($D1253=AA$25)*($G1253="CM")*(H1253+I1253+J1253+K1253+L1253+N1253))</f>
        <v>0</v>
      </c>
      <c r="AB1253" s="135">
        <f t="array" ref="AB1253">SUM(($D1253=AA$25)*($G1253&lt;&gt;"CM")*(H1253+I1253+J1253+K1253+L1253+N1253))</f>
        <v>0</v>
      </c>
    </row>
    <row r="1254" spans="1:28" ht="15.75" thickBot="1" x14ac:dyDescent="0.3">
      <c r="A1254" s="18" t="s">
        <v>22</v>
      </c>
      <c r="B1254" s="18" t="s">
        <v>22</v>
      </c>
      <c r="C1254" s="18" t="s">
        <v>141</v>
      </c>
      <c r="D1254" s="27" t="s">
        <v>271</v>
      </c>
      <c r="E1254" s="18" t="s">
        <v>142</v>
      </c>
      <c r="F1254" s="19">
        <v>42842</v>
      </c>
      <c r="G1254" s="27" t="s">
        <v>273</v>
      </c>
      <c r="H1254" s="21"/>
      <c r="I1254" s="21"/>
      <c r="J1254" s="23">
        <v>871.5</v>
      </c>
      <c r="K1254" s="21"/>
      <c r="L1254" s="21"/>
      <c r="M1254" s="21"/>
      <c r="N1254" s="21"/>
      <c r="O1254" s="23">
        <v>-11.09</v>
      </c>
      <c r="P1254" s="23">
        <v>-0.8</v>
      </c>
      <c r="Q1254" s="28">
        <f t="shared" si="38"/>
        <v>-11.89</v>
      </c>
      <c r="R1254" s="23">
        <v>57.08</v>
      </c>
      <c r="S1254" s="21"/>
      <c r="T1254" s="28">
        <f t="shared" si="39"/>
        <v>57.08</v>
      </c>
      <c r="U1254" s="21"/>
      <c r="W1254" s="135">
        <f t="array" ref="W1254">SUM(($D1254=W$25)*($G1254="CM")*($H1254:$P1254))</f>
        <v>859.61</v>
      </c>
      <c r="X1254" s="135">
        <f t="array" ref="X1254">SUM(($D1254=W$25)*($G1254&lt;&gt;"CM")*($H1254:$P1254))</f>
        <v>0</v>
      </c>
      <c r="AA1254" s="135">
        <f t="array" ref="AA1254">SUM(($D1254=AA$25)*($G1254="CM")*(H1254+I1254+J1254+K1254+L1254+N1254))</f>
        <v>0</v>
      </c>
      <c r="AB1254" s="135">
        <f t="array" ref="AB1254">SUM(($D1254=AA$25)*($G1254&lt;&gt;"CM")*(H1254+I1254+J1254+K1254+L1254+N1254))</f>
        <v>0</v>
      </c>
    </row>
    <row r="1255" spans="1:28" ht="15.75" thickBot="1" x14ac:dyDescent="0.3">
      <c r="A1255" s="18" t="s">
        <v>22</v>
      </c>
      <c r="B1255" s="18" t="s">
        <v>22</v>
      </c>
      <c r="C1255" s="18" t="s">
        <v>141</v>
      </c>
      <c r="D1255" s="27" t="s">
        <v>271</v>
      </c>
      <c r="E1255" s="18" t="s">
        <v>142</v>
      </c>
      <c r="F1255" s="19">
        <v>42843</v>
      </c>
      <c r="G1255" s="27" t="s">
        <v>273</v>
      </c>
      <c r="H1255" s="20"/>
      <c r="I1255" s="20"/>
      <c r="J1255" s="22">
        <v>1240.9000000000001</v>
      </c>
      <c r="K1255" s="20"/>
      <c r="L1255" s="20"/>
      <c r="M1255" s="20"/>
      <c r="N1255" s="20"/>
      <c r="O1255" s="22">
        <v>-15.01</v>
      </c>
      <c r="P1255" s="22">
        <v>-1.1499999999999999</v>
      </c>
      <c r="Q1255" s="28">
        <f t="shared" si="38"/>
        <v>-16.16</v>
      </c>
      <c r="R1255" s="22">
        <v>81.260000000000005</v>
      </c>
      <c r="S1255" s="20"/>
      <c r="T1255" s="28">
        <f t="shared" si="39"/>
        <v>81.260000000000005</v>
      </c>
      <c r="U1255" s="20"/>
      <c r="W1255" s="135">
        <f t="array" ref="W1255">SUM(($D1255=W$25)*($G1255="CM")*($H1255:$P1255))</f>
        <v>1224.74</v>
      </c>
      <c r="X1255" s="135">
        <f t="array" ref="X1255">SUM(($D1255=W$25)*($G1255&lt;&gt;"CM")*($H1255:$P1255))</f>
        <v>0</v>
      </c>
      <c r="AA1255" s="135">
        <f t="array" ref="AA1255">SUM(($D1255=AA$25)*($G1255="CM")*(H1255+I1255+J1255+K1255+L1255+N1255))</f>
        <v>0</v>
      </c>
      <c r="AB1255" s="135">
        <f t="array" ref="AB1255">SUM(($D1255=AA$25)*($G1255&lt;&gt;"CM")*(H1255+I1255+J1255+K1255+L1255+N1255))</f>
        <v>0</v>
      </c>
    </row>
    <row r="1256" spans="1:28" ht="15.75" thickBot="1" x14ac:dyDescent="0.3">
      <c r="A1256" s="18" t="s">
        <v>22</v>
      </c>
      <c r="B1256" s="18" t="s">
        <v>22</v>
      </c>
      <c r="C1256" s="18" t="s">
        <v>141</v>
      </c>
      <c r="D1256" s="27" t="s">
        <v>271</v>
      </c>
      <c r="E1256" s="18" t="s">
        <v>142</v>
      </c>
      <c r="F1256" s="19">
        <v>42844</v>
      </c>
      <c r="G1256" s="27" t="s">
        <v>273</v>
      </c>
      <c r="H1256" s="21"/>
      <c r="I1256" s="21"/>
      <c r="J1256" s="23">
        <v>871.7</v>
      </c>
      <c r="K1256" s="21"/>
      <c r="L1256" s="21"/>
      <c r="M1256" s="21"/>
      <c r="N1256" s="21"/>
      <c r="O1256" s="23">
        <v>-10.76</v>
      </c>
      <c r="P1256" s="23">
        <v>-0.78</v>
      </c>
      <c r="Q1256" s="28">
        <f t="shared" ref="Q1256:Q1319" si="40">O1256+P1256</f>
        <v>-11.54</v>
      </c>
      <c r="R1256" s="23">
        <v>57.11</v>
      </c>
      <c r="S1256" s="21"/>
      <c r="T1256" s="28">
        <f t="shared" ref="T1256:T1319" si="41">R1256+S1256</f>
        <v>57.11</v>
      </c>
      <c r="U1256" s="21"/>
      <c r="W1256" s="135">
        <f t="array" ref="W1256">SUM(($D1256=W$25)*($G1256="CM")*($H1256:$P1256))</f>
        <v>860.16000000000008</v>
      </c>
      <c r="X1256" s="135">
        <f t="array" ref="X1256">SUM(($D1256=W$25)*($G1256&lt;&gt;"CM")*($H1256:$P1256))</f>
        <v>0</v>
      </c>
      <c r="AA1256" s="135">
        <f t="array" ref="AA1256">SUM(($D1256=AA$25)*($G1256="CM")*(H1256+I1256+J1256+K1256+L1256+N1256))</f>
        <v>0</v>
      </c>
      <c r="AB1256" s="135">
        <f t="array" ref="AB1256">SUM(($D1256=AA$25)*($G1256&lt;&gt;"CM")*(H1256+I1256+J1256+K1256+L1256+N1256))</f>
        <v>0</v>
      </c>
    </row>
    <row r="1257" spans="1:28" ht="15.75" thickBot="1" x14ac:dyDescent="0.3">
      <c r="A1257" s="18" t="s">
        <v>22</v>
      </c>
      <c r="B1257" s="18" t="s">
        <v>22</v>
      </c>
      <c r="C1257" s="18" t="s">
        <v>141</v>
      </c>
      <c r="D1257" s="27" t="s">
        <v>271</v>
      </c>
      <c r="E1257" s="18" t="s">
        <v>142</v>
      </c>
      <c r="F1257" s="19">
        <v>42845</v>
      </c>
      <c r="G1257" s="27" t="s">
        <v>273</v>
      </c>
      <c r="H1257" s="20"/>
      <c r="I1257" s="20"/>
      <c r="J1257" s="22">
        <v>1317.83</v>
      </c>
      <c r="K1257" s="20"/>
      <c r="L1257" s="20"/>
      <c r="M1257" s="20"/>
      <c r="N1257" s="20"/>
      <c r="O1257" s="22">
        <v>-17.11</v>
      </c>
      <c r="P1257" s="22">
        <v>-1.26</v>
      </c>
      <c r="Q1257" s="28">
        <f t="shared" si="40"/>
        <v>-18.37</v>
      </c>
      <c r="R1257" s="22">
        <v>86.23</v>
      </c>
      <c r="S1257" s="20"/>
      <c r="T1257" s="28">
        <f t="shared" si="41"/>
        <v>86.23</v>
      </c>
      <c r="U1257" s="20"/>
      <c r="W1257" s="135">
        <f t="array" ref="W1257">SUM(($D1257=W$25)*($G1257="CM")*($H1257:$P1257))</f>
        <v>1299.46</v>
      </c>
      <c r="X1257" s="135">
        <f t="array" ref="X1257">SUM(($D1257=W$25)*($G1257&lt;&gt;"CM")*($H1257:$P1257))</f>
        <v>0</v>
      </c>
      <c r="AA1257" s="135">
        <f t="array" ref="AA1257">SUM(($D1257=AA$25)*($G1257="CM")*(H1257+I1257+J1257+K1257+L1257+N1257))</f>
        <v>0</v>
      </c>
      <c r="AB1257" s="135">
        <f t="array" ref="AB1257">SUM(($D1257=AA$25)*($G1257&lt;&gt;"CM")*(H1257+I1257+J1257+K1257+L1257+N1257))</f>
        <v>0</v>
      </c>
    </row>
    <row r="1258" spans="1:28" ht="15.75" thickBot="1" x14ac:dyDescent="0.3">
      <c r="A1258" s="18" t="s">
        <v>22</v>
      </c>
      <c r="B1258" s="18" t="s">
        <v>22</v>
      </c>
      <c r="C1258" s="18" t="s">
        <v>141</v>
      </c>
      <c r="D1258" s="27" t="s">
        <v>271</v>
      </c>
      <c r="E1258" s="18" t="s">
        <v>142</v>
      </c>
      <c r="F1258" s="19">
        <v>42850</v>
      </c>
      <c r="G1258" s="27" t="s">
        <v>273</v>
      </c>
      <c r="H1258" s="21"/>
      <c r="I1258" s="21"/>
      <c r="J1258" s="23">
        <v>9.6999999999999993</v>
      </c>
      <c r="K1258" s="21"/>
      <c r="L1258" s="21"/>
      <c r="M1258" s="21"/>
      <c r="N1258" s="21"/>
      <c r="O1258" s="23">
        <v>-0.11</v>
      </c>
      <c r="P1258" s="23">
        <v>-0.01</v>
      </c>
      <c r="Q1258" s="28">
        <f t="shared" si="40"/>
        <v>-0.12</v>
      </c>
      <c r="R1258" s="23">
        <v>0.64</v>
      </c>
      <c r="S1258" s="21"/>
      <c r="T1258" s="28">
        <f t="shared" si="41"/>
        <v>0.64</v>
      </c>
      <c r="U1258" s="21"/>
      <c r="W1258" s="135">
        <f t="array" ref="W1258">SUM(($D1258=W$25)*($G1258="CM")*($H1258:$P1258))</f>
        <v>9.58</v>
      </c>
      <c r="X1258" s="135">
        <f t="array" ref="X1258">SUM(($D1258=W$25)*($G1258&lt;&gt;"CM")*($H1258:$P1258))</f>
        <v>0</v>
      </c>
      <c r="AA1258" s="135">
        <f t="array" ref="AA1258">SUM(($D1258=AA$25)*($G1258="CM")*(H1258+I1258+J1258+K1258+L1258+N1258))</f>
        <v>0</v>
      </c>
      <c r="AB1258" s="135">
        <f t="array" ref="AB1258">SUM(($D1258=AA$25)*($G1258&lt;&gt;"CM")*(H1258+I1258+J1258+K1258+L1258+N1258))</f>
        <v>0</v>
      </c>
    </row>
    <row r="1259" spans="1:28" ht="15.75" thickBot="1" x14ac:dyDescent="0.3">
      <c r="A1259" s="18" t="s">
        <v>22</v>
      </c>
      <c r="B1259" s="18" t="s">
        <v>22</v>
      </c>
      <c r="C1259" s="18" t="s">
        <v>141</v>
      </c>
      <c r="D1259" s="27" t="s">
        <v>271</v>
      </c>
      <c r="E1259" s="18" t="s">
        <v>142</v>
      </c>
      <c r="F1259" s="19">
        <v>42854</v>
      </c>
      <c r="G1259" s="27" t="s">
        <v>273</v>
      </c>
      <c r="H1259" s="20"/>
      <c r="I1259" s="20"/>
      <c r="J1259" s="22">
        <v>1271.8499999999999</v>
      </c>
      <c r="K1259" s="20"/>
      <c r="L1259" s="20"/>
      <c r="M1259" s="20"/>
      <c r="N1259" s="20"/>
      <c r="O1259" s="22">
        <v>-14.6</v>
      </c>
      <c r="P1259" s="22">
        <v>-1.1299999999999999</v>
      </c>
      <c r="Q1259" s="28">
        <f t="shared" si="40"/>
        <v>-15.73</v>
      </c>
      <c r="R1259" s="22">
        <v>83.34</v>
      </c>
      <c r="S1259" s="20"/>
      <c r="T1259" s="28">
        <f t="shared" si="41"/>
        <v>83.34</v>
      </c>
      <c r="U1259" s="20"/>
      <c r="W1259" s="135">
        <f t="array" ref="W1259">SUM(($D1259=W$25)*($G1259="CM")*($H1259:$P1259))</f>
        <v>1256.1199999999999</v>
      </c>
      <c r="X1259" s="135">
        <f t="array" ref="X1259">SUM(($D1259=W$25)*($G1259&lt;&gt;"CM")*($H1259:$P1259))</f>
        <v>0</v>
      </c>
      <c r="AA1259" s="135">
        <f t="array" ref="AA1259">SUM(($D1259=AA$25)*($G1259="CM")*(H1259+I1259+J1259+K1259+L1259+N1259))</f>
        <v>0</v>
      </c>
      <c r="AB1259" s="135">
        <f t="array" ref="AB1259">SUM(($D1259=AA$25)*($G1259&lt;&gt;"CM")*(H1259+I1259+J1259+K1259+L1259+N1259))</f>
        <v>0</v>
      </c>
    </row>
    <row r="1260" spans="1:28" ht="15.75" thickBot="1" x14ac:dyDescent="0.3">
      <c r="A1260" s="18" t="s">
        <v>22</v>
      </c>
      <c r="B1260" s="18" t="s">
        <v>22</v>
      </c>
      <c r="C1260" s="18" t="s">
        <v>141</v>
      </c>
      <c r="D1260" s="27" t="s">
        <v>271</v>
      </c>
      <c r="E1260" s="18" t="s">
        <v>142</v>
      </c>
      <c r="F1260" s="19">
        <v>42855</v>
      </c>
      <c r="G1260" s="27" t="s">
        <v>273</v>
      </c>
      <c r="H1260" s="21"/>
      <c r="I1260" s="21"/>
      <c r="J1260" s="23">
        <v>11573.68</v>
      </c>
      <c r="K1260" s="21"/>
      <c r="L1260" s="21"/>
      <c r="M1260" s="21"/>
      <c r="N1260" s="21"/>
      <c r="O1260" s="23">
        <v>-142.87</v>
      </c>
      <c r="P1260" s="23">
        <v>-11.06</v>
      </c>
      <c r="Q1260" s="28">
        <f t="shared" si="40"/>
        <v>-153.93</v>
      </c>
      <c r="R1260" s="23">
        <v>757.15</v>
      </c>
      <c r="S1260" s="21"/>
      <c r="T1260" s="28">
        <f t="shared" si="41"/>
        <v>757.15</v>
      </c>
      <c r="U1260" s="21"/>
      <c r="W1260" s="135">
        <f t="array" ref="W1260">SUM(($D1260=W$25)*($G1260="CM")*($H1260:$P1260))</f>
        <v>11419.75</v>
      </c>
      <c r="X1260" s="135">
        <f t="array" ref="X1260">SUM(($D1260=W$25)*($G1260&lt;&gt;"CM")*($H1260:$P1260))</f>
        <v>0</v>
      </c>
      <c r="AA1260" s="135">
        <f t="array" ref="AA1260">SUM(($D1260=AA$25)*($G1260="CM")*(H1260+I1260+J1260+K1260+L1260+N1260))</f>
        <v>0</v>
      </c>
      <c r="AB1260" s="135">
        <f t="array" ref="AB1260">SUM(($D1260=AA$25)*($G1260&lt;&gt;"CM")*(H1260+I1260+J1260+K1260+L1260+N1260))</f>
        <v>0</v>
      </c>
    </row>
    <row r="1261" spans="1:28" ht="15.75" thickBot="1" x14ac:dyDescent="0.3">
      <c r="A1261" s="18" t="s">
        <v>22</v>
      </c>
      <c r="B1261" s="18" t="s">
        <v>22</v>
      </c>
      <c r="C1261" s="18" t="s">
        <v>143</v>
      </c>
      <c r="D1261" s="27" t="s">
        <v>271</v>
      </c>
      <c r="E1261" s="18" t="s">
        <v>144</v>
      </c>
      <c r="F1261" s="19">
        <v>42824</v>
      </c>
      <c r="G1261" s="27" t="s">
        <v>274</v>
      </c>
      <c r="H1261" s="20"/>
      <c r="I1261" s="20"/>
      <c r="J1261" s="22">
        <v>3156.84</v>
      </c>
      <c r="K1261" s="20"/>
      <c r="L1261" s="20"/>
      <c r="M1261" s="20"/>
      <c r="N1261" s="20"/>
      <c r="O1261" s="22">
        <v>2.58</v>
      </c>
      <c r="P1261" s="22">
        <v>-5.18</v>
      </c>
      <c r="Q1261" s="28">
        <f t="shared" si="40"/>
        <v>-2.5999999999999996</v>
      </c>
      <c r="R1261" s="22">
        <v>171.59</v>
      </c>
      <c r="S1261" s="20"/>
      <c r="T1261" s="28">
        <f t="shared" si="41"/>
        <v>171.59</v>
      </c>
      <c r="U1261" s="20"/>
      <c r="W1261" s="135">
        <f t="array" ref="W1261">SUM(($D1261=W$25)*($G1261="CM")*($H1261:$P1261))</f>
        <v>0</v>
      </c>
      <c r="X1261" s="135">
        <f t="array" ref="X1261">SUM(($D1261=W$25)*($G1261&lt;&gt;"CM")*($H1261:$P1261))</f>
        <v>3154.2400000000002</v>
      </c>
      <c r="AA1261" s="135">
        <f t="array" ref="AA1261">SUM(($D1261=AA$25)*($G1261="CM")*(H1261+I1261+J1261+K1261+L1261+N1261))</f>
        <v>0</v>
      </c>
      <c r="AB1261" s="135">
        <f t="array" ref="AB1261">SUM(($D1261=AA$25)*($G1261&lt;&gt;"CM")*(H1261+I1261+J1261+K1261+L1261+N1261))</f>
        <v>0</v>
      </c>
    </row>
    <row r="1262" spans="1:28" ht="15.75" thickBot="1" x14ac:dyDescent="0.3">
      <c r="A1262" s="18" t="s">
        <v>22</v>
      </c>
      <c r="B1262" s="18" t="s">
        <v>22</v>
      </c>
      <c r="C1262" s="18" t="s">
        <v>143</v>
      </c>
      <c r="D1262" s="27" t="s">
        <v>271</v>
      </c>
      <c r="E1262" s="18" t="s">
        <v>144</v>
      </c>
      <c r="F1262" s="19">
        <v>42825</v>
      </c>
      <c r="G1262" s="27" t="s">
        <v>274</v>
      </c>
      <c r="H1262" s="21"/>
      <c r="I1262" s="21"/>
      <c r="J1262" s="23">
        <v>85.32</v>
      </c>
      <c r="K1262" s="21"/>
      <c r="L1262" s="21"/>
      <c r="M1262" s="21"/>
      <c r="N1262" s="21"/>
      <c r="O1262" s="23">
        <v>7.0000000000000007E-2</v>
      </c>
      <c r="P1262" s="23">
        <v>-0.14000000000000001</v>
      </c>
      <c r="Q1262" s="28">
        <f t="shared" si="40"/>
        <v>-7.0000000000000007E-2</v>
      </c>
      <c r="R1262" s="23">
        <v>4.6399999999999997</v>
      </c>
      <c r="S1262" s="21"/>
      <c r="T1262" s="28">
        <f t="shared" si="41"/>
        <v>4.6399999999999997</v>
      </c>
      <c r="U1262" s="21"/>
      <c r="W1262" s="135">
        <f t="array" ref="W1262">SUM(($D1262=W$25)*($G1262="CM")*($H1262:$P1262))</f>
        <v>0</v>
      </c>
      <c r="X1262" s="135">
        <f t="array" ref="X1262">SUM(($D1262=W$25)*($G1262&lt;&gt;"CM")*($H1262:$P1262))</f>
        <v>85.249999999999986</v>
      </c>
      <c r="AA1262" s="135">
        <f t="array" ref="AA1262">SUM(($D1262=AA$25)*($G1262="CM")*(H1262+I1262+J1262+K1262+L1262+N1262))</f>
        <v>0</v>
      </c>
      <c r="AB1262" s="135">
        <f t="array" ref="AB1262">SUM(($D1262=AA$25)*($G1262&lt;&gt;"CM")*(H1262+I1262+J1262+K1262+L1262+N1262))</f>
        <v>0</v>
      </c>
    </row>
    <row r="1263" spans="1:28" ht="15.75" thickBot="1" x14ac:dyDescent="0.3">
      <c r="A1263" s="18" t="s">
        <v>22</v>
      </c>
      <c r="B1263" s="18" t="s">
        <v>22</v>
      </c>
      <c r="C1263" s="18" t="s">
        <v>143</v>
      </c>
      <c r="D1263" s="27" t="s">
        <v>271</v>
      </c>
      <c r="E1263" s="18" t="s">
        <v>144</v>
      </c>
      <c r="F1263" s="19">
        <v>42828</v>
      </c>
      <c r="G1263" s="27" t="s">
        <v>273</v>
      </c>
      <c r="H1263" s="20"/>
      <c r="I1263" s="20"/>
      <c r="J1263" s="22">
        <v>597.24</v>
      </c>
      <c r="K1263" s="20"/>
      <c r="L1263" s="20"/>
      <c r="M1263" s="20"/>
      <c r="N1263" s="20"/>
      <c r="O1263" s="22">
        <v>-4.41</v>
      </c>
      <c r="P1263" s="22">
        <v>-0.35</v>
      </c>
      <c r="Q1263" s="28">
        <f t="shared" si="40"/>
        <v>-4.76</v>
      </c>
      <c r="R1263" s="22">
        <v>39.270000000000003</v>
      </c>
      <c r="S1263" s="20"/>
      <c r="T1263" s="28">
        <f t="shared" si="41"/>
        <v>39.270000000000003</v>
      </c>
      <c r="U1263" s="20"/>
      <c r="W1263" s="135">
        <f t="array" ref="W1263">SUM(($D1263=W$25)*($G1263="CM")*($H1263:$P1263))</f>
        <v>592.48</v>
      </c>
      <c r="X1263" s="135">
        <f t="array" ref="X1263">SUM(($D1263=W$25)*($G1263&lt;&gt;"CM")*($H1263:$P1263))</f>
        <v>0</v>
      </c>
      <c r="AA1263" s="135">
        <f t="array" ref="AA1263">SUM(($D1263=AA$25)*($G1263="CM")*(H1263+I1263+J1263+K1263+L1263+N1263))</f>
        <v>0</v>
      </c>
      <c r="AB1263" s="135">
        <f t="array" ref="AB1263">SUM(($D1263=AA$25)*($G1263&lt;&gt;"CM")*(H1263+I1263+J1263+K1263+L1263+N1263))</f>
        <v>0</v>
      </c>
    </row>
    <row r="1264" spans="1:28" ht="15.75" thickBot="1" x14ac:dyDescent="0.3">
      <c r="A1264" s="18" t="s">
        <v>22</v>
      </c>
      <c r="B1264" s="18" t="s">
        <v>22</v>
      </c>
      <c r="C1264" s="18" t="s">
        <v>143</v>
      </c>
      <c r="D1264" s="27" t="s">
        <v>271</v>
      </c>
      <c r="E1264" s="18" t="s">
        <v>144</v>
      </c>
      <c r="F1264" s="19">
        <v>42829</v>
      </c>
      <c r="G1264" s="27" t="s">
        <v>273</v>
      </c>
      <c r="H1264" s="21"/>
      <c r="I1264" s="21"/>
      <c r="J1264" s="23">
        <v>56.88</v>
      </c>
      <c r="K1264" s="21"/>
      <c r="L1264" s="21"/>
      <c r="M1264" s="21"/>
      <c r="N1264" s="21"/>
      <c r="O1264" s="23">
        <v>-0.42</v>
      </c>
      <c r="P1264" s="23">
        <v>-0.04</v>
      </c>
      <c r="Q1264" s="28">
        <f t="shared" si="40"/>
        <v>-0.45999999999999996</v>
      </c>
      <c r="R1264" s="23">
        <v>3.74</v>
      </c>
      <c r="S1264" s="21"/>
      <c r="T1264" s="28">
        <f t="shared" si="41"/>
        <v>3.74</v>
      </c>
      <c r="U1264" s="21"/>
      <c r="W1264" s="135">
        <f t="array" ref="W1264">SUM(($D1264=W$25)*($G1264="CM")*($H1264:$P1264))</f>
        <v>56.42</v>
      </c>
      <c r="X1264" s="135">
        <f t="array" ref="X1264">SUM(($D1264=W$25)*($G1264&lt;&gt;"CM")*($H1264:$P1264))</f>
        <v>0</v>
      </c>
      <c r="AA1264" s="135">
        <f t="array" ref="AA1264">SUM(($D1264=AA$25)*($G1264="CM")*(H1264+I1264+J1264+K1264+L1264+N1264))</f>
        <v>0</v>
      </c>
      <c r="AB1264" s="135">
        <f t="array" ref="AB1264">SUM(($D1264=AA$25)*($G1264&lt;&gt;"CM")*(H1264+I1264+J1264+K1264+L1264+N1264))</f>
        <v>0</v>
      </c>
    </row>
    <row r="1265" spans="1:28" ht="15.75" thickBot="1" x14ac:dyDescent="0.3">
      <c r="A1265" s="18" t="s">
        <v>22</v>
      </c>
      <c r="B1265" s="18" t="s">
        <v>22</v>
      </c>
      <c r="C1265" s="18" t="s">
        <v>143</v>
      </c>
      <c r="D1265" s="27" t="s">
        <v>271</v>
      </c>
      <c r="E1265" s="18" t="s">
        <v>144</v>
      </c>
      <c r="F1265" s="19">
        <v>42830</v>
      </c>
      <c r="G1265" s="27" t="s">
        <v>273</v>
      </c>
      <c r="H1265" s="20"/>
      <c r="I1265" s="20"/>
      <c r="J1265" s="22">
        <v>355.5</v>
      </c>
      <c r="K1265" s="20"/>
      <c r="L1265" s="20"/>
      <c r="M1265" s="20"/>
      <c r="N1265" s="20"/>
      <c r="O1265" s="22">
        <v>-2.75</v>
      </c>
      <c r="P1265" s="22">
        <v>-0.23</v>
      </c>
      <c r="Q1265" s="28">
        <f t="shared" si="40"/>
        <v>-2.98</v>
      </c>
      <c r="R1265" s="22">
        <v>23.38</v>
      </c>
      <c r="S1265" s="20"/>
      <c r="T1265" s="28">
        <f t="shared" si="41"/>
        <v>23.38</v>
      </c>
      <c r="U1265" s="20"/>
      <c r="W1265" s="135">
        <f t="array" ref="W1265">SUM(($D1265=W$25)*($G1265="CM")*($H1265:$P1265))</f>
        <v>352.52</v>
      </c>
      <c r="X1265" s="135">
        <f t="array" ref="X1265">SUM(($D1265=W$25)*($G1265&lt;&gt;"CM")*($H1265:$P1265))</f>
        <v>0</v>
      </c>
      <c r="AA1265" s="135">
        <f t="array" ref="AA1265">SUM(($D1265=AA$25)*($G1265="CM")*(H1265+I1265+J1265+K1265+L1265+N1265))</f>
        <v>0</v>
      </c>
      <c r="AB1265" s="135">
        <f t="array" ref="AB1265">SUM(($D1265=AA$25)*($G1265&lt;&gt;"CM")*(H1265+I1265+J1265+K1265+L1265+N1265))</f>
        <v>0</v>
      </c>
    </row>
    <row r="1266" spans="1:28" ht="15.75" thickBot="1" x14ac:dyDescent="0.3">
      <c r="A1266" s="18" t="s">
        <v>22</v>
      </c>
      <c r="B1266" s="18" t="s">
        <v>22</v>
      </c>
      <c r="C1266" s="18" t="s">
        <v>143</v>
      </c>
      <c r="D1266" s="27" t="s">
        <v>271</v>
      </c>
      <c r="E1266" s="18" t="s">
        <v>144</v>
      </c>
      <c r="F1266" s="19">
        <v>42831</v>
      </c>
      <c r="G1266" s="27" t="s">
        <v>273</v>
      </c>
      <c r="H1266" s="21"/>
      <c r="I1266" s="21"/>
      <c r="J1266" s="23">
        <v>3697.2</v>
      </c>
      <c r="K1266" s="21"/>
      <c r="L1266" s="21"/>
      <c r="M1266" s="21"/>
      <c r="N1266" s="21"/>
      <c r="O1266" s="23">
        <v>-26.84</v>
      </c>
      <c r="P1266" s="23">
        <v>-2.11</v>
      </c>
      <c r="Q1266" s="28">
        <f t="shared" si="40"/>
        <v>-28.95</v>
      </c>
      <c r="R1266" s="23">
        <v>243.19</v>
      </c>
      <c r="S1266" s="21"/>
      <c r="T1266" s="28">
        <f t="shared" si="41"/>
        <v>243.19</v>
      </c>
      <c r="U1266" s="21"/>
      <c r="W1266" s="135">
        <f t="array" ref="W1266">SUM(($D1266=W$25)*($G1266="CM")*($H1266:$P1266))</f>
        <v>3668.2499999999995</v>
      </c>
      <c r="X1266" s="135">
        <f t="array" ref="X1266">SUM(($D1266=W$25)*($G1266&lt;&gt;"CM")*($H1266:$P1266))</f>
        <v>0</v>
      </c>
      <c r="AA1266" s="135">
        <f t="array" ref="AA1266">SUM(($D1266=AA$25)*($G1266="CM")*(H1266+I1266+J1266+K1266+L1266+N1266))</f>
        <v>0</v>
      </c>
      <c r="AB1266" s="135">
        <f t="array" ref="AB1266">SUM(($D1266=AA$25)*($G1266&lt;&gt;"CM")*(H1266+I1266+J1266+K1266+L1266+N1266))</f>
        <v>0</v>
      </c>
    </row>
    <row r="1267" spans="1:28" ht="15.75" thickBot="1" x14ac:dyDescent="0.3">
      <c r="A1267" s="18" t="s">
        <v>22</v>
      </c>
      <c r="B1267" s="18" t="s">
        <v>22</v>
      </c>
      <c r="C1267" s="18" t="s">
        <v>143</v>
      </c>
      <c r="D1267" s="27" t="s">
        <v>271</v>
      </c>
      <c r="E1267" s="18" t="s">
        <v>144</v>
      </c>
      <c r="F1267" s="19">
        <v>42832</v>
      </c>
      <c r="G1267" s="27" t="s">
        <v>273</v>
      </c>
      <c r="H1267" s="20"/>
      <c r="I1267" s="20"/>
      <c r="J1267" s="22">
        <v>455.04</v>
      </c>
      <c r="K1267" s="20"/>
      <c r="L1267" s="20"/>
      <c r="M1267" s="20"/>
      <c r="N1267" s="20"/>
      <c r="O1267" s="22">
        <v>-3.25</v>
      </c>
      <c r="P1267" s="22">
        <v>-0.28000000000000003</v>
      </c>
      <c r="Q1267" s="28">
        <f t="shared" si="40"/>
        <v>-3.5300000000000002</v>
      </c>
      <c r="R1267" s="22">
        <v>29.93</v>
      </c>
      <c r="S1267" s="20"/>
      <c r="T1267" s="28">
        <f t="shared" si="41"/>
        <v>29.93</v>
      </c>
      <c r="U1267" s="20"/>
      <c r="W1267" s="135">
        <f t="array" ref="W1267">SUM(($D1267=W$25)*($G1267="CM")*($H1267:$P1267))</f>
        <v>451.51000000000005</v>
      </c>
      <c r="X1267" s="135">
        <f t="array" ref="X1267">SUM(($D1267=W$25)*($G1267&lt;&gt;"CM")*($H1267:$P1267))</f>
        <v>0</v>
      </c>
      <c r="AA1267" s="135">
        <f t="array" ref="AA1267">SUM(($D1267=AA$25)*($G1267="CM")*(H1267+I1267+J1267+K1267+L1267+N1267))</f>
        <v>0</v>
      </c>
      <c r="AB1267" s="135">
        <f t="array" ref="AB1267">SUM(($D1267=AA$25)*($G1267&lt;&gt;"CM")*(H1267+I1267+J1267+K1267+L1267+N1267))</f>
        <v>0</v>
      </c>
    </row>
    <row r="1268" spans="1:28" ht="15.75" thickBot="1" x14ac:dyDescent="0.3">
      <c r="A1268" s="18" t="s">
        <v>22</v>
      </c>
      <c r="B1268" s="18" t="s">
        <v>22</v>
      </c>
      <c r="C1268" s="18" t="s">
        <v>143</v>
      </c>
      <c r="D1268" s="27" t="s">
        <v>271</v>
      </c>
      <c r="E1268" s="18" t="s">
        <v>144</v>
      </c>
      <c r="F1268" s="19">
        <v>42833</v>
      </c>
      <c r="G1268" s="27" t="s">
        <v>273</v>
      </c>
      <c r="H1268" s="21"/>
      <c r="I1268" s="21"/>
      <c r="J1268" s="23">
        <v>1166.04</v>
      </c>
      <c r="K1268" s="21"/>
      <c r="L1268" s="21"/>
      <c r="M1268" s="21"/>
      <c r="N1268" s="21"/>
      <c r="O1268" s="23">
        <v>-8.41</v>
      </c>
      <c r="P1268" s="23">
        <v>-0.66</v>
      </c>
      <c r="Q1268" s="28">
        <f t="shared" si="40"/>
        <v>-9.07</v>
      </c>
      <c r="R1268" s="23">
        <v>76.709999999999994</v>
      </c>
      <c r="S1268" s="21"/>
      <c r="T1268" s="28">
        <f t="shared" si="41"/>
        <v>76.709999999999994</v>
      </c>
      <c r="U1268" s="21"/>
      <c r="W1268" s="135">
        <f t="array" ref="W1268">SUM(($D1268=W$25)*($G1268="CM")*($H1268:$P1268))</f>
        <v>1156.9699999999998</v>
      </c>
      <c r="X1268" s="135">
        <f t="array" ref="X1268">SUM(($D1268=W$25)*($G1268&lt;&gt;"CM")*($H1268:$P1268))</f>
        <v>0</v>
      </c>
      <c r="AA1268" s="135">
        <f t="array" ref="AA1268">SUM(($D1268=AA$25)*($G1268="CM")*(H1268+I1268+J1268+K1268+L1268+N1268))</f>
        <v>0</v>
      </c>
      <c r="AB1268" s="135">
        <f t="array" ref="AB1268">SUM(($D1268=AA$25)*($G1268&lt;&gt;"CM")*(H1268+I1268+J1268+K1268+L1268+N1268))</f>
        <v>0</v>
      </c>
    </row>
    <row r="1269" spans="1:28" ht="15.75" thickBot="1" x14ac:dyDescent="0.3">
      <c r="A1269" s="18" t="s">
        <v>22</v>
      </c>
      <c r="B1269" s="18" t="s">
        <v>22</v>
      </c>
      <c r="C1269" s="18" t="s">
        <v>143</v>
      </c>
      <c r="D1269" s="27" t="s">
        <v>271</v>
      </c>
      <c r="E1269" s="18" t="s">
        <v>144</v>
      </c>
      <c r="F1269" s="19">
        <v>42834</v>
      </c>
      <c r="G1269" s="27" t="s">
        <v>273</v>
      </c>
      <c r="H1269" s="20"/>
      <c r="I1269" s="20"/>
      <c r="J1269" s="22">
        <v>170.64</v>
      </c>
      <c r="K1269" s="20"/>
      <c r="L1269" s="20"/>
      <c r="M1269" s="20"/>
      <c r="N1269" s="20"/>
      <c r="O1269" s="22">
        <v>-1.22</v>
      </c>
      <c r="P1269" s="22">
        <v>-0.1</v>
      </c>
      <c r="Q1269" s="28">
        <f t="shared" si="40"/>
        <v>-1.32</v>
      </c>
      <c r="R1269" s="22">
        <v>11.22</v>
      </c>
      <c r="S1269" s="20"/>
      <c r="T1269" s="28">
        <f t="shared" si="41"/>
        <v>11.22</v>
      </c>
      <c r="U1269" s="20"/>
      <c r="W1269" s="135">
        <f t="array" ref="W1269">SUM(($D1269=W$25)*($G1269="CM")*($H1269:$P1269))</f>
        <v>169.32</v>
      </c>
      <c r="X1269" s="135">
        <f t="array" ref="X1269">SUM(($D1269=W$25)*($G1269&lt;&gt;"CM")*($H1269:$P1269))</f>
        <v>0</v>
      </c>
      <c r="AA1269" s="135">
        <f t="array" ref="AA1269">SUM(($D1269=AA$25)*($G1269="CM")*(H1269+I1269+J1269+K1269+L1269+N1269))</f>
        <v>0</v>
      </c>
      <c r="AB1269" s="135">
        <f t="array" ref="AB1269">SUM(($D1269=AA$25)*($G1269&lt;&gt;"CM")*(H1269+I1269+J1269+K1269+L1269+N1269))</f>
        <v>0</v>
      </c>
    </row>
    <row r="1270" spans="1:28" ht="15.75" thickBot="1" x14ac:dyDescent="0.3">
      <c r="A1270" s="18" t="s">
        <v>22</v>
      </c>
      <c r="B1270" s="18" t="s">
        <v>22</v>
      </c>
      <c r="C1270" s="18" t="s">
        <v>143</v>
      </c>
      <c r="D1270" s="27" t="s">
        <v>271</v>
      </c>
      <c r="E1270" s="18" t="s">
        <v>144</v>
      </c>
      <c r="F1270" s="19">
        <v>42835</v>
      </c>
      <c r="G1270" s="27" t="s">
        <v>273</v>
      </c>
      <c r="H1270" s="21"/>
      <c r="I1270" s="21"/>
      <c r="J1270" s="23">
        <v>767.88</v>
      </c>
      <c r="K1270" s="21"/>
      <c r="L1270" s="21"/>
      <c r="M1270" s="21"/>
      <c r="N1270" s="21"/>
      <c r="O1270" s="23">
        <v>-5.83</v>
      </c>
      <c r="P1270" s="23">
        <v>-0.46</v>
      </c>
      <c r="Q1270" s="28">
        <f t="shared" si="40"/>
        <v>-6.29</v>
      </c>
      <c r="R1270" s="23">
        <v>50.49</v>
      </c>
      <c r="S1270" s="21"/>
      <c r="T1270" s="28">
        <f t="shared" si="41"/>
        <v>50.49</v>
      </c>
      <c r="U1270" s="21"/>
      <c r="W1270" s="135">
        <f t="array" ref="W1270">SUM(($D1270=W$25)*($G1270="CM")*($H1270:$P1270))</f>
        <v>761.58999999999992</v>
      </c>
      <c r="X1270" s="135">
        <f t="array" ref="X1270">SUM(($D1270=W$25)*($G1270&lt;&gt;"CM")*($H1270:$P1270))</f>
        <v>0</v>
      </c>
      <c r="AA1270" s="135">
        <f t="array" ref="AA1270">SUM(($D1270=AA$25)*($G1270="CM")*(H1270+I1270+J1270+K1270+L1270+N1270))</f>
        <v>0</v>
      </c>
      <c r="AB1270" s="135">
        <f t="array" ref="AB1270">SUM(($D1270=AA$25)*($G1270&lt;&gt;"CM")*(H1270+I1270+J1270+K1270+L1270+N1270))</f>
        <v>0</v>
      </c>
    </row>
    <row r="1271" spans="1:28" ht="15.75" thickBot="1" x14ac:dyDescent="0.3">
      <c r="A1271" s="18" t="s">
        <v>22</v>
      </c>
      <c r="B1271" s="18" t="s">
        <v>22</v>
      </c>
      <c r="C1271" s="18" t="s">
        <v>143</v>
      </c>
      <c r="D1271" s="27" t="s">
        <v>271</v>
      </c>
      <c r="E1271" s="18" t="s">
        <v>144</v>
      </c>
      <c r="F1271" s="19">
        <v>42836</v>
      </c>
      <c r="G1271" s="27" t="s">
        <v>273</v>
      </c>
      <c r="H1271" s="20"/>
      <c r="I1271" s="20"/>
      <c r="J1271" s="22">
        <v>369.72</v>
      </c>
      <c r="K1271" s="20"/>
      <c r="L1271" s="20"/>
      <c r="M1271" s="20"/>
      <c r="N1271" s="20"/>
      <c r="O1271" s="22">
        <v>-2.61</v>
      </c>
      <c r="P1271" s="22">
        <v>-0.2</v>
      </c>
      <c r="Q1271" s="28">
        <f t="shared" si="40"/>
        <v>-2.81</v>
      </c>
      <c r="R1271" s="22">
        <v>24.32</v>
      </c>
      <c r="S1271" s="20"/>
      <c r="T1271" s="28">
        <f t="shared" si="41"/>
        <v>24.32</v>
      </c>
      <c r="U1271" s="20"/>
      <c r="W1271" s="135">
        <f t="array" ref="W1271">SUM(($D1271=W$25)*($G1271="CM")*($H1271:$P1271))</f>
        <v>366.91</v>
      </c>
      <c r="X1271" s="135">
        <f t="array" ref="X1271">SUM(($D1271=W$25)*($G1271&lt;&gt;"CM")*($H1271:$P1271))</f>
        <v>0</v>
      </c>
      <c r="AA1271" s="135">
        <f t="array" ref="AA1271">SUM(($D1271=AA$25)*($G1271="CM")*(H1271+I1271+J1271+K1271+L1271+N1271))</f>
        <v>0</v>
      </c>
      <c r="AB1271" s="135">
        <f t="array" ref="AB1271">SUM(($D1271=AA$25)*($G1271&lt;&gt;"CM")*(H1271+I1271+J1271+K1271+L1271+N1271))</f>
        <v>0</v>
      </c>
    </row>
    <row r="1272" spans="1:28" ht="15.75" thickBot="1" x14ac:dyDescent="0.3">
      <c r="A1272" s="18" t="s">
        <v>22</v>
      </c>
      <c r="B1272" s="18" t="s">
        <v>22</v>
      </c>
      <c r="C1272" s="18" t="s">
        <v>143</v>
      </c>
      <c r="D1272" s="27" t="s">
        <v>271</v>
      </c>
      <c r="E1272" s="18" t="s">
        <v>144</v>
      </c>
      <c r="F1272" s="19">
        <v>42837</v>
      </c>
      <c r="G1272" s="27" t="s">
        <v>273</v>
      </c>
      <c r="H1272" s="21"/>
      <c r="I1272" s="21"/>
      <c r="J1272" s="23">
        <v>199.08</v>
      </c>
      <c r="K1272" s="21"/>
      <c r="L1272" s="21"/>
      <c r="M1272" s="21"/>
      <c r="N1272" s="21"/>
      <c r="O1272" s="23">
        <v>-1.4</v>
      </c>
      <c r="P1272" s="23">
        <v>-0.12</v>
      </c>
      <c r="Q1272" s="28">
        <f t="shared" si="40"/>
        <v>-1.52</v>
      </c>
      <c r="R1272" s="23">
        <v>13.1</v>
      </c>
      <c r="S1272" s="21"/>
      <c r="T1272" s="28">
        <f t="shared" si="41"/>
        <v>13.1</v>
      </c>
      <c r="U1272" s="21"/>
      <c r="W1272" s="135">
        <f t="array" ref="W1272">SUM(($D1272=W$25)*($G1272="CM")*($H1272:$P1272))</f>
        <v>197.56</v>
      </c>
      <c r="X1272" s="135">
        <f t="array" ref="X1272">SUM(($D1272=W$25)*($G1272&lt;&gt;"CM")*($H1272:$P1272))</f>
        <v>0</v>
      </c>
      <c r="AA1272" s="135">
        <f t="array" ref="AA1272">SUM(($D1272=AA$25)*($G1272="CM")*(H1272+I1272+J1272+K1272+L1272+N1272))</f>
        <v>0</v>
      </c>
      <c r="AB1272" s="135">
        <f t="array" ref="AB1272">SUM(($D1272=AA$25)*($G1272&lt;&gt;"CM")*(H1272+I1272+J1272+K1272+L1272+N1272))</f>
        <v>0</v>
      </c>
    </row>
    <row r="1273" spans="1:28" ht="15.75" thickBot="1" x14ac:dyDescent="0.3">
      <c r="A1273" s="18" t="s">
        <v>22</v>
      </c>
      <c r="B1273" s="18" t="s">
        <v>22</v>
      </c>
      <c r="C1273" s="18" t="s">
        <v>143</v>
      </c>
      <c r="D1273" s="27" t="s">
        <v>271</v>
      </c>
      <c r="E1273" s="18" t="s">
        <v>144</v>
      </c>
      <c r="F1273" s="19">
        <v>42838</v>
      </c>
      <c r="G1273" s="27" t="s">
        <v>273</v>
      </c>
      <c r="H1273" s="20"/>
      <c r="I1273" s="20"/>
      <c r="J1273" s="22">
        <v>540.36</v>
      </c>
      <c r="K1273" s="20"/>
      <c r="L1273" s="20"/>
      <c r="M1273" s="20"/>
      <c r="N1273" s="20"/>
      <c r="O1273" s="22">
        <v>-3.8</v>
      </c>
      <c r="P1273" s="22">
        <v>-0.3</v>
      </c>
      <c r="Q1273" s="28">
        <f t="shared" si="40"/>
        <v>-4.0999999999999996</v>
      </c>
      <c r="R1273" s="22">
        <v>35.549999999999997</v>
      </c>
      <c r="S1273" s="20"/>
      <c r="T1273" s="28">
        <f t="shared" si="41"/>
        <v>35.549999999999997</v>
      </c>
      <c r="U1273" s="20"/>
      <c r="W1273" s="135">
        <f t="array" ref="W1273">SUM(($D1273=W$25)*($G1273="CM")*($H1273:$P1273))</f>
        <v>536.2600000000001</v>
      </c>
      <c r="X1273" s="135">
        <f t="array" ref="X1273">SUM(($D1273=W$25)*($G1273&lt;&gt;"CM")*($H1273:$P1273))</f>
        <v>0</v>
      </c>
      <c r="AA1273" s="135">
        <f t="array" ref="AA1273">SUM(($D1273=AA$25)*($G1273="CM")*(H1273+I1273+J1273+K1273+L1273+N1273))</f>
        <v>0</v>
      </c>
      <c r="AB1273" s="135">
        <f t="array" ref="AB1273">SUM(($D1273=AA$25)*($G1273&lt;&gt;"CM")*(H1273+I1273+J1273+K1273+L1273+N1273))</f>
        <v>0</v>
      </c>
    </row>
    <row r="1274" spans="1:28" ht="15.75" thickBot="1" x14ac:dyDescent="0.3">
      <c r="A1274" s="18" t="s">
        <v>22</v>
      </c>
      <c r="B1274" s="18" t="s">
        <v>22</v>
      </c>
      <c r="C1274" s="18" t="s">
        <v>143</v>
      </c>
      <c r="D1274" s="27" t="s">
        <v>271</v>
      </c>
      <c r="E1274" s="18" t="s">
        <v>144</v>
      </c>
      <c r="F1274" s="19">
        <v>42839</v>
      </c>
      <c r="G1274" s="27" t="s">
        <v>273</v>
      </c>
      <c r="H1274" s="21"/>
      <c r="I1274" s="21"/>
      <c r="J1274" s="23">
        <v>170.64</v>
      </c>
      <c r="K1274" s="21"/>
      <c r="L1274" s="21"/>
      <c r="M1274" s="21"/>
      <c r="N1274" s="21"/>
      <c r="O1274" s="23">
        <v>-1.1299999999999999</v>
      </c>
      <c r="P1274" s="23">
        <v>-0.09</v>
      </c>
      <c r="Q1274" s="28">
        <f t="shared" si="40"/>
        <v>-1.22</v>
      </c>
      <c r="R1274" s="23">
        <v>11.23</v>
      </c>
      <c r="S1274" s="21"/>
      <c r="T1274" s="28">
        <f t="shared" si="41"/>
        <v>11.23</v>
      </c>
      <c r="U1274" s="21"/>
      <c r="W1274" s="135">
        <f t="array" ref="W1274">SUM(($D1274=W$25)*($G1274="CM")*($H1274:$P1274))</f>
        <v>169.42</v>
      </c>
      <c r="X1274" s="135">
        <f t="array" ref="X1274">SUM(($D1274=W$25)*($G1274&lt;&gt;"CM")*($H1274:$P1274))</f>
        <v>0</v>
      </c>
      <c r="AA1274" s="135">
        <f t="array" ref="AA1274">SUM(($D1274=AA$25)*($G1274="CM")*(H1274+I1274+J1274+K1274+L1274+N1274))</f>
        <v>0</v>
      </c>
      <c r="AB1274" s="135">
        <f t="array" ref="AB1274">SUM(($D1274=AA$25)*($G1274&lt;&gt;"CM")*(H1274+I1274+J1274+K1274+L1274+N1274))</f>
        <v>0</v>
      </c>
    </row>
    <row r="1275" spans="1:28" ht="15.75" thickBot="1" x14ac:dyDescent="0.3">
      <c r="A1275" s="18" t="s">
        <v>22</v>
      </c>
      <c r="B1275" s="18" t="s">
        <v>22</v>
      </c>
      <c r="C1275" s="18" t="s">
        <v>143</v>
      </c>
      <c r="D1275" s="27" t="s">
        <v>271</v>
      </c>
      <c r="E1275" s="18" t="s">
        <v>144</v>
      </c>
      <c r="F1275" s="19">
        <v>42840</v>
      </c>
      <c r="G1275" s="27" t="s">
        <v>273</v>
      </c>
      <c r="H1275" s="20"/>
      <c r="I1275" s="20"/>
      <c r="J1275" s="22">
        <v>1109.1600000000001</v>
      </c>
      <c r="K1275" s="20"/>
      <c r="L1275" s="20"/>
      <c r="M1275" s="20"/>
      <c r="N1275" s="20"/>
      <c r="O1275" s="22">
        <v>-8.4700000000000006</v>
      </c>
      <c r="P1275" s="22">
        <v>-0.66</v>
      </c>
      <c r="Q1275" s="28">
        <f t="shared" si="40"/>
        <v>-9.1300000000000008</v>
      </c>
      <c r="R1275" s="22">
        <v>72.930000000000007</v>
      </c>
      <c r="S1275" s="20"/>
      <c r="T1275" s="28">
        <f t="shared" si="41"/>
        <v>72.930000000000007</v>
      </c>
      <c r="U1275" s="20"/>
      <c r="W1275" s="135">
        <f t="array" ref="W1275">SUM(($D1275=W$25)*($G1275="CM")*($H1275:$P1275))</f>
        <v>1100.03</v>
      </c>
      <c r="X1275" s="135">
        <f t="array" ref="X1275">SUM(($D1275=W$25)*($G1275&lt;&gt;"CM")*($H1275:$P1275))</f>
        <v>0</v>
      </c>
      <c r="AA1275" s="135">
        <f t="array" ref="AA1275">SUM(($D1275=AA$25)*($G1275="CM")*(H1275+I1275+J1275+K1275+L1275+N1275))</f>
        <v>0</v>
      </c>
      <c r="AB1275" s="135">
        <f t="array" ref="AB1275">SUM(($D1275=AA$25)*($G1275&lt;&gt;"CM")*(H1275+I1275+J1275+K1275+L1275+N1275))</f>
        <v>0</v>
      </c>
    </row>
    <row r="1276" spans="1:28" ht="15.75" thickBot="1" x14ac:dyDescent="0.3">
      <c r="A1276" s="18" t="s">
        <v>22</v>
      </c>
      <c r="B1276" s="18" t="s">
        <v>22</v>
      </c>
      <c r="C1276" s="18" t="s">
        <v>143</v>
      </c>
      <c r="D1276" s="27" t="s">
        <v>271</v>
      </c>
      <c r="E1276" s="18" t="s">
        <v>144</v>
      </c>
      <c r="F1276" s="19">
        <v>42841</v>
      </c>
      <c r="G1276" s="27" t="s">
        <v>273</v>
      </c>
      <c r="H1276" s="21"/>
      <c r="I1276" s="21"/>
      <c r="J1276" s="23">
        <v>2076.12</v>
      </c>
      <c r="K1276" s="21"/>
      <c r="L1276" s="21"/>
      <c r="M1276" s="21"/>
      <c r="N1276" s="21"/>
      <c r="O1276" s="23">
        <v>-14.83</v>
      </c>
      <c r="P1276" s="23">
        <v>-1.1499999999999999</v>
      </c>
      <c r="Q1276" s="28">
        <f t="shared" si="40"/>
        <v>-15.98</v>
      </c>
      <c r="R1276" s="23">
        <v>136.56</v>
      </c>
      <c r="S1276" s="21"/>
      <c r="T1276" s="28">
        <f t="shared" si="41"/>
        <v>136.56</v>
      </c>
      <c r="U1276" s="21"/>
      <c r="W1276" s="135">
        <f t="array" ref="W1276">SUM(($D1276=W$25)*($G1276="CM")*($H1276:$P1276))</f>
        <v>2060.14</v>
      </c>
      <c r="X1276" s="135">
        <f t="array" ref="X1276">SUM(($D1276=W$25)*($G1276&lt;&gt;"CM")*($H1276:$P1276))</f>
        <v>0</v>
      </c>
      <c r="AA1276" s="135">
        <f t="array" ref="AA1276">SUM(($D1276=AA$25)*($G1276="CM")*(H1276+I1276+J1276+K1276+L1276+N1276))</f>
        <v>0</v>
      </c>
      <c r="AB1276" s="135">
        <f t="array" ref="AB1276">SUM(($D1276=AA$25)*($G1276&lt;&gt;"CM")*(H1276+I1276+J1276+K1276+L1276+N1276))</f>
        <v>0</v>
      </c>
    </row>
    <row r="1277" spans="1:28" ht="15.75" thickBot="1" x14ac:dyDescent="0.3">
      <c r="A1277" s="18" t="s">
        <v>22</v>
      </c>
      <c r="B1277" s="18" t="s">
        <v>22</v>
      </c>
      <c r="C1277" s="18" t="s">
        <v>143</v>
      </c>
      <c r="D1277" s="27" t="s">
        <v>271</v>
      </c>
      <c r="E1277" s="18" t="s">
        <v>144</v>
      </c>
      <c r="F1277" s="19">
        <v>42842</v>
      </c>
      <c r="G1277" s="27" t="s">
        <v>273</v>
      </c>
      <c r="H1277" s="20"/>
      <c r="I1277" s="20"/>
      <c r="J1277" s="22">
        <v>895.86</v>
      </c>
      <c r="K1277" s="20"/>
      <c r="L1277" s="20"/>
      <c r="M1277" s="20"/>
      <c r="N1277" s="20"/>
      <c r="O1277" s="22">
        <v>-6.32</v>
      </c>
      <c r="P1277" s="22">
        <v>-0.52</v>
      </c>
      <c r="Q1277" s="28">
        <f t="shared" si="40"/>
        <v>-6.84</v>
      </c>
      <c r="R1277" s="22">
        <v>58.93</v>
      </c>
      <c r="S1277" s="20"/>
      <c r="T1277" s="28">
        <f t="shared" si="41"/>
        <v>58.93</v>
      </c>
      <c r="U1277" s="20"/>
      <c r="W1277" s="135">
        <f t="array" ref="W1277">SUM(($D1277=W$25)*($G1277="CM")*($H1277:$P1277))</f>
        <v>889.02</v>
      </c>
      <c r="X1277" s="135">
        <f t="array" ref="X1277">SUM(($D1277=W$25)*($G1277&lt;&gt;"CM")*($H1277:$P1277))</f>
        <v>0</v>
      </c>
      <c r="AA1277" s="135">
        <f t="array" ref="AA1277">SUM(($D1277=AA$25)*($G1277="CM")*(H1277+I1277+J1277+K1277+L1277+N1277))</f>
        <v>0</v>
      </c>
      <c r="AB1277" s="135">
        <f t="array" ref="AB1277">SUM(($D1277=AA$25)*($G1277&lt;&gt;"CM")*(H1277+I1277+J1277+K1277+L1277+N1277))</f>
        <v>0</v>
      </c>
    </row>
    <row r="1278" spans="1:28" ht="15.75" thickBot="1" x14ac:dyDescent="0.3">
      <c r="A1278" s="18" t="s">
        <v>22</v>
      </c>
      <c r="B1278" s="18" t="s">
        <v>22</v>
      </c>
      <c r="C1278" s="18" t="s">
        <v>143</v>
      </c>
      <c r="D1278" s="27" t="s">
        <v>271</v>
      </c>
      <c r="E1278" s="18" t="s">
        <v>144</v>
      </c>
      <c r="F1278" s="19">
        <v>42843</v>
      </c>
      <c r="G1278" s="27" t="s">
        <v>273</v>
      </c>
      <c r="H1278" s="21"/>
      <c r="I1278" s="21"/>
      <c r="J1278" s="23">
        <v>341.28</v>
      </c>
      <c r="K1278" s="21"/>
      <c r="L1278" s="21"/>
      <c r="M1278" s="21"/>
      <c r="N1278" s="21"/>
      <c r="O1278" s="23">
        <v>-2.41</v>
      </c>
      <c r="P1278" s="23">
        <v>-0.19</v>
      </c>
      <c r="Q1278" s="28">
        <f t="shared" si="40"/>
        <v>-2.6</v>
      </c>
      <c r="R1278" s="23">
        <v>22.45</v>
      </c>
      <c r="S1278" s="21"/>
      <c r="T1278" s="28">
        <f t="shared" si="41"/>
        <v>22.45</v>
      </c>
      <c r="U1278" s="21"/>
      <c r="W1278" s="135">
        <f t="array" ref="W1278">SUM(($D1278=W$25)*($G1278="CM")*($H1278:$P1278))</f>
        <v>338.67999999999995</v>
      </c>
      <c r="X1278" s="135">
        <f t="array" ref="X1278">SUM(($D1278=W$25)*($G1278&lt;&gt;"CM")*($H1278:$P1278))</f>
        <v>0</v>
      </c>
      <c r="AA1278" s="135">
        <f t="array" ref="AA1278">SUM(($D1278=AA$25)*($G1278="CM")*(H1278+I1278+J1278+K1278+L1278+N1278))</f>
        <v>0</v>
      </c>
      <c r="AB1278" s="135">
        <f t="array" ref="AB1278">SUM(($D1278=AA$25)*($G1278&lt;&gt;"CM")*(H1278+I1278+J1278+K1278+L1278+N1278))</f>
        <v>0</v>
      </c>
    </row>
    <row r="1279" spans="1:28" ht="15.75" thickBot="1" x14ac:dyDescent="0.3">
      <c r="A1279" s="18" t="s">
        <v>22</v>
      </c>
      <c r="B1279" s="18" t="s">
        <v>22</v>
      </c>
      <c r="C1279" s="18" t="s">
        <v>143</v>
      </c>
      <c r="D1279" s="27" t="s">
        <v>271</v>
      </c>
      <c r="E1279" s="18" t="s">
        <v>144</v>
      </c>
      <c r="F1279" s="19">
        <v>42844</v>
      </c>
      <c r="G1279" s="27" t="s">
        <v>273</v>
      </c>
      <c r="H1279" s="20"/>
      <c r="I1279" s="20"/>
      <c r="J1279" s="22">
        <v>312.83999999999997</v>
      </c>
      <c r="K1279" s="20"/>
      <c r="L1279" s="20"/>
      <c r="M1279" s="20"/>
      <c r="N1279" s="20"/>
      <c r="O1279" s="22">
        <v>-2.33</v>
      </c>
      <c r="P1279" s="22">
        <v>-0.2</v>
      </c>
      <c r="Q1279" s="28">
        <f t="shared" si="40"/>
        <v>-2.5300000000000002</v>
      </c>
      <c r="R1279" s="22">
        <v>20.57</v>
      </c>
      <c r="S1279" s="20"/>
      <c r="T1279" s="28">
        <f t="shared" si="41"/>
        <v>20.57</v>
      </c>
      <c r="U1279" s="20"/>
      <c r="W1279" s="135">
        <f t="array" ref="W1279">SUM(($D1279=W$25)*($G1279="CM")*($H1279:$P1279))</f>
        <v>310.31</v>
      </c>
      <c r="X1279" s="135">
        <f t="array" ref="X1279">SUM(($D1279=W$25)*($G1279&lt;&gt;"CM")*($H1279:$P1279))</f>
        <v>0</v>
      </c>
      <c r="AA1279" s="135">
        <f t="array" ref="AA1279">SUM(($D1279=AA$25)*($G1279="CM")*(H1279+I1279+J1279+K1279+L1279+N1279))</f>
        <v>0</v>
      </c>
      <c r="AB1279" s="135">
        <f t="array" ref="AB1279">SUM(($D1279=AA$25)*($G1279&lt;&gt;"CM")*(H1279+I1279+J1279+K1279+L1279+N1279))</f>
        <v>0</v>
      </c>
    </row>
    <row r="1280" spans="1:28" ht="15.75" thickBot="1" x14ac:dyDescent="0.3">
      <c r="A1280" s="18" t="s">
        <v>22</v>
      </c>
      <c r="B1280" s="18" t="s">
        <v>22</v>
      </c>
      <c r="C1280" s="18" t="s">
        <v>143</v>
      </c>
      <c r="D1280" s="27" t="s">
        <v>271</v>
      </c>
      <c r="E1280" s="18" t="s">
        <v>144</v>
      </c>
      <c r="F1280" s="19">
        <v>42845</v>
      </c>
      <c r="G1280" s="27" t="s">
        <v>273</v>
      </c>
      <c r="H1280" s="21"/>
      <c r="I1280" s="21"/>
      <c r="J1280" s="23">
        <v>1763.28</v>
      </c>
      <c r="K1280" s="21"/>
      <c r="L1280" s="21"/>
      <c r="M1280" s="21"/>
      <c r="N1280" s="21"/>
      <c r="O1280" s="23">
        <v>-13.17</v>
      </c>
      <c r="P1280" s="23">
        <v>-1.03</v>
      </c>
      <c r="Q1280" s="28">
        <f t="shared" si="40"/>
        <v>-14.2</v>
      </c>
      <c r="R1280" s="23">
        <v>115.94</v>
      </c>
      <c r="S1280" s="21"/>
      <c r="T1280" s="28">
        <f t="shared" si="41"/>
        <v>115.94</v>
      </c>
      <c r="U1280" s="21"/>
      <c r="W1280" s="135">
        <f t="array" ref="W1280">SUM(($D1280=W$25)*($G1280="CM")*($H1280:$P1280))</f>
        <v>1749.08</v>
      </c>
      <c r="X1280" s="135">
        <f t="array" ref="X1280">SUM(($D1280=W$25)*($G1280&lt;&gt;"CM")*($H1280:$P1280))</f>
        <v>0</v>
      </c>
      <c r="AA1280" s="135">
        <f t="array" ref="AA1280">SUM(($D1280=AA$25)*($G1280="CM")*(H1280+I1280+J1280+K1280+L1280+N1280))</f>
        <v>0</v>
      </c>
      <c r="AB1280" s="135">
        <f t="array" ref="AB1280">SUM(($D1280=AA$25)*($G1280&lt;&gt;"CM")*(H1280+I1280+J1280+K1280+L1280+N1280))</f>
        <v>0</v>
      </c>
    </row>
    <row r="1281" spans="1:28" ht="15.75" thickBot="1" x14ac:dyDescent="0.3">
      <c r="A1281" s="18" t="s">
        <v>22</v>
      </c>
      <c r="B1281" s="18" t="s">
        <v>22</v>
      </c>
      <c r="C1281" s="18" t="s">
        <v>143</v>
      </c>
      <c r="D1281" s="27" t="s">
        <v>271</v>
      </c>
      <c r="E1281" s="18" t="s">
        <v>144</v>
      </c>
      <c r="F1281" s="19">
        <v>42854</v>
      </c>
      <c r="G1281" s="27" t="s">
        <v>273</v>
      </c>
      <c r="H1281" s="20"/>
      <c r="I1281" s="20"/>
      <c r="J1281" s="22">
        <v>2474.2800000000002</v>
      </c>
      <c r="K1281" s="20"/>
      <c r="L1281" s="20"/>
      <c r="M1281" s="20"/>
      <c r="N1281" s="20"/>
      <c r="O1281" s="22">
        <v>-16.559999999999999</v>
      </c>
      <c r="P1281" s="22">
        <v>-1.26</v>
      </c>
      <c r="Q1281" s="28">
        <f t="shared" si="40"/>
        <v>-17.82</v>
      </c>
      <c r="R1281" s="22">
        <v>162.85</v>
      </c>
      <c r="S1281" s="20"/>
      <c r="T1281" s="28">
        <f t="shared" si="41"/>
        <v>162.85</v>
      </c>
      <c r="U1281" s="20"/>
      <c r="W1281" s="135">
        <f t="array" ref="W1281">SUM(($D1281=W$25)*($G1281="CM")*($H1281:$P1281))</f>
        <v>2456.46</v>
      </c>
      <c r="X1281" s="135">
        <f t="array" ref="X1281">SUM(($D1281=W$25)*($G1281&lt;&gt;"CM")*($H1281:$P1281))</f>
        <v>0</v>
      </c>
      <c r="AA1281" s="135">
        <f t="array" ref="AA1281">SUM(($D1281=AA$25)*($G1281="CM")*(H1281+I1281+J1281+K1281+L1281+N1281))</f>
        <v>0</v>
      </c>
      <c r="AB1281" s="135">
        <f t="array" ref="AB1281">SUM(($D1281=AA$25)*($G1281&lt;&gt;"CM")*(H1281+I1281+J1281+K1281+L1281+N1281))</f>
        <v>0</v>
      </c>
    </row>
    <row r="1282" spans="1:28" ht="15.75" thickBot="1" x14ac:dyDescent="0.3">
      <c r="A1282" s="18" t="s">
        <v>22</v>
      </c>
      <c r="B1282" s="18" t="s">
        <v>22</v>
      </c>
      <c r="C1282" s="18" t="s">
        <v>143</v>
      </c>
      <c r="D1282" s="27" t="s">
        <v>271</v>
      </c>
      <c r="E1282" s="18" t="s">
        <v>144</v>
      </c>
      <c r="F1282" s="19">
        <v>42855</v>
      </c>
      <c r="G1282" s="27" t="s">
        <v>273</v>
      </c>
      <c r="H1282" s="21"/>
      <c r="I1282" s="21"/>
      <c r="J1282" s="23">
        <v>37825.199999999997</v>
      </c>
      <c r="K1282" s="21"/>
      <c r="L1282" s="21"/>
      <c r="M1282" s="21"/>
      <c r="N1282" s="21"/>
      <c r="O1282" s="23">
        <v>-251.94</v>
      </c>
      <c r="P1282" s="23">
        <v>-19.440000000000001</v>
      </c>
      <c r="Q1282" s="28">
        <f t="shared" si="40"/>
        <v>-271.38</v>
      </c>
      <c r="R1282" s="23">
        <v>2489.77</v>
      </c>
      <c r="S1282" s="21"/>
      <c r="T1282" s="28">
        <f t="shared" si="41"/>
        <v>2489.77</v>
      </c>
      <c r="U1282" s="21"/>
      <c r="W1282" s="135">
        <f t="array" ref="W1282">SUM(($D1282=W$25)*($G1282="CM")*($H1282:$P1282))</f>
        <v>37553.819999999992</v>
      </c>
      <c r="X1282" s="135">
        <f t="array" ref="X1282">SUM(($D1282=W$25)*($G1282&lt;&gt;"CM")*($H1282:$P1282))</f>
        <v>0</v>
      </c>
      <c r="AA1282" s="135">
        <f t="array" ref="AA1282">SUM(($D1282=AA$25)*($G1282="CM")*(H1282+I1282+J1282+K1282+L1282+N1282))</f>
        <v>0</v>
      </c>
      <c r="AB1282" s="135">
        <f t="array" ref="AB1282">SUM(($D1282=AA$25)*($G1282&lt;&gt;"CM")*(H1282+I1282+J1282+K1282+L1282+N1282))</f>
        <v>0</v>
      </c>
    </row>
    <row r="1283" spans="1:28" ht="15.75" thickBot="1" x14ac:dyDescent="0.3">
      <c r="A1283" s="18" t="s">
        <v>22</v>
      </c>
      <c r="B1283" s="18" t="s">
        <v>22</v>
      </c>
      <c r="C1283" s="18" t="s">
        <v>145</v>
      </c>
      <c r="D1283" s="27" t="s">
        <v>271</v>
      </c>
      <c r="E1283" s="18" t="s">
        <v>146</v>
      </c>
      <c r="F1283" s="19">
        <v>42813</v>
      </c>
      <c r="G1283" s="27" t="s">
        <v>274</v>
      </c>
      <c r="H1283" s="20"/>
      <c r="I1283" s="20"/>
      <c r="J1283" s="22">
        <v>326.39999999999998</v>
      </c>
      <c r="K1283" s="20"/>
      <c r="L1283" s="20"/>
      <c r="M1283" s="20"/>
      <c r="N1283" s="20"/>
      <c r="O1283" s="22">
        <v>0.37</v>
      </c>
      <c r="P1283" s="22">
        <v>-0.73</v>
      </c>
      <c r="Q1283" s="28">
        <f t="shared" si="40"/>
        <v>-0.36</v>
      </c>
      <c r="R1283" s="22">
        <v>17.739999999999998</v>
      </c>
      <c r="S1283" s="20"/>
      <c r="T1283" s="28">
        <f t="shared" si="41"/>
        <v>17.739999999999998</v>
      </c>
      <c r="U1283" s="20"/>
      <c r="W1283" s="135">
        <f t="array" ref="W1283">SUM(($D1283=W$25)*($G1283="CM")*($H1283:$P1283))</f>
        <v>0</v>
      </c>
      <c r="X1283" s="135">
        <f t="array" ref="X1283">SUM(($D1283=W$25)*($G1283&lt;&gt;"CM")*($H1283:$P1283))</f>
        <v>326.03999999999996</v>
      </c>
      <c r="AA1283" s="135">
        <f t="array" ref="AA1283">SUM(($D1283=AA$25)*($G1283="CM")*(H1283+I1283+J1283+K1283+L1283+N1283))</f>
        <v>0</v>
      </c>
      <c r="AB1283" s="135">
        <f t="array" ref="AB1283">SUM(($D1283=AA$25)*($G1283&lt;&gt;"CM")*(H1283+I1283+J1283+K1283+L1283+N1283))</f>
        <v>0</v>
      </c>
    </row>
    <row r="1284" spans="1:28" ht="15.75" thickBot="1" x14ac:dyDescent="0.3">
      <c r="A1284" s="18" t="s">
        <v>22</v>
      </c>
      <c r="B1284" s="18" t="s">
        <v>22</v>
      </c>
      <c r="C1284" s="18" t="s">
        <v>145</v>
      </c>
      <c r="D1284" s="27" t="s">
        <v>271</v>
      </c>
      <c r="E1284" s="18" t="s">
        <v>146</v>
      </c>
      <c r="F1284" s="19">
        <v>42814</v>
      </c>
      <c r="G1284" s="27" t="s">
        <v>274</v>
      </c>
      <c r="H1284" s="21"/>
      <c r="I1284" s="21"/>
      <c r="J1284" s="23">
        <v>163.19999999999999</v>
      </c>
      <c r="K1284" s="21"/>
      <c r="L1284" s="21"/>
      <c r="M1284" s="21"/>
      <c r="N1284" s="21"/>
      <c r="O1284" s="23">
        <v>0.18</v>
      </c>
      <c r="P1284" s="23">
        <v>-0.36</v>
      </c>
      <c r="Q1284" s="28">
        <f t="shared" si="40"/>
        <v>-0.18</v>
      </c>
      <c r="R1284" s="23">
        <v>8.8699999999999992</v>
      </c>
      <c r="S1284" s="21"/>
      <c r="T1284" s="28">
        <f t="shared" si="41"/>
        <v>8.8699999999999992</v>
      </c>
      <c r="U1284" s="21"/>
      <c r="W1284" s="135">
        <f t="array" ref="W1284">SUM(($D1284=W$25)*($G1284="CM")*($H1284:$P1284))</f>
        <v>0</v>
      </c>
      <c r="X1284" s="135">
        <f t="array" ref="X1284">SUM(($D1284=W$25)*($G1284&lt;&gt;"CM")*($H1284:$P1284))</f>
        <v>163.01999999999998</v>
      </c>
      <c r="AA1284" s="135">
        <f t="array" ref="AA1284">SUM(($D1284=AA$25)*($G1284="CM")*(H1284+I1284+J1284+K1284+L1284+N1284))</f>
        <v>0</v>
      </c>
      <c r="AB1284" s="135">
        <f t="array" ref="AB1284">SUM(($D1284=AA$25)*($G1284&lt;&gt;"CM")*(H1284+I1284+J1284+K1284+L1284+N1284))</f>
        <v>0</v>
      </c>
    </row>
    <row r="1285" spans="1:28" ht="15.75" thickBot="1" x14ac:dyDescent="0.3">
      <c r="A1285" s="18" t="s">
        <v>22</v>
      </c>
      <c r="B1285" s="18" t="s">
        <v>22</v>
      </c>
      <c r="C1285" s="18" t="s">
        <v>145</v>
      </c>
      <c r="D1285" s="27" t="s">
        <v>271</v>
      </c>
      <c r="E1285" s="18" t="s">
        <v>146</v>
      </c>
      <c r="F1285" s="19">
        <v>42824</v>
      </c>
      <c r="G1285" s="27" t="s">
        <v>274</v>
      </c>
      <c r="H1285" s="20"/>
      <c r="I1285" s="20"/>
      <c r="J1285" s="22">
        <v>620.16</v>
      </c>
      <c r="K1285" s="20"/>
      <c r="L1285" s="20"/>
      <c r="M1285" s="20"/>
      <c r="N1285" s="20"/>
      <c r="O1285" s="22">
        <v>0.7</v>
      </c>
      <c r="P1285" s="22">
        <v>-1.4</v>
      </c>
      <c r="Q1285" s="28">
        <f t="shared" si="40"/>
        <v>-0.7</v>
      </c>
      <c r="R1285" s="22">
        <v>33.700000000000003</v>
      </c>
      <c r="S1285" s="20"/>
      <c r="T1285" s="28">
        <f t="shared" si="41"/>
        <v>33.700000000000003</v>
      </c>
      <c r="U1285" s="20"/>
      <c r="W1285" s="135">
        <f t="array" ref="W1285">SUM(($D1285=W$25)*($G1285="CM")*($H1285:$P1285))</f>
        <v>0</v>
      </c>
      <c r="X1285" s="135">
        <f t="array" ref="X1285">SUM(($D1285=W$25)*($G1285&lt;&gt;"CM")*($H1285:$P1285))</f>
        <v>619.46</v>
      </c>
      <c r="AA1285" s="135">
        <f t="array" ref="AA1285">SUM(($D1285=AA$25)*($G1285="CM")*(H1285+I1285+J1285+K1285+L1285+N1285))</f>
        <v>0</v>
      </c>
      <c r="AB1285" s="135">
        <f t="array" ref="AB1285">SUM(($D1285=AA$25)*($G1285&lt;&gt;"CM")*(H1285+I1285+J1285+K1285+L1285+N1285))</f>
        <v>0</v>
      </c>
    </row>
    <row r="1286" spans="1:28" ht="15.75" thickBot="1" x14ac:dyDescent="0.3">
      <c r="A1286" s="18" t="s">
        <v>22</v>
      </c>
      <c r="B1286" s="18" t="s">
        <v>22</v>
      </c>
      <c r="C1286" s="18" t="s">
        <v>145</v>
      </c>
      <c r="D1286" s="27" t="s">
        <v>271</v>
      </c>
      <c r="E1286" s="18" t="s">
        <v>146</v>
      </c>
      <c r="F1286" s="19">
        <v>42825</v>
      </c>
      <c r="G1286" s="27" t="s">
        <v>274</v>
      </c>
      <c r="H1286" s="21"/>
      <c r="I1286" s="21"/>
      <c r="J1286" s="23">
        <v>130.56</v>
      </c>
      <c r="K1286" s="21"/>
      <c r="L1286" s="21"/>
      <c r="M1286" s="21"/>
      <c r="N1286" s="21"/>
      <c r="O1286" s="23">
        <v>0.16</v>
      </c>
      <c r="P1286" s="23">
        <v>-0.3</v>
      </c>
      <c r="Q1286" s="28">
        <f t="shared" si="40"/>
        <v>-0.13999999999999999</v>
      </c>
      <c r="R1286" s="23">
        <v>7.1</v>
      </c>
      <c r="S1286" s="21"/>
      <c r="T1286" s="28">
        <f t="shared" si="41"/>
        <v>7.1</v>
      </c>
      <c r="U1286" s="21"/>
      <c r="W1286" s="135">
        <f t="array" ref="W1286">SUM(($D1286=W$25)*($G1286="CM")*($H1286:$P1286))</f>
        <v>0</v>
      </c>
      <c r="X1286" s="135">
        <f t="array" ref="X1286">SUM(($D1286=W$25)*($G1286&lt;&gt;"CM")*($H1286:$P1286))</f>
        <v>130.41999999999999</v>
      </c>
      <c r="AA1286" s="135">
        <f t="array" ref="AA1286">SUM(($D1286=AA$25)*($G1286="CM")*(H1286+I1286+J1286+K1286+L1286+N1286))</f>
        <v>0</v>
      </c>
      <c r="AB1286" s="135">
        <f t="array" ref="AB1286">SUM(($D1286=AA$25)*($G1286&lt;&gt;"CM")*(H1286+I1286+J1286+K1286+L1286+N1286))</f>
        <v>0</v>
      </c>
    </row>
    <row r="1287" spans="1:28" ht="15.75" thickBot="1" x14ac:dyDescent="0.3">
      <c r="A1287" s="18" t="s">
        <v>22</v>
      </c>
      <c r="B1287" s="18" t="s">
        <v>22</v>
      </c>
      <c r="C1287" s="18" t="s">
        <v>145</v>
      </c>
      <c r="D1287" s="27" t="s">
        <v>271</v>
      </c>
      <c r="E1287" s="18" t="s">
        <v>146</v>
      </c>
      <c r="F1287" s="19">
        <v>42828</v>
      </c>
      <c r="G1287" s="27" t="s">
        <v>273</v>
      </c>
      <c r="H1287" s="20"/>
      <c r="I1287" s="20"/>
      <c r="J1287" s="22">
        <v>1795.2</v>
      </c>
      <c r="K1287" s="20"/>
      <c r="L1287" s="20"/>
      <c r="M1287" s="20"/>
      <c r="N1287" s="20"/>
      <c r="O1287" s="22">
        <v>-18.09</v>
      </c>
      <c r="P1287" s="22">
        <v>-1.43</v>
      </c>
      <c r="Q1287" s="28">
        <f t="shared" si="40"/>
        <v>-19.52</v>
      </c>
      <c r="R1287" s="22">
        <v>117.72</v>
      </c>
      <c r="S1287" s="20"/>
      <c r="T1287" s="28">
        <f t="shared" si="41"/>
        <v>117.72</v>
      </c>
      <c r="U1287" s="20"/>
      <c r="W1287" s="135">
        <f t="array" ref="W1287">SUM(($D1287=W$25)*($G1287="CM")*($H1287:$P1287))</f>
        <v>1775.68</v>
      </c>
      <c r="X1287" s="135">
        <f t="array" ref="X1287">SUM(($D1287=W$25)*($G1287&lt;&gt;"CM")*($H1287:$P1287))</f>
        <v>0</v>
      </c>
      <c r="AA1287" s="135">
        <f t="array" ref="AA1287">SUM(($D1287=AA$25)*($G1287="CM")*(H1287+I1287+J1287+K1287+L1287+N1287))</f>
        <v>0</v>
      </c>
      <c r="AB1287" s="135">
        <f t="array" ref="AB1287">SUM(($D1287=AA$25)*($G1287&lt;&gt;"CM")*(H1287+I1287+J1287+K1287+L1287+N1287))</f>
        <v>0</v>
      </c>
    </row>
    <row r="1288" spans="1:28" ht="15.75" thickBot="1" x14ac:dyDescent="0.3">
      <c r="A1288" s="18" t="s">
        <v>22</v>
      </c>
      <c r="B1288" s="18" t="s">
        <v>22</v>
      </c>
      <c r="C1288" s="18" t="s">
        <v>145</v>
      </c>
      <c r="D1288" s="27" t="s">
        <v>271</v>
      </c>
      <c r="E1288" s="18" t="s">
        <v>146</v>
      </c>
      <c r="F1288" s="19">
        <v>42829</v>
      </c>
      <c r="G1288" s="27" t="s">
        <v>273</v>
      </c>
      <c r="H1288" s="21"/>
      <c r="I1288" s="21"/>
      <c r="J1288" s="23">
        <v>1664.64</v>
      </c>
      <c r="K1288" s="21"/>
      <c r="L1288" s="21"/>
      <c r="M1288" s="21"/>
      <c r="N1288" s="21"/>
      <c r="O1288" s="23">
        <v>-16.95</v>
      </c>
      <c r="P1288" s="23">
        <v>-1.33</v>
      </c>
      <c r="Q1288" s="28">
        <f t="shared" si="40"/>
        <v>-18.28</v>
      </c>
      <c r="R1288" s="23">
        <v>109.15</v>
      </c>
      <c r="S1288" s="21"/>
      <c r="T1288" s="28">
        <f t="shared" si="41"/>
        <v>109.15</v>
      </c>
      <c r="U1288" s="21"/>
      <c r="W1288" s="135">
        <f t="array" ref="W1288">SUM(($D1288=W$25)*($G1288="CM")*($H1288:$P1288))</f>
        <v>1646.3600000000001</v>
      </c>
      <c r="X1288" s="135">
        <f t="array" ref="X1288">SUM(($D1288=W$25)*($G1288&lt;&gt;"CM")*($H1288:$P1288))</f>
        <v>0</v>
      </c>
      <c r="AA1288" s="135">
        <f t="array" ref="AA1288">SUM(($D1288=AA$25)*($G1288="CM")*(H1288+I1288+J1288+K1288+L1288+N1288))</f>
        <v>0</v>
      </c>
      <c r="AB1288" s="135">
        <f t="array" ref="AB1288">SUM(($D1288=AA$25)*($G1288&lt;&gt;"CM")*(H1288+I1288+J1288+K1288+L1288+N1288))</f>
        <v>0</v>
      </c>
    </row>
    <row r="1289" spans="1:28" ht="15.75" thickBot="1" x14ac:dyDescent="0.3">
      <c r="A1289" s="18" t="s">
        <v>22</v>
      </c>
      <c r="B1289" s="18" t="s">
        <v>22</v>
      </c>
      <c r="C1289" s="18" t="s">
        <v>145</v>
      </c>
      <c r="D1289" s="27" t="s">
        <v>271</v>
      </c>
      <c r="E1289" s="18" t="s">
        <v>146</v>
      </c>
      <c r="F1289" s="19">
        <v>42830</v>
      </c>
      <c r="G1289" s="27" t="s">
        <v>273</v>
      </c>
      <c r="H1289" s="20"/>
      <c r="I1289" s="20"/>
      <c r="J1289" s="22">
        <v>7278.72</v>
      </c>
      <c r="K1289" s="20"/>
      <c r="L1289" s="20"/>
      <c r="M1289" s="20"/>
      <c r="N1289" s="20"/>
      <c r="O1289" s="22">
        <v>-78.510000000000005</v>
      </c>
      <c r="P1289" s="22">
        <v>-6.08</v>
      </c>
      <c r="Q1289" s="28">
        <f t="shared" si="40"/>
        <v>-84.59</v>
      </c>
      <c r="R1289" s="22">
        <v>477.01</v>
      </c>
      <c r="S1289" s="20"/>
      <c r="T1289" s="28">
        <f t="shared" si="41"/>
        <v>477.01</v>
      </c>
      <c r="U1289" s="20"/>
      <c r="W1289" s="135">
        <f t="array" ref="W1289">SUM(($D1289=W$25)*($G1289="CM")*($H1289:$P1289))</f>
        <v>7194.13</v>
      </c>
      <c r="X1289" s="135">
        <f t="array" ref="X1289">SUM(($D1289=W$25)*($G1289&lt;&gt;"CM")*($H1289:$P1289))</f>
        <v>0</v>
      </c>
      <c r="AA1289" s="135">
        <f t="array" ref="AA1289">SUM(($D1289=AA$25)*($G1289="CM")*(H1289+I1289+J1289+K1289+L1289+N1289))</f>
        <v>0</v>
      </c>
      <c r="AB1289" s="135">
        <f t="array" ref="AB1289">SUM(($D1289=AA$25)*($G1289&lt;&gt;"CM")*(H1289+I1289+J1289+K1289+L1289+N1289))</f>
        <v>0</v>
      </c>
    </row>
    <row r="1290" spans="1:28" ht="15.75" thickBot="1" x14ac:dyDescent="0.3">
      <c r="A1290" s="18" t="s">
        <v>22</v>
      </c>
      <c r="B1290" s="18" t="s">
        <v>22</v>
      </c>
      <c r="C1290" s="18" t="s">
        <v>145</v>
      </c>
      <c r="D1290" s="27" t="s">
        <v>271</v>
      </c>
      <c r="E1290" s="18" t="s">
        <v>146</v>
      </c>
      <c r="F1290" s="19">
        <v>42831</v>
      </c>
      <c r="G1290" s="27" t="s">
        <v>273</v>
      </c>
      <c r="H1290" s="21"/>
      <c r="I1290" s="21"/>
      <c r="J1290" s="23">
        <v>3264</v>
      </c>
      <c r="K1290" s="21"/>
      <c r="L1290" s="21"/>
      <c r="M1290" s="21"/>
      <c r="N1290" s="21"/>
      <c r="O1290" s="23">
        <v>-32.75</v>
      </c>
      <c r="P1290" s="23">
        <v>-2.57</v>
      </c>
      <c r="Q1290" s="28">
        <f t="shared" si="40"/>
        <v>-35.32</v>
      </c>
      <c r="R1290" s="23">
        <v>214.03</v>
      </c>
      <c r="S1290" s="21"/>
      <c r="T1290" s="28">
        <f t="shared" si="41"/>
        <v>214.03</v>
      </c>
      <c r="U1290" s="21"/>
      <c r="W1290" s="135">
        <f t="array" ref="W1290">SUM(($D1290=W$25)*($G1290="CM")*($H1290:$P1290))</f>
        <v>3228.68</v>
      </c>
      <c r="X1290" s="135">
        <f t="array" ref="X1290">SUM(($D1290=W$25)*($G1290&lt;&gt;"CM")*($H1290:$P1290))</f>
        <v>0</v>
      </c>
      <c r="AA1290" s="135">
        <f t="array" ref="AA1290">SUM(($D1290=AA$25)*($G1290="CM")*(H1290+I1290+J1290+K1290+L1290+N1290))</f>
        <v>0</v>
      </c>
      <c r="AB1290" s="135">
        <f t="array" ref="AB1290">SUM(($D1290=AA$25)*($G1290&lt;&gt;"CM")*(H1290+I1290+J1290+K1290+L1290+N1290))</f>
        <v>0</v>
      </c>
    </row>
    <row r="1291" spans="1:28" ht="15.75" thickBot="1" x14ac:dyDescent="0.3">
      <c r="A1291" s="18" t="s">
        <v>22</v>
      </c>
      <c r="B1291" s="18" t="s">
        <v>22</v>
      </c>
      <c r="C1291" s="18" t="s">
        <v>145</v>
      </c>
      <c r="D1291" s="27" t="s">
        <v>271</v>
      </c>
      <c r="E1291" s="18" t="s">
        <v>146</v>
      </c>
      <c r="F1291" s="19">
        <v>42832</v>
      </c>
      <c r="G1291" s="27" t="s">
        <v>273</v>
      </c>
      <c r="H1291" s="20"/>
      <c r="I1291" s="20"/>
      <c r="J1291" s="22">
        <v>3037.58</v>
      </c>
      <c r="K1291" s="20"/>
      <c r="L1291" s="20"/>
      <c r="M1291" s="20"/>
      <c r="N1291" s="20"/>
      <c r="O1291" s="22">
        <v>-30.27</v>
      </c>
      <c r="P1291" s="22">
        <v>-2.41</v>
      </c>
      <c r="Q1291" s="28">
        <f t="shared" si="40"/>
        <v>-32.68</v>
      </c>
      <c r="R1291" s="22">
        <v>199.2</v>
      </c>
      <c r="S1291" s="20"/>
      <c r="T1291" s="28">
        <f t="shared" si="41"/>
        <v>199.2</v>
      </c>
      <c r="U1291" s="20"/>
      <c r="W1291" s="135">
        <f t="array" ref="W1291">SUM(($D1291=W$25)*($G1291="CM")*($H1291:$P1291))</f>
        <v>3004.9</v>
      </c>
      <c r="X1291" s="135">
        <f t="array" ref="X1291">SUM(($D1291=W$25)*($G1291&lt;&gt;"CM")*($H1291:$P1291))</f>
        <v>0</v>
      </c>
      <c r="AA1291" s="135">
        <f t="array" ref="AA1291">SUM(($D1291=AA$25)*($G1291="CM")*(H1291+I1291+J1291+K1291+L1291+N1291))</f>
        <v>0</v>
      </c>
      <c r="AB1291" s="135">
        <f t="array" ref="AB1291">SUM(($D1291=AA$25)*($G1291&lt;&gt;"CM")*(H1291+I1291+J1291+K1291+L1291+N1291))</f>
        <v>0</v>
      </c>
    </row>
    <row r="1292" spans="1:28" ht="15.75" thickBot="1" x14ac:dyDescent="0.3">
      <c r="A1292" s="18" t="s">
        <v>22</v>
      </c>
      <c r="B1292" s="18" t="s">
        <v>22</v>
      </c>
      <c r="C1292" s="18" t="s">
        <v>145</v>
      </c>
      <c r="D1292" s="27" t="s">
        <v>271</v>
      </c>
      <c r="E1292" s="18" t="s">
        <v>146</v>
      </c>
      <c r="F1292" s="19">
        <v>42833</v>
      </c>
      <c r="G1292" s="27" t="s">
        <v>273</v>
      </c>
      <c r="H1292" s="21"/>
      <c r="I1292" s="21"/>
      <c r="J1292" s="23">
        <v>946.56</v>
      </c>
      <c r="K1292" s="21"/>
      <c r="L1292" s="21"/>
      <c r="M1292" s="21"/>
      <c r="N1292" s="21"/>
      <c r="O1292" s="23">
        <v>-9.4</v>
      </c>
      <c r="P1292" s="23">
        <v>-0.76</v>
      </c>
      <c r="Q1292" s="28">
        <f t="shared" si="40"/>
        <v>-10.16</v>
      </c>
      <c r="R1292" s="23">
        <v>62.07</v>
      </c>
      <c r="S1292" s="21"/>
      <c r="T1292" s="28">
        <f t="shared" si="41"/>
        <v>62.07</v>
      </c>
      <c r="U1292" s="21"/>
      <c r="W1292" s="135">
        <f t="array" ref="W1292">SUM(($D1292=W$25)*($G1292="CM")*($H1292:$P1292))</f>
        <v>936.4</v>
      </c>
      <c r="X1292" s="135">
        <f t="array" ref="X1292">SUM(($D1292=W$25)*($G1292&lt;&gt;"CM")*($H1292:$P1292))</f>
        <v>0</v>
      </c>
      <c r="AA1292" s="135">
        <f t="array" ref="AA1292">SUM(($D1292=AA$25)*($G1292="CM")*(H1292+I1292+J1292+K1292+L1292+N1292))</f>
        <v>0</v>
      </c>
      <c r="AB1292" s="135">
        <f t="array" ref="AB1292">SUM(($D1292=AA$25)*($G1292&lt;&gt;"CM")*(H1292+I1292+J1292+K1292+L1292+N1292))</f>
        <v>0</v>
      </c>
    </row>
    <row r="1293" spans="1:28" ht="15.75" thickBot="1" x14ac:dyDescent="0.3">
      <c r="A1293" s="18" t="s">
        <v>22</v>
      </c>
      <c r="B1293" s="18" t="s">
        <v>22</v>
      </c>
      <c r="C1293" s="18" t="s">
        <v>145</v>
      </c>
      <c r="D1293" s="27" t="s">
        <v>271</v>
      </c>
      <c r="E1293" s="18" t="s">
        <v>146</v>
      </c>
      <c r="F1293" s="19">
        <v>42834</v>
      </c>
      <c r="G1293" s="27" t="s">
        <v>273</v>
      </c>
      <c r="H1293" s="20"/>
      <c r="I1293" s="20"/>
      <c r="J1293" s="22">
        <v>2088.96</v>
      </c>
      <c r="K1293" s="20"/>
      <c r="L1293" s="20"/>
      <c r="M1293" s="20"/>
      <c r="N1293" s="20"/>
      <c r="O1293" s="22">
        <v>-20.78</v>
      </c>
      <c r="P1293" s="22">
        <v>-1.6</v>
      </c>
      <c r="Q1293" s="28">
        <f t="shared" si="40"/>
        <v>-22.380000000000003</v>
      </c>
      <c r="R1293" s="22">
        <v>136.97999999999999</v>
      </c>
      <c r="S1293" s="20"/>
      <c r="T1293" s="28">
        <f t="shared" si="41"/>
        <v>136.97999999999999</v>
      </c>
      <c r="U1293" s="20"/>
      <c r="W1293" s="135">
        <f t="array" ref="W1293">SUM(($D1293=W$25)*($G1293="CM")*($H1293:$P1293))</f>
        <v>2066.58</v>
      </c>
      <c r="X1293" s="135">
        <f t="array" ref="X1293">SUM(($D1293=W$25)*($G1293&lt;&gt;"CM")*($H1293:$P1293))</f>
        <v>0</v>
      </c>
      <c r="AA1293" s="135">
        <f t="array" ref="AA1293">SUM(($D1293=AA$25)*($G1293="CM")*(H1293+I1293+J1293+K1293+L1293+N1293))</f>
        <v>0</v>
      </c>
      <c r="AB1293" s="135">
        <f t="array" ref="AB1293">SUM(($D1293=AA$25)*($G1293&lt;&gt;"CM")*(H1293+I1293+J1293+K1293+L1293+N1293))</f>
        <v>0</v>
      </c>
    </row>
    <row r="1294" spans="1:28" ht="15.75" thickBot="1" x14ac:dyDescent="0.3">
      <c r="A1294" s="18" t="s">
        <v>22</v>
      </c>
      <c r="B1294" s="18" t="s">
        <v>22</v>
      </c>
      <c r="C1294" s="18" t="s">
        <v>145</v>
      </c>
      <c r="D1294" s="27" t="s">
        <v>271</v>
      </c>
      <c r="E1294" s="18" t="s">
        <v>146</v>
      </c>
      <c r="F1294" s="19">
        <v>42835</v>
      </c>
      <c r="G1294" s="27" t="s">
        <v>273</v>
      </c>
      <c r="H1294" s="21"/>
      <c r="I1294" s="21"/>
      <c r="J1294" s="23">
        <v>4602.24</v>
      </c>
      <c r="K1294" s="21"/>
      <c r="L1294" s="21"/>
      <c r="M1294" s="21"/>
      <c r="N1294" s="21"/>
      <c r="O1294" s="23">
        <v>-48.4</v>
      </c>
      <c r="P1294" s="23">
        <v>-3.78</v>
      </c>
      <c r="Q1294" s="28">
        <f t="shared" si="40"/>
        <v>-52.18</v>
      </c>
      <c r="R1294" s="23">
        <v>301.73</v>
      </c>
      <c r="S1294" s="21"/>
      <c r="T1294" s="28">
        <f t="shared" si="41"/>
        <v>301.73</v>
      </c>
      <c r="U1294" s="21"/>
      <c r="W1294" s="135">
        <f t="array" ref="W1294">SUM(($D1294=W$25)*($G1294="CM")*($H1294:$P1294))</f>
        <v>4550.0600000000004</v>
      </c>
      <c r="X1294" s="135">
        <f t="array" ref="X1294">SUM(($D1294=W$25)*($G1294&lt;&gt;"CM")*($H1294:$P1294))</f>
        <v>0</v>
      </c>
      <c r="AA1294" s="135">
        <f t="array" ref="AA1294">SUM(($D1294=AA$25)*($G1294="CM")*(H1294+I1294+J1294+K1294+L1294+N1294))</f>
        <v>0</v>
      </c>
      <c r="AB1294" s="135">
        <f t="array" ref="AB1294">SUM(($D1294=AA$25)*($G1294&lt;&gt;"CM")*(H1294+I1294+J1294+K1294+L1294+N1294))</f>
        <v>0</v>
      </c>
    </row>
    <row r="1295" spans="1:28" ht="15.75" thickBot="1" x14ac:dyDescent="0.3">
      <c r="A1295" s="18" t="s">
        <v>22</v>
      </c>
      <c r="B1295" s="18" t="s">
        <v>22</v>
      </c>
      <c r="C1295" s="18" t="s">
        <v>145</v>
      </c>
      <c r="D1295" s="27" t="s">
        <v>271</v>
      </c>
      <c r="E1295" s="18" t="s">
        <v>146</v>
      </c>
      <c r="F1295" s="19">
        <v>42836</v>
      </c>
      <c r="G1295" s="27" t="s">
        <v>273</v>
      </c>
      <c r="H1295" s="20"/>
      <c r="I1295" s="20"/>
      <c r="J1295" s="22">
        <v>2807.04</v>
      </c>
      <c r="K1295" s="20"/>
      <c r="L1295" s="20"/>
      <c r="M1295" s="20"/>
      <c r="N1295" s="20"/>
      <c r="O1295" s="22">
        <v>-27.5</v>
      </c>
      <c r="P1295" s="22">
        <v>-2.08</v>
      </c>
      <c r="Q1295" s="28">
        <f t="shared" si="40"/>
        <v>-29.58</v>
      </c>
      <c r="R1295" s="22">
        <v>184.11</v>
      </c>
      <c r="S1295" s="20"/>
      <c r="T1295" s="28">
        <f t="shared" si="41"/>
        <v>184.11</v>
      </c>
      <c r="U1295" s="20"/>
      <c r="W1295" s="135">
        <f t="array" ref="W1295">SUM(($D1295=W$25)*($G1295="CM")*($H1295:$P1295))</f>
        <v>2777.46</v>
      </c>
      <c r="X1295" s="135">
        <f t="array" ref="X1295">SUM(($D1295=W$25)*($G1295&lt;&gt;"CM")*($H1295:$P1295))</f>
        <v>0</v>
      </c>
      <c r="AA1295" s="135">
        <f t="array" ref="AA1295">SUM(($D1295=AA$25)*($G1295="CM")*(H1295+I1295+J1295+K1295+L1295+N1295))</f>
        <v>0</v>
      </c>
      <c r="AB1295" s="135">
        <f t="array" ref="AB1295">SUM(($D1295=AA$25)*($G1295&lt;&gt;"CM")*(H1295+I1295+J1295+K1295+L1295+N1295))</f>
        <v>0</v>
      </c>
    </row>
    <row r="1296" spans="1:28" ht="15.75" thickBot="1" x14ac:dyDescent="0.3">
      <c r="A1296" s="18" t="s">
        <v>22</v>
      </c>
      <c r="B1296" s="18" t="s">
        <v>22</v>
      </c>
      <c r="C1296" s="18" t="s">
        <v>145</v>
      </c>
      <c r="D1296" s="27" t="s">
        <v>271</v>
      </c>
      <c r="E1296" s="18" t="s">
        <v>146</v>
      </c>
      <c r="F1296" s="19">
        <v>42837</v>
      </c>
      <c r="G1296" s="27" t="s">
        <v>273</v>
      </c>
      <c r="H1296" s="21"/>
      <c r="I1296" s="21"/>
      <c r="J1296" s="23">
        <v>1534.08</v>
      </c>
      <c r="K1296" s="21"/>
      <c r="L1296" s="21"/>
      <c r="M1296" s="21"/>
      <c r="N1296" s="21"/>
      <c r="O1296" s="23">
        <v>-14.96</v>
      </c>
      <c r="P1296" s="23">
        <v>-1.1299999999999999</v>
      </c>
      <c r="Q1296" s="28">
        <f t="shared" si="40"/>
        <v>-16.09</v>
      </c>
      <c r="R1296" s="23">
        <v>100.63</v>
      </c>
      <c r="S1296" s="21"/>
      <c r="T1296" s="28">
        <f t="shared" si="41"/>
        <v>100.63</v>
      </c>
      <c r="U1296" s="21"/>
      <c r="W1296" s="135">
        <f t="array" ref="W1296">SUM(($D1296=W$25)*($G1296="CM")*($H1296:$P1296))</f>
        <v>1517.9899999999998</v>
      </c>
      <c r="X1296" s="135">
        <f t="array" ref="X1296">SUM(($D1296=W$25)*($G1296&lt;&gt;"CM")*($H1296:$P1296))</f>
        <v>0</v>
      </c>
      <c r="AA1296" s="135">
        <f t="array" ref="AA1296">SUM(($D1296=AA$25)*($G1296="CM")*(H1296+I1296+J1296+K1296+L1296+N1296))</f>
        <v>0</v>
      </c>
      <c r="AB1296" s="135">
        <f t="array" ref="AB1296">SUM(($D1296=AA$25)*($G1296&lt;&gt;"CM")*(H1296+I1296+J1296+K1296+L1296+N1296))</f>
        <v>0</v>
      </c>
    </row>
    <row r="1297" spans="1:28" ht="15.75" thickBot="1" x14ac:dyDescent="0.3">
      <c r="A1297" s="18" t="s">
        <v>22</v>
      </c>
      <c r="B1297" s="18" t="s">
        <v>22</v>
      </c>
      <c r="C1297" s="18" t="s">
        <v>145</v>
      </c>
      <c r="D1297" s="27" t="s">
        <v>271</v>
      </c>
      <c r="E1297" s="18" t="s">
        <v>146</v>
      </c>
      <c r="F1297" s="19">
        <v>42838</v>
      </c>
      <c r="G1297" s="27" t="s">
        <v>273</v>
      </c>
      <c r="H1297" s="20"/>
      <c r="I1297" s="20"/>
      <c r="J1297" s="22">
        <v>1566.72</v>
      </c>
      <c r="K1297" s="20"/>
      <c r="L1297" s="20"/>
      <c r="M1297" s="20"/>
      <c r="N1297" s="20"/>
      <c r="O1297" s="22">
        <v>-15.25</v>
      </c>
      <c r="P1297" s="22">
        <v>-1.1599999999999999</v>
      </c>
      <c r="Q1297" s="28">
        <f t="shared" si="40"/>
        <v>-16.41</v>
      </c>
      <c r="R1297" s="22">
        <v>102.78</v>
      </c>
      <c r="S1297" s="20"/>
      <c r="T1297" s="28">
        <f t="shared" si="41"/>
        <v>102.78</v>
      </c>
      <c r="U1297" s="20"/>
      <c r="W1297" s="135">
        <f t="array" ref="W1297">SUM(($D1297=W$25)*($G1297="CM")*($H1297:$P1297))</f>
        <v>1550.31</v>
      </c>
      <c r="X1297" s="135">
        <f t="array" ref="X1297">SUM(($D1297=W$25)*($G1297&lt;&gt;"CM")*($H1297:$P1297))</f>
        <v>0</v>
      </c>
      <c r="AA1297" s="135">
        <f t="array" ref="AA1297">SUM(($D1297=AA$25)*($G1297="CM")*(H1297+I1297+J1297+K1297+L1297+N1297))</f>
        <v>0</v>
      </c>
      <c r="AB1297" s="135">
        <f t="array" ref="AB1297">SUM(($D1297=AA$25)*($G1297&lt;&gt;"CM")*(H1297+I1297+J1297+K1297+L1297+N1297))</f>
        <v>0</v>
      </c>
    </row>
    <row r="1298" spans="1:28" ht="15.75" thickBot="1" x14ac:dyDescent="0.3">
      <c r="A1298" s="18" t="s">
        <v>22</v>
      </c>
      <c r="B1298" s="18" t="s">
        <v>22</v>
      </c>
      <c r="C1298" s="18" t="s">
        <v>145</v>
      </c>
      <c r="D1298" s="27" t="s">
        <v>271</v>
      </c>
      <c r="E1298" s="18" t="s">
        <v>146</v>
      </c>
      <c r="F1298" s="19">
        <v>42839</v>
      </c>
      <c r="G1298" s="27" t="s">
        <v>273</v>
      </c>
      <c r="H1298" s="21"/>
      <c r="I1298" s="21"/>
      <c r="J1298" s="23">
        <v>4275.84</v>
      </c>
      <c r="K1298" s="21"/>
      <c r="L1298" s="21"/>
      <c r="M1298" s="21"/>
      <c r="N1298" s="21"/>
      <c r="O1298" s="23">
        <v>-45.37</v>
      </c>
      <c r="P1298" s="23">
        <v>-3.54</v>
      </c>
      <c r="Q1298" s="28">
        <f t="shared" si="40"/>
        <v>-48.91</v>
      </c>
      <c r="R1298" s="23">
        <v>280.26</v>
      </c>
      <c r="S1298" s="21"/>
      <c r="T1298" s="28">
        <f t="shared" si="41"/>
        <v>280.26</v>
      </c>
      <c r="U1298" s="21"/>
      <c r="W1298" s="135">
        <f t="array" ref="W1298">SUM(($D1298=W$25)*($G1298="CM")*($H1298:$P1298))</f>
        <v>4226.93</v>
      </c>
      <c r="X1298" s="135">
        <f t="array" ref="X1298">SUM(($D1298=W$25)*($G1298&lt;&gt;"CM")*($H1298:$P1298))</f>
        <v>0</v>
      </c>
      <c r="AA1298" s="135">
        <f t="array" ref="AA1298">SUM(($D1298=AA$25)*($G1298="CM")*(H1298+I1298+J1298+K1298+L1298+N1298))</f>
        <v>0</v>
      </c>
      <c r="AB1298" s="135">
        <f t="array" ref="AB1298">SUM(($D1298=AA$25)*($G1298&lt;&gt;"CM")*(H1298+I1298+J1298+K1298+L1298+N1298))</f>
        <v>0</v>
      </c>
    </row>
    <row r="1299" spans="1:28" ht="15.75" thickBot="1" x14ac:dyDescent="0.3">
      <c r="A1299" s="18" t="s">
        <v>22</v>
      </c>
      <c r="B1299" s="18" t="s">
        <v>22</v>
      </c>
      <c r="C1299" s="18" t="s">
        <v>145</v>
      </c>
      <c r="D1299" s="27" t="s">
        <v>271</v>
      </c>
      <c r="E1299" s="18" t="s">
        <v>146</v>
      </c>
      <c r="F1299" s="19">
        <v>42840</v>
      </c>
      <c r="G1299" s="27" t="s">
        <v>273</v>
      </c>
      <c r="H1299" s="20"/>
      <c r="I1299" s="20"/>
      <c r="J1299" s="22">
        <v>2252.16</v>
      </c>
      <c r="K1299" s="20"/>
      <c r="L1299" s="20"/>
      <c r="M1299" s="20"/>
      <c r="N1299" s="20"/>
      <c r="O1299" s="22">
        <v>-23.81</v>
      </c>
      <c r="P1299" s="22">
        <v>-1.83</v>
      </c>
      <c r="Q1299" s="28">
        <f t="shared" si="40"/>
        <v>-25.64</v>
      </c>
      <c r="R1299" s="22">
        <v>147.63</v>
      </c>
      <c r="S1299" s="20"/>
      <c r="T1299" s="28">
        <f t="shared" si="41"/>
        <v>147.63</v>
      </c>
      <c r="U1299" s="20"/>
      <c r="W1299" s="135">
        <f t="array" ref="W1299">SUM(($D1299=W$25)*($G1299="CM")*($H1299:$P1299))</f>
        <v>2226.52</v>
      </c>
      <c r="X1299" s="135">
        <f t="array" ref="X1299">SUM(($D1299=W$25)*($G1299&lt;&gt;"CM")*($H1299:$P1299))</f>
        <v>0</v>
      </c>
      <c r="AA1299" s="135">
        <f t="array" ref="AA1299">SUM(($D1299=AA$25)*($G1299="CM")*(H1299+I1299+J1299+K1299+L1299+N1299))</f>
        <v>0</v>
      </c>
      <c r="AB1299" s="135">
        <f t="array" ref="AB1299">SUM(($D1299=AA$25)*($G1299&lt;&gt;"CM")*(H1299+I1299+J1299+K1299+L1299+N1299))</f>
        <v>0</v>
      </c>
    </row>
    <row r="1300" spans="1:28" ht="15.75" thickBot="1" x14ac:dyDescent="0.3">
      <c r="A1300" s="18" t="s">
        <v>22</v>
      </c>
      <c r="B1300" s="18" t="s">
        <v>22</v>
      </c>
      <c r="C1300" s="18" t="s">
        <v>145</v>
      </c>
      <c r="D1300" s="27" t="s">
        <v>271</v>
      </c>
      <c r="E1300" s="18" t="s">
        <v>146</v>
      </c>
      <c r="F1300" s="19">
        <v>42841</v>
      </c>
      <c r="G1300" s="27" t="s">
        <v>273</v>
      </c>
      <c r="H1300" s="21"/>
      <c r="I1300" s="21"/>
      <c r="J1300" s="23">
        <v>2839.68</v>
      </c>
      <c r="K1300" s="21"/>
      <c r="L1300" s="21"/>
      <c r="M1300" s="21"/>
      <c r="N1300" s="21"/>
      <c r="O1300" s="23">
        <v>-27.99</v>
      </c>
      <c r="P1300" s="23">
        <v>-2.12</v>
      </c>
      <c r="Q1300" s="28">
        <f t="shared" si="40"/>
        <v>-30.11</v>
      </c>
      <c r="R1300" s="23">
        <v>186.23</v>
      </c>
      <c r="S1300" s="21"/>
      <c r="T1300" s="28">
        <f t="shared" si="41"/>
        <v>186.23</v>
      </c>
      <c r="U1300" s="21"/>
      <c r="W1300" s="135">
        <f t="array" ref="W1300">SUM(($D1300=W$25)*($G1300="CM")*($H1300:$P1300))</f>
        <v>2809.57</v>
      </c>
      <c r="X1300" s="135">
        <f t="array" ref="X1300">SUM(($D1300=W$25)*($G1300&lt;&gt;"CM")*($H1300:$P1300))</f>
        <v>0</v>
      </c>
      <c r="AA1300" s="135">
        <f t="array" ref="AA1300">SUM(($D1300=AA$25)*($G1300="CM")*(H1300+I1300+J1300+K1300+L1300+N1300))</f>
        <v>0</v>
      </c>
      <c r="AB1300" s="135">
        <f t="array" ref="AB1300">SUM(($D1300=AA$25)*($G1300&lt;&gt;"CM")*(H1300+I1300+J1300+K1300+L1300+N1300))</f>
        <v>0</v>
      </c>
    </row>
    <row r="1301" spans="1:28" ht="15.75" thickBot="1" x14ac:dyDescent="0.3">
      <c r="A1301" s="18" t="s">
        <v>22</v>
      </c>
      <c r="B1301" s="18" t="s">
        <v>22</v>
      </c>
      <c r="C1301" s="18" t="s">
        <v>145</v>
      </c>
      <c r="D1301" s="27" t="s">
        <v>271</v>
      </c>
      <c r="E1301" s="18" t="s">
        <v>146</v>
      </c>
      <c r="F1301" s="19">
        <v>42842</v>
      </c>
      <c r="G1301" s="27" t="s">
        <v>273</v>
      </c>
      <c r="H1301" s="20"/>
      <c r="I1301" s="20"/>
      <c r="J1301" s="22">
        <v>2121.6</v>
      </c>
      <c r="K1301" s="20"/>
      <c r="L1301" s="20"/>
      <c r="M1301" s="20"/>
      <c r="N1301" s="20"/>
      <c r="O1301" s="22">
        <v>-20.9</v>
      </c>
      <c r="P1301" s="22">
        <v>-1.55</v>
      </c>
      <c r="Q1301" s="28">
        <f t="shared" si="40"/>
        <v>-22.45</v>
      </c>
      <c r="R1301" s="22">
        <v>139.13999999999999</v>
      </c>
      <c r="S1301" s="20"/>
      <c r="T1301" s="28">
        <f t="shared" si="41"/>
        <v>139.13999999999999</v>
      </c>
      <c r="U1301" s="20"/>
      <c r="W1301" s="135">
        <f t="array" ref="W1301">SUM(($D1301=W$25)*($G1301="CM")*($H1301:$P1301))</f>
        <v>2099.1499999999996</v>
      </c>
      <c r="X1301" s="135">
        <f t="array" ref="X1301">SUM(($D1301=W$25)*($G1301&lt;&gt;"CM")*($H1301:$P1301))</f>
        <v>0</v>
      </c>
      <c r="AA1301" s="135">
        <f t="array" ref="AA1301">SUM(($D1301=AA$25)*($G1301="CM")*(H1301+I1301+J1301+K1301+L1301+N1301))</f>
        <v>0</v>
      </c>
      <c r="AB1301" s="135">
        <f t="array" ref="AB1301">SUM(($D1301=AA$25)*($G1301&lt;&gt;"CM")*(H1301+I1301+J1301+K1301+L1301+N1301))</f>
        <v>0</v>
      </c>
    </row>
    <row r="1302" spans="1:28" ht="15.75" thickBot="1" x14ac:dyDescent="0.3">
      <c r="A1302" s="18" t="s">
        <v>22</v>
      </c>
      <c r="B1302" s="18" t="s">
        <v>22</v>
      </c>
      <c r="C1302" s="18" t="s">
        <v>145</v>
      </c>
      <c r="D1302" s="27" t="s">
        <v>271</v>
      </c>
      <c r="E1302" s="18" t="s">
        <v>146</v>
      </c>
      <c r="F1302" s="19">
        <v>42843</v>
      </c>
      <c r="G1302" s="27" t="s">
        <v>273</v>
      </c>
      <c r="H1302" s="21"/>
      <c r="I1302" s="21"/>
      <c r="J1302" s="23">
        <v>1077.1199999999999</v>
      </c>
      <c r="K1302" s="21"/>
      <c r="L1302" s="21"/>
      <c r="M1302" s="21"/>
      <c r="N1302" s="21"/>
      <c r="O1302" s="23">
        <v>-10.54</v>
      </c>
      <c r="P1302" s="23">
        <v>-0.81</v>
      </c>
      <c r="Q1302" s="28">
        <f t="shared" si="40"/>
        <v>-11.35</v>
      </c>
      <c r="R1302" s="23">
        <v>70.64</v>
      </c>
      <c r="S1302" s="21"/>
      <c r="T1302" s="28">
        <f t="shared" si="41"/>
        <v>70.64</v>
      </c>
      <c r="U1302" s="21"/>
      <c r="W1302" s="135">
        <f t="array" ref="W1302">SUM(($D1302=W$25)*($G1302="CM")*($H1302:$P1302))</f>
        <v>1065.77</v>
      </c>
      <c r="X1302" s="135">
        <f t="array" ref="X1302">SUM(($D1302=W$25)*($G1302&lt;&gt;"CM")*($H1302:$P1302))</f>
        <v>0</v>
      </c>
      <c r="AA1302" s="135">
        <f t="array" ref="AA1302">SUM(($D1302=AA$25)*($G1302="CM")*(H1302+I1302+J1302+K1302+L1302+N1302))</f>
        <v>0</v>
      </c>
      <c r="AB1302" s="135">
        <f t="array" ref="AB1302">SUM(($D1302=AA$25)*($G1302&lt;&gt;"CM")*(H1302+I1302+J1302+K1302+L1302+N1302))</f>
        <v>0</v>
      </c>
    </row>
    <row r="1303" spans="1:28" ht="15.75" thickBot="1" x14ac:dyDescent="0.3">
      <c r="A1303" s="18" t="s">
        <v>22</v>
      </c>
      <c r="B1303" s="18" t="s">
        <v>22</v>
      </c>
      <c r="C1303" s="18" t="s">
        <v>145</v>
      </c>
      <c r="D1303" s="27" t="s">
        <v>271</v>
      </c>
      <c r="E1303" s="18" t="s">
        <v>146</v>
      </c>
      <c r="F1303" s="19">
        <v>42844</v>
      </c>
      <c r="G1303" s="27" t="s">
        <v>273</v>
      </c>
      <c r="H1303" s="20"/>
      <c r="I1303" s="20"/>
      <c r="J1303" s="22">
        <v>3296.64</v>
      </c>
      <c r="K1303" s="20"/>
      <c r="L1303" s="20"/>
      <c r="M1303" s="20"/>
      <c r="N1303" s="20"/>
      <c r="O1303" s="22">
        <v>-34.17</v>
      </c>
      <c r="P1303" s="22">
        <v>-2.65</v>
      </c>
      <c r="Q1303" s="28">
        <f t="shared" si="40"/>
        <v>-36.82</v>
      </c>
      <c r="R1303" s="22">
        <v>216.14</v>
      </c>
      <c r="S1303" s="20"/>
      <c r="T1303" s="28">
        <f t="shared" si="41"/>
        <v>216.14</v>
      </c>
      <c r="U1303" s="20"/>
      <c r="W1303" s="135">
        <f t="array" ref="W1303">SUM(($D1303=W$25)*($G1303="CM")*($H1303:$P1303))</f>
        <v>3259.8199999999997</v>
      </c>
      <c r="X1303" s="135">
        <f t="array" ref="X1303">SUM(($D1303=W$25)*($G1303&lt;&gt;"CM")*($H1303:$P1303))</f>
        <v>0</v>
      </c>
      <c r="AA1303" s="135">
        <f t="array" ref="AA1303">SUM(($D1303=AA$25)*($G1303="CM")*(H1303+I1303+J1303+K1303+L1303+N1303))</f>
        <v>0</v>
      </c>
      <c r="AB1303" s="135">
        <f t="array" ref="AB1303">SUM(($D1303=AA$25)*($G1303&lt;&gt;"CM")*(H1303+I1303+J1303+K1303+L1303+N1303))</f>
        <v>0</v>
      </c>
    </row>
    <row r="1304" spans="1:28" ht="15.75" thickBot="1" x14ac:dyDescent="0.3">
      <c r="A1304" s="18" t="s">
        <v>22</v>
      </c>
      <c r="B1304" s="18" t="s">
        <v>22</v>
      </c>
      <c r="C1304" s="18" t="s">
        <v>145</v>
      </c>
      <c r="D1304" s="27" t="s">
        <v>271</v>
      </c>
      <c r="E1304" s="18" t="s">
        <v>146</v>
      </c>
      <c r="F1304" s="19">
        <v>42845</v>
      </c>
      <c r="G1304" s="27" t="s">
        <v>273</v>
      </c>
      <c r="H1304" s="21"/>
      <c r="I1304" s="21"/>
      <c r="J1304" s="23">
        <v>3623.04</v>
      </c>
      <c r="K1304" s="21"/>
      <c r="L1304" s="21"/>
      <c r="M1304" s="21"/>
      <c r="N1304" s="21"/>
      <c r="O1304" s="23">
        <v>-37.380000000000003</v>
      </c>
      <c r="P1304" s="23">
        <v>-2.92</v>
      </c>
      <c r="Q1304" s="28">
        <f t="shared" si="40"/>
        <v>-40.300000000000004</v>
      </c>
      <c r="R1304" s="23">
        <v>237.54</v>
      </c>
      <c r="S1304" s="21"/>
      <c r="T1304" s="28">
        <f t="shared" si="41"/>
        <v>237.54</v>
      </c>
      <c r="U1304" s="21"/>
      <c r="W1304" s="135">
        <f t="array" ref="W1304">SUM(($D1304=W$25)*($G1304="CM")*($H1304:$P1304))</f>
        <v>3582.74</v>
      </c>
      <c r="X1304" s="135">
        <f t="array" ref="X1304">SUM(($D1304=W$25)*($G1304&lt;&gt;"CM")*($H1304:$P1304))</f>
        <v>0</v>
      </c>
      <c r="AA1304" s="135">
        <f t="array" ref="AA1304">SUM(($D1304=AA$25)*($G1304="CM")*(H1304+I1304+J1304+K1304+L1304+N1304))</f>
        <v>0</v>
      </c>
      <c r="AB1304" s="135">
        <f t="array" ref="AB1304">SUM(($D1304=AA$25)*($G1304&lt;&gt;"CM")*(H1304+I1304+J1304+K1304+L1304+N1304))</f>
        <v>0</v>
      </c>
    </row>
    <row r="1305" spans="1:28" ht="15.75" thickBot="1" x14ac:dyDescent="0.3">
      <c r="A1305" s="18" t="s">
        <v>22</v>
      </c>
      <c r="B1305" s="18" t="s">
        <v>22</v>
      </c>
      <c r="C1305" s="18" t="s">
        <v>145</v>
      </c>
      <c r="D1305" s="27" t="s">
        <v>271</v>
      </c>
      <c r="E1305" s="18" t="s">
        <v>146</v>
      </c>
      <c r="F1305" s="19">
        <v>42851</v>
      </c>
      <c r="G1305" s="27" t="s">
        <v>273</v>
      </c>
      <c r="H1305" s="20"/>
      <c r="I1305" s="20"/>
      <c r="J1305" s="22">
        <v>456.96</v>
      </c>
      <c r="K1305" s="20"/>
      <c r="L1305" s="20"/>
      <c r="M1305" s="20"/>
      <c r="N1305" s="20"/>
      <c r="O1305" s="22">
        <v>-4.2300000000000004</v>
      </c>
      <c r="P1305" s="22">
        <v>-0.32</v>
      </c>
      <c r="Q1305" s="28">
        <f t="shared" si="40"/>
        <v>-4.5500000000000007</v>
      </c>
      <c r="R1305" s="22">
        <v>29.99</v>
      </c>
      <c r="S1305" s="20"/>
      <c r="T1305" s="28">
        <f t="shared" si="41"/>
        <v>29.99</v>
      </c>
      <c r="U1305" s="20"/>
      <c r="W1305" s="135">
        <f t="array" ref="W1305">SUM(($D1305=W$25)*($G1305="CM")*($H1305:$P1305))</f>
        <v>452.40999999999997</v>
      </c>
      <c r="X1305" s="135">
        <f t="array" ref="X1305">SUM(($D1305=W$25)*($G1305&lt;&gt;"CM")*($H1305:$P1305))</f>
        <v>0</v>
      </c>
      <c r="AA1305" s="135">
        <f t="array" ref="AA1305">SUM(($D1305=AA$25)*($G1305="CM")*(H1305+I1305+J1305+K1305+L1305+N1305))</f>
        <v>0</v>
      </c>
      <c r="AB1305" s="135">
        <f t="array" ref="AB1305">SUM(($D1305=AA$25)*($G1305&lt;&gt;"CM")*(H1305+I1305+J1305+K1305+L1305+N1305))</f>
        <v>0</v>
      </c>
    </row>
    <row r="1306" spans="1:28" ht="15.75" thickBot="1" x14ac:dyDescent="0.3">
      <c r="A1306" s="18" t="s">
        <v>22</v>
      </c>
      <c r="B1306" s="18" t="s">
        <v>22</v>
      </c>
      <c r="C1306" s="18" t="s">
        <v>145</v>
      </c>
      <c r="D1306" s="27" t="s">
        <v>271</v>
      </c>
      <c r="E1306" s="18" t="s">
        <v>146</v>
      </c>
      <c r="F1306" s="19">
        <v>42854</v>
      </c>
      <c r="G1306" s="27" t="s">
        <v>273</v>
      </c>
      <c r="H1306" s="21"/>
      <c r="I1306" s="21"/>
      <c r="J1306" s="23">
        <v>3949.44</v>
      </c>
      <c r="K1306" s="21"/>
      <c r="L1306" s="21"/>
      <c r="M1306" s="21"/>
      <c r="N1306" s="21"/>
      <c r="O1306" s="23">
        <v>-36.5</v>
      </c>
      <c r="P1306" s="23">
        <v>-2.82</v>
      </c>
      <c r="Q1306" s="28">
        <f t="shared" si="40"/>
        <v>-39.32</v>
      </c>
      <c r="R1306" s="23">
        <v>259.20999999999998</v>
      </c>
      <c r="S1306" s="21"/>
      <c r="T1306" s="28">
        <f t="shared" si="41"/>
        <v>259.20999999999998</v>
      </c>
      <c r="U1306" s="21"/>
      <c r="W1306" s="135">
        <f t="array" ref="W1306">SUM(($D1306=W$25)*($G1306="CM")*($H1306:$P1306))</f>
        <v>3910.12</v>
      </c>
      <c r="X1306" s="135">
        <f t="array" ref="X1306">SUM(($D1306=W$25)*($G1306&lt;&gt;"CM")*($H1306:$P1306))</f>
        <v>0</v>
      </c>
      <c r="AA1306" s="135">
        <f t="array" ref="AA1306">SUM(($D1306=AA$25)*($G1306="CM")*(H1306+I1306+J1306+K1306+L1306+N1306))</f>
        <v>0</v>
      </c>
      <c r="AB1306" s="135">
        <f t="array" ref="AB1306">SUM(($D1306=AA$25)*($G1306&lt;&gt;"CM")*(H1306+I1306+J1306+K1306+L1306+N1306))</f>
        <v>0</v>
      </c>
    </row>
    <row r="1307" spans="1:28" ht="15.75" thickBot="1" x14ac:dyDescent="0.3">
      <c r="A1307" s="18" t="s">
        <v>22</v>
      </c>
      <c r="B1307" s="18" t="s">
        <v>22</v>
      </c>
      <c r="C1307" s="18" t="s">
        <v>145</v>
      </c>
      <c r="D1307" s="27" t="s">
        <v>271</v>
      </c>
      <c r="E1307" s="18" t="s">
        <v>146</v>
      </c>
      <c r="F1307" s="19">
        <v>42855</v>
      </c>
      <c r="G1307" s="27" t="s">
        <v>273</v>
      </c>
      <c r="H1307" s="20"/>
      <c r="I1307" s="20"/>
      <c r="J1307" s="22">
        <v>16818.61</v>
      </c>
      <c r="K1307" s="20"/>
      <c r="L1307" s="20"/>
      <c r="M1307" s="20"/>
      <c r="N1307" s="20"/>
      <c r="O1307" s="22">
        <v>-154.86000000000001</v>
      </c>
      <c r="P1307" s="22">
        <v>-11.97</v>
      </c>
      <c r="Q1307" s="28">
        <f t="shared" si="40"/>
        <v>-166.83</v>
      </c>
      <c r="R1307" s="22">
        <v>1103.96</v>
      </c>
      <c r="S1307" s="20"/>
      <c r="T1307" s="28">
        <f t="shared" si="41"/>
        <v>1103.96</v>
      </c>
      <c r="U1307" s="20"/>
      <c r="W1307" s="135">
        <f t="array" ref="W1307">SUM(($D1307=W$25)*($G1307="CM")*($H1307:$P1307))</f>
        <v>16651.78</v>
      </c>
      <c r="X1307" s="135">
        <f t="array" ref="X1307">SUM(($D1307=W$25)*($G1307&lt;&gt;"CM")*($H1307:$P1307))</f>
        <v>0</v>
      </c>
      <c r="AA1307" s="135">
        <f t="array" ref="AA1307">SUM(($D1307=AA$25)*($G1307="CM")*(H1307+I1307+J1307+K1307+L1307+N1307))</f>
        <v>0</v>
      </c>
      <c r="AB1307" s="135">
        <f t="array" ref="AB1307">SUM(($D1307=AA$25)*($G1307&lt;&gt;"CM")*(H1307+I1307+J1307+K1307+L1307+N1307))</f>
        <v>0</v>
      </c>
    </row>
    <row r="1308" spans="1:28" ht="15.75" thickBot="1" x14ac:dyDescent="0.3">
      <c r="A1308" s="18" t="s">
        <v>22</v>
      </c>
      <c r="B1308" s="18" t="s">
        <v>22</v>
      </c>
      <c r="C1308" s="18" t="s">
        <v>147</v>
      </c>
      <c r="D1308" s="27" t="s">
        <v>271</v>
      </c>
      <c r="E1308" s="18" t="s">
        <v>148</v>
      </c>
      <c r="F1308" s="19">
        <v>42798</v>
      </c>
      <c r="G1308" s="27" t="s">
        <v>274</v>
      </c>
      <c r="H1308" s="21"/>
      <c r="I1308" s="21"/>
      <c r="J1308" s="23">
        <v>43.82</v>
      </c>
      <c r="K1308" s="21"/>
      <c r="L1308" s="21"/>
      <c r="M1308" s="21"/>
      <c r="N1308" s="21"/>
      <c r="O1308" s="23">
        <v>0.03</v>
      </c>
      <c r="P1308" s="23">
        <v>-0.06</v>
      </c>
      <c r="Q1308" s="28">
        <f t="shared" si="40"/>
        <v>-0.03</v>
      </c>
      <c r="R1308" s="23">
        <v>2.38</v>
      </c>
      <c r="S1308" s="21"/>
      <c r="T1308" s="28">
        <f t="shared" si="41"/>
        <v>2.38</v>
      </c>
      <c r="U1308" s="21"/>
      <c r="W1308" s="135">
        <f t="array" ref="W1308">SUM(($D1308=W$25)*($G1308="CM")*($H1308:$P1308))</f>
        <v>0</v>
      </c>
      <c r="X1308" s="135">
        <f t="array" ref="X1308">SUM(($D1308=W$25)*($G1308&lt;&gt;"CM")*($H1308:$P1308))</f>
        <v>43.79</v>
      </c>
      <c r="AA1308" s="135">
        <f t="array" ref="AA1308">SUM(($D1308=AA$25)*($G1308="CM")*(H1308+I1308+J1308+K1308+L1308+N1308))</f>
        <v>0</v>
      </c>
      <c r="AB1308" s="135">
        <f t="array" ref="AB1308">SUM(($D1308=AA$25)*($G1308&lt;&gt;"CM")*(H1308+I1308+J1308+K1308+L1308+N1308))</f>
        <v>0</v>
      </c>
    </row>
    <row r="1309" spans="1:28" ht="15.75" thickBot="1" x14ac:dyDescent="0.3">
      <c r="A1309" s="18" t="s">
        <v>22</v>
      </c>
      <c r="B1309" s="18" t="s">
        <v>22</v>
      </c>
      <c r="C1309" s="18" t="s">
        <v>147</v>
      </c>
      <c r="D1309" s="27" t="s">
        <v>271</v>
      </c>
      <c r="E1309" s="18" t="s">
        <v>148</v>
      </c>
      <c r="F1309" s="19">
        <v>42801</v>
      </c>
      <c r="G1309" s="27" t="s">
        <v>274</v>
      </c>
      <c r="H1309" s="20"/>
      <c r="I1309" s="20"/>
      <c r="J1309" s="22">
        <v>365.2</v>
      </c>
      <c r="K1309" s="20"/>
      <c r="L1309" s="20"/>
      <c r="M1309" s="20"/>
      <c r="N1309" s="20"/>
      <c r="O1309" s="22">
        <v>0.24</v>
      </c>
      <c r="P1309" s="22">
        <v>-0.47</v>
      </c>
      <c r="Q1309" s="28">
        <f t="shared" si="40"/>
        <v>-0.22999999999999998</v>
      </c>
      <c r="R1309" s="22">
        <v>19.850000000000001</v>
      </c>
      <c r="S1309" s="20"/>
      <c r="T1309" s="28">
        <f t="shared" si="41"/>
        <v>19.850000000000001</v>
      </c>
      <c r="U1309" s="20"/>
      <c r="W1309" s="135">
        <f t="array" ref="W1309">SUM(($D1309=W$25)*($G1309="CM")*($H1309:$P1309))</f>
        <v>0</v>
      </c>
      <c r="X1309" s="135">
        <f t="array" ref="X1309">SUM(($D1309=W$25)*($G1309&lt;&gt;"CM")*($H1309:$P1309))</f>
        <v>364.96999999999997</v>
      </c>
      <c r="AA1309" s="135">
        <f t="array" ref="AA1309">SUM(($D1309=AA$25)*($G1309="CM")*(H1309+I1309+J1309+K1309+L1309+N1309))</f>
        <v>0</v>
      </c>
      <c r="AB1309" s="135">
        <f t="array" ref="AB1309">SUM(($D1309=AA$25)*($G1309&lt;&gt;"CM")*(H1309+I1309+J1309+K1309+L1309+N1309))</f>
        <v>0</v>
      </c>
    </row>
    <row r="1310" spans="1:28" ht="15.75" thickBot="1" x14ac:dyDescent="0.3">
      <c r="A1310" s="18" t="s">
        <v>22</v>
      </c>
      <c r="B1310" s="18" t="s">
        <v>22</v>
      </c>
      <c r="C1310" s="18" t="s">
        <v>147</v>
      </c>
      <c r="D1310" s="27" t="s">
        <v>271</v>
      </c>
      <c r="E1310" s="18" t="s">
        <v>148</v>
      </c>
      <c r="F1310" s="19">
        <v>42805</v>
      </c>
      <c r="G1310" s="27" t="s">
        <v>274</v>
      </c>
      <c r="H1310" s="21"/>
      <c r="I1310" s="21"/>
      <c r="J1310" s="23">
        <v>712.14</v>
      </c>
      <c r="K1310" s="21"/>
      <c r="L1310" s="21"/>
      <c r="M1310" s="21"/>
      <c r="N1310" s="21"/>
      <c r="O1310" s="23">
        <v>0.48</v>
      </c>
      <c r="P1310" s="23">
        <v>-0.95</v>
      </c>
      <c r="Q1310" s="28">
        <f t="shared" si="40"/>
        <v>-0.47</v>
      </c>
      <c r="R1310" s="23">
        <v>38.72</v>
      </c>
      <c r="S1310" s="21"/>
      <c r="T1310" s="28">
        <f t="shared" si="41"/>
        <v>38.72</v>
      </c>
      <c r="U1310" s="21"/>
      <c r="W1310" s="135">
        <f t="array" ref="W1310">SUM(($D1310=W$25)*($G1310="CM")*($H1310:$P1310))</f>
        <v>0</v>
      </c>
      <c r="X1310" s="135">
        <f t="array" ref="X1310">SUM(($D1310=W$25)*($G1310&lt;&gt;"CM")*($H1310:$P1310))</f>
        <v>711.67</v>
      </c>
      <c r="AA1310" s="135">
        <f t="array" ref="AA1310">SUM(($D1310=AA$25)*($G1310="CM")*(H1310+I1310+J1310+K1310+L1310+N1310))</f>
        <v>0</v>
      </c>
      <c r="AB1310" s="135">
        <f t="array" ref="AB1310">SUM(($D1310=AA$25)*($G1310&lt;&gt;"CM")*(H1310+I1310+J1310+K1310+L1310+N1310))</f>
        <v>0</v>
      </c>
    </row>
    <row r="1311" spans="1:28" ht="15.75" thickBot="1" x14ac:dyDescent="0.3">
      <c r="A1311" s="18" t="s">
        <v>22</v>
      </c>
      <c r="B1311" s="18" t="s">
        <v>22</v>
      </c>
      <c r="C1311" s="18" t="s">
        <v>147</v>
      </c>
      <c r="D1311" s="27" t="s">
        <v>271</v>
      </c>
      <c r="E1311" s="18" t="s">
        <v>148</v>
      </c>
      <c r="F1311" s="19">
        <v>42807</v>
      </c>
      <c r="G1311" s="27" t="s">
        <v>274</v>
      </c>
      <c r="H1311" s="20"/>
      <c r="I1311" s="20"/>
      <c r="J1311" s="22">
        <v>-73.040000000000006</v>
      </c>
      <c r="K1311" s="20"/>
      <c r="L1311" s="20"/>
      <c r="M1311" s="20"/>
      <c r="N1311" s="20"/>
      <c r="O1311" s="22">
        <v>-0.04</v>
      </c>
      <c r="P1311" s="22">
        <v>0.09</v>
      </c>
      <c r="Q1311" s="28">
        <f t="shared" si="40"/>
        <v>4.9999999999999996E-2</v>
      </c>
      <c r="R1311" s="22">
        <v>-3.97</v>
      </c>
      <c r="S1311" s="20"/>
      <c r="T1311" s="28">
        <f t="shared" si="41"/>
        <v>-3.97</v>
      </c>
      <c r="U1311" s="20"/>
      <c r="W1311" s="135">
        <f t="array" ref="W1311">SUM(($D1311=W$25)*($G1311="CM")*($H1311:$P1311))</f>
        <v>0</v>
      </c>
      <c r="X1311" s="135">
        <f t="array" ref="X1311">SUM(($D1311=W$25)*($G1311&lt;&gt;"CM")*($H1311:$P1311))</f>
        <v>-72.990000000000009</v>
      </c>
      <c r="AA1311" s="135">
        <f t="array" ref="AA1311">SUM(($D1311=AA$25)*($G1311="CM")*(H1311+I1311+J1311+K1311+L1311+N1311))</f>
        <v>0</v>
      </c>
      <c r="AB1311" s="135">
        <f t="array" ref="AB1311">SUM(($D1311=AA$25)*($G1311&lt;&gt;"CM")*(H1311+I1311+J1311+K1311+L1311+N1311))</f>
        <v>0</v>
      </c>
    </row>
    <row r="1312" spans="1:28" ht="15.75" thickBot="1" x14ac:dyDescent="0.3">
      <c r="A1312" s="18" t="s">
        <v>22</v>
      </c>
      <c r="B1312" s="18" t="s">
        <v>22</v>
      </c>
      <c r="C1312" s="18" t="s">
        <v>147</v>
      </c>
      <c r="D1312" s="27" t="s">
        <v>271</v>
      </c>
      <c r="E1312" s="18" t="s">
        <v>148</v>
      </c>
      <c r="F1312" s="19">
        <v>42814</v>
      </c>
      <c r="G1312" s="27" t="s">
        <v>274</v>
      </c>
      <c r="H1312" s="21"/>
      <c r="I1312" s="21"/>
      <c r="J1312" s="23">
        <v>54.78</v>
      </c>
      <c r="K1312" s="21"/>
      <c r="L1312" s="21"/>
      <c r="M1312" s="21"/>
      <c r="N1312" s="21"/>
      <c r="O1312" s="23">
        <v>0.03</v>
      </c>
      <c r="P1312" s="23">
        <v>-0.06</v>
      </c>
      <c r="Q1312" s="28">
        <f t="shared" si="40"/>
        <v>-0.03</v>
      </c>
      <c r="R1312" s="23">
        <v>2.98</v>
      </c>
      <c r="S1312" s="21"/>
      <c r="T1312" s="28">
        <f t="shared" si="41"/>
        <v>2.98</v>
      </c>
      <c r="U1312" s="21"/>
      <c r="W1312" s="135">
        <f t="array" ref="W1312">SUM(($D1312=W$25)*($G1312="CM")*($H1312:$P1312))</f>
        <v>0</v>
      </c>
      <c r="X1312" s="135">
        <f t="array" ref="X1312">SUM(($D1312=W$25)*($G1312&lt;&gt;"CM")*($H1312:$P1312))</f>
        <v>54.75</v>
      </c>
      <c r="AA1312" s="135">
        <f t="array" ref="AA1312">SUM(($D1312=AA$25)*($G1312="CM")*(H1312+I1312+J1312+K1312+L1312+N1312))</f>
        <v>0</v>
      </c>
      <c r="AB1312" s="135">
        <f t="array" ref="AB1312">SUM(($D1312=AA$25)*($G1312&lt;&gt;"CM")*(H1312+I1312+J1312+K1312+L1312+N1312))</f>
        <v>0</v>
      </c>
    </row>
    <row r="1313" spans="1:28" ht="15.75" thickBot="1" x14ac:dyDescent="0.3">
      <c r="A1313" s="18" t="s">
        <v>22</v>
      </c>
      <c r="B1313" s="18" t="s">
        <v>22</v>
      </c>
      <c r="C1313" s="18" t="s">
        <v>147</v>
      </c>
      <c r="D1313" s="27" t="s">
        <v>271</v>
      </c>
      <c r="E1313" s="18" t="s">
        <v>148</v>
      </c>
      <c r="F1313" s="19">
        <v>42824</v>
      </c>
      <c r="G1313" s="27" t="s">
        <v>274</v>
      </c>
      <c r="H1313" s="20"/>
      <c r="I1313" s="20"/>
      <c r="J1313" s="22">
        <v>4546.74</v>
      </c>
      <c r="K1313" s="20"/>
      <c r="L1313" s="20"/>
      <c r="M1313" s="20"/>
      <c r="N1313" s="20"/>
      <c r="O1313" s="22">
        <v>2.73</v>
      </c>
      <c r="P1313" s="22">
        <v>-5.42</v>
      </c>
      <c r="Q1313" s="28">
        <f t="shared" si="40"/>
        <v>-2.69</v>
      </c>
      <c r="R1313" s="22">
        <v>247.18</v>
      </c>
      <c r="S1313" s="20"/>
      <c r="T1313" s="28">
        <f t="shared" si="41"/>
        <v>247.18</v>
      </c>
      <c r="U1313" s="20"/>
      <c r="W1313" s="135">
        <f t="array" ref="W1313">SUM(($D1313=W$25)*($G1313="CM")*($H1313:$P1313))</f>
        <v>0</v>
      </c>
      <c r="X1313" s="135">
        <f t="array" ref="X1313">SUM(($D1313=W$25)*($G1313&lt;&gt;"CM")*($H1313:$P1313))</f>
        <v>4544.0499999999993</v>
      </c>
      <c r="AA1313" s="135">
        <f t="array" ref="AA1313">SUM(($D1313=AA$25)*($G1313="CM")*(H1313+I1313+J1313+K1313+L1313+N1313))</f>
        <v>0</v>
      </c>
      <c r="AB1313" s="135">
        <f t="array" ref="AB1313">SUM(($D1313=AA$25)*($G1313&lt;&gt;"CM")*(H1313+I1313+J1313+K1313+L1313+N1313))</f>
        <v>0</v>
      </c>
    </row>
    <row r="1314" spans="1:28" ht="15.75" thickBot="1" x14ac:dyDescent="0.3">
      <c r="A1314" s="18" t="s">
        <v>22</v>
      </c>
      <c r="B1314" s="18" t="s">
        <v>22</v>
      </c>
      <c r="C1314" s="18" t="s">
        <v>147</v>
      </c>
      <c r="D1314" s="27" t="s">
        <v>271</v>
      </c>
      <c r="E1314" s="18" t="s">
        <v>148</v>
      </c>
      <c r="F1314" s="19">
        <v>42825</v>
      </c>
      <c r="G1314" s="27" t="s">
        <v>274</v>
      </c>
      <c r="H1314" s="21"/>
      <c r="I1314" s="21"/>
      <c r="J1314" s="23">
        <v>456.5</v>
      </c>
      <c r="K1314" s="21"/>
      <c r="L1314" s="21"/>
      <c r="M1314" s="21"/>
      <c r="N1314" s="21"/>
      <c r="O1314" s="23">
        <v>0.28000000000000003</v>
      </c>
      <c r="P1314" s="23">
        <v>-0.54</v>
      </c>
      <c r="Q1314" s="28">
        <f t="shared" si="40"/>
        <v>-0.26</v>
      </c>
      <c r="R1314" s="23">
        <v>24.82</v>
      </c>
      <c r="S1314" s="21"/>
      <c r="T1314" s="28">
        <f t="shared" si="41"/>
        <v>24.82</v>
      </c>
      <c r="U1314" s="21"/>
      <c r="W1314" s="135">
        <f t="array" ref="W1314">SUM(($D1314=W$25)*($G1314="CM")*($H1314:$P1314))</f>
        <v>0</v>
      </c>
      <c r="X1314" s="135">
        <f t="array" ref="X1314">SUM(($D1314=W$25)*($G1314&lt;&gt;"CM")*($H1314:$P1314))</f>
        <v>456.23999999999995</v>
      </c>
      <c r="AA1314" s="135">
        <f t="array" ref="AA1314">SUM(($D1314=AA$25)*($G1314="CM")*(H1314+I1314+J1314+K1314+L1314+N1314))</f>
        <v>0</v>
      </c>
      <c r="AB1314" s="135">
        <f t="array" ref="AB1314">SUM(($D1314=AA$25)*($G1314&lt;&gt;"CM")*(H1314+I1314+J1314+K1314+L1314+N1314))</f>
        <v>0</v>
      </c>
    </row>
    <row r="1315" spans="1:28" ht="15.75" thickBot="1" x14ac:dyDescent="0.3">
      <c r="A1315" s="18" t="s">
        <v>22</v>
      </c>
      <c r="B1315" s="18" t="s">
        <v>22</v>
      </c>
      <c r="C1315" s="18" t="s">
        <v>147</v>
      </c>
      <c r="D1315" s="27" t="s">
        <v>271</v>
      </c>
      <c r="E1315" s="18" t="s">
        <v>148</v>
      </c>
      <c r="F1315" s="19">
        <v>42828</v>
      </c>
      <c r="G1315" s="27" t="s">
        <v>273</v>
      </c>
      <c r="H1315" s="20"/>
      <c r="I1315" s="20"/>
      <c r="J1315" s="22">
        <v>15678.4</v>
      </c>
      <c r="K1315" s="20"/>
      <c r="L1315" s="20"/>
      <c r="M1315" s="20"/>
      <c r="N1315" s="20"/>
      <c r="O1315" s="22">
        <v>-83.22</v>
      </c>
      <c r="P1315" s="22">
        <v>-6.64</v>
      </c>
      <c r="Q1315" s="28">
        <f t="shared" si="40"/>
        <v>-89.86</v>
      </c>
      <c r="R1315" s="22">
        <v>1033.42</v>
      </c>
      <c r="S1315" s="20"/>
      <c r="T1315" s="28">
        <f t="shared" si="41"/>
        <v>1033.42</v>
      </c>
      <c r="U1315" s="20"/>
      <c r="W1315" s="135">
        <f t="array" ref="W1315">SUM(($D1315=W$25)*($G1315="CM")*($H1315:$P1315))</f>
        <v>15588.54</v>
      </c>
      <c r="X1315" s="135">
        <f t="array" ref="X1315">SUM(($D1315=W$25)*($G1315&lt;&gt;"CM")*($H1315:$P1315))</f>
        <v>0</v>
      </c>
      <c r="AA1315" s="135">
        <f t="array" ref="AA1315">SUM(($D1315=AA$25)*($G1315="CM")*(H1315+I1315+J1315+K1315+L1315+N1315))</f>
        <v>0</v>
      </c>
      <c r="AB1315" s="135">
        <f t="array" ref="AB1315">SUM(($D1315=AA$25)*($G1315&lt;&gt;"CM")*(H1315+I1315+J1315+K1315+L1315+N1315))</f>
        <v>0</v>
      </c>
    </row>
    <row r="1316" spans="1:28" ht="15.75" thickBot="1" x14ac:dyDescent="0.3">
      <c r="A1316" s="18" t="s">
        <v>22</v>
      </c>
      <c r="B1316" s="18" t="s">
        <v>22</v>
      </c>
      <c r="C1316" s="18" t="s">
        <v>147</v>
      </c>
      <c r="D1316" s="27" t="s">
        <v>271</v>
      </c>
      <c r="E1316" s="18" t="s">
        <v>148</v>
      </c>
      <c r="F1316" s="19">
        <v>42829</v>
      </c>
      <c r="G1316" s="27" t="s">
        <v>273</v>
      </c>
      <c r="H1316" s="21"/>
      <c r="I1316" s="21"/>
      <c r="J1316" s="23">
        <v>1190.55</v>
      </c>
      <c r="K1316" s="21"/>
      <c r="L1316" s="21"/>
      <c r="M1316" s="21"/>
      <c r="N1316" s="21"/>
      <c r="O1316" s="23">
        <v>-6.27</v>
      </c>
      <c r="P1316" s="23">
        <v>-0.52</v>
      </c>
      <c r="Q1316" s="28">
        <f t="shared" si="40"/>
        <v>-6.7899999999999991</v>
      </c>
      <c r="R1316" s="23">
        <v>78.459999999999994</v>
      </c>
      <c r="S1316" s="21"/>
      <c r="T1316" s="28">
        <f t="shared" si="41"/>
        <v>78.459999999999994</v>
      </c>
      <c r="U1316" s="21"/>
      <c r="W1316" s="135">
        <f t="array" ref="W1316">SUM(($D1316=W$25)*($G1316="CM")*($H1316:$P1316))</f>
        <v>1183.76</v>
      </c>
      <c r="X1316" s="135">
        <f t="array" ref="X1316">SUM(($D1316=W$25)*($G1316&lt;&gt;"CM")*($H1316:$P1316))</f>
        <v>0</v>
      </c>
      <c r="AA1316" s="135">
        <f t="array" ref="AA1316">SUM(($D1316=AA$25)*($G1316="CM")*(H1316+I1316+J1316+K1316+L1316+N1316))</f>
        <v>0</v>
      </c>
      <c r="AB1316" s="135">
        <f t="array" ref="AB1316">SUM(($D1316=AA$25)*($G1316&lt;&gt;"CM")*(H1316+I1316+J1316+K1316+L1316+N1316))</f>
        <v>0</v>
      </c>
    </row>
    <row r="1317" spans="1:28" ht="15.75" thickBot="1" x14ac:dyDescent="0.3">
      <c r="A1317" s="18" t="s">
        <v>22</v>
      </c>
      <c r="B1317" s="18" t="s">
        <v>22</v>
      </c>
      <c r="C1317" s="18" t="s">
        <v>147</v>
      </c>
      <c r="D1317" s="27" t="s">
        <v>271</v>
      </c>
      <c r="E1317" s="18" t="s">
        <v>148</v>
      </c>
      <c r="F1317" s="19">
        <v>42830</v>
      </c>
      <c r="G1317" s="27" t="s">
        <v>273</v>
      </c>
      <c r="H1317" s="20"/>
      <c r="I1317" s="20"/>
      <c r="J1317" s="22">
        <v>13968.9</v>
      </c>
      <c r="K1317" s="20"/>
      <c r="L1317" s="20"/>
      <c r="M1317" s="20"/>
      <c r="N1317" s="20"/>
      <c r="O1317" s="22">
        <v>-78.760000000000005</v>
      </c>
      <c r="P1317" s="22">
        <v>-6.21</v>
      </c>
      <c r="Q1317" s="28">
        <f t="shared" si="40"/>
        <v>-84.97</v>
      </c>
      <c r="R1317" s="22">
        <v>920.5</v>
      </c>
      <c r="S1317" s="20"/>
      <c r="T1317" s="28">
        <f t="shared" si="41"/>
        <v>920.5</v>
      </c>
      <c r="U1317" s="20"/>
      <c r="W1317" s="135">
        <f t="array" ref="W1317">SUM(($D1317=W$25)*($G1317="CM")*($H1317:$P1317))</f>
        <v>13883.93</v>
      </c>
      <c r="X1317" s="135">
        <f t="array" ref="X1317">SUM(($D1317=W$25)*($G1317&lt;&gt;"CM")*($H1317:$P1317))</f>
        <v>0</v>
      </c>
      <c r="AA1317" s="135">
        <f t="array" ref="AA1317">SUM(($D1317=AA$25)*($G1317="CM")*(H1317+I1317+J1317+K1317+L1317+N1317))</f>
        <v>0</v>
      </c>
      <c r="AB1317" s="135">
        <f t="array" ref="AB1317">SUM(($D1317=AA$25)*($G1317&lt;&gt;"CM")*(H1317+I1317+J1317+K1317+L1317+N1317))</f>
        <v>0</v>
      </c>
    </row>
    <row r="1318" spans="1:28" ht="15.75" thickBot="1" x14ac:dyDescent="0.3">
      <c r="A1318" s="18" t="s">
        <v>22</v>
      </c>
      <c r="B1318" s="18" t="s">
        <v>22</v>
      </c>
      <c r="C1318" s="18" t="s">
        <v>147</v>
      </c>
      <c r="D1318" s="27" t="s">
        <v>271</v>
      </c>
      <c r="E1318" s="18" t="s">
        <v>148</v>
      </c>
      <c r="F1318" s="19">
        <v>42831</v>
      </c>
      <c r="G1318" s="27" t="s">
        <v>273</v>
      </c>
      <c r="H1318" s="21"/>
      <c r="I1318" s="21"/>
      <c r="J1318" s="23">
        <v>18387.82</v>
      </c>
      <c r="K1318" s="21"/>
      <c r="L1318" s="21"/>
      <c r="M1318" s="21"/>
      <c r="N1318" s="21"/>
      <c r="O1318" s="23">
        <v>-96.6</v>
      </c>
      <c r="P1318" s="23">
        <v>-7.38</v>
      </c>
      <c r="Q1318" s="28">
        <f t="shared" si="40"/>
        <v>-103.97999999999999</v>
      </c>
      <c r="R1318" s="23">
        <v>1212.22</v>
      </c>
      <c r="S1318" s="21"/>
      <c r="T1318" s="28">
        <f t="shared" si="41"/>
        <v>1212.22</v>
      </c>
      <c r="U1318" s="21"/>
      <c r="W1318" s="135">
        <f t="array" ref="W1318">SUM(($D1318=W$25)*($G1318="CM")*($H1318:$P1318))</f>
        <v>18283.84</v>
      </c>
      <c r="X1318" s="135">
        <f t="array" ref="X1318">SUM(($D1318=W$25)*($G1318&lt;&gt;"CM")*($H1318:$P1318))</f>
        <v>0</v>
      </c>
      <c r="AA1318" s="135">
        <f t="array" ref="AA1318">SUM(($D1318=AA$25)*($G1318="CM")*(H1318+I1318+J1318+K1318+L1318+N1318))</f>
        <v>0</v>
      </c>
      <c r="AB1318" s="135">
        <f t="array" ref="AB1318">SUM(($D1318=AA$25)*($G1318&lt;&gt;"CM")*(H1318+I1318+J1318+K1318+L1318+N1318))</f>
        <v>0</v>
      </c>
    </row>
    <row r="1319" spans="1:28" ht="15.75" thickBot="1" x14ac:dyDescent="0.3">
      <c r="A1319" s="18" t="s">
        <v>22</v>
      </c>
      <c r="B1319" s="18" t="s">
        <v>22</v>
      </c>
      <c r="C1319" s="18" t="s">
        <v>147</v>
      </c>
      <c r="D1319" s="27" t="s">
        <v>271</v>
      </c>
      <c r="E1319" s="18" t="s">
        <v>148</v>
      </c>
      <c r="F1319" s="19">
        <v>42832</v>
      </c>
      <c r="G1319" s="27" t="s">
        <v>273</v>
      </c>
      <c r="H1319" s="20"/>
      <c r="I1319" s="20"/>
      <c r="J1319" s="22">
        <v>9385.64</v>
      </c>
      <c r="K1319" s="20"/>
      <c r="L1319" s="20"/>
      <c r="M1319" s="20"/>
      <c r="N1319" s="20"/>
      <c r="O1319" s="22">
        <v>-49.27</v>
      </c>
      <c r="P1319" s="22">
        <v>-3.79</v>
      </c>
      <c r="Q1319" s="28">
        <f t="shared" si="40"/>
        <v>-53.06</v>
      </c>
      <c r="R1319" s="22">
        <v>618.69000000000005</v>
      </c>
      <c r="S1319" s="20"/>
      <c r="T1319" s="28">
        <f t="shared" si="41"/>
        <v>618.69000000000005</v>
      </c>
      <c r="U1319" s="20"/>
      <c r="W1319" s="135">
        <f t="array" ref="W1319">SUM(($D1319=W$25)*($G1319="CM")*($H1319:$P1319))</f>
        <v>9332.5799999999981</v>
      </c>
      <c r="X1319" s="135">
        <f t="array" ref="X1319">SUM(($D1319=W$25)*($G1319&lt;&gt;"CM")*($H1319:$P1319))</f>
        <v>0</v>
      </c>
      <c r="AA1319" s="135">
        <f t="array" ref="AA1319">SUM(($D1319=AA$25)*($G1319="CM")*(H1319+I1319+J1319+K1319+L1319+N1319))</f>
        <v>0</v>
      </c>
      <c r="AB1319" s="135">
        <f t="array" ref="AB1319">SUM(($D1319=AA$25)*($G1319&lt;&gt;"CM")*(H1319+I1319+J1319+K1319+L1319+N1319))</f>
        <v>0</v>
      </c>
    </row>
    <row r="1320" spans="1:28" ht="15.75" thickBot="1" x14ac:dyDescent="0.3">
      <c r="A1320" s="18" t="s">
        <v>22</v>
      </c>
      <c r="B1320" s="18" t="s">
        <v>22</v>
      </c>
      <c r="C1320" s="18" t="s">
        <v>147</v>
      </c>
      <c r="D1320" s="27" t="s">
        <v>271</v>
      </c>
      <c r="E1320" s="18" t="s">
        <v>148</v>
      </c>
      <c r="F1320" s="19">
        <v>42833</v>
      </c>
      <c r="G1320" s="27" t="s">
        <v>273</v>
      </c>
      <c r="H1320" s="21"/>
      <c r="I1320" s="21"/>
      <c r="J1320" s="23">
        <v>6719.68</v>
      </c>
      <c r="K1320" s="21"/>
      <c r="L1320" s="21"/>
      <c r="M1320" s="21"/>
      <c r="N1320" s="21"/>
      <c r="O1320" s="23">
        <v>-35.18</v>
      </c>
      <c r="P1320" s="23">
        <v>-2.66</v>
      </c>
      <c r="Q1320" s="28">
        <f t="shared" ref="Q1320:Q1383" si="42">O1320+P1320</f>
        <v>-37.840000000000003</v>
      </c>
      <c r="R1320" s="23">
        <v>443</v>
      </c>
      <c r="S1320" s="21"/>
      <c r="T1320" s="28">
        <f t="shared" ref="T1320:T1383" si="43">R1320+S1320</f>
        <v>443</v>
      </c>
      <c r="U1320" s="21"/>
      <c r="W1320" s="135">
        <f t="array" ref="W1320">SUM(($D1320=W$25)*($G1320="CM")*($H1320:$P1320))</f>
        <v>6681.84</v>
      </c>
      <c r="X1320" s="135">
        <f t="array" ref="X1320">SUM(($D1320=W$25)*($G1320&lt;&gt;"CM")*($H1320:$P1320))</f>
        <v>0</v>
      </c>
      <c r="AA1320" s="135">
        <f t="array" ref="AA1320">SUM(($D1320=AA$25)*($G1320="CM")*(H1320+I1320+J1320+K1320+L1320+N1320))</f>
        <v>0</v>
      </c>
      <c r="AB1320" s="135">
        <f t="array" ref="AB1320">SUM(($D1320=AA$25)*($G1320&lt;&gt;"CM")*(H1320+I1320+J1320+K1320+L1320+N1320))</f>
        <v>0</v>
      </c>
    </row>
    <row r="1321" spans="1:28" ht="15.75" thickBot="1" x14ac:dyDescent="0.3">
      <c r="A1321" s="18" t="s">
        <v>22</v>
      </c>
      <c r="B1321" s="18" t="s">
        <v>22</v>
      </c>
      <c r="C1321" s="18" t="s">
        <v>147</v>
      </c>
      <c r="D1321" s="27" t="s">
        <v>271</v>
      </c>
      <c r="E1321" s="18" t="s">
        <v>148</v>
      </c>
      <c r="F1321" s="19">
        <v>42834</v>
      </c>
      <c r="G1321" s="27" t="s">
        <v>273</v>
      </c>
      <c r="H1321" s="20"/>
      <c r="I1321" s="20"/>
      <c r="J1321" s="22">
        <v>1826</v>
      </c>
      <c r="K1321" s="20"/>
      <c r="L1321" s="20"/>
      <c r="M1321" s="20"/>
      <c r="N1321" s="20"/>
      <c r="O1321" s="22">
        <v>-9.51</v>
      </c>
      <c r="P1321" s="22">
        <v>-0.73</v>
      </c>
      <c r="Q1321" s="28">
        <f t="shared" si="42"/>
        <v>-10.24</v>
      </c>
      <c r="R1321" s="22">
        <v>120.37</v>
      </c>
      <c r="S1321" s="20"/>
      <c r="T1321" s="28">
        <f t="shared" si="43"/>
        <v>120.37</v>
      </c>
      <c r="U1321" s="20"/>
      <c r="W1321" s="135">
        <f t="array" ref="W1321">SUM(($D1321=W$25)*($G1321="CM")*($H1321:$P1321))</f>
        <v>1815.76</v>
      </c>
      <c r="X1321" s="135">
        <f t="array" ref="X1321">SUM(($D1321=W$25)*($G1321&lt;&gt;"CM")*($H1321:$P1321))</f>
        <v>0</v>
      </c>
      <c r="AA1321" s="135">
        <f t="array" ref="AA1321">SUM(($D1321=AA$25)*($G1321="CM")*(H1321+I1321+J1321+K1321+L1321+N1321))</f>
        <v>0</v>
      </c>
      <c r="AB1321" s="135">
        <f t="array" ref="AB1321">SUM(($D1321=AA$25)*($G1321&lt;&gt;"CM")*(H1321+I1321+J1321+K1321+L1321+N1321))</f>
        <v>0</v>
      </c>
    </row>
    <row r="1322" spans="1:28" ht="15.75" thickBot="1" x14ac:dyDescent="0.3">
      <c r="A1322" s="18" t="s">
        <v>22</v>
      </c>
      <c r="B1322" s="18" t="s">
        <v>22</v>
      </c>
      <c r="C1322" s="18" t="s">
        <v>147</v>
      </c>
      <c r="D1322" s="27" t="s">
        <v>271</v>
      </c>
      <c r="E1322" s="18" t="s">
        <v>148</v>
      </c>
      <c r="F1322" s="19">
        <v>42835</v>
      </c>
      <c r="G1322" s="27" t="s">
        <v>273</v>
      </c>
      <c r="H1322" s="21"/>
      <c r="I1322" s="21"/>
      <c r="J1322" s="23">
        <v>15577.84</v>
      </c>
      <c r="K1322" s="21"/>
      <c r="L1322" s="21"/>
      <c r="M1322" s="21"/>
      <c r="N1322" s="21"/>
      <c r="O1322" s="23">
        <v>-85.9</v>
      </c>
      <c r="P1322" s="23">
        <v>-6.68</v>
      </c>
      <c r="Q1322" s="28">
        <f t="shared" si="42"/>
        <v>-92.580000000000013</v>
      </c>
      <c r="R1322" s="23">
        <v>1026.56</v>
      </c>
      <c r="S1322" s="21"/>
      <c r="T1322" s="28">
        <f t="shared" si="43"/>
        <v>1026.56</v>
      </c>
      <c r="U1322" s="21"/>
      <c r="W1322" s="135">
        <f t="array" ref="W1322">SUM(($D1322=W$25)*($G1322="CM")*($H1322:$P1322))</f>
        <v>15485.26</v>
      </c>
      <c r="X1322" s="135">
        <f t="array" ref="X1322">SUM(($D1322=W$25)*($G1322&lt;&gt;"CM")*($H1322:$P1322))</f>
        <v>0</v>
      </c>
      <c r="AA1322" s="135">
        <f t="array" ref="AA1322">SUM(($D1322=AA$25)*($G1322="CM")*(H1322+I1322+J1322+K1322+L1322+N1322))</f>
        <v>0</v>
      </c>
      <c r="AB1322" s="135">
        <f t="array" ref="AB1322">SUM(($D1322=AA$25)*($G1322&lt;&gt;"CM")*(H1322+I1322+J1322+K1322+L1322+N1322))</f>
        <v>0</v>
      </c>
    </row>
    <row r="1323" spans="1:28" ht="15.75" thickBot="1" x14ac:dyDescent="0.3">
      <c r="A1323" s="18" t="s">
        <v>22</v>
      </c>
      <c r="B1323" s="18" t="s">
        <v>22</v>
      </c>
      <c r="C1323" s="18" t="s">
        <v>147</v>
      </c>
      <c r="D1323" s="27" t="s">
        <v>271</v>
      </c>
      <c r="E1323" s="18" t="s">
        <v>148</v>
      </c>
      <c r="F1323" s="19">
        <v>42836</v>
      </c>
      <c r="G1323" s="27" t="s">
        <v>273</v>
      </c>
      <c r="H1323" s="20"/>
      <c r="I1323" s="20"/>
      <c r="J1323" s="22">
        <v>24559.7</v>
      </c>
      <c r="K1323" s="20"/>
      <c r="L1323" s="20"/>
      <c r="M1323" s="20"/>
      <c r="N1323" s="20"/>
      <c r="O1323" s="22">
        <v>-125.7</v>
      </c>
      <c r="P1323" s="22">
        <v>-9.81</v>
      </c>
      <c r="Q1323" s="28">
        <f t="shared" si="42"/>
        <v>-135.51</v>
      </c>
      <c r="R1323" s="22">
        <v>1619.19</v>
      </c>
      <c r="S1323" s="20"/>
      <c r="T1323" s="28">
        <f t="shared" si="43"/>
        <v>1619.19</v>
      </c>
      <c r="U1323" s="20"/>
      <c r="W1323" s="135">
        <f t="array" ref="W1323">SUM(($D1323=W$25)*($G1323="CM")*($H1323:$P1323))</f>
        <v>24424.19</v>
      </c>
      <c r="X1323" s="135">
        <f t="array" ref="X1323">SUM(($D1323=W$25)*($G1323&lt;&gt;"CM")*($H1323:$P1323))</f>
        <v>0</v>
      </c>
      <c r="AA1323" s="135">
        <f t="array" ref="AA1323">SUM(($D1323=AA$25)*($G1323="CM")*(H1323+I1323+J1323+K1323+L1323+N1323))</f>
        <v>0</v>
      </c>
      <c r="AB1323" s="135">
        <f t="array" ref="AB1323">SUM(($D1323=AA$25)*($G1323&lt;&gt;"CM")*(H1323+I1323+J1323+K1323+L1323+N1323))</f>
        <v>0</v>
      </c>
    </row>
    <row r="1324" spans="1:28" ht="15.75" thickBot="1" x14ac:dyDescent="0.3">
      <c r="A1324" s="18" t="s">
        <v>22</v>
      </c>
      <c r="B1324" s="18" t="s">
        <v>22</v>
      </c>
      <c r="C1324" s="18" t="s">
        <v>147</v>
      </c>
      <c r="D1324" s="27" t="s">
        <v>271</v>
      </c>
      <c r="E1324" s="18" t="s">
        <v>148</v>
      </c>
      <c r="F1324" s="19">
        <v>42837</v>
      </c>
      <c r="G1324" s="27" t="s">
        <v>273</v>
      </c>
      <c r="H1324" s="21"/>
      <c r="I1324" s="21"/>
      <c r="J1324" s="23">
        <v>10590.8</v>
      </c>
      <c r="K1324" s="21"/>
      <c r="L1324" s="21"/>
      <c r="M1324" s="21"/>
      <c r="N1324" s="21"/>
      <c r="O1324" s="23">
        <v>-54.02</v>
      </c>
      <c r="P1324" s="23">
        <v>-4.18</v>
      </c>
      <c r="Q1324" s="28">
        <f t="shared" si="42"/>
        <v>-58.2</v>
      </c>
      <c r="R1324" s="23">
        <v>698.29</v>
      </c>
      <c r="S1324" s="21"/>
      <c r="T1324" s="28">
        <f t="shared" si="43"/>
        <v>698.29</v>
      </c>
      <c r="U1324" s="21"/>
      <c r="W1324" s="135">
        <f t="array" ref="W1324">SUM(($D1324=W$25)*($G1324="CM")*($H1324:$P1324))</f>
        <v>10532.599999999999</v>
      </c>
      <c r="X1324" s="135">
        <f t="array" ref="X1324">SUM(($D1324=W$25)*($G1324&lt;&gt;"CM")*($H1324:$P1324))</f>
        <v>0</v>
      </c>
      <c r="AA1324" s="135">
        <f t="array" ref="AA1324">SUM(($D1324=AA$25)*($G1324="CM")*(H1324+I1324+J1324+K1324+L1324+N1324))</f>
        <v>0</v>
      </c>
      <c r="AB1324" s="135">
        <f t="array" ref="AB1324">SUM(($D1324=AA$25)*($G1324&lt;&gt;"CM")*(H1324+I1324+J1324+K1324+L1324+N1324))</f>
        <v>0</v>
      </c>
    </row>
    <row r="1325" spans="1:28" ht="15.75" thickBot="1" x14ac:dyDescent="0.3">
      <c r="A1325" s="18" t="s">
        <v>22</v>
      </c>
      <c r="B1325" s="18" t="s">
        <v>22</v>
      </c>
      <c r="C1325" s="18" t="s">
        <v>147</v>
      </c>
      <c r="D1325" s="27" t="s">
        <v>271</v>
      </c>
      <c r="E1325" s="18" t="s">
        <v>148</v>
      </c>
      <c r="F1325" s="19">
        <v>42838</v>
      </c>
      <c r="G1325" s="27" t="s">
        <v>273</v>
      </c>
      <c r="H1325" s="20"/>
      <c r="I1325" s="20"/>
      <c r="J1325" s="22">
        <v>6938.8</v>
      </c>
      <c r="K1325" s="20"/>
      <c r="L1325" s="20"/>
      <c r="M1325" s="20"/>
      <c r="N1325" s="20"/>
      <c r="O1325" s="22">
        <v>-35.29</v>
      </c>
      <c r="P1325" s="22">
        <v>-2.71</v>
      </c>
      <c r="Q1325" s="28">
        <f t="shared" si="42"/>
        <v>-38</v>
      </c>
      <c r="R1325" s="22">
        <v>457.51</v>
      </c>
      <c r="S1325" s="20"/>
      <c r="T1325" s="28">
        <f t="shared" si="43"/>
        <v>457.51</v>
      </c>
      <c r="U1325" s="20"/>
      <c r="W1325" s="135">
        <f t="array" ref="W1325">SUM(($D1325=W$25)*($G1325="CM")*($H1325:$P1325))</f>
        <v>6900.8</v>
      </c>
      <c r="X1325" s="135">
        <f t="array" ref="X1325">SUM(($D1325=W$25)*($G1325&lt;&gt;"CM")*($H1325:$P1325))</f>
        <v>0</v>
      </c>
      <c r="AA1325" s="135">
        <f t="array" ref="AA1325">SUM(($D1325=AA$25)*($G1325="CM")*(H1325+I1325+J1325+K1325+L1325+N1325))</f>
        <v>0</v>
      </c>
      <c r="AB1325" s="135">
        <f t="array" ref="AB1325">SUM(($D1325=AA$25)*($G1325&lt;&gt;"CM")*(H1325+I1325+J1325+K1325+L1325+N1325))</f>
        <v>0</v>
      </c>
    </row>
    <row r="1326" spans="1:28" ht="15.75" thickBot="1" x14ac:dyDescent="0.3">
      <c r="A1326" s="18" t="s">
        <v>22</v>
      </c>
      <c r="B1326" s="18" t="s">
        <v>22</v>
      </c>
      <c r="C1326" s="18" t="s">
        <v>147</v>
      </c>
      <c r="D1326" s="27" t="s">
        <v>271</v>
      </c>
      <c r="E1326" s="18" t="s">
        <v>148</v>
      </c>
      <c r="F1326" s="19">
        <v>42839</v>
      </c>
      <c r="G1326" s="27" t="s">
        <v>273</v>
      </c>
      <c r="H1326" s="21"/>
      <c r="I1326" s="21"/>
      <c r="J1326" s="23">
        <v>29873.360000000001</v>
      </c>
      <c r="K1326" s="21"/>
      <c r="L1326" s="21"/>
      <c r="M1326" s="21"/>
      <c r="N1326" s="21"/>
      <c r="O1326" s="23">
        <v>-166.28</v>
      </c>
      <c r="P1326" s="23">
        <v>-13</v>
      </c>
      <c r="Q1326" s="28">
        <f t="shared" si="42"/>
        <v>-179.28</v>
      </c>
      <c r="R1326" s="23">
        <v>1968.56</v>
      </c>
      <c r="S1326" s="21"/>
      <c r="T1326" s="28">
        <f t="shared" si="43"/>
        <v>1968.56</v>
      </c>
      <c r="U1326" s="21"/>
      <c r="W1326" s="135">
        <f t="array" ref="W1326">SUM(($D1326=W$25)*($G1326="CM")*($H1326:$P1326))</f>
        <v>29694.080000000002</v>
      </c>
      <c r="X1326" s="135">
        <f t="array" ref="X1326">SUM(($D1326=W$25)*($G1326&lt;&gt;"CM")*($H1326:$P1326))</f>
        <v>0</v>
      </c>
      <c r="AA1326" s="135">
        <f t="array" ref="AA1326">SUM(($D1326=AA$25)*($G1326="CM")*(H1326+I1326+J1326+K1326+L1326+N1326))</f>
        <v>0</v>
      </c>
      <c r="AB1326" s="135">
        <f t="array" ref="AB1326">SUM(($D1326=AA$25)*($G1326&lt;&gt;"CM")*(H1326+I1326+J1326+K1326+L1326+N1326))</f>
        <v>0</v>
      </c>
    </row>
    <row r="1327" spans="1:28" ht="15.75" thickBot="1" x14ac:dyDescent="0.3">
      <c r="A1327" s="18" t="s">
        <v>22</v>
      </c>
      <c r="B1327" s="18" t="s">
        <v>22</v>
      </c>
      <c r="C1327" s="18" t="s">
        <v>147</v>
      </c>
      <c r="D1327" s="27" t="s">
        <v>271</v>
      </c>
      <c r="E1327" s="18" t="s">
        <v>148</v>
      </c>
      <c r="F1327" s="19">
        <v>42840</v>
      </c>
      <c r="G1327" s="27" t="s">
        <v>273</v>
      </c>
      <c r="H1327" s="20"/>
      <c r="I1327" s="20"/>
      <c r="J1327" s="22">
        <v>24767.86</v>
      </c>
      <c r="K1327" s="20"/>
      <c r="L1327" s="20"/>
      <c r="M1327" s="20"/>
      <c r="N1327" s="20"/>
      <c r="O1327" s="22">
        <v>-137.41999999999999</v>
      </c>
      <c r="P1327" s="22">
        <v>-10.66</v>
      </c>
      <c r="Q1327" s="28">
        <f t="shared" si="42"/>
        <v>-148.07999999999998</v>
      </c>
      <c r="R1327" s="22">
        <v>1632.21</v>
      </c>
      <c r="S1327" s="20"/>
      <c r="T1327" s="28">
        <f t="shared" si="43"/>
        <v>1632.21</v>
      </c>
      <c r="U1327" s="20"/>
      <c r="W1327" s="135">
        <f t="array" ref="W1327">SUM(($D1327=W$25)*($G1327="CM")*($H1327:$P1327))</f>
        <v>24619.780000000002</v>
      </c>
      <c r="X1327" s="135">
        <f t="array" ref="X1327">SUM(($D1327=W$25)*($G1327&lt;&gt;"CM")*($H1327:$P1327))</f>
        <v>0</v>
      </c>
      <c r="AA1327" s="135">
        <f t="array" ref="AA1327">SUM(($D1327=AA$25)*($G1327="CM")*(H1327+I1327+J1327+K1327+L1327+N1327))</f>
        <v>0</v>
      </c>
      <c r="AB1327" s="135">
        <f t="array" ref="AB1327">SUM(($D1327=AA$25)*($G1327&lt;&gt;"CM")*(H1327+I1327+J1327+K1327+L1327+N1327))</f>
        <v>0</v>
      </c>
    </row>
    <row r="1328" spans="1:28" ht="15.75" thickBot="1" x14ac:dyDescent="0.3">
      <c r="A1328" s="18" t="s">
        <v>22</v>
      </c>
      <c r="B1328" s="18" t="s">
        <v>22</v>
      </c>
      <c r="C1328" s="18" t="s">
        <v>147</v>
      </c>
      <c r="D1328" s="27" t="s">
        <v>271</v>
      </c>
      <c r="E1328" s="18" t="s">
        <v>148</v>
      </c>
      <c r="F1328" s="19">
        <v>42841</v>
      </c>
      <c r="G1328" s="27" t="s">
        <v>273</v>
      </c>
      <c r="H1328" s="21"/>
      <c r="I1328" s="21"/>
      <c r="J1328" s="23">
        <v>22678.92</v>
      </c>
      <c r="K1328" s="21"/>
      <c r="L1328" s="21"/>
      <c r="M1328" s="21"/>
      <c r="N1328" s="21"/>
      <c r="O1328" s="23">
        <v>-116.85</v>
      </c>
      <c r="P1328" s="23">
        <v>-9.07</v>
      </c>
      <c r="Q1328" s="28">
        <f t="shared" si="42"/>
        <v>-125.91999999999999</v>
      </c>
      <c r="R1328" s="23">
        <v>1495.16</v>
      </c>
      <c r="S1328" s="21"/>
      <c r="T1328" s="28">
        <f t="shared" si="43"/>
        <v>1495.16</v>
      </c>
      <c r="U1328" s="21"/>
      <c r="W1328" s="135">
        <f t="array" ref="W1328">SUM(($D1328=W$25)*($G1328="CM")*($H1328:$P1328))</f>
        <v>22553</v>
      </c>
      <c r="X1328" s="135">
        <f t="array" ref="X1328">SUM(($D1328=W$25)*($G1328&lt;&gt;"CM")*($H1328:$P1328))</f>
        <v>0</v>
      </c>
      <c r="AA1328" s="135">
        <f t="array" ref="AA1328">SUM(($D1328=AA$25)*($G1328="CM")*(H1328+I1328+J1328+K1328+L1328+N1328))</f>
        <v>0</v>
      </c>
      <c r="AB1328" s="135">
        <f t="array" ref="AB1328">SUM(($D1328=AA$25)*($G1328&lt;&gt;"CM")*(H1328+I1328+J1328+K1328+L1328+N1328))</f>
        <v>0</v>
      </c>
    </row>
    <row r="1329" spans="1:28" ht="15.75" thickBot="1" x14ac:dyDescent="0.3">
      <c r="A1329" s="18" t="s">
        <v>22</v>
      </c>
      <c r="B1329" s="18" t="s">
        <v>22</v>
      </c>
      <c r="C1329" s="18" t="s">
        <v>147</v>
      </c>
      <c r="D1329" s="27" t="s">
        <v>271</v>
      </c>
      <c r="E1329" s="18" t="s">
        <v>148</v>
      </c>
      <c r="F1329" s="19">
        <v>42842</v>
      </c>
      <c r="G1329" s="27" t="s">
        <v>273</v>
      </c>
      <c r="H1329" s="20"/>
      <c r="I1329" s="20"/>
      <c r="J1329" s="22">
        <v>15904.46</v>
      </c>
      <c r="K1329" s="20"/>
      <c r="L1329" s="20"/>
      <c r="M1329" s="20"/>
      <c r="N1329" s="20"/>
      <c r="O1329" s="22">
        <v>-81.58</v>
      </c>
      <c r="P1329" s="22">
        <v>-6.4</v>
      </c>
      <c r="Q1329" s="28">
        <f t="shared" si="42"/>
        <v>-87.98</v>
      </c>
      <c r="R1329" s="22">
        <v>1048.51</v>
      </c>
      <c r="S1329" s="20"/>
      <c r="T1329" s="28">
        <f t="shared" si="43"/>
        <v>1048.51</v>
      </c>
      <c r="U1329" s="20"/>
      <c r="W1329" s="135">
        <f t="array" ref="W1329">SUM(($D1329=W$25)*($G1329="CM")*($H1329:$P1329))</f>
        <v>15816.48</v>
      </c>
      <c r="X1329" s="135">
        <f t="array" ref="X1329">SUM(($D1329=W$25)*($G1329&lt;&gt;"CM")*($H1329:$P1329))</f>
        <v>0</v>
      </c>
      <c r="AA1329" s="135">
        <f t="array" ref="AA1329">SUM(($D1329=AA$25)*($G1329="CM")*(H1329+I1329+J1329+K1329+L1329+N1329))</f>
        <v>0</v>
      </c>
      <c r="AB1329" s="135">
        <f t="array" ref="AB1329">SUM(($D1329=AA$25)*($G1329&lt;&gt;"CM")*(H1329+I1329+J1329+K1329+L1329+N1329))</f>
        <v>0</v>
      </c>
    </row>
    <row r="1330" spans="1:28" ht="15.75" thickBot="1" x14ac:dyDescent="0.3">
      <c r="A1330" s="18" t="s">
        <v>22</v>
      </c>
      <c r="B1330" s="18" t="s">
        <v>22</v>
      </c>
      <c r="C1330" s="18" t="s">
        <v>147</v>
      </c>
      <c r="D1330" s="27" t="s">
        <v>271</v>
      </c>
      <c r="E1330" s="18" t="s">
        <v>148</v>
      </c>
      <c r="F1330" s="19">
        <v>42843</v>
      </c>
      <c r="G1330" s="27" t="s">
        <v>273</v>
      </c>
      <c r="H1330" s="21"/>
      <c r="I1330" s="21"/>
      <c r="J1330" s="23">
        <v>5989.28</v>
      </c>
      <c r="K1330" s="21"/>
      <c r="L1330" s="21"/>
      <c r="M1330" s="21"/>
      <c r="N1330" s="21"/>
      <c r="O1330" s="23">
        <v>-30.68</v>
      </c>
      <c r="P1330" s="23">
        <v>-2.3199999999999998</v>
      </c>
      <c r="Q1330" s="28">
        <f t="shared" si="42"/>
        <v>-33</v>
      </c>
      <c r="R1330" s="23">
        <v>394.88</v>
      </c>
      <c r="S1330" s="21"/>
      <c r="T1330" s="28">
        <f t="shared" si="43"/>
        <v>394.88</v>
      </c>
      <c r="U1330" s="21"/>
      <c r="W1330" s="135">
        <f t="array" ref="W1330">SUM(($D1330=W$25)*($G1330="CM")*($H1330:$P1330))</f>
        <v>5956.28</v>
      </c>
      <c r="X1330" s="135">
        <f t="array" ref="X1330">SUM(($D1330=W$25)*($G1330&lt;&gt;"CM")*($H1330:$P1330))</f>
        <v>0</v>
      </c>
      <c r="AA1330" s="135">
        <f t="array" ref="AA1330">SUM(($D1330=AA$25)*($G1330="CM")*(H1330+I1330+J1330+K1330+L1330+N1330))</f>
        <v>0</v>
      </c>
      <c r="AB1330" s="135">
        <f t="array" ref="AB1330">SUM(($D1330=AA$25)*($G1330&lt;&gt;"CM")*(H1330+I1330+J1330+K1330+L1330+N1330))</f>
        <v>0</v>
      </c>
    </row>
    <row r="1331" spans="1:28" ht="15.75" thickBot="1" x14ac:dyDescent="0.3">
      <c r="A1331" s="18" t="s">
        <v>22</v>
      </c>
      <c r="B1331" s="18" t="s">
        <v>22</v>
      </c>
      <c r="C1331" s="18" t="s">
        <v>147</v>
      </c>
      <c r="D1331" s="27" t="s">
        <v>271</v>
      </c>
      <c r="E1331" s="18" t="s">
        <v>148</v>
      </c>
      <c r="F1331" s="19">
        <v>42844</v>
      </c>
      <c r="G1331" s="27" t="s">
        <v>273</v>
      </c>
      <c r="H1331" s="20"/>
      <c r="I1331" s="20"/>
      <c r="J1331" s="22">
        <v>1716.44</v>
      </c>
      <c r="K1331" s="20"/>
      <c r="L1331" s="20"/>
      <c r="M1331" s="20"/>
      <c r="N1331" s="20"/>
      <c r="O1331" s="22">
        <v>-9.31</v>
      </c>
      <c r="P1331" s="22">
        <v>-0.74</v>
      </c>
      <c r="Q1331" s="28">
        <f t="shared" si="42"/>
        <v>-10.050000000000001</v>
      </c>
      <c r="R1331" s="22">
        <v>113.13</v>
      </c>
      <c r="S1331" s="20"/>
      <c r="T1331" s="28">
        <f t="shared" si="43"/>
        <v>113.13</v>
      </c>
      <c r="U1331" s="20"/>
      <c r="W1331" s="135">
        <f t="array" ref="W1331">SUM(($D1331=W$25)*($G1331="CM")*($H1331:$P1331))</f>
        <v>1706.39</v>
      </c>
      <c r="X1331" s="135">
        <f t="array" ref="X1331">SUM(($D1331=W$25)*($G1331&lt;&gt;"CM")*($H1331:$P1331))</f>
        <v>0</v>
      </c>
      <c r="AA1331" s="135">
        <f t="array" ref="AA1331">SUM(($D1331=AA$25)*($G1331="CM")*(H1331+I1331+J1331+K1331+L1331+N1331))</f>
        <v>0</v>
      </c>
      <c r="AB1331" s="135">
        <f t="array" ref="AB1331">SUM(($D1331=AA$25)*($G1331&lt;&gt;"CM")*(H1331+I1331+J1331+K1331+L1331+N1331))</f>
        <v>0</v>
      </c>
    </row>
    <row r="1332" spans="1:28" ht="15.75" thickBot="1" x14ac:dyDescent="0.3">
      <c r="A1332" s="18" t="s">
        <v>22</v>
      </c>
      <c r="B1332" s="18" t="s">
        <v>22</v>
      </c>
      <c r="C1332" s="18" t="s">
        <v>147</v>
      </c>
      <c r="D1332" s="27" t="s">
        <v>271</v>
      </c>
      <c r="E1332" s="18" t="s">
        <v>148</v>
      </c>
      <c r="F1332" s="19">
        <v>42845</v>
      </c>
      <c r="G1332" s="27" t="s">
        <v>273</v>
      </c>
      <c r="H1332" s="21"/>
      <c r="I1332" s="21"/>
      <c r="J1332" s="23">
        <v>41377.160000000003</v>
      </c>
      <c r="K1332" s="21"/>
      <c r="L1332" s="21"/>
      <c r="M1332" s="21"/>
      <c r="N1332" s="21"/>
      <c r="O1332" s="23">
        <v>-223.68</v>
      </c>
      <c r="P1332" s="23">
        <v>-17.54</v>
      </c>
      <c r="Q1332" s="28">
        <f t="shared" si="42"/>
        <v>-241.22</v>
      </c>
      <c r="R1332" s="23">
        <v>2727.28</v>
      </c>
      <c r="S1332" s="21"/>
      <c r="T1332" s="28">
        <f t="shared" si="43"/>
        <v>2727.28</v>
      </c>
      <c r="U1332" s="21"/>
      <c r="W1332" s="135">
        <f t="array" ref="W1332">SUM(($D1332=W$25)*($G1332="CM")*($H1332:$P1332))</f>
        <v>41135.94</v>
      </c>
      <c r="X1332" s="135">
        <f t="array" ref="X1332">SUM(($D1332=W$25)*($G1332&lt;&gt;"CM")*($H1332:$P1332))</f>
        <v>0</v>
      </c>
      <c r="AA1332" s="135">
        <f t="array" ref="AA1332">SUM(($D1332=AA$25)*($G1332="CM")*(H1332+I1332+J1332+K1332+L1332+N1332))</f>
        <v>0</v>
      </c>
      <c r="AB1332" s="135">
        <f t="array" ref="AB1332">SUM(($D1332=AA$25)*($G1332&lt;&gt;"CM")*(H1332+I1332+J1332+K1332+L1332+N1332))</f>
        <v>0</v>
      </c>
    </row>
    <row r="1333" spans="1:28" ht="15.75" thickBot="1" x14ac:dyDescent="0.3">
      <c r="A1333" s="18" t="s">
        <v>22</v>
      </c>
      <c r="B1333" s="18" t="s">
        <v>22</v>
      </c>
      <c r="C1333" s="18" t="s">
        <v>147</v>
      </c>
      <c r="D1333" s="27" t="s">
        <v>271</v>
      </c>
      <c r="E1333" s="18" t="s">
        <v>148</v>
      </c>
      <c r="F1333" s="19">
        <v>42853</v>
      </c>
      <c r="G1333" s="27" t="s">
        <v>273</v>
      </c>
      <c r="H1333" s="20"/>
      <c r="I1333" s="20"/>
      <c r="J1333" s="22">
        <v>0</v>
      </c>
      <c r="K1333" s="20"/>
      <c r="L1333" s="20"/>
      <c r="M1333" s="20"/>
      <c r="N1333" s="20"/>
      <c r="O1333" s="22">
        <v>0</v>
      </c>
      <c r="P1333" s="22">
        <v>0</v>
      </c>
      <c r="Q1333" s="28">
        <f t="shared" si="42"/>
        <v>0</v>
      </c>
      <c r="R1333" s="22">
        <v>0</v>
      </c>
      <c r="S1333" s="20"/>
      <c r="T1333" s="28">
        <f t="shared" si="43"/>
        <v>0</v>
      </c>
      <c r="U1333" s="20"/>
      <c r="W1333" s="135">
        <f t="array" ref="W1333">SUM(($D1333=W$25)*($G1333="CM")*($H1333:$P1333))</f>
        <v>0</v>
      </c>
      <c r="X1333" s="135">
        <f t="array" ref="X1333">SUM(($D1333=W$25)*($G1333&lt;&gt;"CM")*($H1333:$P1333))</f>
        <v>0</v>
      </c>
      <c r="AA1333" s="135">
        <f t="array" ref="AA1333">SUM(($D1333=AA$25)*($G1333="CM")*(H1333+I1333+J1333+K1333+L1333+N1333))</f>
        <v>0</v>
      </c>
      <c r="AB1333" s="135">
        <f t="array" ref="AB1333">SUM(($D1333=AA$25)*($G1333&lt;&gt;"CM")*(H1333+I1333+J1333+K1333+L1333+N1333))</f>
        <v>0</v>
      </c>
    </row>
    <row r="1334" spans="1:28" ht="15.75" thickBot="1" x14ac:dyDescent="0.3">
      <c r="A1334" s="18" t="s">
        <v>22</v>
      </c>
      <c r="B1334" s="18" t="s">
        <v>22</v>
      </c>
      <c r="C1334" s="18" t="s">
        <v>147</v>
      </c>
      <c r="D1334" s="27" t="s">
        <v>271</v>
      </c>
      <c r="E1334" s="18" t="s">
        <v>148</v>
      </c>
      <c r="F1334" s="19">
        <v>42854</v>
      </c>
      <c r="G1334" s="27" t="s">
        <v>273</v>
      </c>
      <c r="H1334" s="21"/>
      <c r="I1334" s="21"/>
      <c r="J1334" s="23">
        <v>17712.2</v>
      </c>
      <c r="K1334" s="21"/>
      <c r="L1334" s="21"/>
      <c r="M1334" s="21"/>
      <c r="N1334" s="21"/>
      <c r="O1334" s="23">
        <v>-85.8</v>
      </c>
      <c r="P1334" s="23">
        <v>-6.66</v>
      </c>
      <c r="Q1334" s="28">
        <f t="shared" si="42"/>
        <v>-92.46</v>
      </c>
      <c r="R1334" s="23">
        <v>1168.1500000000001</v>
      </c>
      <c r="S1334" s="21"/>
      <c r="T1334" s="28">
        <f t="shared" si="43"/>
        <v>1168.1500000000001</v>
      </c>
      <c r="U1334" s="21"/>
      <c r="W1334" s="135">
        <f t="array" ref="W1334">SUM(($D1334=W$25)*($G1334="CM")*($H1334:$P1334))</f>
        <v>17619.740000000002</v>
      </c>
      <c r="X1334" s="135">
        <f t="array" ref="X1334">SUM(($D1334=W$25)*($G1334&lt;&gt;"CM")*($H1334:$P1334))</f>
        <v>0</v>
      </c>
      <c r="AA1334" s="135">
        <f t="array" ref="AA1334">SUM(($D1334=AA$25)*($G1334="CM")*(H1334+I1334+J1334+K1334+L1334+N1334))</f>
        <v>0</v>
      </c>
      <c r="AB1334" s="135">
        <f t="array" ref="AB1334">SUM(($D1334=AA$25)*($G1334&lt;&gt;"CM")*(H1334+I1334+J1334+K1334+L1334+N1334))</f>
        <v>0</v>
      </c>
    </row>
    <row r="1335" spans="1:28" ht="15.75" thickBot="1" x14ac:dyDescent="0.3">
      <c r="A1335" s="18" t="s">
        <v>22</v>
      </c>
      <c r="B1335" s="18" t="s">
        <v>22</v>
      </c>
      <c r="C1335" s="18" t="s">
        <v>147</v>
      </c>
      <c r="D1335" s="27" t="s">
        <v>271</v>
      </c>
      <c r="E1335" s="18" t="s">
        <v>148</v>
      </c>
      <c r="F1335" s="19">
        <v>42855</v>
      </c>
      <c r="G1335" s="27" t="s">
        <v>273</v>
      </c>
      <c r="H1335" s="20"/>
      <c r="I1335" s="20"/>
      <c r="J1335" s="22">
        <v>18972.14</v>
      </c>
      <c r="K1335" s="20"/>
      <c r="L1335" s="20"/>
      <c r="M1335" s="20"/>
      <c r="N1335" s="20"/>
      <c r="O1335" s="22">
        <v>-91.24</v>
      </c>
      <c r="P1335" s="22">
        <v>-7.1</v>
      </c>
      <c r="Q1335" s="28">
        <f t="shared" si="42"/>
        <v>-98.339999999999989</v>
      </c>
      <c r="R1335" s="22">
        <v>1251.19</v>
      </c>
      <c r="S1335" s="20"/>
      <c r="T1335" s="28">
        <f t="shared" si="43"/>
        <v>1251.19</v>
      </c>
      <c r="U1335" s="20"/>
      <c r="W1335" s="135">
        <f t="array" ref="W1335">SUM(($D1335=W$25)*($G1335="CM")*($H1335:$P1335))</f>
        <v>18873.8</v>
      </c>
      <c r="X1335" s="135">
        <f t="array" ref="X1335">SUM(($D1335=W$25)*($G1335&lt;&gt;"CM")*($H1335:$P1335))</f>
        <v>0</v>
      </c>
      <c r="AA1335" s="135">
        <f t="array" ref="AA1335">SUM(($D1335=AA$25)*($G1335="CM")*(H1335+I1335+J1335+K1335+L1335+N1335))</f>
        <v>0</v>
      </c>
      <c r="AB1335" s="135">
        <f t="array" ref="AB1335">SUM(($D1335=AA$25)*($G1335&lt;&gt;"CM")*(H1335+I1335+J1335+K1335+L1335+N1335))</f>
        <v>0</v>
      </c>
    </row>
    <row r="1336" spans="1:28" ht="15.75" thickBot="1" x14ac:dyDescent="0.3">
      <c r="A1336" s="18" t="s">
        <v>22</v>
      </c>
      <c r="B1336" s="18" t="s">
        <v>22</v>
      </c>
      <c r="C1336" s="18" t="s">
        <v>149</v>
      </c>
      <c r="D1336" s="27" t="s">
        <v>271</v>
      </c>
      <c r="E1336" s="18" t="s">
        <v>150</v>
      </c>
      <c r="F1336" s="19">
        <v>42805</v>
      </c>
      <c r="G1336" s="27" t="s">
        <v>274</v>
      </c>
      <c r="H1336" s="21"/>
      <c r="I1336" s="21"/>
      <c r="J1336" s="23">
        <v>853.38</v>
      </c>
      <c r="K1336" s="21"/>
      <c r="L1336" s="21"/>
      <c r="M1336" s="21"/>
      <c r="N1336" s="21"/>
      <c r="O1336" s="23">
        <v>0.55000000000000004</v>
      </c>
      <c r="P1336" s="23">
        <v>-1.1100000000000001</v>
      </c>
      <c r="Q1336" s="28">
        <f t="shared" si="42"/>
        <v>-0.56000000000000005</v>
      </c>
      <c r="R1336" s="23">
        <v>46.39</v>
      </c>
      <c r="S1336" s="21"/>
      <c r="T1336" s="28">
        <f t="shared" si="43"/>
        <v>46.39</v>
      </c>
      <c r="U1336" s="21"/>
      <c r="W1336" s="135">
        <f t="array" ref="W1336">SUM(($D1336=W$25)*($G1336="CM")*($H1336:$P1336))</f>
        <v>0</v>
      </c>
      <c r="X1336" s="135">
        <f t="array" ref="X1336">SUM(($D1336=W$25)*($G1336&lt;&gt;"CM")*($H1336:$P1336))</f>
        <v>852.81999999999994</v>
      </c>
      <c r="AA1336" s="135">
        <f t="array" ref="AA1336">SUM(($D1336=AA$25)*($G1336="CM")*(H1336+I1336+J1336+K1336+L1336+N1336))</f>
        <v>0</v>
      </c>
      <c r="AB1336" s="135">
        <f t="array" ref="AB1336">SUM(($D1336=AA$25)*($G1336&lt;&gt;"CM")*(H1336+I1336+J1336+K1336+L1336+N1336))</f>
        <v>0</v>
      </c>
    </row>
    <row r="1337" spans="1:28" ht="15.75" thickBot="1" x14ac:dyDescent="0.3">
      <c r="A1337" s="18" t="s">
        <v>22</v>
      </c>
      <c r="B1337" s="18" t="s">
        <v>22</v>
      </c>
      <c r="C1337" s="18" t="s">
        <v>149</v>
      </c>
      <c r="D1337" s="27" t="s">
        <v>271</v>
      </c>
      <c r="E1337" s="18" t="s">
        <v>150</v>
      </c>
      <c r="F1337" s="19">
        <v>42813</v>
      </c>
      <c r="G1337" s="27" t="s">
        <v>274</v>
      </c>
      <c r="H1337" s="20"/>
      <c r="I1337" s="20"/>
      <c r="J1337" s="22">
        <v>801.66</v>
      </c>
      <c r="K1337" s="20"/>
      <c r="L1337" s="20"/>
      <c r="M1337" s="20"/>
      <c r="N1337" s="20"/>
      <c r="O1337" s="22">
        <v>0.46</v>
      </c>
      <c r="P1337" s="22">
        <v>-0.91</v>
      </c>
      <c r="Q1337" s="28">
        <f t="shared" si="42"/>
        <v>-0.45</v>
      </c>
      <c r="R1337" s="22">
        <v>43.59</v>
      </c>
      <c r="S1337" s="20"/>
      <c r="T1337" s="28">
        <f t="shared" si="43"/>
        <v>43.59</v>
      </c>
      <c r="U1337" s="20"/>
      <c r="W1337" s="135">
        <f t="array" ref="W1337">SUM(($D1337=W$25)*($G1337="CM")*($H1337:$P1337))</f>
        <v>0</v>
      </c>
      <c r="X1337" s="135">
        <f t="array" ref="X1337">SUM(($D1337=W$25)*($G1337&lt;&gt;"CM")*($H1337:$P1337))</f>
        <v>801.21</v>
      </c>
      <c r="AA1337" s="135">
        <f t="array" ref="AA1337">SUM(($D1337=AA$25)*($G1337="CM")*(H1337+I1337+J1337+K1337+L1337+N1337))</f>
        <v>0</v>
      </c>
      <c r="AB1337" s="135">
        <f t="array" ref="AB1337">SUM(($D1337=AA$25)*($G1337&lt;&gt;"CM")*(H1337+I1337+J1337+K1337+L1337+N1337))</f>
        <v>0</v>
      </c>
    </row>
    <row r="1338" spans="1:28" ht="15.75" thickBot="1" x14ac:dyDescent="0.3">
      <c r="A1338" s="18" t="s">
        <v>22</v>
      </c>
      <c r="B1338" s="18" t="s">
        <v>22</v>
      </c>
      <c r="C1338" s="18" t="s">
        <v>149</v>
      </c>
      <c r="D1338" s="27" t="s">
        <v>271</v>
      </c>
      <c r="E1338" s="18" t="s">
        <v>150</v>
      </c>
      <c r="F1338" s="19">
        <v>42828</v>
      </c>
      <c r="G1338" s="27" t="s">
        <v>273</v>
      </c>
      <c r="H1338" s="21"/>
      <c r="I1338" s="21"/>
      <c r="J1338" s="23">
        <v>310.32</v>
      </c>
      <c r="K1338" s="21"/>
      <c r="L1338" s="21"/>
      <c r="M1338" s="21"/>
      <c r="N1338" s="21"/>
      <c r="O1338" s="23">
        <v>-1.62</v>
      </c>
      <c r="P1338" s="23">
        <v>-0.12</v>
      </c>
      <c r="Q1338" s="28">
        <f t="shared" si="42"/>
        <v>-1.7400000000000002</v>
      </c>
      <c r="R1338" s="23">
        <v>20.46</v>
      </c>
      <c r="S1338" s="21"/>
      <c r="T1338" s="28">
        <f t="shared" si="43"/>
        <v>20.46</v>
      </c>
      <c r="U1338" s="21"/>
      <c r="W1338" s="135">
        <f t="array" ref="W1338">SUM(($D1338=W$25)*($G1338="CM")*($H1338:$P1338))</f>
        <v>308.58</v>
      </c>
      <c r="X1338" s="135">
        <f t="array" ref="X1338">SUM(($D1338=W$25)*($G1338&lt;&gt;"CM")*($H1338:$P1338))</f>
        <v>0</v>
      </c>
      <c r="AA1338" s="135">
        <f t="array" ref="AA1338">SUM(($D1338=AA$25)*($G1338="CM")*(H1338+I1338+J1338+K1338+L1338+N1338))</f>
        <v>0</v>
      </c>
      <c r="AB1338" s="135">
        <f t="array" ref="AB1338">SUM(($D1338=AA$25)*($G1338&lt;&gt;"CM")*(H1338+I1338+J1338+K1338+L1338+N1338))</f>
        <v>0</v>
      </c>
    </row>
    <row r="1339" spans="1:28" ht="15.75" thickBot="1" x14ac:dyDescent="0.3">
      <c r="A1339" s="18" t="s">
        <v>22</v>
      </c>
      <c r="B1339" s="18" t="s">
        <v>22</v>
      </c>
      <c r="C1339" s="18" t="s">
        <v>149</v>
      </c>
      <c r="D1339" s="27" t="s">
        <v>271</v>
      </c>
      <c r="E1339" s="18" t="s">
        <v>150</v>
      </c>
      <c r="F1339" s="19">
        <v>42830</v>
      </c>
      <c r="G1339" s="27" t="s">
        <v>273</v>
      </c>
      <c r="H1339" s="20"/>
      <c r="I1339" s="20"/>
      <c r="J1339" s="22">
        <v>51.72</v>
      </c>
      <c r="K1339" s="20"/>
      <c r="L1339" s="20"/>
      <c r="M1339" s="20"/>
      <c r="N1339" s="20"/>
      <c r="O1339" s="22">
        <v>-0.28999999999999998</v>
      </c>
      <c r="P1339" s="22">
        <v>-0.02</v>
      </c>
      <c r="Q1339" s="28">
        <f t="shared" si="42"/>
        <v>-0.31</v>
      </c>
      <c r="R1339" s="22">
        <v>3.41</v>
      </c>
      <c r="S1339" s="20"/>
      <c r="T1339" s="28">
        <f t="shared" si="43"/>
        <v>3.41</v>
      </c>
      <c r="U1339" s="20"/>
      <c r="W1339" s="135">
        <f t="array" ref="W1339">SUM(($D1339=W$25)*($G1339="CM")*($H1339:$P1339))</f>
        <v>51.41</v>
      </c>
      <c r="X1339" s="135">
        <f t="array" ref="X1339">SUM(($D1339=W$25)*($G1339&lt;&gt;"CM")*($H1339:$P1339))</f>
        <v>0</v>
      </c>
      <c r="AA1339" s="135">
        <f t="array" ref="AA1339">SUM(($D1339=AA$25)*($G1339="CM")*(H1339+I1339+J1339+K1339+L1339+N1339))</f>
        <v>0</v>
      </c>
      <c r="AB1339" s="135">
        <f t="array" ref="AB1339">SUM(($D1339=AA$25)*($G1339&lt;&gt;"CM")*(H1339+I1339+J1339+K1339+L1339+N1339))</f>
        <v>0</v>
      </c>
    </row>
    <row r="1340" spans="1:28" ht="15.75" thickBot="1" x14ac:dyDescent="0.3">
      <c r="A1340" s="18" t="s">
        <v>22</v>
      </c>
      <c r="B1340" s="18" t="s">
        <v>22</v>
      </c>
      <c r="C1340" s="18" t="s">
        <v>149</v>
      </c>
      <c r="D1340" s="27" t="s">
        <v>271</v>
      </c>
      <c r="E1340" s="18" t="s">
        <v>150</v>
      </c>
      <c r="F1340" s="19">
        <v>42831</v>
      </c>
      <c r="G1340" s="27" t="s">
        <v>273</v>
      </c>
      <c r="H1340" s="21"/>
      <c r="I1340" s="21"/>
      <c r="J1340" s="23">
        <v>439.62</v>
      </c>
      <c r="K1340" s="21"/>
      <c r="L1340" s="21"/>
      <c r="M1340" s="21"/>
      <c r="N1340" s="21"/>
      <c r="O1340" s="23">
        <v>-2.27</v>
      </c>
      <c r="P1340" s="23">
        <v>-0.17</v>
      </c>
      <c r="Q1340" s="28">
        <f t="shared" si="42"/>
        <v>-2.44</v>
      </c>
      <c r="R1340" s="23">
        <v>28.99</v>
      </c>
      <c r="S1340" s="21"/>
      <c r="T1340" s="28">
        <f t="shared" si="43"/>
        <v>28.99</v>
      </c>
      <c r="U1340" s="21"/>
      <c r="W1340" s="135">
        <f t="array" ref="W1340">SUM(($D1340=W$25)*($G1340="CM")*($H1340:$P1340))</f>
        <v>437.18</v>
      </c>
      <c r="X1340" s="135">
        <f t="array" ref="X1340">SUM(($D1340=W$25)*($G1340&lt;&gt;"CM")*($H1340:$P1340))</f>
        <v>0</v>
      </c>
      <c r="AA1340" s="135">
        <f t="array" ref="AA1340">SUM(($D1340=AA$25)*($G1340="CM")*(H1340+I1340+J1340+K1340+L1340+N1340))</f>
        <v>0</v>
      </c>
      <c r="AB1340" s="135">
        <f t="array" ref="AB1340">SUM(($D1340=AA$25)*($G1340&lt;&gt;"CM")*(H1340+I1340+J1340+K1340+L1340+N1340))</f>
        <v>0</v>
      </c>
    </row>
    <row r="1341" spans="1:28" ht="15.75" thickBot="1" x14ac:dyDescent="0.3">
      <c r="A1341" s="18" t="s">
        <v>22</v>
      </c>
      <c r="B1341" s="18" t="s">
        <v>22</v>
      </c>
      <c r="C1341" s="18" t="s">
        <v>149</v>
      </c>
      <c r="D1341" s="27" t="s">
        <v>271</v>
      </c>
      <c r="E1341" s="18" t="s">
        <v>150</v>
      </c>
      <c r="F1341" s="19">
        <v>42833</v>
      </c>
      <c r="G1341" s="27" t="s">
        <v>273</v>
      </c>
      <c r="H1341" s="20"/>
      <c r="I1341" s="20"/>
      <c r="J1341" s="22">
        <v>4887.54</v>
      </c>
      <c r="K1341" s="20"/>
      <c r="L1341" s="20"/>
      <c r="M1341" s="20"/>
      <c r="N1341" s="20"/>
      <c r="O1341" s="22">
        <v>-24.85</v>
      </c>
      <c r="P1341" s="22">
        <v>-1.92</v>
      </c>
      <c r="Q1341" s="28">
        <f t="shared" si="42"/>
        <v>-26.770000000000003</v>
      </c>
      <c r="R1341" s="22">
        <v>322.29000000000002</v>
      </c>
      <c r="S1341" s="20"/>
      <c r="T1341" s="28">
        <f t="shared" si="43"/>
        <v>322.29000000000002</v>
      </c>
      <c r="U1341" s="20"/>
      <c r="W1341" s="135">
        <f t="array" ref="W1341">SUM(($D1341=W$25)*($G1341="CM")*($H1341:$P1341))</f>
        <v>4860.7699999999995</v>
      </c>
      <c r="X1341" s="135">
        <f t="array" ref="X1341">SUM(($D1341=W$25)*($G1341&lt;&gt;"CM")*($H1341:$P1341))</f>
        <v>0</v>
      </c>
      <c r="AA1341" s="135">
        <f t="array" ref="AA1341">SUM(($D1341=AA$25)*($G1341="CM")*(H1341+I1341+J1341+K1341+L1341+N1341))</f>
        <v>0</v>
      </c>
      <c r="AB1341" s="135">
        <f t="array" ref="AB1341">SUM(($D1341=AA$25)*($G1341&lt;&gt;"CM")*(H1341+I1341+J1341+K1341+L1341+N1341))</f>
        <v>0</v>
      </c>
    </row>
    <row r="1342" spans="1:28" ht="15.75" thickBot="1" x14ac:dyDescent="0.3">
      <c r="A1342" s="18" t="s">
        <v>22</v>
      </c>
      <c r="B1342" s="18" t="s">
        <v>22</v>
      </c>
      <c r="C1342" s="18" t="s">
        <v>149</v>
      </c>
      <c r="D1342" s="27" t="s">
        <v>271</v>
      </c>
      <c r="E1342" s="18" t="s">
        <v>150</v>
      </c>
      <c r="F1342" s="19">
        <v>42834</v>
      </c>
      <c r="G1342" s="27" t="s">
        <v>273</v>
      </c>
      <c r="H1342" s="21"/>
      <c r="I1342" s="21"/>
      <c r="J1342" s="23">
        <v>646.5</v>
      </c>
      <c r="K1342" s="21"/>
      <c r="L1342" s="21"/>
      <c r="M1342" s="21"/>
      <c r="N1342" s="21"/>
      <c r="O1342" s="23">
        <v>-3.28</v>
      </c>
      <c r="P1342" s="23">
        <v>-0.25</v>
      </c>
      <c r="Q1342" s="28">
        <f t="shared" si="42"/>
        <v>-3.53</v>
      </c>
      <c r="R1342" s="23">
        <v>42.63</v>
      </c>
      <c r="S1342" s="21"/>
      <c r="T1342" s="28">
        <f t="shared" si="43"/>
        <v>42.63</v>
      </c>
      <c r="U1342" s="21"/>
      <c r="W1342" s="135">
        <f t="array" ref="W1342">SUM(($D1342=W$25)*($G1342="CM")*($H1342:$P1342))</f>
        <v>642.97</v>
      </c>
      <c r="X1342" s="135">
        <f t="array" ref="X1342">SUM(($D1342=W$25)*($G1342&lt;&gt;"CM")*($H1342:$P1342))</f>
        <v>0</v>
      </c>
      <c r="AA1342" s="135">
        <f t="array" ref="AA1342">SUM(($D1342=AA$25)*($G1342="CM")*(H1342+I1342+J1342+K1342+L1342+N1342))</f>
        <v>0</v>
      </c>
      <c r="AB1342" s="135">
        <f t="array" ref="AB1342">SUM(($D1342=AA$25)*($G1342&lt;&gt;"CM")*(H1342+I1342+J1342+K1342+L1342+N1342))</f>
        <v>0</v>
      </c>
    </row>
    <row r="1343" spans="1:28" ht="15.75" thickBot="1" x14ac:dyDescent="0.3">
      <c r="A1343" s="18" t="s">
        <v>22</v>
      </c>
      <c r="B1343" s="18" t="s">
        <v>22</v>
      </c>
      <c r="C1343" s="18" t="s">
        <v>149</v>
      </c>
      <c r="D1343" s="27" t="s">
        <v>271</v>
      </c>
      <c r="E1343" s="18" t="s">
        <v>150</v>
      </c>
      <c r="F1343" s="19">
        <v>42837</v>
      </c>
      <c r="G1343" s="27" t="s">
        <v>273</v>
      </c>
      <c r="H1343" s="20"/>
      <c r="I1343" s="20"/>
      <c r="J1343" s="22">
        <v>25.86</v>
      </c>
      <c r="K1343" s="20"/>
      <c r="L1343" s="20"/>
      <c r="M1343" s="20"/>
      <c r="N1343" s="20"/>
      <c r="O1343" s="22">
        <v>-0.13</v>
      </c>
      <c r="P1343" s="22">
        <v>-0.01</v>
      </c>
      <c r="Q1343" s="28">
        <f t="shared" si="42"/>
        <v>-0.14000000000000001</v>
      </c>
      <c r="R1343" s="22">
        <v>1.71</v>
      </c>
      <c r="S1343" s="20"/>
      <c r="T1343" s="28">
        <f t="shared" si="43"/>
        <v>1.71</v>
      </c>
      <c r="U1343" s="20"/>
      <c r="W1343" s="135">
        <f t="array" ref="W1343">SUM(($D1343=W$25)*($G1343="CM")*($H1343:$P1343))</f>
        <v>25.72</v>
      </c>
      <c r="X1343" s="135">
        <f t="array" ref="X1343">SUM(($D1343=W$25)*($G1343&lt;&gt;"CM")*($H1343:$P1343))</f>
        <v>0</v>
      </c>
      <c r="AA1343" s="135">
        <f t="array" ref="AA1343">SUM(($D1343=AA$25)*($G1343="CM")*(H1343+I1343+J1343+K1343+L1343+N1343))</f>
        <v>0</v>
      </c>
      <c r="AB1343" s="135">
        <f t="array" ref="AB1343">SUM(($D1343=AA$25)*($G1343&lt;&gt;"CM")*(H1343+I1343+J1343+K1343+L1343+N1343))</f>
        <v>0</v>
      </c>
    </row>
    <row r="1344" spans="1:28" ht="15.75" thickBot="1" x14ac:dyDescent="0.3">
      <c r="A1344" s="18" t="s">
        <v>22</v>
      </c>
      <c r="B1344" s="18" t="s">
        <v>22</v>
      </c>
      <c r="C1344" s="18" t="s">
        <v>149</v>
      </c>
      <c r="D1344" s="27" t="s">
        <v>271</v>
      </c>
      <c r="E1344" s="18" t="s">
        <v>150</v>
      </c>
      <c r="F1344" s="19">
        <v>42839</v>
      </c>
      <c r="G1344" s="27" t="s">
        <v>273</v>
      </c>
      <c r="H1344" s="21"/>
      <c r="I1344" s="21"/>
      <c r="J1344" s="23">
        <v>181.02</v>
      </c>
      <c r="K1344" s="21"/>
      <c r="L1344" s="21"/>
      <c r="M1344" s="21"/>
      <c r="N1344" s="21"/>
      <c r="O1344" s="23">
        <v>-0.98</v>
      </c>
      <c r="P1344" s="23">
        <v>-0.08</v>
      </c>
      <c r="Q1344" s="28">
        <f t="shared" si="42"/>
        <v>-1.06</v>
      </c>
      <c r="R1344" s="23">
        <v>11.93</v>
      </c>
      <c r="S1344" s="21"/>
      <c r="T1344" s="28">
        <f t="shared" si="43"/>
        <v>11.93</v>
      </c>
      <c r="U1344" s="21"/>
      <c r="W1344" s="135">
        <f t="array" ref="W1344">SUM(($D1344=W$25)*($G1344="CM")*($H1344:$P1344))</f>
        <v>179.96</v>
      </c>
      <c r="X1344" s="135">
        <f t="array" ref="X1344">SUM(($D1344=W$25)*($G1344&lt;&gt;"CM")*($H1344:$P1344))</f>
        <v>0</v>
      </c>
      <c r="AA1344" s="135">
        <f t="array" ref="AA1344">SUM(($D1344=AA$25)*($G1344="CM")*(H1344+I1344+J1344+K1344+L1344+N1344))</f>
        <v>0</v>
      </c>
      <c r="AB1344" s="135">
        <f t="array" ref="AB1344">SUM(($D1344=AA$25)*($G1344&lt;&gt;"CM")*(H1344+I1344+J1344+K1344+L1344+N1344))</f>
        <v>0</v>
      </c>
    </row>
    <row r="1345" spans="1:28" ht="15.75" thickBot="1" x14ac:dyDescent="0.3">
      <c r="A1345" s="18" t="s">
        <v>22</v>
      </c>
      <c r="B1345" s="18" t="s">
        <v>22</v>
      </c>
      <c r="C1345" s="18" t="s">
        <v>149</v>
      </c>
      <c r="D1345" s="27" t="s">
        <v>271</v>
      </c>
      <c r="E1345" s="18" t="s">
        <v>150</v>
      </c>
      <c r="F1345" s="19">
        <v>42840</v>
      </c>
      <c r="G1345" s="27" t="s">
        <v>273</v>
      </c>
      <c r="H1345" s="20"/>
      <c r="I1345" s="20"/>
      <c r="J1345" s="22">
        <v>25.86</v>
      </c>
      <c r="K1345" s="20"/>
      <c r="L1345" s="20"/>
      <c r="M1345" s="20"/>
      <c r="N1345" s="20"/>
      <c r="O1345" s="22">
        <v>-0.14000000000000001</v>
      </c>
      <c r="P1345" s="22">
        <v>-0.01</v>
      </c>
      <c r="Q1345" s="28">
        <f t="shared" si="42"/>
        <v>-0.15000000000000002</v>
      </c>
      <c r="R1345" s="22">
        <v>1.7</v>
      </c>
      <c r="S1345" s="20"/>
      <c r="T1345" s="28">
        <f t="shared" si="43"/>
        <v>1.7</v>
      </c>
      <c r="U1345" s="20"/>
      <c r="W1345" s="135">
        <f t="array" ref="W1345">SUM(($D1345=W$25)*($G1345="CM")*($H1345:$P1345))</f>
        <v>25.709999999999997</v>
      </c>
      <c r="X1345" s="135">
        <f t="array" ref="X1345">SUM(($D1345=W$25)*($G1345&lt;&gt;"CM")*($H1345:$P1345))</f>
        <v>0</v>
      </c>
      <c r="AA1345" s="135">
        <f t="array" ref="AA1345">SUM(($D1345=AA$25)*($G1345="CM")*(H1345+I1345+J1345+K1345+L1345+N1345))</f>
        <v>0</v>
      </c>
      <c r="AB1345" s="135">
        <f t="array" ref="AB1345">SUM(($D1345=AA$25)*($G1345&lt;&gt;"CM")*(H1345+I1345+J1345+K1345+L1345+N1345))</f>
        <v>0</v>
      </c>
    </row>
    <row r="1346" spans="1:28" ht="15.75" thickBot="1" x14ac:dyDescent="0.3">
      <c r="A1346" s="18" t="s">
        <v>22</v>
      </c>
      <c r="B1346" s="18" t="s">
        <v>22</v>
      </c>
      <c r="C1346" s="18" t="s">
        <v>149</v>
      </c>
      <c r="D1346" s="27" t="s">
        <v>271</v>
      </c>
      <c r="E1346" s="18" t="s">
        <v>150</v>
      </c>
      <c r="F1346" s="19">
        <v>42841</v>
      </c>
      <c r="G1346" s="27" t="s">
        <v>273</v>
      </c>
      <c r="H1346" s="21"/>
      <c r="I1346" s="21"/>
      <c r="J1346" s="23">
        <v>1215.42</v>
      </c>
      <c r="K1346" s="21"/>
      <c r="L1346" s="21"/>
      <c r="M1346" s="21"/>
      <c r="N1346" s="21"/>
      <c r="O1346" s="23">
        <v>-6.11</v>
      </c>
      <c r="P1346" s="23">
        <v>-0.47</v>
      </c>
      <c r="Q1346" s="28">
        <f t="shared" si="42"/>
        <v>-6.58</v>
      </c>
      <c r="R1346" s="23">
        <v>80.16</v>
      </c>
      <c r="S1346" s="21"/>
      <c r="T1346" s="28">
        <f t="shared" si="43"/>
        <v>80.16</v>
      </c>
      <c r="U1346" s="21"/>
      <c r="W1346" s="135">
        <f t="array" ref="W1346">SUM(($D1346=W$25)*($G1346="CM")*($H1346:$P1346))</f>
        <v>1208.8400000000001</v>
      </c>
      <c r="X1346" s="135">
        <f t="array" ref="X1346">SUM(($D1346=W$25)*($G1346&lt;&gt;"CM")*($H1346:$P1346))</f>
        <v>0</v>
      </c>
      <c r="AA1346" s="135">
        <f t="array" ref="AA1346">SUM(($D1346=AA$25)*($G1346="CM")*(H1346+I1346+J1346+K1346+L1346+N1346))</f>
        <v>0</v>
      </c>
      <c r="AB1346" s="135">
        <f t="array" ref="AB1346">SUM(($D1346=AA$25)*($G1346&lt;&gt;"CM")*(H1346+I1346+J1346+K1346+L1346+N1346))</f>
        <v>0</v>
      </c>
    </row>
    <row r="1347" spans="1:28" ht="15.75" thickBot="1" x14ac:dyDescent="0.3">
      <c r="A1347" s="18" t="s">
        <v>22</v>
      </c>
      <c r="B1347" s="18" t="s">
        <v>22</v>
      </c>
      <c r="C1347" s="18" t="s">
        <v>149</v>
      </c>
      <c r="D1347" s="27" t="s">
        <v>271</v>
      </c>
      <c r="E1347" s="18" t="s">
        <v>150</v>
      </c>
      <c r="F1347" s="19">
        <v>42842</v>
      </c>
      <c r="G1347" s="27" t="s">
        <v>273</v>
      </c>
      <c r="H1347" s="20"/>
      <c r="I1347" s="20"/>
      <c r="J1347" s="22">
        <v>51.72</v>
      </c>
      <c r="K1347" s="20"/>
      <c r="L1347" s="20"/>
      <c r="M1347" s="20"/>
      <c r="N1347" s="20"/>
      <c r="O1347" s="22">
        <v>-0.26</v>
      </c>
      <c r="P1347" s="22">
        <v>-0.02</v>
      </c>
      <c r="Q1347" s="28">
        <f t="shared" si="42"/>
        <v>-0.28000000000000003</v>
      </c>
      <c r="R1347" s="22">
        <v>3.41</v>
      </c>
      <c r="S1347" s="20"/>
      <c r="T1347" s="28">
        <f t="shared" si="43"/>
        <v>3.41</v>
      </c>
      <c r="U1347" s="20"/>
      <c r="W1347" s="135">
        <f t="array" ref="W1347">SUM(($D1347=W$25)*($G1347="CM")*($H1347:$P1347))</f>
        <v>51.44</v>
      </c>
      <c r="X1347" s="135">
        <f t="array" ref="X1347">SUM(($D1347=W$25)*($G1347&lt;&gt;"CM")*($H1347:$P1347))</f>
        <v>0</v>
      </c>
      <c r="AA1347" s="135">
        <f t="array" ref="AA1347">SUM(($D1347=AA$25)*($G1347="CM")*(H1347+I1347+J1347+K1347+L1347+N1347))</f>
        <v>0</v>
      </c>
      <c r="AB1347" s="135">
        <f t="array" ref="AB1347">SUM(($D1347=AA$25)*($G1347&lt;&gt;"CM")*(H1347+I1347+J1347+K1347+L1347+N1347))</f>
        <v>0</v>
      </c>
    </row>
    <row r="1348" spans="1:28" ht="15.75" thickBot="1" x14ac:dyDescent="0.3">
      <c r="A1348" s="18" t="s">
        <v>22</v>
      </c>
      <c r="B1348" s="18" t="s">
        <v>22</v>
      </c>
      <c r="C1348" s="18" t="s">
        <v>149</v>
      </c>
      <c r="D1348" s="27" t="s">
        <v>271</v>
      </c>
      <c r="E1348" s="18" t="s">
        <v>150</v>
      </c>
      <c r="F1348" s="19">
        <v>42844</v>
      </c>
      <c r="G1348" s="27" t="s">
        <v>273</v>
      </c>
      <c r="H1348" s="21"/>
      <c r="I1348" s="21"/>
      <c r="J1348" s="23">
        <v>284.45999999999998</v>
      </c>
      <c r="K1348" s="21"/>
      <c r="L1348" s="21"/>
      <c r="M1348" s="21"/>
      <c r="N1348" s="21"/>
      <c r="O1348" s="23">
        <v>-1.51</v>
      </c>
      <c r="P1348" s="23">
        <v>-0.11</v>
      </c>
      <c r="Q1348" s="28">
        <f t="shared" si="42"/>
        <v>-1.62</v>
      </c>
      <c r="R1348" s="23">
        <v>18.75</v>
      </c>
      <c r="S1348" s="21"/>
      <c r="T1348" s="28">
        <f t="shared" si="43"/>
        <v>18.75</v>
      </c>
      <c r="U1348" s="21"/>
      <c r="W1348" s="135">
        <f t="array" ref="W1348">SUM(($D1348=W$25)*($G1348="CM")*($H1348:$P1348))</f>
        <v>282.83999999999997</v>
      </c>
      <c r="X1348" s="135">
        <f t="array" ref="X1348">SUM(($D1348=W$25)*($G1348&lt;&gt;"CM")*($H1348:$P1348))</f>
        <v>0</v>
      </c>
      <c r="AA1348" s="135">
        <f t="array" ref="AA1348">SUM(($D1348=AA$25)*($G1348="CM")*(H1348+I1348+J1348+K1348+L1348+N1348))</f>
        <v>0</v>
      </c>
      <c r="AB1348" s="135">
        <f t="array" ref="AB1348">SUM(($D1348=AA$25)*($G1348&lt;&gt;"CM")*(H1348+I1348+J1348+K1348+L1348+N1348))</f>
        <v>0</v>
      </c>
    </row>
    <row r="1349" spans="1:28" ht="15.75" thickBot="1" x14ac:dyDescent="0.3">
      <c r="A1349" s="18" t="s">
        <v>22</v>
      </c>
      <c r="B1349" s="18" t="s">
        <v>22</v>
      </c>
      <c r="C1349" s="18" t="s">
        <v>149</v>
      </c>
      <c r="D1349" s="27" t="s">
        <v>271</v>
      </c>
      <c r="E1349" s="18" t="s">
        <v>150</v>
      </c>
      <c r="F1349" s="19">
        <v>42845</v>
      </c>
      <c r="G1349" s="27" t="s">
        <v>273</v>
      </c>
      <c r="H1349" s="20"/>
      <c r="I1349" s="20"/>
      <c r="J1349" s="22">
        <v>465.48</v>
      </c>
      <c r="K1349" s="20"/>
      <c r="L1349" s="20"/>
      <c r="M1349" s="20"/>
      <c r="N1349" s="20"/>
      <c r="O1349" s="22">
        <v>-2.4500000000000002</v>
      </c>
      <c r="P1349" s="22">
        <v>-0.19</v>
      </c>
      <c r="Q1349" s="28">
        <f t="shared" si="42"/>
        <v>-2.64</v>
      </c>
      <c r="R1349" s="22">
        <v>30.69</v>
      </c>
      <c r="S1349" s="20"/>
      <c r="T1349" s="28">
        <f t="shared" si="43"/>
        <v>30.69</v>
      </c>
      <c r="U1349" s="20"/>
      <c r="W1349" s="135">
        <f t="array" ref="W1349">SUM(($D1349=W$25)*($G1349="CM")*($H1349:$P1349))</f>
        <v>462.84000000000003</v>
      </c>
      <c r="X1349" s="135">
        <f t="array" ref="X1349">SUM(($D1349=W$25)*($G1349&lt;&gt;"CM")*($H1349:$P1349))</f>
        <v>0</v>
      </c>
      <c r="AA1349" s="135">
        <f t="array" ref="AA1349">SUM(($D1349=AA$25)*($G1349="CM")*(H1349+I1349+J1349+K1349+L1349+N1349))</f>
        <v>0</v>
      </c>
      <c r="AB1349" s="135">
        <f t="array" ref="AB1349">SUM(($D1349=AA$25)*($G1349&lt;&gt;"CM")*(H1349+I1349+J1349+K1349+L1349+N1349))</f>
        <v>0</v>
      </c>
    </row>
    <row r="1350" spans="1:28" ht="15.75" thickBot="1" x14ac:dyDescent="0.3">
      <c r="A1350" s="18" t="s">
        <v>22</v>
      </c>
      <c r="B1350" s="18" t="s">
        <v>22</v>
      </c>
      <c r="C1350" s="18" t="s">
        <v>149</v>
      </c>
      <c r="D1350" s="27" t="s">
        <v>271</v>
      </c>
      <c r="E1350" s="18" t="s">
        <v>150</v>
      </c>
      <c r="F1350" s="19">
        <v>42855</v>
      </c>
      <c r="G1350" s="27" t="s">
        <v>273</v>
      </c>
      <c r="H1350" s="21"/>
      <c r="I1350" s="21"/>
      <c r="J1350" s="23">
        <v>2353.2600000000002</v>
      </c>
      <c r="K1350" s="21"/>
      <c r="L1350" s="21"/>
      <c r="M1350" s="21"/>
      <c r="N1350" s="21"/>
      <c r="O1350" s="23">
        <v>-11</v>
      </c>
      <c r="P1350" s="23">
        <v>-0.89</v>
      </c>
      <c r="Q1350" s="28">
        <f t="shared" si="42"/>
        <v>-11.89</v>
      </c>
      <c r="R1350" s="23">
        <v>155.26</v>
      </c>
      <c r="S1350" s="21"/>
      <c r="T1350" s="28">
        <f t="shared" si="43"/>
        <v>155.26</v>
      </c>
      <c r="U1350" s="21"/>
      <c r="W1350" s="135">
        <f t="array" ref="W1350">SUM(($D1350=W$25)*($G1350="CM")*($H1350:$P1350))</f>
        <v>2341.3700000000003</v>
      </c>
      <c r="X1350" s="135">
        <f t="array" ref="X1350">SUM(($D1350=W$25)*($G1350&lt;&gt;"CM")*($H1350:$P1350))</f>
        <v>0</v>
      </c>
      <c r="AA1350" s="135">
        <f t="array" ref="AA1350">SUM(($D1350=AA$25)*($G1350="CM")*(H1350+I1350+J1350+K1350+L1350+N1350))</f>
        <v>0</v>
      </c>
      <c r="AB1350" s="135">
        <f t="array" ref="AB1350">SUM(($D1350=AA$25)*($G1350&lt;&gt;"CM")*(H1350+I1350+J1350+K1350+L1350+N1350))</f>
        <v>0</v>
      </c>
    </row>
    <row r="1351" spans="1:28" ht="15.75" thickBot="1" x14ac:dyDescent="0.3">
      <c r="A1351" s="18" t="s">
        <v>22</v>
      </c>
      <c r="B1351" s="18" t="s">
        <v>22</v>
      </c>
      <c r="C1351" s="18" t="s">
        <v>151</v>
      </c>
      <c r="D1351" s="27" t="s">
        <v>271</v>
      </c>
      <c r="E1351" s="18" t="s">
        <v>152</v>
      </c>
      <c r="F1351" s="19">
        <v>42801</v>
      </c>
      <c r="G1351" s="27" t="s">
        <v>274</v>
      </c>
      <c r="H1351" s="20"/>
      <c r="I1351" s="20"/>
      <c r="J1351" s="22">
        <v>60.8</v>
      </c>
      <c r="K1351" s="20"/>
      <c r="L1351" s="20"/>
      <c r="M1351" s="20"/>
      <c r="N1351" s="20"/>
      <c r="O1351" s="22">
        <v>0.03</v>
      </c>
      <c r="P1351" s="22">
        <v>-7.0000000000000007E-2</v>
      </c>
      <c r="Q1351" s="28">
        <f t="shared" si="42"/>
        <v>-4.0000000000000008E-2</v>
      </c>
      <c r="R1351" s="22">
        <v>3.31</v>
      </c>
      <c r="S1351" s="20"/>
      <c r="T1351" s="28">
        <f t="shared" si="43"/>
        <v>3.31</v>
      </c>
      <c r="U1351" s="20"/>
      <c r="W1351" s="135">
        <f t="array" ref="W1351">SUM(($D1351=W$25)*($G1351="CM")*($H1351:$P1351))</f>
        <v>0</v>
      </c>
      <c r="X1351" s="135">
        <f t="array" ref="X1351">SUM(($D1351=W$25)*($G1351&lt;&gt;"CM")*($H1351:$P1351))</f>
        <v>60.76</v>
      </c>
      <c r="AA1351" s="135">
        <f t="array" ref="AA1351">SUM(($D1351=AA$25)*($G1351="CM")*(H1351+I1351+J1351+K1351+L1351+N1351))</f>
        <v>0</v>
      </c>
      <c r="AB1351" s="135">
        <f t="array" ref="AB1351">SUM(($D1351=AA$25)*($G1351&lt;&gt;"CM")*(H1351+I1351+J1351+K1351+L1351+N1351))</f>
        <v>0</v>
      </c>
    </row>
    <row r="1352" spans="1:28" ht="15.75" thickBot="1" x14ac:dyDescent="0.3">
      <c r="A1352" s="18" t="s">
        <v>22</v>
      </c>
      <c r="B1352" s="18" t="s">
        <v>22</v>
      </c>
      <c r="C1352" s="18" t="s">
        <v>151</v>
      </c>
      <c r="D1352" s="27" t="s">
        <v>271</v>
      </c>
      <c r="E1352" s="18" t="s">
        <v>152</v>
      </c>
      <c r="F1352" s="19">
        <v>42805</v>
      </c>
      <c r="G1352" s="27" t="s">
        <v>274</v>
      </c>
      <c r="H1352" s="21"/>
      <c r="I1352" s="21"/>
      <c r="J1352" s="23">
        <v>258.39999999999998</v>
      </c>
      <c r="K1352" s="21"/>
      <c r="L1352" s="21"/>
      <c r="M1352" s="21"/>
      <c r="N1352" s="21"/>
      <c r="O1352" s="23">
        <v>0.16</v>
      </c>
      <c r="P1352" s="23">
        <v>-0.32</v>
      </c>
      <c r="Q1352" s="28">
        <f t="shared" si="42"/>
        <v>-0.16</v>
      </c>
      <c r="R1352" s="23">
        <v>14.05</v>
      </c>
      <c r="S1352" s="21"/>
      <c r="T1352" s="28">
        <f t="shared" si="43"/>
        <v>14.05</v>
      </c>
      <c r="U1352" s="21"/>
      <c r="W1352" s="135">
        <f t="array" ref="W1352">SUM(($D1352=W$25)*($G1352="CM")*($H1352:$P1352))</f>
        <v>0</v>
      </c>
      <c r="X1352" s="135">
        <f t="array" ref="X1352">SUM(($D1352=W$25)*($G1352&lt;&gt;"CM")*($H1352:$P1352))</f>
        <v>258.24</v>
      </c>
      <c r="AA1352" s="135">
        <f t="array" ref="AA1352">SUM(($D1352=AA$25)*($G1352="CM")*(H1352+I1352+J1352+K1352+L1352+N1352))</f>
        <v>0</v>
      </c>
      <c r="AB1352" s="135">
        <f t="array" ref="AB1352">SUM(($D1352=AA$25)*($G1352&lt;&gt;"CM")*(H1352+I1352+J1352+K1352+L1352+N1352))</f>
        <v>0</v>
      </c>
    </row>
    <row r="1353" spans="1:28" ht="15.75" thickBot="1" x14ac:dyDescent="0.3">
      <c r="A1353" s="18" t="s">
        <v>22</v>
      </c>
      <c r="B1353" s="18" t="s">
        <v>22</v>
      </c>
      <c r="C1353" s="18" t="s">
        <v>151</v>
      </c>
      <c r="D1353" s="27" t="s">
        <v>271</v>
      </c>
      <c r="E1353" s="18" t="s">
        <v>152</v>
      </c>
      <c r="F1353" s="19">
        <v>42815</v>
      </c>
      <c r="G1353" s="27" t="s">
        <v>274</v>
      </c>
      <c r="H1353" s="20"/>
      <c r="I1353" s="20"/>
      <c r="J1353" s="22">
        <v>3.55</v>
      </c>
      <c r="K1353" s="20"/>
      <c r="L1353" s="20"/>
      <c r="M1353" s="20"/>
      <c r="N1353" s="20"/>
      <c r="O1353" s="22">
        <v>0</v>
      </c>
      <c r="P1353" s="22">
        <v>0</v>
      </c>
      <c r="Q1353" s="28">
        <f t="shared" si="42"/>
        <v>0</v>
      </c>
      <c r="R1353" s="22">
        <v>0.19</v>
      </c>
      <c r="S1353" s="20"/>
      <c r="T1353" s="28">
        <f t="shared" si="43"/>
        <v>0.19</v>
      </c>
      <c r="U1353" s="20"/>
      <c r="W1353" s="135">
        <f t="array" ref="W1353">SUM(($D1353=W$25)*($G1353="CM")*($H1353:$P1353))</f>
        <v>0</v>
      </c>
      <c r="X1353" s="135">
        <f t="array" ref="X1353">SUM(($D1353=W$25)*($G1353&lt;&gt;"CM")*($H1353:$P1353))</f>
        <v>3.55</v>
      </c>
      <c r="AA1353" s="135">
        <f t="array" ref="AA1353">SUM(($D1353=AA$25)*($G1353="CM")*(H1353+I1353+J1353+K1353+L1353+N1353))</f>
        <v>0</v>
      </c>
      <c r="AB1353" s="135">
        <f t="array" ref="AB1353">SUM(($D1353=AA$25)*($G1353&lt;&gt;"CM")*(H1353+I1353+J1353+K1353+L1353+N1353))</f>
        <v>0</v>
      </c>
    </row>
    <row r="1354" spans="1:28" ht="15.75" thickBot="1" x14ac:dyDescent="0.3">
      <c r="A1354" s="18" t="s">
        <v>22</v>
      </c>
      <c r="B1354" s="18" t="s">
        <v>22</v>
      </c>
      <c r="C1354" s="18" t="s">
        <v>151</v>
      </c>
      <c r="D1354" s="27" t="s">
        <v>271</v>
      </c>
      <c r="E1354" s="18" t="s">
        <v>152</v>
      </c>
      <c r="F1354" s="19">
        <v>42819</v>
      </c>
      <c r="G1354" s="27" t="s">
        <v>274</v>
      </c>
      <c r="H1354" s="21"/>
      <c r="I1354" s="21"/>
      <c r="J1354" s="23">
        <v>9.1199999999999992</v>
      </c>
      <c r="K1354" s="21"/>
      <c r="L1354" s="21"/>
      <c r="M1354" s="21"/>
      <c r="N1354" s="21"/>
      <c r="O1354" s="23">
        <v>0</v>
      </c>
      <c r="P1354" s="23">
        <v>-0.01</v>
      </c>
      <c r="Q1354" s="28">
        <f t="shared" si="42"/>
        <v>-0.01</v>
      </c>
      <c r="R1354" s="23">
        <v>0.5</v>
      </c>
      <c r="S1354" s="21"/>
      <c r="T1354" s="28">
        <f t="shared" si="43"/>
        <v>0.5</v>
      </c>
      <c r="U1354" s="21"/>
      <c r="W1354" s="135">
        <f t="array" ref="W1354">SUM(($D1354=W$25)*($G1354="CM")*($H1354:$P1354))</f>
        <v>0</v>
      </c>
      <c r="X1354" s="135">
        <f t="array" ref="X1354">SUM(($D1354=W$25)*($G1354&lt;&gt;"CM")*($H1354:$P1354))</f>
        <v>9.11</v>
      </c>
      <c r="AA1354" s="135">
        <f t="array" ref="AA1354">SUM(($D1354=AA$25)*($G1354="CM")*(H1354+I1354+J1354+K1354+L1354+N1354))</f>
        <v>0</v>
      </c>
      <c r="AB1354" s="135">
        <f t="array" ref="AB1354">SUM(($D1354=AA$25)*($G1354&lt;&gt;"CM")*(H1354+I1354+J1354+K1354+L1354+N1354))</f>
        <v>0</v>
      </c>
    </row>
    <row r="1355" spans="1:28" ht="15.75" thickBot="1" x14ac:dyDescent="0.3">
      <c r="A1355" s="18" t="s">
        <v>22</v>
      </c>
      <c r="B1355" s="18" t="s">
        <v>22</v>
      </c>
      <c r="C1355" s="18" t="s">
        <v>151</v>
      </c>
      <c r="D1355" s="27" t="s">
        <v>271</v>
      </c>
      <c r="E1355" s="18" t="s">
        <v>152</v>
      </c>
      <c r="F1355" s="19">
        <v>42828</v>
      </c>
      <c r="G1355" s="27" t="s">
        <v>273</v>
      </c>
      <c r="H1355" s="20"/>
      <c r="I1355" s="20"/>
      <c r="J1355" s="22">
        <v>395.2</v>
      </c>
      <c r="K1355" s="20"/>
      <c r="L1355" s="20"/>
      <c r="M1355" s="20"/>
      <c r="N1355" s="20"/>
      <c r="O1355" s="22">
        <v>-1.84</v>
      </c>
      <c r="P1355" s="22">
        <v>-0.24</v>
      </c>
      <c r="Q1355" s="28">
        <f t="shared" si="42"/>
        <v>-2.08</v>
      </c>
      <c r="R1355" s="22">
        <v>26</v>
      </c>
      <c r="S1355" s="20"/>
      <c r="T1355" s="28">
        <f t="shared" si="43"/>
        <v>26</v>
      </c>
      <c r="U1355" s="20"/>
      <c r="W1355" s="135">
        <f t="array" ref="W1355">SUM(($D1355=W$25)*($G1355="CM")*($H1355:$P1355))</f>
        <v>393.12</v>
      </c>
      <c r="X1355" s="135">
        <f t="array" ref="X1355">SUM(($D1355=W$25)*($G1355&lt;&gt;"CM")*($H1355:$P1355))</f>
        <v>0</v>
      </c>
      <c r="AA1355" s="135">
        <f t="array" ref="AA1355">SUM(($D1355=AA$25)*($G1355="CM")*(H1355+I1355+J1355+K1355+L1355+N1355))</f>
        <v>0</v>
      </c>
      <c r="AB1355" s="135">
        <f t="array" ref="AB1355">SUM(($D1355=AA$25)*($G1355&lt;&gt;"CM")*(H1355+I1355+J1355+K1355+L1355+N1355))</f>
        <v>0</v>
      </c>
    </row>
    <row r="1356" spans="1:28" ht="15.75" thickBot="1" x14ac:dyDescent="0.3">
      <c r="A1356" s="18" t="s">
        <v>22</v>
      </c>
      <c r="B1356" s="18" t="s">
        <v>22</v>
      </c>
      <c r="C1356" s="18" t="s">
        <v>151</v>
      </c>
      <c r="D1356" s="27" t="s">
        <v>271</v>
      </c>
      <c r="E1356" s="18" t="s">
        <v>152</v>
      </c>
      <c r="F1356" s="19">
        <v>42829</v>
      </c>
      <c r="G1356" s="27" t="s">
        <v>273</v>
      </c>
      <c r="H1356" s="21"/>
      <c r="I1356" s="21"/>
      <c r="J1356" s="23">
        <v>608</v>
      </c>
      <c r="K1356" s="21"/>
      <c r="L1356" s="21"/>
      <c r="M1356" s="21"/>
      <c r="N1356" s="21"/>
      <c r="O1356" s="23">
        <v>-2.91</v>
      </c>
      <c r="P1356" s="23">
        <v>-0.28999999999999998</v>
      </c>
      <c r="Q1356" s="28">
        <f t="shared" si="42"/>
        <v>-3.2</v>
      </c>
      <c r="R1356" s="23">
        <v>40.06</v>
      </c>
      <c r="S1356" s="21"/>
      <c r="T1356" s="28">
        <f t="shared" si="43"/>
        <v>40.06</v>
      </c>
      <c r="U1356" s="21"/>
      <c r="W1356" s="135">
        <f t="array" ref="W1356">SUM(($D1356=W$25)*($G1356="CM")*($H1356:$P1356))</f>
        <v>604.80000000000007</v>
      </c>
      <c r="X1356" s="135">
        <f t="array" ref="X1356">SUM(($D1356=W$25)*($G1356&lt;&gt;"CM")*($H1356:$P1356))</f>
        <v>0</v>
      </c>
      <c r="AA1356" s="135">
        <f t="array" ref="AA1356">SUM(($D1356=AA$25)*($G1356="CM")*(H1356+I1356+J1356+K1356+L1356+N1356))</f>
        <v>0</v>
      </c>
      <c r="AB1356" s="135">
        <f t="array" ref="AB1356">SUM(($D1356=AA$25)*($G1356&lt;&gt;"CM")*(H1356+I1356+J1356+K1356+L1356+N1356))</f>
        <v>0</v>
      </c>
    </row>
    <row r="1357" spans="1:28" ht="15.75" thickBot="1" x14ac:dyDescent="0.3">
      <c r="A1357" s="18" t="s">
        <v>22</v>
      </c>
      <c r="B1357" s="18" t="s">
        <v>22</v>
      </c>
      <c r="C1357" s="18" t="s">
        <v>151</v>
      </c>
      <c r="D1357" s="27" t="s">
        <v>271</v>
      </c>
      <c r="E1357" s="18" t="s">
        <v>152</v>
      </c>
      <c r="F1357" s="19">
        <v>42830</v>
      </c>
      <c r="G1357" s="27" t="s">
        <v>273</v>
      </c>
      <c r="H1357" s="20"/>
      <c r="I1357" s="20"/>
      <c r="J1357" s="22">
        <v>456</v>
      </c>
      <c r="K1357" s="20"/>
      <c r="L1357" s="20"/>
      <c r="M1357" s="20"/>
      <c r="N1357" s="20"/>
      <c r="O1357" s="22">
        <v>-2.2000000000000002</v>
      </c>
      <c r="P1357" s="22">
        <v>-0.24</v>
      </c>
      <c r="Q1357" s="28">
        <f t="shared" si="42"/>
        <v>-2.4400000000000004</v>
      </c>
      <c r="R1357" s="22">
        <v>30.03</v>
      </c>
      <c r="S1357" s="20"/>
      <c r="T1357" s="28">
        <f t="shared" si="43"/>
        <v>30.03</v>
      </c>
      <c r="U1357" s="20"/>
      <c r="W1357" s="135">
        <f t="array" ref="W1357">SUM(($D1357=W$25)*($G1357="CM")*($H1357:$P1357))</f>
        <v>453.56</v>
      </c>
      <c r="X1357" s="135">
        <f t="array" ref="X1357">SUM(($D1357=W$25)*($G1357&lt;&gt;"CM")*($H1357:$P1357))</f>
        <v>0</v>
      </c>
      <c r="AA1357" s="135">
        <f t="array" ref="AA1357">SUM(($D1357=AA$25)*($G1357="CM")*(H1357+I1357+J1357+K1357+L1357+N1357))</f>
        <v>0</v>
      </c>
      <c r="AB1357" s="135">
        <f t="array" ref="AB1357">SUM(($D1357=AA$25)*($G1357&lt;&gt;"CM")*(H1357+I1357+J1357+K1357+L1357+N1357))</f>
        <v>0</v>
      </c>
    </row>
    <row r="1358" spans="1:28" ht="15.75" thickBot="1" x14ac:dyDescent="0.3">
      <c r="A1358" s="18" t="s">
        <v>22</v>
      </c>
      <c r="B1358" s="18" t="s">
        <v>22</v>
      </c>
      <c r="C1358" s="18" t="s">
        <v>151</v>
      </c>
      <c r="D1358" s="27" t="s">
        <v>271</v>
      </c>
      <c r="E1358" s="18" t="s">
        <v>152</v>
      </c>
      <c r="F1358" s="19">
        <v>42831</v>
      </c>
      <c r="G1358" s="27" t="s">
        <v>273</v>
      </c>
      <c r="H1358" s="21"/>
      <c r="I1358" s="21"/>
      <c r="J1358" s="23">
        <v>1398.4</v>
      </c>
      <c r="K1358" s="21"/>
      <c r="L1358" s="21"/>
      <c r="M1358" s="21"/>
      <c r="N1358" s="21"/>
      <c r="O1358" s="23">
        <v>-6.67</v>
      </c>
      <c r="P1358" s="23">
        <v>-0.56000000000000005</v>
      </c>
      <c r="Q1358" s="28">
        <f t="shared" si="42"/>
        <v>-7.23</v>
      </c>
      <c r="R1358" s="23">
        <v>92.21</v>
      </c>
      <c r="S1358" s="21"/>
      <c r="T1358" s="28">
        <f t="shared" si="43"/>
        <v>92.21</v>
      </c>
      <c r="U1358" s="21"/>
      <c r="W1358" s="135">
        <f t="array" ref="W1358">SUM(($D1358=W$25)*($G1358="CM")*($H1358:$P1358))</f>
        <v>1391.17</v>
      </c>
      <c r="X1358" s="135">
        <f t="array" ref="X1358">SUM(($D1358=W$25)*($G1358&lt;&gt;"CM")*($H1358:$P1358))</f>
        <v>0</v>
      </c>
      <c r="AA1358" s="135">
        <f t="array" ref="AA1358">SUM(($D1358=AA$25)*($G1358="CM")*(H1358+I1358+J1358+K1358+L1358+N1358))</f>
        <v>0</v>
      </c>
      <c r="AB1358" s="135">
        <f t="array" ref="AB1358">SUM(($D1358=AA$25)*($G1358&lt;&gt;"CM")*(H1358+I1358+J1358+K1358+L1358+N1358))</f>
        <v>0</v>
      </c>
    </row>
    <row r="1359" spans="1:28" ht="15.75" thickBot="1" x14ac:dyDescent="0.3">
      <c r="A1359" s="18" t="s">
        <v>22</v>
      </c>
      <c r="B1359" s="18" t="s">
        <v>22</v>
      </c>
      <c r="C1359" s="18" t="s">
        <v>151</v>
      </c>
      <c r="D1359" s="27" t="s">
        <v>271</v>
      </c>
      <c r="E1359" s="18" t="s">
        <v>152</v>
      </c>
      <c r="F1359" s="19">
        <v>42832</v>
      </c>
      <c r="G1359" s="27" t="s">
        <v>273</v>
      </c>
      <c r="H1359" s="20"/>
      <c r="I1359" s="20"/>
      <c r="J1359" s="22">
        <v>516.79999999999995</v>
      </c>
      <c r="K1359" s="20"/>
      <c r="L1359" s="20"/>
      <c r="M1359" s="20"/>
      <c r="N1359" s="20"/>
      <c r="O1359" s="22">
        <v>-2.41</v>
      </c>
      <c r="P1359" s="22">
        <v>-0.27</v>
      </c>
      <c r="Q1359" s="28">
        <f t="shared" si="42"/>
        <v>-2.68</v>
      </c>
      <c r="R1359" s="22">
        <v>34.04</v>
      </c>
      <c r="S1359" s="20"/>
      <c r="T1359" s="28">
        <f t="shared" si="43"/>
        <v>34.04</v>
      </c>
      <c r="U1359" s="20"/>
      <c r="W1359" s="135">
        <f t="array" ref="W1359">SUM(($D1359=W$25)*($G1359="CM")*($H1359:$P1359))</f>
        <v>514.12</v>
      </c>
      <c r="X1359" s="135">
        <f t="array" ref="X1359">SUM(($D1359=W$25)*($G1359&lt;&gt;"CM")*($H1359:$P1359))</f>
        <v>0</v>
      </c>
      <c r="AA1359" s="135">
        <f t="array" ref="AA1359">SUM(($D1359=AA$25)*($G1359="CM")*(H1359+I1359+J1359+K1359+L1359+N1359))</f>
        <v>0</v>
      </c>
      <c r="AB1359" s="135">
        <f t="array" ref="AB1359">SUM(($D1359=AA$25)*($G1359&lt;&gt;"CM")*(H1359+I1359+J1359+K1359+L1359+N1359))</f>
        <v>0</v>
      </c>
    </row>
    <row r="1360" spans="1:28" ht="15.75" thickBot="1" x14ac:dyDescent="0.3">
      <c r="A1360" s="18" t="s">
        <v>22</v>
      </c>
      <c r="B1360" s="18" t="s">
        <v>22</v>
      </c>
      <c r="C1360" s="18" t="s">
        <v>151</v>
      </c>
      <c r="D1360" s="27" t="s">
        <v>271</v>
      </c>
      <c r="E1360" s="18" t="s">
        <v>152</v>
      </c>
      <c r="F1360" s="19">
        <v>42833</v>
      </c>
      <c r="G1360" s="27" t="s">
        <v>273</v>
      </c>
      <c r="H1360" s="21"/>
      <c r="I1360" s="21"/>
      <c r="J1360" s="23">
        <v>1155.2</v>
      </c>
      <c r="K1360" s="21"/>
      <c r="L1360" s="21"/>
      <c r="M1360" s="21"/>
      <c r="N1360" s="21"/>
      <c r="O1360" s="23">
        <v>-5.47</v>
      </c>
      <c r="P1360" s="23">
        <v>-0.49</v>
      </c>
      <c r="Q1360" s="28">
        <f t="shared" si="42"/>
        <v>-5.96</v>
      </c>
      <c r="R1360" s="23">
        <v>76.150000000000006</v>
      </c>
      <c r="S1360" s="21"/>
      <c r="T1360" s="28">
        <f t="shared" si="43"/>
        <v>76.150000000000006</v>
      </c>
      <c r="U1360" s="21"/>
      <c r="W1360" s="135">
        <f t="array" ref="W1360">SUM(($D1360=W$25)*($G1360="CM")*($H1360:$P1360))</f>
        <v>1149.24</v>
      </c>
      <c r="X1360" s="135">
        <f t="array" ref="X1360">SUM(($D1360=W$25)*($G1360&lt;&gt;"CM")*($H1360:$P1360))</f>
        <v>0</v>
      </c>
      <c r="AA1360" s="135">
        <f t="array" ref="AA1360">SUM(($D1360=AA$25)*($G1360="CM")*(H1360+I1360+J1360+K1360+L1360+N1360))</f>
        <v>0</v>
      </c>
      <c r="AB1360" s="135">
        <f t="array" ref="AB1360">SUM(($D1360=AA$25)*($G1360&lt;&gt;"CM")*(H1360+I1360+J1360+K1360+L1360+N1360))</f>
        <v>0</v>
      </c>
    </row>
    <row r="1361" spans="1:28" ht="15.75" thickBot="1" x14ac:dyDescent="0.3">
      <c r="A1361" s="18" t="s">
        <v>22</v>
      </c>
      <c r="B1361" s="18" t="s">
        <v>22</v>
      </c>
      <c r="C1361" s="18" t="s">
        <v>151</v>
      </c>
      <c r="D1361" s="27" t="s">
        <v>271</v>
      </c>
      <c r="E1361" s="18" t="s">
        <v>152</v>
      </c>
      <c r="F1361" s="19">
        <v>42834</v>
      </c>
      <c r="G1361" s="27" t="s">
        <v>273</v>
      </c>
      <c r="H1361" s="20"/>
      <c r="I1361" s="20"/>
      <c r="J1361" s="22">
        <v>334.4</v>
      </c>
      <c r="K1361" s="20"/>
      <c r="L1361" s="20"/>
      <c r="M1361" s="20"/>
      <c r="N1361" s="20"/>
      <c r="O1361" s="22">
        <v>-1.58</v>
      </c>
      <c r="P1361" s="22">
        <v>-0.16</v>
      </c>
      <c r="Q1361" s="28">
        <f t="shared" si="42"/>
        <v>-1.74</v>
      </c>
      <c r="R1361" s="22">
        <v>22.03</v>
      </c>
      <c r="S1361" s="20"/>
      <c r="T1361" s="28">
        <f t="shared" si="43"/>
        <v>22.03</v>
      </c>
      <c r="U1361" s="20"/>
      <c r="W1361" s="135">
        <f t="array" ref="W1361">SUM(($D1361=W$25)*($G1361="CM")*($H1361:$P1361))</f>
        <v>332.65999999999997</v>
      </c>
      <c r="X1361" s="135">
        <f t="array" ref="X1361">SUM(($D1361=W$25)*($G1361&lt;&gt;"CM")*($H1361:$P1361))</f>
        <v>0</v>
      </c>
      <c r="AA1361" s="135">
        <f t="array" ref="AA1361">SUM(($D1361=AA$25)*($G1361="CM")*(H1361+I1361+J1361+K1361+L1361+N1361))</f>
        <v>0</v>
      </c>
      <c r="AB1361" s="135">
        <f t="array" ref="AB1361">SUM(($D1361=AA$25)*($G1361&lt;&gt;"CM")*(H1361+I1361+J1361+K1361+L1361+N1361))</f>
        <v>0</v>
      </c>
    </row>
    <row r="1362" spans="1:28" ht="15.75" thickBot="1" x14ac:dyDescent="0.3">
      <c r="A1362" s="18" t="s">
        <v>22</v>
      </c>
      <c r="B1362" s="18" t="s">
        <v>22</v>
      </c>
      <c r="C1362" s="18" t="s">
        <v>151</v>
      </c>
      <c r="D1362" s="27" t="s">
        <v>271</v>
      </c>
      <c r="E1362" s="18" t="s">
        <v>152</v>
      </c>
      <c r="F1362" s="19">
        <v>42835</v>
      </c>
      <c r="G1362" s="27" t="s">
        <v>273</v>
      </c>
      <c r="H1362" s="21"/>
      <c r="I1362" s="21"/>
      <c r="J1362" s="23">
        <v>1307.2</v>
      </c>
      <c r="K1362" s="21"/>
      <c r="L1362" s="21"/>
      <c r="M1362" s="21"/>
      <c r="N1362" s="21"/>
      <c r="O1362" s="23">
        <v>-6.49</v>
      </c>
      <c r="P1362" s="23">
        <v>-0.56999999999999995</v>
      </c>
      <c r="Q1362" s="28">
        <f t="shared" si="42"/>
        <v>-7.0600000000000005</v>
      </c>
      <c r="R1362" s="23">
        <v>86.12</v>
      </c>
      <c r="S1362" s="21"/>
      <c r="T1362" s="28">
        <f t="shared" si="43"/>
        <v>86.12</v>
      </c>
      <c r="U1362" s="21"/>
      <c r="W1362" s="135">
        <f t="array" ref="W1362">SUM(($D1362=W$25)*($G1362="CM")*($H1362:$P1362))</f>
        <v>1300.1400000000001</v>
      </c>
      <c r="X1362" s="135">
        <f t="array" ref="X1362">SUM(($D1362=W$25)*($G1362&lt;&gt;"CM")*($H1362:$P1362))</f>
        <v>0</v>
      </c>
      <c r="AA1362" s="135">
        <f t="array" ref="AA1362">SUM(($D1362=AA$25)*($G1362="CM")*(H1362+I1362+J1362+K1362+L1362+N1362))</f>
        <v>0</v>
      </c>
      <c r="AB1362" s="135">
        <f t="array" ref="AB1362">SUM(($D1362=AA$25)*($G1362&lt;&gt;"CM")*(H1362+I1362+J1362+K1362+L1362+N1362))</f>
        <v>0</v>
      </c>
    </row>
    <row r="1363" spans="1:28" ht="15.75" thickBot="1" x14ac:dyDescent="0.3">
      <c r="A1363" s="18" t="s">
        <v>22</v>
      </c>
      <c r="B1363" s="18" t="s">
        <v>22</v>
      </c>
      <c r="C1363" s="18" t="s">
        <v>151</v>
      </c>
      <c r="D1363" s="27" t="s">
        <v>271</v>
      </c>
      <c r="E1363" s="18" t="s">
        <v>152</v>
      </c>
      <c r="F1363" s="19">
        <v>42836</v>
      </c>
      <c r="G1363" s="27" t="s">
        <v>273</v>
      </c>
      <c r="H1363" s="20"/>
      <c r="I1363" s="20"/>
      <c r="J1363" s="22">
        <v>1124.8</v>
      </c>
      <c r="K1363" s="20"/>
      <c r="L1363" s="20"/>
      <c r="M1363" s="20"/>
      <c r="N1363" s="20"/>
      <c r="O1363" s="22">
        <v>-5.25</v>
      </c>
      <c r="P1363" s="22">
        <v>-0.44</v>
      </c>
      <c r="Q1363" s="28">
        <f t="shared" si="42"/>
        <v>-5.69</v>
      </c>
      <c r="R1363" s="22">
        <v>74.19</v>
      </c>
      <c r="S1363" s="20"/>
      <c r="T1363" s="28">
        <f t="shared" si="43"/>
        <v>74.19</v>
      </c>
      <c r="U1363" s="20"/>
      <c r="W1363" s="135">
        <f t="array" ref="W1363">SUM(($D1363=W$25)*($G1363="CM")*($H1363:$P1363))</f>
        <v>1119.1099999999999</v>
      </c>
      <c r="X1363" s="135">
        <f t="array" ref="X1363">SUM(($D1363=W$25)*($G1363&lt;&gt;"CM")*($H1363:$P1363))</f>
        <v>0</v>
      </c>
      <c r="AA1363" s="135">
        <f t="array" ref="AA1363">SUM(($D1363=AA$25)*($G1363="CM")*(H1363+I1363+J1363+K1363+L1363+N1363))</f>
        <v>0</v>
      </c>
      <c r="AB1363" s="135">
        <f t="array" ref="AB1363">SUM(($D1363=AA$25)*($G1363&lt;&gt;"CM")*(H1363+I1363+J1363+K1363+L1363+N1363))</f>
        <v>0</v>
      </c>
    </row>
    <row r="1364" spans="1:28" ht="15.75" thickBot="1" x14ac:dyDescent="0.3">
      <c r="A1364" s="18" t="s">
        <v>22</v>
      </c>
      <c r="B1364" s="18" t="s">
        <v>22</v>
      </c>
      <c r="C1364" s="18" t="s">
        <v>151</v>
      </c>
      <c r="D1364" s="27" t="s">
        <v>271</v>
      </c>
      <c r="E1364" s="18" t="s">
        <v>152</v>
      </c>
      <c r="F1364" s="19">
        <v>42837</v>
      </c>
      <c r="G1364" s="27" t="s">
        <v>273</v>
      </c>
      <c r="H1364" s="21"/>
      <c r="I1364" s="21"/>
      <c r="J1364" s="23">
        <v>1398.4</v>
      </c>
      <c r="K1364" s="21"/>
      <c r="L1364" s="21"/>
      <c r="M1364" s="21"/>
      <c r="N1364" s="21"/>
      <c r="O1364" s="23">
        <v>-6.48</v>
      </c>
      <c r="P1364" s="23">
        <v>-0.59</v>
      </c>
      <c r="Q1364" s="28">
        <f t="shared" si="42"/>
        <v>-7.07</v>
      </c>
      <c r="R1364" s="23">
        <v>92.21</v>
      </c>
      <c r="S1364" s="21"/>
      <c r="T1364" s="28">
        <f t="shared" si="43"/>
        <v>92.21</v>
      </c>
      <c r="U1364" s="21"/>
      <c r="W1364" s="135">
        <f t="array" ref="W1364">SUM(($D1364=W$25)*($G1364="CM")*($H1364:$P1364))</f>
        <v>1391.3300000000002</v>
      </c>
      <c r="X1364" s="135">
        <f t="array" ref="X1364">SUM(($D1364=W$25)*($G1364&lt;&gt;"CM")*($H1364:$P1364))</f>
        <v>0</v>
      </c>
      <c r="AA1364" s="135">
        <f t="array" ref="AA1364">SUM(($D1364=AA$25)*($G1364="CM")*(H1364+I1364+J1364+K1364+L1364+N1364))</f>
        <v>0</v>
      </c>
      <c r="AB1364" s="135">
        <f t="array" ref="AB1364">SUM(($D1364=AA$25)*($G1364&lt;&gt;"CM")*(H1364+I1364+J1364+K1364+L1364+N1364))</f>
        <v>0</v>
      </c>
    </row>
    <row r="1365" spans="1:28" ht="15.75" thickBot="1" x14ac:dyDescent="0.3">
      <c r="A1365" s="18" t="s">
        <v>22</v>
      </c>
      <c r="B1365" s="18" t="s">
        <v>22</v>
      </c>
      <c r="C1365" s="18" t="s">
        <v>151</v>
      </c>
      <c r="D1365" s="27" t="s">
        <v>271</v>
      </c>
      <c r="E1365" s="18" t="s">
        <v>152</v>
      </c>
      <c r="F1365" s="19">
        <v>42838</v>
      </c>
      <c r="G1365" s="27" t="s">
        <v>273</v>
      </c>
      <c r="H1365" s="20"/>
      <c r="I1365" s="20"/>
      <c r="J1365" s="22">
        <v>638.4</v>
      </c>
      <c r="K1365" s="20"/>
      <c r="L1365" s="20"/>
      <c r="M1365" s="20"/>
      <c r="N1365" s="20"/>
      <c r="O1365" s="22">
        <v>-2.94</v>
      </c>
      <c r="P1365" s="22">
        <v>-0.36</v>
      </c>
      <c r="Q1365" s="28">
        <f t="shared" si="42"/>
        <v>-3.3</v>
      </c>
      <c r="R1365" s="22">
        <v>42.05</v>
      </c>
      <c r="S1365" s="20"/>
      <c r="T1365" s="28">
        <f t="shared" si="43"/>
        <v>42.05</v>
      </c>
      <c r="U1365" s="20"/>
      <c r="W1365" s="135">
        <f t="array" ref="W1365">SUM(($D1365=W$25)*($G1365="CM")*($H1365:$P1365))</f>
        <v>635.09999999999991</v>
      </c>
      <c r="X1365" s="135">
        <f t="array" ref="X1365">SUM(($D1365=W$25)*($G1365&lt;&gt;"CM")*($H1365:$P1365))</f>
        <v>0</v>
      </c>
      <c r="AA1365" s="135">
        <f t="array" ref="AA1365">SUM(($D1365=AA$25)*($G1365="CM")*(H1365+I1365+J1365+K1365+L1365+N1365))</f>
        <v>0</v>
      </c>
      <c r="AB1365" s="135">
        <f t="array" ref="AB1365">SUM(($D1365=AA$25)*($G1365&lt;&gt;"CM")*(H1365+I1365+J1365+K1365+L1365+N1365))</f>
        <v>0</v>
      </c>
    </row>
    <row r="1366" spans="1:28" ht="15.75" thickBot="1" x14ac:dyDescent="0.3">
      <c r="A1366" s="18" t="s">
        <v>22</v>
      </c>
      <c r="B1366" s="18" t="s">
        <v>22</v>
      </c>
      <c r="C1366" s="18" t="s">
        <v>151</v>
      </c>
      <c r="D1366" s="27" t="s">
        <v>271</v>
      </c>
      <c r="E1366" s="18" t="s">
        <v>152</v>
      </c>
      <c r="F1366" s="19">
        <v>42839</v>
      </c>
      <c r="G1366" s="27" t="s">
        <v>273</v>
      </c>
      <c r="H1366" s="21"/>
      <c r="I1366" s="21"/>
      <c r="J1366" s="23">
        <v>592.79999999999995</v>
      </c>
      <c r="K1366" s="21"/>
      <c r="L1366" s="21"/>
      <c r="M1366" s="21"/>
      <c r="N1366" s="21"/>
      <c r="O1366" s="23">
        <v>-2.91</v>
      </c>
      <c r="P1366" s="23">
        <v>-0.28999999999999998</v>
      </c>
      <c r="Q1366" s="28">
        <f t="shared" si="42"/>
        <v>-3.2</v>
      </c>
      <c r="R1366" s="23">
        <v>39.04</v>
      </c>
      <c r="S1366" s="21"/>
      <c r="T1366" s="28">
        <f t="shared" si="43"/>
        <v>39.04</v>
      </c>
      <c r="U1366" s="21"/>
      <c r="W1366" s="135">
        <f t="array" ref="W1366">SUM(($D1366=W$25)*($G1366="CM")*($H1366:$P1366))</f>
        <v>589.6</v>
      </c>
      <c r="X1366" s="135">
        <f t="array" ref="X1366">SUM(($D1366=W$25)*($G1366&lt;&gt;"CM")*($H1366:$P1366))</f>
        <v>0</v>
      </c>
      <c r="AA1366" s="135">
        <f t="array" ref="AA1366">SUM(($D1366=AA$25)*($G1366="CM")*(H1366+I1366+J1366+K1366+L1366+N1366))</f>
        <v>0</v>
      </c>
      <c r="AB1366" s="135">
        <f t="array" ref="AB1366">SUM(($D1366=AA$25)*($G1366&lt;&gt;"CM")*(H1366+I1366+J1366+K1366+L1366+N1366))</f>
        <v>0</v>
      </c>
    </row>
    <row r="1367" spans="1:28" ht="15.75" thickBot="1" x14ac:dyDescent="0.3">
      <c r="A1367" s="18" t="s">
        <v>22</v>
      </c>
      <c r="B1367" s="18" t="s">
        <v>22</v>
      </c>
      <c r="C1367" s="18" t="s">
        <v>151</v>
      </c>
      <c r="D1367" s="27" t="s">
        <v>271</v>
      </c>
      <c r="E1367" s="18" t="s">
        <v>152</v>
      </c>
      <c r="F1367" s="19">
        <v>42840</v>
      </c>
      <c r="G1367" s="27" t="s">
        <v>273</v>
      </c>
      <c r="H1367" s="20"/>
      <c r="I1367" s="20"/>
      <c r="J1367" s="22">
        <v>699.2</v>
      </c>
      <c r="K1367" s="20"/>
      <c r="L1367" s="20"/>
      <c r="M1367" s="20"/>
      <c r="N1367" s="20"/>
      <c r="O1367" s="22">
        <v>-3.48</v>
      </c>
      <c r="P1367" s="22">
        <v>-0.32</v>
      </c>
      <c r="Q1367" s="28">
        <f t="shared" si="42"/>
        <v>-3.8</v>
      </c>
      <c r="R1367" s="22">
        <v>46.06</v>
      </c>
      <c r="S1367" s="20"/>
      <c r="T1367" s="28">
        <f t="shared" si="43"/>
        <v>46.06</v>
      </c>
      <c r="U1367" s="20"/>
      <c r="W1367" s="135">
        <f t="array" ref="W1367">SUM(($D1367=W$25)*($G1367="CM")*($H1367:$P1367))</f>
        <v>695.4</v>
      </c>
      <c r="X1367" s="135">
        <f t="array" ref="X1367">SUM(($D1367=W$25)*($G1367&lt;&gt;"CM")*($H1367:$P1367))</f>
        <v>0</v>
      </c>
      <c r="AA1367" s="135">
        <f t="array" ref="AA1367">SUM(($D1367=AA$25)*($G1367="CM")*(H1367+I1367+J1367+K1367+L1367+N1367))</f>
        <v>0</v>
      </c>
      <c r="AB1367" s="135">
        <f t="array" ref="AB1367">SUM(($D1367=AA$25)*($G1367&lt;&gt;"CM")*(H1367+I1367+J1367+K1367+L1367+N1367))</f>
        <v>0</v>
      </c>
    </row>
    <row r="1368" spans="1:28" ht="15.75" thickBot="1" x14ac:dyDescent="0.3">
      <c r="A1368" s="18" t="s">
        <v>22</v>
      </c>
      <c r="B1368" s="18" t="s">
        <v>22</v>
      </c>
      <c r="C1368" s="18" t="s">
        <v>151</v>
      </c>
      <c r="D1368" s="27" t="s">
        <v>271</v>
      </c>
      <c r="E1368" s="18" t="s">
        <v>152</v>
      </c>
      <c r="F1368" s="19">
        <v>42841</v>
      </c>
      <c r="G1368" s="27" t="s">
        <v>273</v>
      </c>
      <c r="H1368" s="21"/>
      <c r="I1368" s="21"/>
      <c r="J1368" s="23">
        <v>1550.4</v>
      </c>
      <c r="K1368" s="21"/>
      <c r="L1368" s="21"/>
      <c r="M1368" s="21"/>
      <c r="N1368" s="21"/>
      <c r="O1368" s="23">
        <v>-7.29</v>
      </c>
      <c r="P1368" s="23">
        <v>-0.6</v>
      </c>
      <c r="Q1368" s="28">
        <f t="shared" si="42"/>
        <v>-7.89</v>
      </c>
      <c r="R1368" s="23">
        <v>102.25</v>
      </c>
      <c r="S1368" s="21"/>
      <c r="T1368" s="28">
        <f t="shared" si="43"/>
        <v>102.25</v>
      </c>
      <c r="U1368" s="21"/>
      <c r="W1368" s="135">
        <f t="array" ref="W1368">SUM(($D1368=W$25)*($G1368="CM")*($H1368:$P1368))</f>
        <v>1542.5100000000002</v>
      </c>
      <c r="X1368" s="135">
        <f t="array" ref="X1368">SUM(($D1368=W$25)*($G1368&lt;&gt;"CM")*($H1368:$P1368))</f>
        <v>0</v>
      </c>
      <c r="AA1368" s="135">
        <f t="array" ref="AA1368">SUM(($D1368=AA$25)*($G1368="CM")*(H1368+I1368+J1368+K1368+L1368+N1368))</f>
        <v>0</v>
      </c>
      <c r="AB1368" s="135">
        <f t="array" ref="AB1368">SUM(($D1368=AA$25)*($G1368&lt;&gt;"CM")*(H1368+I1368+J1368+K1368+L1368+N1368))</f>
        <v>0</v>
      </c>
    </row>
    <row r="1369" spans="1:28" ht="15.75" thickBot="1" x14ac:dyDescent="0.3">
      <c r="A1369" s="18" t="s">
        <v>22</v>
      </c>
      <c r="B1369" s="18" t="s">
        <v>22</v>
      </c>
      <c r="C1369" s="18" t="s">
        <v>151</v>
      </c>
      <c r="D1369" s="27" t="s">
        <v>271</v>
      </c>
      <c r="E1369" s="18" t="s">
        <v>152</v>
      </c>
      <c r="F1369" s="19">
        <v>42842</v>
      </c>
      <c r="G1369" s="27" t="s">
        <v>273</v>
      </c>
      <c r="H1369" s="20"/>
      <c r="I1369" s="20"/>
      <c r="J1369" s="22">
        <v>714.4</v>
      </c>
      <c r="K1369" s="20"/>
      <c r="L1369" s="20"/>
      <c r="M1369" s="20"/>
      <c r="N1369" s="20"/>
      <c r="O1369" s="22">
        <v>-3.32</v>
      </c>
      <c r="P1369" s="22">
        <v>-0.32</v>
      </c>
      <c r="Q1369" s="28">
        <f t="shared" si="42"/>
        <v>-3.6399999999999997</v>
      </c>
      <c r="R1369" s="22">
        <v>47.1</v>
      </c>
      <c r="S1369" s="20"/>
      <c r="T1369" s="28">
        <f t="shared" si="43"/>
        <v>47.1</v>
      </c>
      <c r="U1369" s="20"/>
      <c r="W1369" s="135">
        <f t="array" ref="W1369">SUM(($D1369=W$25)*($G1369="CM")*($H1369:$P1369))</f>
        <v>710.75999999999988</v>
      </c>
      <c r="X1369" s="135">
        <f t="array" ref="X1369">SUM(($D1369=W$25)*($G1369&lt;&gt;"CM")*($H1369:$P1369))</f>
        <v>0</v>
      </c>
      <c r="AA1369" s="135">
        <f t="array" ref="AA1369">SUM(($D1369=AA$25)*($G1369="CM")*(H1369+I1369+J1369+K1369+L1369+N1369))</f>
        <v>0</v>
      </c>
      <c r="AB1369" s="135">
        <f t="array" ref="AB1369">SUM(($D1369=AA$25)*($G1369&lt;&gt;"CM")*(H1369+I1369+J1369+K1369+L1369+N1369))</f>
        <v>0</v>
      </c>
    </row>
    <row r="1370" spans="1:28" ht="15.75" thickBot="1" x14ac:dyDescent="0.3">
      <c r="A1370" s="18" t="s">
        <v>22</v>
      </c>
      <c r="B1370" s="18" t="s">
        <v>22</v>
      </c>
      <c r="C1370" s="18" t="s">
        <v>151</v>
      </c>
      <c r="D1370" s="27" t="s">
        <v>271</v>
      </c>
      <c r="E1370" s="18" t="s">
        <v>152</v>
      </c>
      <c r="F1370" s="19">
        <v>42843</v>
      </c>
      <c r="G1370" s="27" t="s">
        <v>273</v>
      </c>
      <c r="H1370" s="21"/>
      <c r="I1370" s="21"/>
      <c r="J1370" s="23">
        <v>684</v>
      </c>
      <c r="K1370" s="21"/>
      <c r="L1370" s="21"/>
      <c r="M1370" s="21"/>
      <c r="N1370" s="21"/>
      <c r="O1370" s="23">
        <v>-3.16</v>
      </c>
      <c r="P1370" s="23">
        <v>-0.32</v>
      </c>
      <c r="Q1370" s="28">
        <f t="shared" si="42"/>
        <v>-3.48</v>
      </c>
      <c r="R1370" s="23">
        <v>45.1</v>
      </c>
      <c r="S1370" s="21"/>
      <c r="T1370" s="28">
        <f t="shared" si="43"/>
        <v>45.1</v>
      </c>
      <c r="U1370" s="21"/>
      <c r="W1370" s="135">
        <f t="array" ref="W1370">SUM(($D1370=W$25)*($G1370="CM")*($H1370:$P1370))</f>
        <v>680.52</v>
      </c>
      <c r="X1370" s="135">
        <f t="array" ref="X1370">SUM(($D1370=W$25)*($G1370&lt;&gt;"CM")*($H1370:$P1370))</f>
        <v>0</v>
      </c>
      <c r="AA1370" s="135">
        <f t="array" ref="AA1370">SUM(($D1370=AA$25)*($G1370="CM")*(H1370+I1370+J1370+K1370+L1370+N1370))</f>
        <v>0</v>
      </c>
      <c r="AB1370" s="135">
        <f t="array" ref="AB1370">SUM(($D1370=AA$25)*($G1370&lt;&gt;"CM")*(H1370+I1370+J1370+K1370+L1370+N1370))</f>
        <v>0</v>
      </c>
    </row>
    <row r="1371" spans="1:28" ht="15.75" thickBot="1" x14ac:dyDescent="0.3">
      <c r="A1371" s="18" t="s">
        <v>22</v>
      </c>
      <c r="B1371" s="18" t="s">
        <v>22</v>
      </c>
      <c r="C1371" s="18" t="s">
        <v>151</v>
      </c>
      <c r="D1371" s="27" t="s">
        <v>271</v>
      </c>
      <c r="E1371" s="18" t="s">
        <v>152</v>
      </c>
      <c r="F1371" s="19">
        <v>42844</v>
      </c>
      <c r="G1371" s="27" t="s">
        <v>273</v>
      </c>
      <c r="H1371" s="20"/>
      <c r="I1371" s="20"/>
      <c r="J1371" s="22">
        <v>664.06</v>
      </c>
      <c r="K1371" s="20"/>
      <c r="L1371" s="20"/>
      <c r="M1371" s="20"/>
      <c r="N1371" s="20"/>
      <c r="O1371" s="22">
        <v>-3.26</v>
      </c>
      <c r="P1371" s="22">
        <v>-0.27</v>
      </c>
      <c r="Q1371" s="28">
        <f t="shared" si="42"/>
        <v>-3.53</v>
      </c>
      <c r="R1371" s="22">
        <v>43.78</v>
      </c>
      <c r="S1371" s="20"/>
      <c r="T1371" s="28">
        <f t="shared" si="43"/>
        <v>43.78</v>
      </c>
      <c r="U1371" s="20"/>
      <c r="W1371" s="135">
        <f t="array" ref="W1371">SUM(($D1371=W$25)*($G1371="CM")*($H1371:$P1371))</f>
        <v>660.53</v>
      </c>
      <c r="X1371" s="135">
        <f t="array" ref="X1371">SUM(($D1371=W$25)*($G1371&lt;&gt;"CM")*($H1371:$P1371))</f>
        <v>0</v>
      </c>
      <c r="AA1371" s="135">
        <f t="array" ref="AA1371">SUM(($D1371=AA$25)*($G1371="CM")*(H1371+I1371+J1371+K1371+L1371+N1371))</f>
        <v>0</v>
      </c>
      <c r="AB1371" s="135">
        <f t="array" ref="AB1371">SUM(($D1371=AA$25)*($G1371&lt;&gt;"CM")*(H1371+I1371+J1371+K1371+L1371+N1371))</f>
        <v>0</v>
      </c>
    </row>
    <row r="1372" spans="1:28" ht="15.75" thickBot="1" x14ac:dyDescent="0.3">
      <c r="A1372" s="18" t="s">
        <v>22</v>
      </c>
      <c r="B1372" s="18" t="s">
        <v>22</v>
      </c>
      <c r="C1372" s="18" t="s">
        <v>151</v>
      </c>
      <c r="D1372" s="27" t="s">
        <v>271</v>
      </c>
      <c r="E1372" s="18" t="s">
        <v>152</v>
      </c>
      <c r="F1372" s="19">
        <v>42845</v>
      </c>
      <c r="G1372" s="27" t="s">
        <v>273</v>
      </c>
      <c r="H1372" s="21"/>
      <c r="I1372" s="21"/>
      <c r="J1372" s="23">
        <v>1626.4</v>
      </c>
      <c r="K1372" s="21"/>
      <c r="L1372" s="21"/>
      <c r="M1372" s="21"/>
      <c r="N1372" s="21"/>
      <c r="O1372" s="23">
        <v>-7.96</v>
      </c>
      <c r="P1372" s="23">
        <v>-0.66</v>
      </c>
      <c r="Q1372" s="28">
        <f t="shared" si="42"/>
        <v>-8.6199999999999992</v>
      </c>
      <c r="R1372" s="23">
        <v>107.21</v>
      </c>
      <c r="S1372" s="21"/>
      <c r="T1372" s="28">
        <f t="shared" si="43"/>
        <v>107.21</v>
      </c>
      <c r="U1372" s="21"/>
      <c r="W1372" s="135">
        <f t="array" ref="W1372">SUM(($D1372=W$25)*($G1372="CM")*($H1372:$P1372))</f>
        <v>1617.78</v>
      </c>
      <c r="X1372" s="135">
        <f t="array" ref="X1372">SUM(($D1372=W$25)*($G1372&lt;&gt;"CM")*($H1372:$P1372))</f>
        <v>0</v>
      </c>
      <c r="AA1372" s="135">
        <f t="array" ref="AA1372">SUM(($D1372=AA$25)*($G1372="CM")*(H1372+I1372+J1372+K1372+L1372+N1372))</f>
        <v>0</v>
      </c>
      <c r="AB1372" s="135">
        <f t="array" ref="AB1372">SUM(($D1372=AA$25)*($G1372&lt;&gt;"CM")*(H1372+I1372+J1372+K1372+L1372+N1372))</f>
        <v>0</v>
      </c>
    </row>
    <row r="1373" spans="1:28" ht="15.75" thickBot="1" x14ac:dyDescent="0.3">
      <c r="A1373" s="18" t="s">
        <v>22</v>
      </c>
      <c r="B1373" s="18" t="s">
        <v>22</v>
      </c>
      <c r="C1373" s="18" t="s">
        <v>151</v>
      </c>
      <c r="D1373" s="27" t="s">
        <v>271</v>
      </c>
      <c r="E1373" s="18" t="s">
        <v>152</v>
      </c>
      <c r="F1373" s="19">
        <v>42846</v>
      </c>
      <c r="G1373" s="27" t="s">
        <v>273</v>
      </c>
      <c r="H1373" s="20"/>
      <c r="I1373" s="20"/>
      <c r="J1373" s="22">
        <v>5.57</v>
      </c>
      <c r="K1373" s="20"/>
      <c r="L1373" s="20"/>
      <c r="M1373" s="20"/>
      <c r="N1373" s="20"/>
      <c r="O1373" s="22">
        <v>-0.03</v>
      </c>
      <c r="P1373" s="22">
        <v>0</v>
      </c>
      <c r="Q1373" s="28">
        <f t="shared" si="42"/>
        <v>-0.03</v>
      </c>
      <c r="R1373" s="22">
        <v>0.37</v>
      </c>
      <c r="S1373" s="20"/>
      <c r="T1373" s="28">
        <f t="shared" si="43"/>
        <v>0.37</v>
      </c>
      <c r="U1373" s="20"/>
      <c r="W1373" s="135">
        <f t="array" ref="W1373">SUM(($D1373=W$25)*($G1373="CM")*($H1373:$P1373))</f>
        <v>5.54</v>
      </c>
      <c r="X1373" s="135">
        <f t="array" ref="X1373">SUM(($D1373=W$25)*($G1373&lt;&gt;"CM")*($H1373:$P1373))</f>
        <v>0</v>
      </c>
      <c r="AA1373" s="135">
        <f t="array" ref="AA1373">SUM(($D1373=AA$25)*($G1373="CM")*(H1373+I1373+J1373+K1373+L1373+N1373))</f>
        <v>0</v>
      </c>
      <c r="AB1373" s="135">
        <f t="array" ref="AB1373">SUM(($D1373=AA$25)*($G1373&lt;&gt;"CM")*(H1373+I1373+J1373+K1373+L1373+N1373))</f>
        <v>0</v>
      </c>
    </row>
    <row r="1374" spans="1:28" ht="15.75" thickBot="1" x14ac:dyDescent="0.3">
      <c r="A1374" s="18" t="s">
        <v>22</v>
      </c>
      <c r="B1374" s="18" t="s">
        <v>22</v>
      </c>
      <c r="C1374" s="18" t="s">
        <v>151</v>
      </c>
      <c r="D1374" s="27" t="s">
        <v>271</v>
      </c>
      <c r="E1374" s="18" t="s">
        <v>152</v>
      </c>
      <c r="F1374" s="19">
        <v>42852</v>
      </c>
      <c r="G1374" s="27" t="s">
        <v>273</v>
      </c>
      <c r="H1374" s="21"/>
      <c r="I1374" s="21"/>
      <c r="J1374" s="23">
        <v>7.6</v>
      </c>
      <c r="K1374" s="21"/>
      <c r="L1374" s="21"/>
      <c r="M1374" s="21"/>
      <c r="N1374" s="21"/>
      <c r="O1374" s="23">
        <v>-0.04</v>
      </c>
      <c r="P1374" s="23">
        <v>0</v>
      </c>
      <c r="Q1374" s="28">
        <f t="shared" si="42"/>
        <v>-0.04</v>
      </c>
      <c r="R1374" s="23">
        <v>0.5</v>
      </c>
      <c r="S1374" s="21"/>
      <c r="T1374" s="28">
        <f t="shared" si="43"/>
        <v>0.5</v>
      </c>
      <c r="U1374" s="21"/>
      <c r="W1374" s="135">
        <f t="array" ref="W1374">SUM(($D1374=W$25)*($G1374="CM")*($H1374:$P1374))</f>
        <v>7.56</v>
      </c>
      <c r="X1374" s="135">
        <f t="array" ref="X1374">SUM(($D1374=W$25)*($G1374&lt;&gt;"CM")*($H1374:$P1374))</f>
        <v>0</v>
      </c>
      <c r="AA1374" s="135">
        <f t="array" ref="AA1374">SUM(($D1374=AA$25)*($G1374="CM")*(H1374+I1374+J1374+K1374+L1374+N1374))</f>
        <v>0</v>
      </c>
      <c r="AB1374" s="135">
        <f t="array" ref="AB1374">SUM(($D1374=AA$25)*($G1374&lt;&gt;"CM")*(H1374+I1374+J1374+K1374+L1374+N1374))</f>
        <v>0</v>
      </c>
    </row>
    <row r="1375" spans="1:28" ht="15.75" thickBot="1" x14ac:dyDescent="0.3">
      <c r="A1375" s="18" t="s">
        <v>22</v>
      </c>
      <c r="B1375" s="18" t="s">
        <v>22</v>
      </c>
      <c r="C1375" s="18" t="s">
        <v>151</v>
      </c>
      <c r="D1375" s="27" t="s">
        <v>271</v>
      </c>
      <c r="E1375" s="18" t="s">
        <v>152</v>
      </c>
      <c r="F1375" s="19">
        <v>42854</v>
      </c>
      <c r="G1375" s="27" t="s">
        <v>273</v>
      </c>
      <c r="H1375" s="20"/>
      <c r="I1375" s="20"/>
      <c r="J1375" s="22">
        <v>3222.4</v>
      </c>
      <c r="K1375" s="20"/>
      <c r="L1375" s="20"/>
      <c r="M1375" s="20"/>
      <c r="N1375" s="20"/>
      <c r="O1375" s="22">
        <v>-14.06</v>
      </c>
      <c r="P1375" s="22">
        <v>-1.23</v>
      </c>
      <c r="Q1375" s="28">
        <f t="shared" si="42"/>
        <v>-15.290000000000001</v>
      </c>
      <c r="R1375" s="22">
        <v>212.6</v>
      </c>
      <c r="S1375" s="20"/>
      <c r="T1375" s="28">
        <f t="shared" si="43"/>
        <v>212.6</v>
      </c>
      <c r="U1375" s="20"/>
      <c r="W1375" s="135">
        <f t="array" ref="W1375">SUM(($D1375=W$25)*($G1375="CM")*($H1375:$P1375))</f>
        <v>3207.11</v>
      </c>
      <c r="X1375" s="135">
        <f t="array" ref="X1375">SUM(($D1375=W$25)*($G1375&lt;&gt;"CM")*($H1375:$P1375))</f>
        <v>0</v>
      </c>
      <c r="AA1375" s="135">
        <f t="array" ref="AA1375">SUM(($D1375=AA$25)*($G1375="CM")*(H1375+I1375+J1375+K1375+L1375+N1375))</f>
        <v>0</v>
      </c>
      <c r="AB1375" s="135">
        <f t="array" ref="AB1375">SUM(($D1375=AA$25)*($G1375&lt;&gt;"CM")*(H1375+I1375+J1375+K1375+L1375+N1375))</f>
        <v>0</v>
      </c>
    </row>
    <row r="1376" spans="1:28" ht="15.75" thickBot="1" x14ac:dyDescent="0.3">
      <c r="A1376" s="18" t="s">
        <v>22</v>
      </c>
      <c r="B1376" s="18" t="s">
        <v>22</v>
      </c>
      <c r="C1376" s="18" t="s">
        <v>151</v>
      </c>
      <c r="D1376" s="27" t="s">
        <v>271</v>
      </c>
      <c r="E1376" s="18" t="s">
        <v>152</v>
      </c>
      <c r="F1376" s="19">
        <v>42855</v>
      </c>
      <c r="G1376" s="27" t="s">
        <v>273</v>
      </c>
      <c r="H1376" s="21"/>
      <c r="I1376" s="21"/>
      <c r="J1376" s="23">
        <v>1094.4000000000001</v>
      </c>
      <c r="K1376" s="21"/>
      <c r="L1376" s="21"/>
      <c r="M1376" s="21"/>
      <c r="N1376" s="21"/>
      <c r="O1376" s="23">
        <v>-4.66</v>
      </c>
      <c r="P1376" s="23">
        <v>-0.47</v>
      </c>
      <c r="Q1376" s="28">
        <f t="shared" si="42"/>
        <v>-5.13</v>
      </c>
      <c r="R1376" s="23">
        <v>72.16</v>
      </c>
      <c r="S1376" s="21"/>
      <c r="T1376" s="28">
        <f t="shared" si="43"/>
        <v>72.16</v>
      </c>
      <c r="U1376" s="21"/>
      <c r="W1376" s="135">
        <f t="array" ref="W1376">SUM(($D1376=W$25)*($G1376="CM")*($H1376:$P1376))</f>
        <v>1089.27</v>
      </c>
      <c r="X1376" s="135">
        <f t="array" ref="X1376">SUM(($D1376=W$25)*($G1376&lt;&gt;"CM")*($H1376:$P1376))</f>
        <v>0</v>
      </c>
      <c r="AA1376" s="135">
        <f t="array" ref="AA1376">SUM(($D1376=AA$25)*($G1376="CM")*(H1376+I1376+J1376+K1376+L1376+N1376))</f>
        <v>0</v>
      </c>
      <c r="AB1376" s="135">
        <f t="array" ref="AB1376">SUM(($D1376=AA$25)*($G1376&lt;&gt;"CM")*(H1376+I1376+J1376+K1376+L1376+N1376))</f>
        <v>0</v>
      </c>
    </row>
    <row r="1377" spans="1:28" ht="15.75" thickBot="1" x14ac:dyDescent="0.3">
      <c r="A1377" s="18" t="s">
        <v>22</v>
      </c>
      <c r="B1377" s="18" t="s">
        <v>22</v>
      </c>
      <c r="C1377" s="18" t="s">
        <v>153</v>
      </c>
      <c r="D1377" s="27" t="s">
        <v>271</v>
      </c>
      <c r="E1377" s="18" t="s">
        <v>154</v>
      </c>
      <c r="F1377" s="19">
        <v>42800</v>
      </c>
      <c r="G1377" s="27" t="s">
        <v>274</v>
      </c>
      <c r="H1377" s="20"/>
      <c r="I1377" s="20"/>
      <c r="J1377" s="22">
        <v>21.57</v>
      </c>
      <c r="K1377" s="20"/>
      <c r="L1377" s="20"/>
      <c r="M1377" s="20"/>
      <c r="N1377" s="20"/>
      <c r="O1377" s="22">
        <v>0.02</v>
      </c>
      <c r="P1377" s="22">
        <v>-0.03</v>
      </c>
      <c r="Q1377" s="28">
        <f t="shared" si="42"/>
        <v>-9.9999999999999985E-3</v>
      </c>
      <c r="R1377" s="22">
        <v>1.17</v>
      </c>
      <c r="S1377" s="20"/>
      <c r="T1377" s="28">
        <f t="shared" si="43"/>
        <v>1.17</v>
      </c>
      <c r="U1377" s="20"/>
      <c r="W1377" s="135">
        <f t="array" ref="W1377">SUM(($D1377=W$25)*($G1377="CM")*($H1377:$P1377))</f>
        <v>0</v>
      </c>
      <c r="X1377" s="135">
        <f t="array" ref="X1377">SUM(($D1377=W$25)*($G1377&lt;&gt;"CM")*($H1377:$P1377))</f>
        <v>21.56</v>
      </c>
      <c r="AA1377" s="135">
        <f t="array" ref="AA1377">SUM(($D1377=AA$25)*($G1377="CM")*(H1377+I1377+J1377+K1377+L1377+N1377))</f>
        <v>0</v>
      </c>
      <c r="AB1377" s="135">
        <f t="array" ref="AB1377">SUM(($D1377=AA$25)*($G1377&lt;&gt;"CM")*(H1377+I1377+J1377+K1377+L1377+N1377))</f>
        <v>0</v>
      </c>
    </row>
    <row r="1378" spans="1:28" ht="15.75" thickBot="1" x14ac:dyDescent="0.3">
      <c r="A1378" s="18" t="s">
        <v>22</v>
      </c>
      <c r="B1378" s="18" t="s">
        <v>22</v>
      </c>
      <c r="C1378" s="18" t="s">
        <v>153</v>
      </c>
      <c r="D1378" s="27" t="s">
        <v>271</v>
      </c>
      <c r="E1378" s="18" t="s">
        <v>154</v>
      </c>
      <c r="F1378" s="19">
        <v>42811</v>
      </c>
      <c r="G1378" s="27" t="s">
        <v>274</v>
      </c>
      <c r="H1378" s="21"/>
      <c r="I1378" s="21"/>
      <c r="J1378" s="23">
        <v>115.55</v>
      </c>
      <c r="K1378" s="21"/>
      <c r="L1378" s="21"/>
      <c r="M1378" s="21"/>
      <c r="N1378" s="21"/>
      <c r="O1378" s="23">
        <v>0.08</v>
      </c>
      <c r="P1378" s="23">
        <v>-0.15</v>
      </c>
      <c r="Q1378" s="28">
        <f t="shared" si="42"/>
        <v>-6.9999999999999993E-2</v>
      </c>
      <c r="R1378" s="23">
        <v>6.28</v>
      </c>
      <c r="S1378" s="21"/>
      <c r="T1378" s="28">
        <f t="shared" si="43"/>
        <v>6.28</v>
      </c>
      <c r="U1378" s="21"/>
      <c r="W1378" s="135">
        <f t="array" ref="W1378">SUM(($D1378=W$25)*($G1378="CM")*($H1378:$P1378))</f>
        <v>0</v>
      </c>
      <c r="X1378" s="135">
        <f t="array" ref="X1378">SUM(($D1378=W$25)*($G1378&lt;&gt;"CM")*($H1378:$P1378))</f>
        <v>115.47999999999999</v>
      </c>
      <c r="AA1378" s="135">
        <f t="array" ref="AA1378">SUM(($D1378=AA$25)*($G1378="CM")*(H1378+I1378+J1378+K1378+L1378+N1378))</f>
        <v>0</v>
      </c>
      <c r="AB1378" s="135">
        <f t="array" ref="AB1378">SUM(($D1378=AA$25)*($G1378&lt;&gt;"CM")*(H1378+I1378+J1378+K1378+L1378+N1378))</f>
        <v>0</v>
      </c>
    </row>
    <row r="1379" spans="1:28" ht="15.75" thickBot="1" x14ac:dyDescent="0.3">
      <c r="A1379" s="18" t="s">
        <v>22</v>
      </c>
      <c r="B1379" s="18" t="s">
        <v>22</v>
      </c>
      <c r="C1379" s="18" t="s">
        <v>153</v>
      </c>
      <c r="D1379" s="27" t="s">
        <v>271</v>
      </c>
      <c r="E1379" s="18" t="s">
        <v>154</v>
      </c>
      <c r="F1379" s="19">
        <v>42814</v>
      </c>
      <c r="G1379" s="27" t="s">
        <v>274</v>
      </c>
      <c r="H1379" s="20"/>
      <c r="I1379" s="20"/>
      <c r="J1379" s="22">
        <v>46.22</v>
      </c>
      <c r="K1379" s="20"/>
      <c r="L1379" s="20"/>
      <c r="M1379" s="20"/>
      <c r="N1379" s="20"/>
      <c r="O1379" s="22">
        <v>0.03</v>
      </c>
      <c r="P1379" s="22">
        <v>-0.06</v>
      </c>
      <c r="Q1379" s="28">
        <f t="shared" si="42"/>
        <v>-0.03</v>
      </c>
      <c r="R1379" s="22">
        <v>2.5099999999999998</v>
      </c>
      <c r="S1379" s="20"/>
      <c r="T1379" s="28">
        <f t="shared" si="43"/>
        <v>2.5099999999999998</v>
      </c>
      <c r="U1379" s="20"/>
      <c r="W1379" s="135">
        <f t="array" ref="W1379">SUM(($D1379=W$25)*($G1379="CM")*($H1379:$P1379))</f>
        <v>0</v>
      </c>
      <c r="X1379" s="135">
        <f t="array" ref="X1379">SUM(($D1379=W$25)*($G1379&lt;&gt;"CM")*($H1379:$P1379))</f>
        <v>46.19</v>
      </c>
      <c r="AA1379" s="135">
        <f t="array" ref="AA1379">SUM(($D1379=AA$25)*($G1379="CM")*(H1379+I1379+J1379+K1379+L1379+N1379))</f>
        <v>0</v>
      </c>
      <c r="AB1379" s="135">
        <f t="array" ref="AB1379">SUM(($D1379=AA$25)*($G1379&lt;&gt;"CM")*(H1379+I1379+J1379+K1379+L1379+N1379))</f>
        <v>0</v>
      </c>
    </row>
    <row r="1380" spans="1:28" ht="15.75" thickBot="1" x14ac:dyDescent="0.3">
      <c r="A1380" s="18" t="s">
        <v>22</v>
      </c>
      <c r="B1380" s="18" t="s">
        <v>22</v>
      </c>
      <c r="C1380" s="18" t="s">
        <v>153</v>
      </c>
      <c r="D1380" s="27" t="s">
        <v>271</v>
      </c>
      <c r="E1380" s="18" t="s">
        <v>154</v>
      </c>
      <c r="F1380" s="19">
        <v>42824</v>
      </c>
      <c r="G1380" s="27" t="s">
        <v>274</v>
      </c>
      <c r="H1380" s="21"/>
      <c r="I1380" s="21"/>
      <c r="J1380" s="23">
        <v>138.66</v>
      </c>
      <c r="K1380" s="21"/>
      <c r="L1380" s="21"/>
      <c r="M1380" s="21"/>
      <c r="N1380" s="21"/>
      <c r="O1380" s="23">
        <v>0.09</v>
      </c>
      <c r="P1380" s="23">
        <v>-0.18</v>
      </c>
      <c r="Q1380" s="28">
        <f t="shared" si="42"/>
        <v>-0.09</v>
      </c>
      <c r="R1380" s="23">
        <v>7.54</v>
      </c>
      <c r="S1380" s="21"/>
      <c r="T1380" s="28">
        <f t="shared" si="43"/>
        <v>7.54</v>
      </c>
      <c r="U1380" s="21"/>
      <c r="W1380" s="135">
        <f t="array" ref="W1380">SUM(($D1380=W$25)*($G1380="CM")*($H1380:$P1380))</f>
        <v>0</v>
      </c>
      <c r="X1380" s="135">
        <f t="array" ref="X1380">SUM(($D1380=W$25)*($G1380&lt;&gt;"CM")*($H1380:$P1380))</f>
        <v>138.57</v>
      </c>
      <c r="AA1380" s="135">
        <f t="array" ref="AA1380">SUM(($D1380=AA$25)*($G1380="CM")*(H1380+I1380+J1380+K1380+L1380+N1380))</f>
        <v>0</v>
      </c>
      <c r="AB1380" s="135">
        <f t="array" ref="AB1380">SUM(($D1380=AA$25)*($G1380&lt;&gt;"CM")*(H1380+I1380+J1380+K1380+L1380+N1380))</f>
        <v>0</v>
      </c>
    </row>
    <row r="1381" spans="1:28" ht="15.75" thickBot="1" x14ac:dyDescent="0.3">
      <c r="A1381" s="18" t="s">
        <v>22</v>
      </c>
      <c r="B1381" s="18" t="s">
        <v>22</v>
      </c>
      <c r="C1381" s="18" t="s">
        <v>153</v>
      </c>
      <c r="D1381" s="27" t="s">
        <v>271</v>
      </c>
      <c r="E1381" s="18" t="s">
        <v>154</v>
      </c>
      <c r="F1381" s="19">
        <v>42825</v>
      </c>
      <c r="G1381" s="27" t="s">
        <v>274</v>
      </c>
      <c r="H1381" s="20"/>
      <c r="I1381" s="20"/>
      <c r="J1381" s="22">
        <v>23.11</v>
      </c>
      <c r="K1381" s="20"/>
      <c r="L1381" s="20"/>
      <c r="M1381" s="20"/>
      <c r="N1381" s="20"/>
      <c r="O1381" s="22">
        <v>0.02</v>
      </c>
      <c r="P1381" s="22">
        <v>-0.03</v>
      </c>
      <c r="Q1381" s="28">
        <f t="shared" si="42"/>
        <v>-9.9999999999999985E-3</v>
      </c>
      <c r="R1381" s="22">
        <v>1.26</v>
      </c>
      <c r="S1381" s="20"/>
      <c r="T1381" s="28">
        <f t="shared" si="43"/>
        <v>1.26</v>
      </c>
      <c r="U1381" s="20"/>
      <c r="W1381" s="135">
        <f t="array" ref="W1381">SUM(($D1381=W$25)*($G1381="CM")*($H1381:$P1381))</f>
        <v>0</v>
      </c>
      <c r="X1381" s="135">
        <f t="array" ref="X1381">SUM(($D1381=W$25)*($G1381&lt;&gt;"CM")*($H1381:$P1381))</f>
        <v>23.099999999999998</v>
      </c>
      <c r="AA1381" s="135">
        <f t="array" ref="AA1381">SUM(($D1381=AA$25)*($G1381="CM")*(H1381+I1381+J1381+K1381+L1381+N1381))</f>
        <v>0</v>
      </c>
      <c r="AB1381" s="135">
        <f t="array" ref="AB1381">SUM(($D1381=AA$25)*($G1381&lt;&gt;"CM")*(H1381+I1381+J1381+K1381+L1381+N1381))</f>
        <v>0</v>
      </c>
    </row>
    <row r="1382" spans="1:28" ht="15.75" thickBot="1" x14ac:dyDescent="0.3">
      <c r="A1382" s="18" t="s">
        <v>22</v>
      </c>
      <c r="B1382" s="18" t="s">
        <v>22</v>
      </c>
      <c r="C1382" s="18" t="s">
        <v>153</v>
      </c>
      <c r="D1382" s="27" t="s">
        <v>271</v>
      </c>
      <c r="E1382" s="18" t="s">
        <v>154</v>
      </c>
      <c r="F1382" s="19">
        <v>42828</v>
      </c>
      <c r="G1382" s="27" t="s">
        <v>273</v>
      </c>
      <c r="H1382" s="21"/>
      <c r="I1382" s="21"/>
      <c r="J1382" s="23">
        <v>1733.25</v>
      </c>
      <c r="K1382" s="21"/>
      <c r="L1382" s="21"/>
      <c r="M1382" s="21"/>
      <c r="N1382" s="21"/>
      <c r="O1382" s="23">
        <v>-10.029999999999999</v>
      </c>
      <c r="P1382" s="23">
        <v>-0.77</v>
      </c>
      <c r="Q1382" s="28">
        <f t="shared" si="42"/>
        <v>-10.799999999999999</v>
      </c>
      <c r="R1382" s="23">
        <v>114.18</v>
      </c>
      <c r="S1382" s="21"/>
      <c r="T1382" s="28">
        <f t="shared" si="43"/>
        <v>114.18</v>
      </c>
      <c r="U1382" s="21"/>
      <c r="W1382" s="135">
        <f t="array" ref="W1382">SUM(($D1382=W$25)*($G1382="CM")*($H1382:$P1382))</f>
        <v>1722.45</v>
      </c>
      <c r="X1382" s="135">
        <f t="array" ref="X1382">SUM(($D1382=W$25)*($G1382&lt;&gt;"CM")*($H1382:$P1382))</f>
        <v>0</v>
      </c>
      <c r="AA1382" s="135">
        <f t="array" ref="AA1382">SUM(($D1382=AA$25)*($G1382="CM")*(H1382+I1382+J1382+K1382+L1382+N1382))</f>
        <v>0</v>
      </c>
      <c r="AB1382" s="135">
        <f t="array" ref="AB1382">SUM(($D1382=AA$25)*($G1382&lt;&gt;"CM")*(H1382+I1382+J1382+K1382+L1382+N1382))</f>
        <v>0</v>
      </c>
    </row>
    <row r="1383" spans="1:28" ht="15.75" thickBot="1" x14ac:dyDescent="0.3">
      <c r="A1383" s="18" t="s">
        <v>22</v>
      </c>
      <c r="B1383" s="18" t="s">
        <v>22</v>
      </c>
      <c r="C1383" s="18" t="s">
        <v>153</v>
      </c>
      <c r="D1383" s="27" t="s">
        <v>271</v>
      </c>
      <c r="E1383" s="18" t="s">
        <v>154</v>
      </c>
      <c r="F1383" s="19">
        <v>42829</v>
      </c>
      <c r="G1383" s="27" t="s">
        <v>273</v>
      </c>
      <c r="H1383" s="20"/>
      <c r="I1383" s="20"/>
      <c r="J1383" s="22">
        <v>46.22</v>
      </c>
      <c r="K1383" s="20"/>
      <c r="L1383" s="20"/>
      <c r="M1383" s="20"/>
      <c r="N1383" s="20"/>
      <c r="O1383" s="22">
        <v>-0.27</v>
      </c>
      <c r="P1383" s="22">
        <v>-0.02</v>
      </c>
      <c r="Q1383" s="28">
        <f t="shared" si="42"/>
        <v>-0.29000000000000004</v>
      </c>
      <c r="R1383" s="22">
        <v>3.05</v>
      </c>
      <c r="S1383" s="20"/>
      <c r="T1383" s="28">
        <f t="shared" si="43"/>
        <v>3.05</v>
      </c>
      <c r="U1383" s="20"/>
      <c r="W1383" s="135">
        <f t="array" ref="W1383">SUM(($D1383=W$25)*($G1383="CM")*($H1383:$P1383))</f>
        <v>45.929999999999993</v>
      </c>
      <c r="X1383" s="135">
        <f t="array" ref="X1383">SUM(($D1383=W$25)*($G1383&lt;&gt;"CM")*($H1383:$P1383))</f>
        <v>0</v>
      </c>
      <c r="AA1383" s="135">
        <f t="array" ref="AA1383">SUM(($D1383=AA$25)*($G1383="CM")*(H1383+I1383+J1383+K1383+L1383+N1383))</f>
        <v>0</v>
      </c>
      <c r="AB1383" s="135">
        <f t="array" ref="AB1383">SUM(($D1383=AA$25)*($G1383&lt;&gt;"CM")*(H1383+I1383+J1383+K1383+L1383+N1383))</f>
        <v>0</v>
      </c>
    </row>
    <row r="1384" spans="1:28" ht="15.75" thickBot="1" x14ac:dyDescent="0.3">
      <c r="A1384" s="18" t="s">
        <v>22</v>
      </c>
      <c r="B1384" s="18" t="s">
        <v>22</v>
      </c>
      <c r="C1384" s="18" t="s">
        <v>153</v>
      </c>
      <c r="D1384" s="27" t="s">
        <v>271</v>
      </c>
      <c r="E1384" s="18" t="s">
        <v>154</v>
      </c>
      <c r="F1384" s="19">
        <v>42830</v>
      </c>
      <c r="G1384" s="27" t="s">
        <v>273</v>
      </c>
      <c r="H1384" s="21"/>
      <c r="I1384" s="21"/>
      <c r="J1384" s="23">
        <v>300.43</v>
      </c>
      <c r="K1384" s="21"/>
      <c r="L1384" s="21"/>
      <c r="M1384" s="21"/>
      <c r="N1384" s="21"/>
      <c r="O1384" s="23">
        <v>-1.85</v>
      </c>
      <c r="P1384" s="23">
        <v>-0.15</v>
      </c>
      <c r="Q1384" s="28">
        <f t="shared" ref="Q1384:Q1447" si="44">O1384+P1384</f>
        <v>-2</v>
      </c>
      <c r="R1384" s="23">
        <v>19.78</v>
      </c>
      <c r="S1384" s="21"/>
      <c r="T1384" s="28">
        <f t="shared" ref="T1384:T1447" si="45">R1384+S1384</f>
        <v>19.78</v>
      </c>
      <c r="U1384" s="21"/>
      <c r="W1384" s="135">
        <f t="array" ref="W1384">SUM(($D1384=W$25)*($G1384="CM")*($H1384:$P1384))</f>
        <v>298.43</v>
      </c>
      <c r="X1384" s="135">
        <f t="array" ref="X1384">SUM(($D1384=W$25)*($G1384&lt;&gt;"CM")*($H1384:$P1384))</f>
        <v>0</v>
      </c>
      <c r="AA1384" s="135">
        <f t="array" ref="AA1384">SUM(($D1384=AA$25)*($G1384="CM")*(H1384+I1384+J1384+K1384+L1384+N1384))</f>
        <v>0</v>
      </c>
      <c r="AB1384" s="135">
        <f t="array" ref="AB1384">SUM(($D1384=AA$25)*($G1384&lt;&gt;"CM")*(H1384+I1384+J1384+K1384+L1384+N1384))</f>
        <v>0</v>
      </c>
    </row>
    <row r="1385" spans="1:28" ht="15.75" thickBot="1" x14ac:dyDescent="0.3">
      <c r="A1385" s="18" t="s">
        <v>22</v>
      </c>
      <c r="B1385" s="18" t="s">
        <v>22</v>
      </c>
      <c r="C1385" s="18" t="s">
        <v>153</v>
      </c>
      <c r="D1385" s="27" t="s">
        <v>271</v>
      </c>
      <c r="E1385" s="18" t="s">
        <v>154</v>
      </c>
      <c r="F1385" s="19">
        <v>42831</v>
      </c>
      <c r="G1385" s="27" t="s">
        <v>273</v>
      </c>
      <c r="H1385" s="20"/>
      <c r="I1385" s="20"/>
      <c r="J1385" s="22">
        <v>2079.9</v>
      </c>
      <c r="K1385" s="20"/>
      <c r="L1385" s="20"/>
      <c r="M1385" s="20"/>
      <c r="N1385" s="20"/>
      <c r="O1385" s="22">
        <v>-11.95</v>
      </c>
      <c r="P1385" s="22">
        <v>-0.9</v>
      </c>
      <c r="Q1385" s="28">
        <f t="shared" si="44"/>
        <v>-12.85</v>
      </c>
      <c r="R1385" s="22">
        <v>137.05000000000001</v>
      </c>
      <c r="S1385" s="20"/>
      <c r="T1385" s="28">
        <f t="shared" si="45"/>
        <v>137.05000000000001</v>
      </c>
      <c r="U1385" s="20"/>
      <c r="W1385" s="135">
        <f t="array" ref="W1385">SUM(($D1385=W$25)*($G1385="CM")*($H1385:$P1385))</f>
        <v>2067.0500000000002</v>
      </c>
      <c r="X1385" s="135">
        <f t="array" ref="X1385">SUM(($D1385=W$25)*($G1385&lt;&gt;"CM")*($H1385:$P1385))</f>
        <v>0</v>
      </c>
      <c r="AA1385" s="135">
        <f t="array" ref="AA1385">SUM(($D1385=AA$25)*($G1385="CM")*(H1385+I1385+J1385+K1385+L1385+N1385))</f>
        <v>0</v>
      </c>
      <c r="AB1385" s="135">
        <f t="array" ref="AB1385">SUM(($D1385=AA$25)*($G1385&lt;&gt;"CM")*(H1385+I1385+J1385+K1385+L1385+N1385))</f>
        <v>0</v>
      </c>
    </row>
    <row r="1386" spans="1:28" ht="15.75" thickBot="1" x14ac:dyDescent="0.3">
      <c r="A1386" s="18" t="s">
        <v>22</v>
      </c>
      <c r="B1386" s="18" t="s">
        <v>22</v>
      </c>
      <c r="C1386" s="18" t="s">
        <v>153</v>
      </c>
      <c r="D1386" s="27" t="s">
        <v>271</v>
      </c>
      <c r="E1386" s="18" t="s">
        <v>154</v>
      </c>
      <c r="F1386" s="19">
        <v>42832</v>
      </c>
      <c r="G1386" s="27" t="s">
        <v>273</v>
      </c>
      <c r="H1386" s="21"/>
      <c r="I1386" s="21"/>
      <c r="J1386" s="23">
        <v>1640.81</v>
      </c>
      <c r="K1386" s="21"/>
      <c r="L1386" s="21"/>
      <c r="M1386" s="21"/>
      <c r="N1386" s="21"/>
      <c r="O1386" s="23">
        <v>-9.36</v>
      </c>
      <c r="P1386" s="23">
        <v>-0.72</v>
      </c>
      <c r="Q1386" s="28">
        <f t="shared" si="44"/>
        <v>-10.08</v>
      </c>
      <c r="R1386" s="23">
        <v>108.11</v>
      </c>
      <c r="S1386" s="21"/>
      <c r="T1386" s="28">
        <f t="shared" si="45"/>
        <v>108.11</v>
      </c>
      <c r="U1386" s="21"/>
      <c r="W1386" s="135">
        <f t="array" ref="W1386">SUM(($D1386=W$25)*($G1386="CM")*($H1386:$P1386))</f>
        <v>1630.73</v>
      </c>
      <c r="X1386" s="135">
        <f t="array" ref="X1386">SUM(($D1386=W$25)*($G1386&lt;&gt;"CM")*($H1386:$P1386))</f>
        <v>0</v>
      </c>
      <c r="AA1386" s="135">
        <f t="array" ref="AA1386">SUM(($D1386=AA$25)*($G1386="CM")*(H1386+I1386+J1386+K1386+L1386+N1386))</f>
        <v>0</v>
      </c>
      <c r="AB1386" s="135">
        <f t="array" ref="AB1386">SUM(($D1386=AA$25)*($G1386&lt;&gt;"CM")*(H1386+I1386+J1386+K1386+L1386+N1386))</f>
        <v>0</v>
      </c>
    </row>
    <row r="1387" spans="1:28" ht="15.75" thickBot="1" x14ac:dyDescent="0.3">
      <c r="A1387" s="18" t="s">
        <v>22</v>
      </c>
      <c r="B1387" s="18" t="s">
        <v>22</v>
      </c>
      <c r="C1387" s="18" t="s">
        <v>153</v>
      </c>
      <c r="D1387" s="27" t="s">
        <v>271</v>
      </c>
      <c r="E1387" s="18" t="s">
        <v>154</v>
      </c>
      <c r="F1387" s="19">
        <v>42833</v>
      </c>
      <c r="G1387" s="27" t="s">
        <v>273</v>
      </c>
      <c r="H1387" s="20"/>
      <c r="I1387" s="20"/>
      <c r="J1387" s="22">
        <v>300.43</v>
      </c>
      <c r="K1387" s="20"/>
      <c r="L1387" s="20"/>
      <c r="M1387" s="20"/>
      <c r="N1387" s="20"/>
      <c r="O1387" s="22">
        <v>-1.7</v>
      </c>
      <c r="P1387" s="22">
        <v>-0.13</v>
      </c>
      <c r="Q1387" s="28">
        <f t="shared" si="44"/>
        <v>-1.83</v>
      </c>
      <c r="R1387" s="22">
        <v>19.8</v>
      </c>
      <c r="S1387" s="20"/>
      <c r="T1387" s="28">
        <f t="shared" si="45"/>
        <v>19.8</v>
      </c>
      <c r="U1387" s="20"/>
      <c r="W1387" s="135">
        <f t="array" ref="W1387">SUM(($D1387=W$25)*($G1387="CM")*($H1387:$P1387))</f>
        <v>298.60000000000002</v>
      </c>
      <c r="X1387" s="135">
        <f t="array" ref="X1387">SUM(($D1387=W$25)*($G1387&lt;&gt;"CM")*($H1387:$P1387))</f>
        <v>0</v>
      </c>
      <c r="AA1387" s="135">
        <f t="array" ref="AA1387">SUM(($D1387=AA$25)*($G1387="CM")*(H1387+I1387+J1387+K1387+L1387+N1387))</f>
        <v>0</v>
      </c>
      <c r="AB1387" s="135">
        <f t="array" ref="AB1387">SUM(($D1387=AA$25)*($G1387&lt;&gt;"CM")*(H1387+I1387+J1387+K1387+L1387+N1387))</f>
        <v>0</v>
      </c>
    </row>
    <row r="1388" spans="1:28" ht="15.75" thickBot="1" x14ac:dyDescent="0.3">
      <c r="A1388" s="18" t="s">
        <v>22</v>
      </c>
      <c r="B1388" s="18" t="s">
        <v>22</v>
      </c>
      <c r="C1388" s="18" t="s">
        <v>153</v>
      </c>
      <c r="D1388" s="27" t="s">
        <v>271</v>
      </c>
      <c r="E1388" s="18" t="s">
        <v>154</v>
      </c>
      <c r="F1388" s="19">
        <v>42834</v>
      </c>
      <c r="G1388" s="27" t="s">
        <v>273</v>
      </c>
      <c r="H1388" s="21"/>
      <c r="I1388" s="21"/>
      <c r="J1388" s="23">
        <v>2334.11</v>
      </c>
      <c r="K1388" s="21"/>
      <c r="L1388" s="21"/>
      <c r="M1388" s="21"/>
      <c r="N1388" s="21"/>
      <c r="O1388" s="23">
        <v>-13.23</v>
      </c>
      <c r="P1388" s="23">
        <v>-1.01</v>
      </c>
      <c r="Q1388" s="28">
        <f t="shared" si="44"/>
        <v>-14.24</v>
      </c>
      <c r="R1388" s="23">
        <v>153.80000000000001</v>
      </c>
      <c r="S1388" s="21"/>
      <c r="T1388" s="28">
        <f t="shared" si="45"/>
        <v>153.80000000000001</v>
      </c>
      <c r="U1388" s="21"/>
      <c r="W1388" s="135">
        <f t="array" ref="W1388">SUM(($D1388=W$25)*($G1388="CM")*($H1388:$P1388))</f>
        <v>2319.87</v>
      </c>
      <c r="X1388" s="135">
        <f t="array" ref="X1388">SUM(($D1388=W$25)*($G1388&lt;&gt;"CM")*($H1388:$P1388))</f>
        <v>0</v>
      </c>
      <c r="AA1388" s="135">
        <f t="array" ref="AA1388">SUM(($D1388=AA$25)*($G1388="CM")*(H1388+I1388+J1388+K1388+L1388+N1388))</f>
        <v>0</v>
      </c>
      <c r="AB1388" s="135">
        <f t="array" ref="AB1388">SUM(($D1388=AA$25)*($G1388&lt;&gt;"CM")*(H1388+I1388+J1388+K1388+L1388+N1388))</f>
        <v>0</v>
      </c>
    </row>
    <row r="1389" spans="1:28" ht="15.75" thickBot="1" x14ac:dyDescent="0.3">
      <c r="A1389" s="18" t="s">
        <v>22</v>
      </c>
      <c r="B1389" s="18" t="s">
        <v>22</v>
      </c>
      <c r="C1389" s="18" t="s">
        <v>153</v>
      </c>
      <c r="D1389" s="27" t="s">
        <v>271</v>
      </c>
      <c r="E1389" s="18" t="s">
        <v>154</v>
      </c>
      <c r="F1389" s="19">
        <v>42835</v>
      </c>
      <c r="G1389" s="27" t="s">
        <v>273</v>
      </c>
      <c r="H1389" s="20"/>
      <c r="I1389" s="20"/>
      <c r="J1389" s="22">
        <v>5859.77</v>
      </c>
      <c r="K1389" s="20"/>
      <c r="L1389" s="20"/>
      <c r="M1389" s="20"/>
      <c r="N1389" s="20"/>
      <c r="O1389" s="22">
        <v>-34.9</v>
      </c>
      <c r="P1389" s="22">
        <v>-2.68</v>
      </c>
      <c r="Q1389" s="28">
        <f t="shared" si="44"/>
        <v>-37.58</v>
      </c>
      <c r="R1389" s="22">
        <v>385.99</v>
      </c>
      <c r="S1389" s="20"/>
      <c r="T1389" s="28">
        <f t="shared" si="45"/>
        <v>385.99</v>
      </c>
      <c r="U1389" s="20"/>
      <c r="W1389" s="135">
        <f t="array" ref="W1389">SUM(($D1389=W$25)*($G1389="CM")*($H1389:$P1389))</f>
        <v>5822.1900000000005</v>
      </c>
      <c r="X1389" s="135">
        <f t="array" ref="X1389">SUM(($D1389=W$25)*($G1389&lt;&gt;"CM")*($H1389:$P1389))</f>
        <v>0</v>
      </c>
      <c r="AA1389" s="135">
        <f t="array" ref="AA1389">SUM(($D1389=AA$25)*($G1389="CM")*(H1389+I1389+J1389+K1389+L1389+N1389))</f>
        <v>0</v>
      </c>
      <c r="AB1389" s="135">
        <f t="array" ref="AB1389">SUM(($D1389=AA$25)*($G1389&lt;&gt;"CM")*(H1389+I1389+J1389+K1389+L1389+N1389))</f>
        <v>0</v>
      </c>
    </row>
    <row r="1390" spans="1:28" ht="15.75" thickBot="1" x14ac:dyDescent="0.3">
      <c r="A1390" s="18" t="s">
        <v>22</v>
      </c>
      <c r="B1390" s="18" t="s">
        <v>22</v>
      </c>
      <c r="C1390" s="18" t="s">
        <v>153</v>
      </c>
      <c r="D1390" s="27" t="s">
        <v>271</v>
      </c>
      <c r="E1390" s="18" t="s">
        <v>154</v>
      </c>
      <c r="F1390" s="19">
        <v>42836</v>
      </c>
      <c r="G1390" s="27" t="s">
        <v>273</v>
      </c>
      <c r="H1390" s="21"/>
      <c r="I1390" s="21"/>
      <c r="J1390" s="23">
        <v>2934.97</v>
      </c>
      <c r="K1390" s="21"/>
      <c r="L1390" s="21"/>
      <c r="M1390" s="21"/>
      <c r="N1390" s="21"/>
      <c r="O1390" s="23">
        <v>-16.440000000000001</v>
      </c>
      <c r="P1390" s="23">
        <v>-1.27</v>
      </c>
      <c r="Q1390" s="28">
        <f t="shared" si="44"/>
        <v>-17.71</v>
      </c>
      <c r="R1390" s="23">
        <v>193.41</v>
      </c>
      <c r="S1390" s="21"/>
      <c r="T1390" s="28">
        <f t="shared" si="45"/>
        <v>193.41</v>
      </c>
      <c r="U1390" s="21"/>
      <c r="W1390" s="135">
        <f t="array" ref="W1390">SUM(($D1390=W$25)*($G1390="CM")*($H1390:$P1390))</f>
        <v>2917.2599999999998</v>
      </c>
      <c r="X1390" s="135">
        <f t="array" ref="X1390">SUM(($D1390=W$25)*($G1390&lt;&gt;"CM")*($H1390:$P1390))</f>
        <v>0</v>
      </c>
      <c r="AA1390" s="135">
        <f t="array" ref="AA1390">SUM(($D1390=AA$25)*($G1390="CM")*(H1390+I1390+J1390+K1390+L1390+N1390))</f>
        <v>0</v>
      </c>
      <c r="AB1390" s="135">
        <f t="array" ref="AB1390">SUM(($D1390=AA$25)*($G1390&lt;&gt;"CM")*(H1390+I1390+J1390+K1390+L1390+N1390))</f>
        <v>0</v>
      </c>
    </row>
    <row r="1391" spans="1:28" ht="15.75" thickBot="1" x14ac:dyDescent="0.3">
      <c r="A1391" s="18" t="s">
        <v>22</v>
      </c>
      <c r="B1391" s="18" t="s">
        <v>22</v>
      </c>
      <c r="C1391" s="18" t="s">
        <v>153</v>
      </c>
      <c r="D1391" s="27" t="s">
        <v>271</v>
      </c>
      <c r="E1391" s="18" t="s">
        <v>154</v>
      </c>
      <c r="F1391" s="19">
        <v>42837</v>
      </c>
      <c r="G1391" s="27" t="s">
        <v>273</v>
      </c>
      <c r="H1391" s="20"/>
      <c r="I1391" s="20"/>
      <c r="J1391" s="22">
        <v>785.74</v>
      </c>
      <c r="K1391" s="20"/>
      <c r="L1391" s="20"/>
      <c r="M1391" s="20"/>
      <c r="N1391" s="20"/>
      <c r="O1391" s="22">
        <v>-4.3899999999999997</v>
      </c>
      <c r="P1391" s="22">
        <v>-0.34</v>
      </c>
      <c r="Q1391" s="28">
        <f t="shared" si="44"/>
        <v>-4.7299999999999995</v>
      </c>
      <c r="R1391" s="22">
        <v>51.76</v>
      </c>
      <c r="S1391" s="20"/>
      <c r="T1391" s="28">
        <f t="shared" si="45"/>
        <v>51.76</v>
      </c>
      <c r="U1391" s="20"/>
      <c r="W1391" s="135">
        <f t="array" ref="W1391">SUM(($D1391=W$25)*($G1391="CM")*($H1391:$P1391))</f>
        <v>781.01</v>
      </c>
      <c r="X1391" s="135">
        <f t="array" ref="X1391">SUM(($D1391=W$25)*($G1391&lt;&gt;"CM")*($H1391:$P1391))</f>
        <v>0</v>
      </c>
      <c r="AA1391" s="135">
        <f t="array" ref="AA1391">SUM(($D1391=AA$25)*($G1391="CM")*(H1391+I1391+J1391+K1391+L1391+N1391))</f>
        <v>0</v>
      </c>
      <c r="AB1391" s="135">
        <f t="array" ref="AB1391">SUM(($D1391=AA$25)*($G1391&lt;&gt;"CM")*(H1391+I1391+J1391+K1391+L1391+N1391))</f>
        <v>0</v>
      </c>
    </row>
    <row r="1392" spans="1:28" ht="15.75" thickBot="1" x14ac:dyDescent="0.3">
      <c r="A1392" s="18" t="s">
        <v>22</v>
      </c>
      <c r="B1392" s="18" t="s">
        <v>22</v>
      </c>
      <c r="C1392" s="18" t="s">
        <v>153</v>
      </c>
      <c r="D1392" s="27" t="s">
        <v>271</v>
      </c>
      <c r="E1392" s="18" t="s">
        <v>154</v>
      </c>
      <c r="F1392" s="19">
        <v>42838</v>
      </c>
      <c r="G1392" s="27" t="s">
        <v>273</v>
      </c>
      <c r="H1392" s="21"/>
      <c r="I1392" s="21"/>
      <c r="J1392" s="23">
        <v>5349.97</v>
      </c>
      <c r="K1392" s="21"/>
      <c r="L1392" s="21"/>
      <c r="M1392" s="21"/>
      <c r="N1392" s="21"/>
      <c r="O1392" s="23">
        <v>-29.66</v>
      </c>
      <c r="P1392" s="23">
        <v>-2.31</v>
      </c>
      <c r="Q1392" s="28">
        <f t="shared" si="44"/>
        <v>-31.97</v>
      </c>
      <c r="R1392" s="23">
        <v>352.59</v>
      </c>
      <c r="S1392" s="21"/>
      <c r="T1392" s="28">
        <f t="shared" si="45"/>
        <v>352.59</v>
      </c>
      <c r="U1392" s="21"/>
      <c r="W1392" s="135">
        <f t="array" ref="W1392">SUM(($D1392=W$25)*($G1392="CM")*($H1392:$P1392))</f>
        <v>5318</v>
      </c>
      <c r="X1392" s="135">
        <f t="array" ref="X1392">SUM(($D1392=W$25)*($G1392&lt;&gt;"CM")*($H1392:$P1392))</f>
        <v>0</v>
      </c>
      <c r="AA1392" s="135">
        <f t="array" ref="AA1392">SUM(($D1392=AA$25)*($G1392="CM")*(H1392+I1392+J1392+K1392+L1392+N1392))</f>
        <v>0</v>
      </c>
      <c r="AB1392" s="135">
        <f t="array" ref="AB1392">SUM(($D1392=AA$25)*($G1392&lt;&gt;"CM")*(H1392+I1392+J1392+K1392+L1392+N1392))</f>
        <v>0</v>
      </c>
    </row>
    <row r="1393" spans="1:28" ht="15.75" thickBot="1" x14ac:dyDescent="0.3">
      <c r="A1393" s="18" t="s">
        <v>22</v>
      </c>
      <c r="B1393" s="18" t="s">
        <v>22</v>
      </c>
      <c r="C1393" s="18" t="s">
        <v>153</v>
      </c>
      <c r="D1393" s="27" t="s">
        <v>271</v>
      </c>
      <c r="E1393" s="18" t="s">
        <v>154</v>
      </c>
      <c r="F1393" s="19">
        <v>42839</v>
      </c>
      <c r="G1393" s="27" t="s">
        <v>273</v>
      </c>
      <c r="H1393" s="20"/>
      <c r="I1393" s="20"/>
      <c r="J1393" s="22">
        <v>4298.46</v>
      </c>
      <c r="K1393" s="20"/>
      <c r="L1393" s="20"/>
      <c r="M1393" s="20"/>
      <c r="N1393" s="20"/>
      <c r="O1393" s="22">
        <v>-26.06</v>
      </c>
      <c r="P1393" s="22">
        <v>-1.99</v>
      </c>
      <c r="Q1393" s="28">
        <f t="shared" si="44"/>
        <v>-28.049999999999997</v>
      </c>
      <c r="R1393" s="22">
        <v>283.11</v>
      </c>
      <c r="S1393" s="20"/>
      <c r="T1393" s="28">
        <f t="shared" si="45"/>
        <v>283.11</v>
      </c>
      <c r="U1393" s="20"/>
      <c r="W1393" s="135">
        <f t="array" ref="W1393">SUM(($D1393=W$25)*($G1393="CM")*($H1393:$P1393))</f>
        <v>4270.41</v>
      </c>
      <c r="X1393" s="135">
        <f t="array" ref="X1393">SUM(($D1393=W$25)*($G1393&lt;&gt;"CM")*($H1393:$P1393))</f>
        <v>0</v>
      </c>
      <c r="AA1393" s="135">
        <f t="array" ref="AA1393">SUM(($D1393=AA$25)*($G1393="CM")*(H1393+I1393+J1393+K1393+L1393+N1393))</f>
        <v>0</v>
      </c>
      <c r="AB1393" s="135">
        <f t="array" ref="AB1393">SUM(($D1393=AA$25)*($G1393&lt;&gt;"CM")*(H1393+I1393+J1393+K1393+L1393+N1393))</f>
        <v>0</v>
      </c>
    </row>
    <row r="1394" spans="1:28" ht="15.75" thickBot="1" x14ac:dyDescent="0.3">
      <c r="A1394" s="18" t="s">
        <v>22</v>
      </c>
      <c r="B1394" s="18" t="s">
        <v>22</v>
      </c>
      <c r="C1394" s="18" t="s">
        <v>153</v>
      </c>
      <c r="D1394" s="27" t="s">
        <v>271</v>
      </c>
      <c r="E1394" s="18" t="s">
        <v>154</v>
      </c>
      <c r="F1394" s="19">
        <v>42840</v>
      </c>
      <c r="G1394" s="27" t="s">
        <v>273</v>
      </c>
      <c r="H1394" s="21"/>
      <c r="I1394" s="21"/>
      <c r="J1394" s="23">
        <v>2103.0100000000002</v>
      </c>
      <c r="K1394" s="21"/>
      <c r="L1394" s="21"/>
      <c r="M1394" s="21"/>
      <c r="N1394" s="21"/>
      <c r="O1394" s="23">
        <v>-12.71</v>
      </c>
      <c r="P1394" s="23">
        <v>-0.96</v>
      </c>
      <c r="Q1394" s="28">
        <f t="shared" si="44"/>
        <v>-13.670000000000002</v>
      </c>
      <c r="R1394" s="23">
        <v>138.5</v>
      </c>
      <c r="S1394" s="21"/>
      <c r="T1394" s="28">
        <f t="shared" si="45"/>
        <v>138.5</v>
      </c>
      <c r="U1394" s="21"/>
      <c r="W1394" s="135">
        <f t="array" ref="W1394">SUM(($D1394=W$25)*($G1394="CM")*($H1394:$P1394))</f>
        <v>2089.34</v>
      </c>
      <c r="X1394" s="135">
        <f t="array" ref="X1394">SUM(($D1394=W$25)*($G1394&lt;&gt;"CM")*($H1394:$P1394))</f>
        <v>0</v>
      </c>
      <c r="AA1394" s="135">
        <f t="array" ref="AA1394">SUM(($D1394=AA$25)*($G1394="CM")*(H1394+I1394+J1394+K1394+L1394+N1394))</f>
        <v>0</v>
      </c>
      <c r="AB1394" s="135">
        <f t="array" ref="AB1394">SUM(($D1394=AA$25)*($G1394&lt;&gt;"CM")*(H1394+I1394+J1394+K1394+L1394+N1394))</f>
        <v>0</v>
      </c>
    </row>
    <row r="1395" spans="1:28" ht="15.75" thickBot="1" x14ac:dyDescent="0.3">
      <c r="A1395" s="18" t="s">
        <v>22</v>
      </c>
      <c r="B1395" s="18" t="s">
        <v>22</v>
      </c>
      <c r="C1395" s="18" t="s">
        <v>153</v>
      </c>
      <c r="D1395" s="27" t="s">
        <v>271</v>
      </c>
      <c r="E1395" s="18" t="s">
        <v>154</v>
      </c>
      <c r="F1395" s="19">
        <v>42841</v>
      </c>
      <c r="G1395" s="27" t="s">
        <v>273</v>
      </c>
      <c r="H1395" s="20"/>
      <c r="I1395" s="20"/>
      <c r="J1395" s="22">
        <v>3443.39</v>
      </c>
      <c r="K1395" s="20"/>
      <c r="L1395" s="20"/>
      <c r="M1395" s="20"/>
      <c r="N1395" s="20"/>
      <c r="O1395" s="22">
        <v>-19.37</v>
      </c>
      <c r="P1395" s="22">
        <v>-1.49</v>
      </c>
      <c r="Q1395" s="28">
        <f t="shared" si="44"/>
        <v>-20.86</v>
      </c>
      <c r="R1395" s="22">
        <v>226.9</v>
      </c>
      <c r="S1395" s="20"/>
      <c r="T1395" s="28">
        <f t="shared" si="45"/>
        <v>226.9</v>
      </c>
      <c r="U1395" s="20"/>
      <c r="W1395" s="135">
        <f t="array" ref="W1395">SUM(($D1395=W$25)*($G1395="CM")*($H1395:$P1395))</f>
        <v>3422.53</v>
      </c>
      <c r="X1395" s="135">
        <f t="array" ref="X1395">SUM(($D1395=W$25)*($G1395&lt;&gt;"CM")*($H1395:$P1395))</f>
        <v>0</v>
      </c>
      <c r="AA1395" s="135">
        <f t="array" ref="AA1395">SUM(($D1395=AA$25)*($G1395="CM")*(H1395+I1395+J1395+K1395+L1395+N1395))</f>
        <v>0</v>
      </c>
      <c r="AB1395" s="135">
        <f t="array" ref="AB1395">SUM(($D1395=AA$25)*($G1395&lt;&gt;"CM")*(H1395+I1395+J1395+K1395+L1395+N1395))</f>
        <v>0</v>
      </c>
    </row>
    <row r="1396" spans="1:28" ht="15.75" thickBot="1" x14ac:dyDescent="0.3">
      <c r="A1396" s="18" t="s">
        <v>22</v>
      </c>
      <c r="B1396" s="18" t="s">
        <v>22</v>
      </c>
      <c r="C1396" s="18" t="s">
        <v>153</v>
      </c>
      <c r="D1396" s="27" t="s">
        <v>271</v>
      </c>
      <c r="E1396" s="18" t="s">
        <v>154</v>
      </c>
      <c r="F1396" s="19">
        <v>42842</v>
      </c>
      <c r="G1396" s="27" t="s">
        <v>273</v>
      </c>
      <c r="H1396" s="21"/>
      <c r="I1396" s="21"/>
      <c r="J1396" s="23">
        <v>1224.83</v>
      </c>
      <c r="K1396" s="21"/>
      <c r="L1396" s="21"/>
      <c r="M1396" s="21"/>
      <c r="N1396" s="21"/>
      <c r="O1396" s="23">
        <v>-6.89</v>
      </c>
      <c r="P1396" s="23">
        <v>-0.53</v>
      </c>
      <c r="Q1396" s="28">
        <f t="shared" si="44"/>
        <v>-7.42</v>
      </c>
      <c r="R1396" s="23">
        <v>80.709999999999994</v>
      </c>
      <c r="S1396" s="21"/>
      <c r="T1396" s="28">
        <f t="shared" si="45"/>
        <v>80.709999999999994</v>
      </c>
      <c r="U1396" s="21"/>
      <c r="W1396" s="135">
        <f t="array" ref="W1396">SUM(($D1396=W$25)*($G1396="CM")*($H1396:$P1396))</f>
        <v>1217.4099999999999</v>
      </c>
      <c r="X1396" s="135">
        <f t="array" ref="X1396">SUM(($D1396=W$25)*($G1396&lt;&gt;"CM")*($H1396:$P1396))</f>
        <v>0</v>
      </c>
      <c r="AA1396" s="135">
        <f t="array" ref="AA1396">SUM(($D1396=AA$25)*($G1396="CM")*(H1396+I1396+J1396+K1396+L1396+N1396))</f>
        <v>0</v>
      </c>
      <c r="AB1396" s="135">
        <f t="array" ref="AB1396">SUM(($D1396=AA$25)*($G1396&lt;&gt;"CM")*(H1396+I1396+J1396+K1396+L1396+N1396))</f>
        <v>0</v>
      </c>
    </row>
    <row r="1397" spans="1:28" ht="15.75" thickBot="1" x14ac:dyDescent="0.3">
      <c r="A1397" s="18" t="s">
        <v>22</v>
      </c>
      <c r="B1397" s="18" t="s">
        <v>22</v>
      </c>
      <c r="C1397" s="18" t="s">
        <v>153</v>
      </c>
      <c r="D1397" s="27" t="s">
        <v>271</v>
      </c>
      <c r="E1397" s="18" t="s">
        <v>154</v>
      </c>
      <c r="F1397" s="19">
        <v>42843</v>
      </c>
      <c r="G1397" s="27" t="s">
        <v>273</v>
      </c>
      <c r="H1397" s="20"/>
      <c r="I1397" s="20"/>
      <c r="J1397" s="22">
        <v>647.08000000000004</v>
      </c>
      <c r="K1397" s="20"/>
      <c r="L1397" s="20"/>
      <c r="M1397" s="20"/>
      <c r="N1397" s="20"/>
      <c r="O1397" s="22">
        <v>-3.61</v>
      </c>
      <c r="P1397" s="22">
        <v>-0.28000000000000003</v>
      </c>
      <c r="Q1397" s="28">
        <f t="shared" si="44"/>
        <v>-3.8899999999999997</v>
      </c>
      <c r="R1397" s="22">
        <v>42.64</v>
      </c>
      <c r="S1397" s="20"/>
      <c r="T1397" s="28">
        <f t="shared" si="45"/>
        <v>42.64</v>
      </c>
      <c r="U1397" s="20"/>
      <c r="W1397" s="135">
        <f t="array" ref="W1397">SUM(($D1397=W$25)*($G1397="CM")*($H1397:$P1397))</f>
        <v>643.19000000000005</v>
      </c>
      <c r="X1397" s="135">
        <f t="array" ref="X1397">SUM(($D1397=W$25)*($G1397&lt;&gt;"CM")*($H1397:$P1397))</f>
        <v>0</v>
      </c>
      <c r="AA1397" s="135">
        <f t="array" ref="AA1397">SUM(($D1397=AA$25)*($G1397="CM")*(H1397+I1397+J1397+K1397+L1397+N1397))</f>
        <v>0</v>
      </c>
      <c r="AB1397" s="135">
        <f t="array" ref="AB1397">SUM(($D1397=AA$25)*($G1397&lt;&gt;"CM")*(H1397+I1397+J1397+K1397+L1397+N1397))</f>
        <v>0</v>
      </c>
    </row>
    <row r="1398" spans="1:28" ht="15.75" thickBot="1" x14ac:dyDescent="0.3">
      <c r="A1398" s="18" t="s">
        <v>22</v>
      </c>
      <c r="B1398" s="18" t="s">
        <v>22</v>
      </c>
      <c r="C1398" s="18" t="s">
        <v>153</v>
      </c>
      <c r="D1398" s="27" t="s">
        <v>271</v>
      </c>
      <c r="E1398" s="18" t="s">
        <v>154</v>
      </c>
      <c r="F1398" s="19">
        <v>42844</v>
      </c>
      <c r="G1398" s="27" t="s">
        <v>273</v>
      </c>
      <c r="H1398" s="21"/>
      <c r="I1398" s="21"/>
      <c r="J1398" s="23">
        <v>380.54</v>
      </c>
      <c r="K1398" s="21"/>
      <c r="L1398" s="21"/>
      <c r="M1398" s="21"/>
      <c r="N1398" s="21"/>
      <c r="O1398" s="23">
        <v>-2.25</v>
      </c>
      <c r="P1398" s="23">
        <v>-0.17</v>
      </c>
      <c r="Q1398" s="28">
        <f t="shared" si="44"/>
        <v>-2.42</v>
      </c>
      <c r="R1398" s="23">
        <v>25.06</v>
      </c>
      <c r="S1398" s="21"/>
      <c r="T1398" s="28">
        <f t="shared" si="45"/>
        <v>25.06</v>
      </c>
      <c r="U1398" s="21"/>
      <c r="W1398" s="135">
        <f t="array" ref="W1398">SUM(($D1398=W$25)*($G1398="CM")*($H1398:$P1398))</f>
        <v>378.12</v>
      </c>
      <c r="X1398" s="135">
        <f t="array" ref="X1398">SUM(($D1398=W$25)*($G1398&lt;&gt;"CM")*($H1398:$P1398))</f>
        <v>0</v>
      </c>
      <c r="AA1398" s="135">
        <f t="array" ref="AA1398">SUM(($D1398=AA$25)*($G1398="CM")*(H1398+I1398+J1398+K1398+L1398+N1398))</f>
        <v>0</v>
      </c>
      <c r="AB1398" s="135">
        <f t="array" ref="AB1398">SUM(($D1398=AA$25)*($G1398&lt;&gt;"CM")*(H1398+I1398+J1398+K1398+L1398+N1398))</f>
        <v>0</v>
      </c>
    </row>
    <row r="1399" spans="1:28" ht="15.75" thickBot="1" x14ac:dyDescent="0.3">
      <c r="A1399" s="18" t="s">
        <v>22</v>
      </c>
      <c r="B1399" s="18" t="s">
        <v>22</v>
      </c>
      <c r="C1399" s="18" t="s">
        <v>153</v>
      </c>
      <c r="D1399" s="27" t="s">
        <v>271</v>
      </c>
      <c r="E1399" s="18" t="s">
        <v>154</v>
      </c>
      <c r="F1399" s="19">
        <v>42845</v>
      </c>
      <c r="G1399" s="27" t="s">
        <v>273</v>
      </c>
      <c r="H1399" s="20"/>
      <c r="I1399" s="20"/>
      <c r="J1399" s="22">
        <v>6632.57</v>
      </c>
      <c r="K1399" s="20"/>
      <c r="L1399" s="20"/>
      <c r="M1399" s="20"/>
      <c r="N1399" s="20"/>
      <c r="O1399" s="22">
        <v>-39.130000000000003</v>
      </c>
      <c r="P1399" s="22">
        <v>-3</v>
      </c>
      <c r="Q1399" s="28">
        <f t="shared" si="44"/>
        <v>-42.13</v>
      </c>
      <c r="R1399" s="22">
        <v>436.93</v>
      </c>
      <c r="S1399" s="20"/>
      <c r="T1399" s="28">
        <f t="shared" si="45"/>
        <v>436.93</v>
      </c>
      <c r="U1399" s="20"/>
      <c r="W1399" s="135">
        <f t="array" ref="W1399">SUM(($D1399=W$25)*($G1399="CM")*($H1399:$P1399))</f>
        <v>6590.44</v>
      </c>
      <c r="X1399" s="135">
        <f t="array" ref="X1399">SUM(($D1399=W$25)*($G1399&lt;&gt;"CM")*($H1399:$P1399))</f>
        <v>0</v>
      </c>
      <c r="AA1399" s="135">
        <f t="array" ref="AA1399">SUM(($D1399=AA$25)*($G1399="CM")*(H1399+I1399+J1399+K1399+L1399+N1399))</f>
        <v>0</v>
      </c>
      <c r="AB1399" s="135">
        <f t="array" ref="AB1399">SUM(($D1399=AA$25)*($G1399&lt;&gt;"CM")*(H1399+I1399+J1399+K1399+L1399+N1399))</f>
        <v>0</v>
      </c>
    </row>
    <row r="1400" spans="1:28" ht="15.75" thickBot="1" x14ac:dyDescent="0.3">
      <c r="A1400" s="18" t="s">
        <v>22</v>
      </c>
      <c r="B1400" s="18" t="s">
        <v>22</v>
      </c>
      <c r="C1400" s="18" t="s">
        <v>153</v>
      </c>
      <c r="D1400" s="27" t="s">
        <v>271</v>
      </c>
      <c r="E1400" s="18" t="s">
        <v>154</v>
      </c>
      <c r="F1400" s="19">
        <v>42854</v>
      </c>
      <c r="G1400" s="27" t="s">
        <v>273</v>
      </c>
      <c r="H1400" s="21"/>
      <c r="I1400" s="21"/>
      <c r="J1400" s="23">
        <v>3304.73</v>
      </c>
      <c r="K1400" s="21"/>
      <c r="L1400" s="21"/>
      <c r="M1400" s="21"/>
      <c r="N1400" s="21"/>
      <c r="O1400" s="23">
        <v>-17.41</v>
      </c>
      <c r="P1400" s="23">
        <v>-1.37</v>
      </c>
      <c r="Q1400" s="28">
        <f t="shared" si="44"/>
        <v>-18.78</v>
      </c>
      <c r="R1400" s="23">
        <v>217.83</v>
      </c>
      <c r="S1400" s="21"/>
      <c r="T1400" s="28">
        <f t="shared" si="45"/>
        <v>217.83</v>
      </c>
      <c r="U1400" s="21"/>
      <c r="W1400" s="135">
        <f t="array" ref="W1400">SUM(($D1400=W$25)*($G1400="CM")*($H1400:$P1400))</f>
        <v>3285.9500000000003</v>
      </c>
      <c r="X1400" s="135">
        <f t="array" ref="X1400">SUM(($D1400=W$25)*($G1400&lt;&gt;"CM")*($H1400:$P1400))</f>
        <v>0</v>
      </c>
      <c r="AA1400" s="135">
        <f t="array" ref="AA1400">SUM(($D1400=AA$25)*($G1400="CM")*(H1400+I1400+J1400+K1400+L1400+N1400))</f>
        <v>0</v>
      </c>
      <c r="AB1400" s="135">
        <f t="array" ref="AB1400">SUM(($D1400=AA$25)*($G1400&lt;&gt;"CM")*(H1400+I1400+J1400+K1400+L1400+N1400))</f>
        <v>0</v>
      </c>
    </row>
    <row r="1401" spans="1:28" ht="15.75" thickBot="1" x14ac:dyDescent="0.3">
      <c r="A1401" s="18" t="s">
        <v>22</v>
      </c>
      <c r="B1401" s="18" t="s">
        <v>22</v>
      </c>
      <c r="C1401" s="18" t="s">
        <v>153</v>
      </c>
      <c r="D1401" s="27" t="s">
        <v>271</v>
      </c>
      <c r="E1401" s="18" t="s">
        <v>154</v>
      </c>
      <c r="F1401" s="19">
        <v>42855</v>
      </c>
      <c r="G1401" s="27" t="s">
        <v>273</v>
      </c>
      <c r="H1401" s="20"/>
      <c r="I1401" s="20"/>
      <c r="J1401" s="22">
        <v>8042.28</v>
      </c>
      <c r="K1401" s="20"/>
      <c r="L1401" s="20"/>
      <c r="M1401" s="20"/>
      <c r="N1401" s="20"/>
      <c r="O1401" s="22">
        <v>-42.24</v>
      </c>
      <c r="P1401" s="22">
        <v>-3.27</v>
      </c>
      <c r="Q1401" s="28">
        <f t="shared" si="44"/>
        <v>-45.510000000000005</v>
      </c>
      <c r="R1401" s="22">
        <v>530.16999999999996</v>
      </c>
      <c r="S1401" s="20"/>
      <c r="T1401" s="28">
        <f t="shared" si="45"/>
        <v>530.16999999999996</v>
      </c>
      <c r="U1401" s="20"/>
      <c r="W1401" s="135">
        <f t="array" ref="W1401">SUM(($D1401=W$25)*($G1401="CM")*($H1401:$P1401))</f>
        <v>7996.7699999999995</v>
      </c>
      <c r="X1401" s="135">
        <f t="array" ref="X1401">SUM(($D1401=W$25)*($G1401&lt;&gt;"CM")*($H1401:$P1401))</f>
        <v>0</v>
      </c>
      <c r="AA1401" s="135">
        <f t="array" ref="AA1401">SUM(($D1401=AA$25)*($G1401="CM")*(H1401+I1401+J1401+K1401+L1401+N1401))</f>
        <v>0</v>
      </c>
      <c r="AB1401" s="135">
        <f t="array" ref="AB1401">SUM(($D1401=AA$25)*($G1401&lt;&gt;"CM")*(H1401+I1401+J1401+K1401+L1401+N1401))</f>
        <v>0</v>
      </c>
    </row>
    <row r="1402" spans="1:28" ht="15.75" thickBot="1" x14ac:dyDescent="0.3">
      <c r="A1402" s="18" t="s">
        <v>22</v>
      </c>
      <c r="B1402" s="18" t="s">
        <v>22</v>
      </c>
      <c r="C1402" s="18" t="s">
        <v>155</v>
      </c>
      <c r="D1402" s="27" t="s">
        <v>271</v>
      </c>
      <c r="E1402" s="18" t="s">
        <v>156</v>
      </c>
      <c r="F1402" s="19">
        <v>42802</v>
      </c>
      <c r="G1402" s="27" t="s">
        <v>274</v>
      </c>
      <c r="H1402" s="21"/>
      <c r="I1402" s="21"/>
      <c r="J1402" s="23">
        <v>0</v>
      </c>
      <c r="K1402" s="21"/>
      <c r="L1402" s="21"/>
      <c r="M1402" s="21"/>
      <c r="N1402" s="21"/>
      <c r="O1402" s="23">
        <v>0</v>
      </c>
      <c r="P1402" s="23">
        <v>0</v>
      </c>
      <c r="Q1402" s="28">
        <f t="shared" si="44"/>
        <v>0</v>
      </c>
      <c r="R1402" s="23">
        <v>0</v>
      </c>
      <c r="S1402" s="21"/>
      <c r="T1402" s="28">
        <f t="shared" si="45"/>
        <v>0</v>
      </c>
      <c r="U1402" s="21"/>
      <c r="W1402" s="135">
        <f t="array" ref="W1402">SUM(($D1402=W$25)*($G1402="CM")*($H1402:$P1402))</f>
        <v>0</v>
      </c>
      <c r="X1402" s="135">
        <f t="array" ref="X1402">SUM(($D1402=W$25)*($G1402&lt;&gt;"CM")*($H1402:$P1402))</f>
        <v>0</v>
      </c>
      <c r="AA1402" s="135">
        <f t="array" ref="AA1402">SUM(($D1402=AA$25)*($G1402="CM")*(H1402+I1402+J1402+K1402+L1402+N1402))</f>
        <v>0</v>
      </c>
      <c r="AB1402" s="135">
        <f t="array" ref="AB1402">SUM(($D1402=AA$25)*($G1402&lt;&gt;"CM")*(H1402+I1402+J1402+K1402+L1402+N1402))</f>
        <v>0</v>
      </c>
    </row>
    <row r="1403" spans="1:28" ht="15.75" thickBot="1" x14ac:dyDescent="0.3">
      <c r="A1403" s="18" t="s">
        <v>22</v>
      </c>
      <c r="B1403" s="18" t="s">
        <v>22</v>
      </c>
      <c r="C1403" s="18" t="s">
        <v>155</v>
      </c>
      <c r="D1403" s="27" t="s">
        <v>271</v>
      </c>
      <c r="E1403" s="18" t="s">
        <v>156</v>
      </c>
      <c r="F1403" s="19">
        <v>42832</v>
      </c>
      <c r="G1403" s="27" t="s">
        <v>273</v>
      </c>
      <c r="H1403" s="20"/>
      <c r="I1403" s="20"/>
      <c r="J1403" s="22">
        <v>304.95999999999998</v>
      </c>
      <c r="K1403" s="20"/>
      <c r="L1403" s="20"/>
      <c r="M1403" s="20"/>
      <c r="N1403" s="20"/>
      <c r="O1403" s="22">
        <v>-2.92</v>
      </c>
      <c r="P1403" s="22">
        <v>-0.22</v>
      </c>
      <c r="Q1403" s="28">
        <f t="shared" si="44"/>
        <v>-3.14</v>
      </c>
      <c r="R1403" s="22">
        <v>20.010000000000002</v>
      </c>
      <c r="S1403" s="20"/>
      <c r="T1403" s="28">
        <f t="shared" si="45"/>
        <v>20.010000000000002</v>
      </c>
      <c r="U1403" s="20"/>
      <c r="W1403" s="135">
        <f t="array" ref="W1403">SUM(($D1403=W$25)*($G1403="CM")*($H1403:$P1403))</f>
        <v>301.81999999999994</v>
      </c>
      <c r="X1403" s="135">
        <f t="array" ref="X1403">SUM(($D1403=W$25)*($G1403&lt;&gt;"CM")*($H1403:$P1403))</f>
        <v>0</v>
      </c>
      <c r="AA1403" s="135">
        <f t="array" ref="AA1403">SUM(($D1403=AA$25)*($G1403="CM")*(H1403+I1403+J1403+K1403+L1403+N1403))</f>
        <v>0</v>
      </c>
      <c r="AB1403" s="135">
        <f t="array" ref="AB1403">SUM(($D1403=AA$25)*($G1403&lt;&gt;"CM")*(H1403+I1403+J1403+K1403+L1403+N1403))</f>
        <v>0</v>
      </c>
    </row>
    <row r="1404" spans="1:28" ht="15.75" thickBot="1" x14ac:dyDescent="0.3">
      <c r="A1404" s="18" t="s">
        <v>22</v>
      </c>
      <c r="B1404" s="18" t="s">
        <v>22</v>
      </c>
      <c r="C1404" s="18" t="s">
        <v>155</v>
      </c>
      <c r="D1404" s="27" t="s">
        <v>271</v>
      </c>
      <c r="E1404" s="18" t="s">
        <v>156</v>
      </c>
      <c r="F1404" s="19">
        <v>42833</v>
      </c>
      <c r="G1404" s="27" t="s">
        <v>273</v>
      </c>
      <c r="H1404" s="21"/>
      <c r="I1404" s="21"/>
      <c r="J1404" s="23">
        <v>152.47999999999999</v>
      </c>
      <c r="K1404" s="21"/>
      <c r="L1404" s="21"/>
      <c r="M1404" s="21"/>
      <c r="N1404" s="21"/>
      <c r="O1404" s="23">
        <v>-1.45</v>
      </c>
      <c r="P1404" s="23">
        <v>-0.11</v>
      </c>
      <c r="Q1404" s="28">
        <f t="shared" si="44"/>
        <v>-1.56</v>
      </c>
      <c r="R1404" s="23">
        <v>10.01</v>
      </c>
      <c r="S1404" s="21"/>
      <c r="T1404" s="28">
        <f t="shared" si="45"/>
        <v>10.01</v>
      </c>
      <c r="U1404" s="21"/>
      <c r="W1404" s="135">
        <f t="array" ref="W1404">SUM(($D1404=W$25)*($G1404="CM")*($H1404:$P1404))</f>
        <v>150.91999999999999</v>
      </c>
      <c r="X1404" s="135">
        <f t="array" ref="X1404">SUM(($D1404=W$25)*($G1404&lt;&gt;"CM")*($H1404:$P1404))</f>
        <v>0</v>
      </c>
      <c r="AA1404" s="135">
        <f t="array" ref="AA1404">SUM(($D1404=AA$25)*($G1404="CM")*(H1404+I1404+J1404+K1404+L1404+N1404))</f>
        <v>0</v>
      </c>
      <c r="AB1404" s="135">
        <f t="array" ref="AB1404">SUM(($D1404=AA$25)*($G1404&lt;&gt;"CM")*(H1404+I1404+J1404+K1404+L1404+N1404))</f>
        <v>0</v>
      </c>
    </row>
    <row r="1405" spans="1:28" ht="15.75" thickBot="1" x14ac:dyDescent="0.3">
      <c r="A1405" s="18" t="s">
        <v>22</v>
      </c>
      <c r="B1405" s="18" t="s">
        <v>22</v>
      </c>
      <c r="C1405" s="18" t="s">
        <v>155</v>
      </c>
      <c r="D1405" s="27" t="s">
        <v>271</v>
      </c>
      <c r="E1405" s="18" t="s">
        <v>156</v>
      </c>
      <c r="F1405" s="19">
        <v>42834</v>
      </c>
      <c r="G1405" s="27" t="s">
        <v>273</v>
      </c>
      <c r="H1405" s="20"/>
      <c r="I1405" s="20"/>
      <c r="J1405" s="22">
        <v>304.95999999999998</v>
      </c>
      <c r="K1405" s="20"/>
      <c r="L1405" s="20"/>
      <c r="M1405" s="20"/>
      <c r="N1405" s="20"/>
      <c r="O1405" s="22">
        <v>-2.9</v>
      </c>
      <c r="P1405" s="22">
        <v>-0.22</v>
      </c>
      <c r="Q1405" s="28">
        <f t="shared" si="44"/>
        <v>-3.12</v>
      </c>
      <c r="R1405" s="22">
        <v>20.02</v>
      </c>
      <c r="S1405" s="20"/>
      <c r="T1405" s="28">
        <f t="shared" si="45"/>
        <v>20.02</v>
      </c>
      <c r="U1405" s="20"/>
      <c r="W1405" s="135">
        <f t="array" ref="W1405">SUM(($D1405=W$25)*($G1405="CM")*($H1405:$P1405))</f>
        <v>301.83999999999997</v>
      </c>
      <c r="X1405" s="135">
        <f t="array" ref="X1405">SUM(($D1405=W$25)*($G1405&lt;&gt;"CM")*($H1405:$P1405))</f>
        <v>0</v>
      </c>
      <c r="AA1405" s="135">
        <f t="array" ref="AA1405">SUM(($D1405=AA$25)*($G1405="CM")*(H1405+I1405+J1405+K1405+L1405+N1405))</f>
        <v>0</v>
      </c>
      <c r="AB1405" s="135">
        <f t="array" ref="AB1405">SUM(($D1405=AA$25)*($G1405&lt;&gt;"CM")*(H1405+I1405+J1405+K1405+L1405+N1405))</f>
        <v>0</v>
      </c>
    </row>
    <row r="1406" spans="1:28" ht="15.75" thickBot="1" x14ac:dyDescent="0.3">
      <c r="A1406" s="18" t="s">
        <v>22</v>
      </c>
      <c r="B1406" s="18" t="s">
        <v>22</v>
      </c>
      <c r="C1406" s="18" t="s">
        <v>157</v>
      </c>
      <c r="D1406" s="27" t="s">
        <v>271</v>
      </c>
      <c r="E1406" s="18" t="s">
        <v>158</v>
      </c>
      <c r="F1406" s="19">
        <v>42802</v>
      </c>
      <c r="G1406" s="27" t="s">
        <v>274</v>
      </c>
      <c r="H1406" s="21"/>
      <c r="I1406" s="21"/>
      <c r="J1406" s="23">
        <v>0</v>
      </c>
      <c r="K1406" s="21"/>
      <c r="L1406" s="21"/>
      <c r="M1406" s="21"/>
      <c r="N1406" s="21"/>
      <c r="O1406" s="23">
        <v>0</v>
      </c>
      <c r="P1406" s="23">
        <v>0</v>
      </c>
      <c r="Q1406" s="28">
        <f t="shared" si="44"/>
        <v>0</v>
      </c>
      <c r="R1406" s="23">
        <v>0</v>
      </c>
      <c r="S1406" s="21"/>
      <c r="T1406" s="28">
        <f t="shared" si="45"/>
        <v>0</v>
      </c>
      <c r="U1406" s="21"/>
      <c r="W1406" s="135">
        <f t="array" ref="W1406">SUM(($D1406=W$25)*($G1406="CM")*($H1406:$P1406))</f>
        <v>0</v>
      </c>
      <c r="X1406" s="135">
        <f t="array" ref="X1406">SUM(($D1406=W$25)*($G1406&lt;&gt;"CM")*($H1406:$P1406))</f>
        <v>0</v>
      </c>
      <c r="AA1406" s="135">
        <f t="array" ref="AA1406">SUM(($D1406=AA$25)*($G1406="CM")*(H1406+I1406+J1406+K1406+L1406+N1406))</f>
        <v>0</v>
      </c>
      <c r="AB1406" s="135">
        <f t="array" ref="AB1406">SUM(($D1406=AA$25)*($G1406&lt;&gt;"CM")*(H1406+I1406+J1406+K1406+L1406+N1406))</f>
        <v>0</v>
      </c>
    </row>
    <row r="1407" spans="1:28" ht="15.75" thickBot="1" x14ac:dyDescent="0.3">
      <c r="A1407" s="18" t="s">
        <v>22</v>
      </c>
      <c r="B1407" s="18" t="s">
        <v>22</v>
      </c>
      <c r="C1407" s="18" t="s">
        <v>157</v>
      </c>
      <c r="D1407" s="27" t="s">
        <v>271</v>
      </c>
      <c r="E1407" s="18" t="s">
        <v>158</v>
      </c>
      <c r="F1407" s="19">
        <v>42833</v>
      </c>
      <c r="G1407" s="27" t="s">
        <v>273</v>
      </c>
      <c r="H1407" s="20"/>
      <c r="I1407" s="20"/>
      <c r="J1407" s="22">
        <v>90.22</v>
      </c>
      <c r="K1407" s="20"/>
      <c r="L1407" s="20"/>
      <c r="M1407" s="20"/>
      <c r="N1407" s="20"/>
      <c r="O1407" s="22">
        <v>-1.45</v>
      </c>
      <c r="P1407" s="22">
        <v>-0.11</v>
      </c>
      <c r="Q1407" s="28">
        <f t="shared" si="44"/>
        <v>-1.56</v>
      </c>
      <c r="R1407" s="22">
        <v>5.88</v>
      </c>
      <c r="S1407" s="20"/>
      <c r="T1407" s="28">
        <f t="shared" si="45"/>
        <v>5.88</v>
      </c>
      <c r="U1407" s="20"/>
      <c r="W1407" s="135">
        <f t="array" ref="W1407">SUM(($D1407=W$25)*($G1407="CM")*($H1407:$P1407))</f>
        <v>88.66</v>
      </c>
      <c r="X1407" s="135">
        <f t="array" ref="X1407">SUM(($D1407=W$25)*($G1407&lt;&gt;"CM")*($H1407:$P1407))</f>
        <v>0</v>
      </c>
      <c r="AA1407" s="135">
        <f t="array" ref="AA1407">SUM(($D1407=AA$25)*($G1407="CM")*(H1407+I1407+J1407+K1407+L1407+N1407))</f>
        <v>0</v>
      </c>
      <c r="AB1407" s="135">
        <f t="array" ref="AB1407">SUM(($D1407=AA$25)*($G1407&lt;&gt;"CM")*(H1407+I1407+J1407+K1407+L1407+N1407))</f>
        <v>0</v>
      </c>
    </row>
    <row r="1408" spans="1:28" ht="15.75" thickBot="1" x14ac:dyDescent="0.3">
      <c r="A1408" s="18" t="s">
        <v>22</v>
      </c>
      <c r="B1408" s="18" t="s">
        <v>22</v>
      </c>
      <c r="C1408" s="18" t="s">
        <v>157</v>
      </c>
      <c r="D1408" s="27" t="s">
        <v>271</v>
      </c>
      <c r="E1408" s="18" t="s">
        <v>158</v>
      </c>
      <c r="F1408" s="19">
        <v>42834</v>
      </c>
      <c r="G1408" s="27" t="s">
        <v>273</v>
      </c>
      <c r="H1408" s="21"/>
      <c r="I1408" s="21"/>
      <c r="J1408" s="23">
        <v>180.44</v>
      </c>
      <c r="K1408" s="21"/>
      <c r="L1408" s="21"/>
      <c r="M1408" s="21"/>
      <c r="N1408" s="21"/>
      <c r="O1408" s="23">
        <v>-2.9</v>
      </c>
      <c r="P1408" s="23">
        <v>-0.22</v>
      </c>
      <c r="Q1408" s="28">
        <f t="shared" si="44"/>
        <v>-3.12</v>
      </c>
      <c r="R1408" s="23">
        <v>11.76</v>
      </c>
      <c r="S1408" s="21"/>
      <c r="T1408" s="28">
        <f t="shared" si="45"/>
        <v>11.76</v>
      </c>
      <c r="U1408" s="21"/>
      <c r="W1408" s="135">
        <f t="array" ref="W1408">SUM(($D1408=W$25)*($G1408="CM")*($H1408:$P1408))</f>
        <v>177.32</v>
      </c>
      <c r="X1408" s="135">
        <f t="array" ref="X1408">SUM(($D1408=W$25)*($G1408&lt;&gt;"CM")*($H1408:$P1408))</f>
        <v>0</v>
      </c>
      <c r="AA1408" s="135">
        <f t="array" ref="AA1408">SUM(($D1408=AA$25)*($G1408="CM")*(H1408+I1408+J1408+K1408+L1408+N1408))</f>
        <v>0</v>
      </c>
      <c r="AB1408" s="135">
        <f t="array" ref="AB1408">SUM(($D1408=AA$25)*($G1408&lt;&gt;"CM")*(H1408+I1408+J1408+K1408+L1408+N1408))</f>
        <v>0</v>
      </c>
    </row>
    <row r="1409" spans="1:28" ht="15.75" thickBot="1" x14ac:dyDescent="0.3">
      <c r="A1409" s="18" t="s">
        <v>22</v>
      </c>
      <c r="B1409" s="18" t="s">
        <v>22</v>
      </c>
      <c r="C1409" s="18" t="s">
        <v>159</v>
      </c>
      <c r="D1409" s="27" t="s">
        <v>271</v>
      </c>
      <c r="E1409" s="18" t="s">
        <v>160</v>
      </c>
      <c r="F1409" s="19">
        <v>42831</v>
      </c>
      <c r="G1409" s="27" t="s">
        <v>273</v>
      </c>
      <c r="H1409" s="20"/>
      <c r="I1409" s="20"/>
      <c r="J1409" s="22">
        <v>666.9</v>
      </c>
      <c r="K1409" s="20"/>
      <c r="L1409" s="20"/>
      <c r="M1409" s="20"/>
      <c r="N1409" s="20"/>
      <c r="O1409" s="22">
        <v>-1.32</v>
      </c>
      <c r="P1409" s="22">
        <v>-0.1</v>
      </c>
      <c r="Q1409" s="28">
        <f t="shared" si="44"/>
        <v>-1.4200000000000002</v>
      </c>
      <c r="R1409" s="22">
        <v>44.12</v>
      </c>
      <c r="S1409" s="20"/>
      <c r="T1409" s="28">
        <f t="shared" si="45"/>
        <v>44.12</v>
      </c>
      <c r="U1409" s="20"/>
      <c r="W1409" s="135">
        <f t="array" ref="W1409">SUM(($D1409=W$25)*($G1409="CM")*($H1409:$P1409))</f>
        <v>665.4799999999999</v>
      </c>
      <c r="X1409" s="135">
        <f t="array" ref="X1409">SUM(($D1409=W$25)*($G1409&lt;&gt;"CM")*($H1409:$P1409))</f>
        <v>0</v>
      </c>
      <c r="AA1409" s="135">
        <f t="array" ref="AA1409">SUM(($D1409=AA$25)*($G1409="CM")*(H1409+I1409+J1409+K1409+L1409+N1409))</f>
        <v>0</v>
      </c>
      <c r="AB1409" s="135">
        <f t="array" ref="AB1409">SUM(($D1409=AA$25)*($G1409&lt;&gt;"CM")*(H1409+I1409+J1409+K1409+L1409+N1409))</f>
        <v>0</v>
      </c>
    </row>
    <row r="1410" spans="1:28" ht="15.75" thickBot="1" x14ac:dyDescent="0.3">
      <c r="A1410" s="18" t="s">
        <v>22</v>
      </c>
      <c r="B1410" s="18" t="s">
        <v>22</v>
      </c>
      <c r="C1410" s="18" t="s">
        <v>159</v>
      </c>
      <c r="D1410" s="27" t="s">
        <v>271</v>
      </c>
      <c r="E1410" s="18" t="s">
        <v>160</v>
      </c>
      <c r="F1410" s="19">
        <v>42836</v>
      </c>
      <c r="G1410" s="27" t="s">
        <v>273</v>
      </c>
      <c r="H1410" s="21"/>
      <c r="I1410" s="21"/>
      <c r="J1410" s="23">
        <v>625.15</v>
      </c>
      <c r="K1410" s="21"/>
      <c r="L1410" s="21"/>
      <c r="M1410" s="21"/>
      <c r="N1410" s="21"/>
      <c r="O1410" s="23">
        <v>-1.21</v>
      </c>
      <c r="P1410" s="23">
        <v>-0.09</v>
      </c>
      <c r="Q1410" s="28">
        <f t="shared" si="44"/>
        <v>-1.3</v>
      </c>
      <c r="R1410" s="23">
        <v>41.36</v>
      </c>
      <c r="S1410" s="21"/>
      <c r="T1410" s="28">
        <f t="shared" si="45"/>
        <v>41.36</v>
      </c>
      <c r="U1410" s="21"/>
      <c r="W1410" s="135">
        <f t="array" ref="W1410">SUM(($D1410=W$25)*($G1410="CM")*($H1410:$P1410))</f>
        <v>623.84999999999991</v>
      </c>
      <c r="X1410" s="135">
        <f t="array" ref="X1410">SUM(($D1410=W$25)*($G1410&lt;&gt;"CM")*($H1410:$P1410))</f>
        <v>0</v>
      </c>
      <c r="AA1410" s="135">
        <f t="array" ref="AA1410">SUM(($D1410=AA$25)*($G1410="CM")*(H1410+I1410+J1410+K1410+L1410+N1410))</f>
        <v>0</v>
      </c>
      <c r="AB1410" s="135">
        <f t="array" ref="AB1410">SUM(($D1410=AA$25)*($G1410&lt;&gt;"CM")*(H1410+I1410+J1410+K1410+L1410+N1410))</f>
        <v>0</v>
      </c>
    </row>
    <row r="1411" spans="1:28" ht="15.75" thickBot="1" x14ac:dyDescent="0.3">
      <c r="A1411" s="18" t="s">
        <v>22</v>
      </c>
      <c r="B1411" s="18" t="s">
        <v>22</v>
      </c>
      <c r="C1411" s="18" t="s">
        <v>159</v>
      </c>
      <c r="D1411" s="27" t="s">
        <v>271</v>
      </c>
      <c r="E1411" s="18" t="s">
        <v>160</v>
      </c>
      <c r="F1411" s="19">
        <v>42839</v>
      </c>
      <c r="G1411" s="27" t="s">
        <v>273</v>
      </c>
      <c r="H1411" s="20"/>
      <c r="I1411" s="20"/>
      <c r="J1411" s="22">
        <v>382.33</v>
      </c>
      <c r="K1411" s="20"/>
      <c r="L1411" s="20"/>
      <c r="M1411" s="20"/>
      <c r="N1411" s="20"/>
      <c r="O1411" s="22">
        <v>-0.85</v>
      </c>
      <c r="P1411" s="22">
        <v>-0.06</v>
      </c>
      <c r="Q1411" s="28">
        <f t="shared" si="44"/>
        <v>-0.90999999999999992</v>
      </c>
      <c r="R1411" s="22">
        <v>25.29</v>
      </c>
      <c r="S1411" s="20"/>
      <c r="T1411" s="28">
        <f t="shared" si="45"/>
        <v>25.29</v>
      </c>
      <c r="U1411" s="20"/>
      <c r="W1411" s="135">
        <f t="array" ref="W1411">SUM(($D1411=W$25)*($G1411="CM")*($H1411:$P1411))</f>
        <v>381.41999999999996</v>
      </c>
      <c r="X1411" s="135">
        <f t="array" ref="X1411">SUM(($D1411=W$25)*($G1411&lt;&gt;"CM")*($H1411:$P1411))</f>
        <v>0</v>
      </c>
      <c r="AA1411" s="135">
        <f t="array" ref="AA1411">SUM(($D1411=AA$25)*($G1411="CM")*(H1411+I1411+J1411+K1411+L1411+N1411))</f>
        <v>0</v>
      </c>
      <c r="AB1411" s="135">
        <f t="array" ref="AB1411">SUM(($D1411=AA$25)*($G1411&lt;&gt;"CM")*(H1411+I1411+J1411+K1411+L1411+N1411))</f>
        <v>0</v>
      </c>
    </row>
    <row r="1412" spans="1:28" ht="15.75" thickBot="1" x14ac:dyDescent="0.3">
      <c r="A1412" s="18" t="s">
        <v>22</v>
      </c>
      <c r="B1412" s="18" t="s">
        <v>22</v>
      </c>
      <c r="C1412" s="18" t="s">
        <v>161</v>
      </c>
      <c r="D1412" s="27" t="s">
        <v>271</v>
      </c>
      <c r="E1412" s="18" t="s">
        <v>162</v>
      </c>
      <c r="F1412" s="19">
        <v>42831</v>
      </c>
      <c r="G1412" s="27" t="s">
        <v>273</v>
      </c>
      <c r="H1412" s="21"/>
      <c r="I1412" s="21"/>
      <c r="J1412" s="23">
        <v>76.12</v>
      </c>
      <c r="K1412" s="21"/>
      <c r="L1412" s="21"/>
      <c r="M1412" s="21"/>
      <c r="N1412" s="21"/>
      <c r="O1412" s="23">
        <v>-0.2</v>
      </c>
      <c r="P1412" s="23">
        <v>-0.01</v>
      </c>
      <c r="Q1412" s="28">
        <f t="shared" si="44"/>
        <v>-0.21000000000000002</v>
      </c>
      <c r="R1412" s="23">
        <v>5.03</v>
      </c>
      <c r="S1412" s="21"/>
      <c r="T1412" s="28">
        <f t="shared" si="45"/>
        <v>5.03</v>
      </c>
      <c r="U1412" s="21"/>
      <c r="W1412" s="135">
        <f t="array" ref="W1412">SUM(($D1412=W$25)*($G1412="CM")*($H1412:$P1412))</f>
        <v>75.91</v>
      </c>
      <c r="X1412" s="135">
        <f t="array" ref="X1412">SUM(($D1412=W$25)*($G1412&lt;&gt;"CM")*($H1412:$P1412))</f>
        <v>0</v>
      </c>
      <c r="AA1412" s="135">
        <f t="array" ref="AA1412">SUM(($D1412=AA$25)*($G1412="CM")*(H1412+I1412+J1412+K1412+L1412+N1412))</f>
        <v>0</v>
      </c>
      <c r="AB1412" s="135">
        <f t="array" ref="AB1412">SUM(($D1412=AA$25)*($G1412&lt;&gt;"CM")*(H1412+I1412+J1412+K1412+L1412+N1412))</f>
        <v>0</v>
      </c>
    </row>
    <row r="1413" spans="1:28" ht="15.75" thickBot="1" x14ac:dyDescent="0.3">
      <c r="A1413" s="18" t="s">
        <v>22</v>
      </c>
      <c r="B1413" s="18" t="s">
        <v>22</v>
      </c>
      <c r="C1413" s="18" t="s">
        <v>161</v>
      </c>
      <c r="D1413" s="27" t="s">
        <v>271</v>
      </c>
      <c r="E1413" s="18" t="s">
        <v>162</v>
      </c>
      <c r="F1413" s="19">
        <v>42832</v>
      </c>
      <c r="G1413" s="27" t="s">
        <v>273</v>
      </c>
      <c r="H1413" s="20"/>
      <c r="I1413" s="20"/>
      <c r="J1413" s="22">
        <v>128.52000000000001</v>
      </c>
      <c r="K1413" s="20"/>
      <c r="L1413" s="20"/>
      <c r="M1413" s="20"/>
      <c r="N1413" s="20"/>
      <c r="O1413" s="22">
        <v>-0.57999999999999996</v>
      </c>
      <c r="P1413" s="22">
        <v>-0.04</v>
      </c>
      <c r="Q1413" s="28">
        <f t="shared" si="44"/>
        <v>-0.62</v>
      </c>
      <c r="R1413" s="22">
        <v>8.48</v>
      </c>
      <c r="S1413" s="20"/>
      <c r="T1413" s="28">
        <f t="shared" si="45"/>
        <v>8.48</v>
      </c>
      <c r="U1413" s="20"/>
      <c r="W1413" s="135">
        <f t="array" ref="W1413">SUM(($D1413=W$25)*($G1413="CM")*($H1413:$P1413))</f>
        <v>127.9</v>
      </c>
      <c r="X1413" s="135">
        <f t="array" ref="X1413">SUM(($D1413=W$25)*($G1413&lt;&gt;"CM")*($H1413:$P1413))</f>
        <v>0</v>
      </c>
      <c r="AA1413" s="135">
        <f t="array" ref="AA1413">SUM(($D1413=AA$25)*($G1413="CM")*(H1413+I1413+J1413+K1413+L1413+N1413))</f>
        <v>0</v>
      </c>
      <c r="AB1413" s="135">
        <f t="array" ref="AB1413">SUM(($D1413=AA$25)*($G1413&lt;&gt;"CM")*(H1413+I1413+J1413+K1413+L1413+N1413))</f>
        <v>0</v>
      </c>
    </row>
    <row r="1414" spans="1:28" ht="15.75" thickBot="1" x14ac:dyDescent="0.3">
      <c r="A1414" s="18" t="s">
        <v>22</v>
      </c>
      <c r="B1414" s="18" t="s">
        <v>22</v>
      </c>
      <c r="C1414" s="18" t="s">
        <v>161</v>
      </c>
      <c r="D1414" s="27" t="s">
        <v>271</v>
      </c>
      <c r="E1414" s="18" t="s">
        <v>162</v>
      </c>
      <c r="F1414" s="19">
        <v>42833</v>
      </c>
      <c r="G1414" s="27" t="s">
        <v>273</v>
      </c>
      <c r="H1414" s="21"/>
      <c r="I1414" s="21"/>
      <c r="J1414" s="23">
        <v>288.66000000000003</v>
      </c>
      <c r="K1414" s="21"/>
      <c r="L1414" s="21"/>
      <c r="M1414" s="21"/>
      <c r="N1414" s="21"/>
      <c r="O1414" s="23">
        <v>-0.76</v>
      </c>
      <c r="P1414" s="23">
        <v>-0.06</v>
      </c>
      <c r="Q1414" s="28">
        <f t="shared" si="44"/>
        <v>-0.82000000000000006</v>
      </c>
      <c r="R1414" s="23">
        <v>19.09</v>
      </c>
      <c r="S1414" s="21"/>
      <c r="T1414" s="28">
        <f t="shared" si="45"/>
        <v>19.09</v>
      </c>
      <c r="U1414" s="21"/>
      <c r="W1414" s="135">
        <f t="array" ref="W1414">SUM(($D1414=W$25)*($G1414="CM")*($H1414:$P1414))</f>
        <v>287.84000000000003</v>
      </c>
      <c r="X1414" s="135">
        <f t="array" ref="X1414">SUM(($D1414=W$25)*($G1414&lt;&gt;"CM")*($H1414:$P1414))</f>
        <v>0</v>
      </c>
      <c r="AA1414" s="135">
        <f t="array" ref="AA1414">SUM(($D1414=AA$25)*($G1414="CM")*(H1414+I1414+J1414+K1414+L1414+N1414))</f>
        <v>0</v>
      </c>
      <c r="AB1414" s="135">
        <f t="array" ref="AB1414">SUM(($D1414=AA$25)*($G1414&lt;&gt;"CM")*(H1414+I1414+J1414+K1414+L1414+N1414))</f>
        <v>0</v>
      </c>
    </row>
    <row r="1415" spans="1:28" ht="15.75" thickBot="1" x14ac:dyDescent="0.3">
      <c r="A1415" s="18" t="s">
        <v>22</v>
      </c>
      <c r="B1415" s="18" t="s">
        <v>22</v>
      </c>
      <c r="C1415" s="18" t="s">
        <v>161</v>
      </c>
      <c r="D1415" s="27" t="s">
        <v>271</v>
      </c>
      <c r="E1415" s="18" t="s">
        <v>162</v>
      </c>
      <c r="F1415" s="19">
        <v>42835</v>
      </c>
      <c r="G1415" s="27" t="s">
        <v>273</v>
      </c>
      <c r="H1415" s="20"/>
      <c r="I1415" s="20"/>
      <c r="J1415" s="22">
        <v>570.9</v>
      </c>
      <c r="K1415" s="20"/>
      <c r="L1415" s="20"/>
      <c r="M1415" s="20"/>
      <c r="N1415" s="20"/>
      <c r="O1415" s="22">
        <v>-1.51</v>
      </c>
      <c r="P1415" s="22">
        <v>-0.12</v>
      </c>
      <c r="Q1415" s="28">
        <f t="shared" si="44"/>
        <v>-1.63</v>
      </c>
      <c r="R1415" s="22">
        <v>37.74</v>
      </c>
      <c r="S1415" s="20"/>
      <c r="T1415" s="28">
        <f t="shared" si="45"/>
        <v>37.74</v>
      </c>
      <c r="U1415" s="20"/>
      <c r="W1415" s="135">
        <f t="array" ref="W1415">SUM(($D1415=W$25)*($G1415="CM")*($H1415:$P1415))</f>
        <v>569.27</v>
      </c>
      <c r="X1415" s="135">
        <f t="array" ref="X1415">SUM(($D1415=W$25)*($G1415&lt;&gt;"CM")*($H1415:$P1415))</f>
        <v>0</v>
      </c>
      <c r="AA1415" s="135">
        <f t="array" ref="AA1415">SUM(($D1415=AA$25)*($G1415="CM")*(H1415+I1415+J1415+K1415+L1415+N1415))</f>
        <v>0</v>
      </c>
      <c r="AB1415" s="135">
        <f t="array" ref="AB1415">SUM(($D1415=AA$25)*($G1415&lt;&gt;"CM")*(H1415+I1415+J1415+K1415+L1415+N1415))</f>
        <v>0</v>
      </c>
    </row>
    <row r="1416" spans="1:28" ht="15.75" thickBot="1" x14ac:dyDescent="0.3">
      <c r="A1416" s="18" t="s">
        <v>22</v>
      </c>
      <c r="B1416" s="18" t="s">
        <v>22</v>
      </c>
      <c r="C1416" s="18" t="s">
        <v>161</v>
      </c>
      <c r="D1416" s="27" t="s">
        <v>271</v>
      </c>
      <c r="E1416" s="18" t="s">
        <v>162</v>
      </c>
      <c r="F1416" s="19">
        <v>42836</v>
      </c>
      <c r="G1416" s="27" t="s">
        <v>273</v>
      </c>
      <c r="H1416" s="21"/>
      <c r="I1416" s="21"/>
      <c r="J1416" s="23">
        <v>1446.28</v>
      </c>
      <c r="K1416" s="21"/>
      <c r="L1416" s="21"/>
      <c r="M1416" s="21"/>
      <c r="N1416" s="21"/>
      <c r="O1416" s="23">
        <v>-3.56</v>
      </c>
      <c r="P1416" s="23">
        <v>-0.27</v>
      </c>
      <c r="Q1416" s="28">
        <f t="shared" si="44"/>
        <v>-3.83</v>
      </c>
      <c r="R1416" s="23">
        <v>95.63</v>
      </c>
      <c r="S1416" s="21"/>
      <c r="T1416" s="28">
        <f t="shared" si="45"/>
        <v>95.63</v>
      </c>
      <c r="U1416" s="21"/>
      <c r="W1416" s="135">
        <f t="array" ref="W1416">SUM(($D1416=W$25)*($G1416="CM")*($H1416:$P1416))</f>
        <v>1442.45</v>
      </c>
      <c r="X1416" s="135">
        <f t="array" ref="X1416">SUM(($D1416=W$25)*($G1416&lt;&gt;"CM")*($H1416:$P1416))</f>
        <v>0</v>
      </c>
      <c r="AA1416" s="135">
        <f t="array" ref="AA1416">SUM(($D1416=AA$25)*($G1416="CM")*(H1416+I1416+J1416+K1416+L1416+N1416))</f>
        <v>0</v>
      </c>
      <c r="AB1416" s="135">
        <f t="array" ref="AB1416">SUM(($D1416=AA$25)*($G1416&lt;&gt;"CM")*(H1416+I1416+J1416+K1416+L1416+N1416))</f>
        <v>0</v>
      </c>
    </row>
    <row r="1417" spans="1:28" ht="15.75" thickBot="1" x14ac:dyDescent="0.3">
      <c r="A1417" s="18" t="s">
        <v>22</v>
      </c>
      <c r="B1417" s="18" t="s">
        <v>22</v>
      </c>
      <c r="C1417" s="18" t="s">
        <v>161</v>
      </c>
      <c r="D1417" s="27" t="s">
        <v>271</v>
      </c>
      <c r="E1417" s="18" t="s">
        <v>162</v>
      </c>
      <c r="F1417" s="19">
        <v>42837</v>
      </c>
      <c r="G1417" s="27" t="s">
        <v>273</v>
      </c>
      <c r="H1417" s="20"/>
      <c r="I1417" s="20"/>
      <c r="J1417" s="22">
        <v>719.91</v>
      </c>
      <c r="K1417" s="20"/>
      <c r="L1417" s="20"/>
      <c r="M1417" s="20"/>
      <c r="N1417" s="20"/>
      <c r="O1417" s="22">
        <v>-1.77</v>
      </c>
      <c r="P1417" s="22">
        <v>-0.14000000000000001</v>
      </c>
      <c r="Q1417" s="28">
        <f t="shared" si="44"/>
        <v>-1.9100000000000001</v>
      </c>
      <c r="R1417" s="22">
        <v>47.61</v>
      </c>
      <c r="S1417" s="20"/>
      <c r="T1417" s="28">
        <f t="shared" si="45"/>
        <v>47.61</v>
      </c>
      <c r="U1417" s="20"/>
      <c r="W1417" s="135">
        <f t="array" ref="W1417">SUM(($D1417=W$25)*($G1417="CM")*($H1417:$P1417))</f>
        <v>718</v>
      </c>
      <c r="X1417" s="135">
        <f t="array" ref="X1417">SUM(($D1417=W$25)*($G1417&lt;&gt;"CM")*($H1417:$P1417))</f>
        <v>0</v>
      </c>
      <c r="AA1417" s="135">
        <f t="array" ref="AA1417">SUM(($D1417=AA$25)*($G1417="CM")*(H1417+I1417+J1417+K1417+L1417+N1417))</f>
        <v>0</v>
      </c>
      <c r="AB1417" s="135">
        <f t="array" ref="AB1417">SUM(($D1417=AA$25)*($G1417&lt;&gt;"CM")*(H1417+I1417+J1417+K1417+L1417+N1417))</f>
        <v>0</v>
      </c>
    </row>
    <row r="1418" spans="1:28" ht="15.75" thickBot="1" x14ac:dyDescent="0.3">
      <c r="A1418" s="18" t="s">
        <v>22</v>
      </c>
      <c r="B1418" s="18" t="s">
        <v>22</v>
      </c>
      <c r="C1418" s="18" t="s">
        <v>161</v>
      </c>
      <c r="D1418" s="27" t="s">
        <v>271</v>
      </c>
      <c r="E1418" s="18" t="s">
        <v>162</v>
      </c>
      <c r="F1418" s="19">
        <v>42838</v>
      </c>
      <c r="G1418" s="27" t="s">
        <v>273</v>
      </c>
      <c r="H1418" s="21"/>
      <c r="I1418" s="21"/>
      <c r="J1418" s="23">
        <v>1109.8</v>
      </c>
      <c r="K1418" s="21"/>
      <c r="L1418" s="21"/>
      <c r="M1418" s="21"/>
      <c r="N1418" s="21"/>
      <c r="O1418" s="23">
        <v>-2.88</v>
      </c>
      <c r="P1418" s="23">
        <v>-0.22</v>
      </c>
      <c r="Q1418" s="28">
        <f t="shared" si="44"/>
        <v>-3.1</v>
      </c>
      <c r="R1418" s="23">
        <v>73.38</v>
      </c>
      <c r="S1418" s="21"/>
      <c r="T1418" s="28">
        <f t="shared" si="45"/>
        <v>73.38</v>
      </c>
      <c r="U1418" s="21"/>
      <c r="W1418" s="135">
        <f t="array" ref="W1418">SUM(($D1418=W$25)*($G1418="CM")*($H1418:$P1418))</f>
        <v>1106.6999999999998</v>
      </c>
      <c r="X1418" s="135">
        <f t="array" ref="X1418">SUM(($D1418=W$25)*($G1418&lt;&gt;"CM")*($H1418:$P1418))</f>
        <v>0</v>
      </c>
      <c r="AA1418" s="135">
        <f t="array" ref="AA1418">SUM(($D1418=AA$25)*($G1418="CM")*(H1418+I1418+J1418+K1418+L1418+N1418))</f>
        <v>0</v>
      </c>
      <c r="AB1418" s="135">
        <f t="array" ref="AB1418">SUM(($D1418=AA$25)*($G1418&lt;&gt;"CM")*(H1418+I1418+J1418+K1418+L1418+N1418))</f>
        <v>0</v>
      </c>
    </row>
    <row r="1419" spans="1:28" ht="15.75" thickBot="1" x14ac:dyDescent="0.3">
      <c r="A1419" s="18" t="s">
        <v>22</v>
      </c>
      <c r="B1419" s="18" t="s">
        <v>22</v>
      </c>
      <c r="C1419" s="18" t="s">
        <v>161</v>
      </c>
      <c r="D1419" s="27" t="s">
        <v>271</v>
      </c>
      <c r="E1419" s="18" t="s">
        <v>162</v>
      </c>
      <c r="F1419" s="19">
        <v>42839</v>
      </c>
      <c r="G1419" s="27" t="s">
        <v>273</v>
      </c>
      <c r="H1419" s="20"/>
      <c r="I1419" s="20"/>
      <c r="J1419" s="22">
        <v>535.65</v>
      </c>
      <c r="K1419" s="20"/>
      <c r="L1419" s="20"/>
      <c r="M1419" s="20"/>
      <c r="N1419" s="20"/>
      <c r="O1419" s="22">
        <v>-1.52</v>
      </c>
      <c r="P1419" s="22">
        <v>-0.12</v>
      </c>
      <c r="Q1419" s="28">
        <f t="shared" si="44"/>
        <v>-1.6400000000000001</v>
      </c>
      <c r="R1419" s="22">
        <v>35.4</v>
      </c>
      <c r="S1419" s="20"/>
      <c r="T1419" s="28">
        <f t="shared" si="45"/>
        <v>35.4</v>
      </c>
      <c r="U1419" s="20"/>
      <c r="W1419" s="135">
        <f t="array" ref="W1419">SUM(($D1419=W$25)*($G1419="CM")*($H1419:$P1419))</f>
        <v>534.01</v>
      </c>
      <c r="X1419" s="135">
        <f t="array" ref="X1419">SUM(($D1419=W$25)*($G1419&lt;&gt;"CM")*($H1419:$P1419))</f>
        <v>0</v>
      </c>
      <c r="AA1419" s="135">
        <f t="array" ref="AA1419">SUM(($D1419=AA$25)*($G1419="CM")*(H1419+I1419+J1419+K1419+L1419+N1419))</f>
        <v>0</v>
      </c>
      <c r="AB1419" s="135">
        <f t="array" ref="AB1419">SUM(($D1419=AA$25)*($G1419&lt;&gt;"CM")*(H1419+I1419+J1419+K1419+L1419+N1419))</f>
        <v>0</v>
      </c>
    </row>
    <row r="1420" spans="1:28" ht="15.75" thickBot="1" x14ac:dyDescent="0.3">
      <c r="A1420" s="18" t="s">
        <v>22</v>
      </c>
      <c r="B1420" s="18" t="s">
        <v>22</v>
      </c>
      <c r="C1420" s="18" t="s">
        <v>161</v>
      </c>
      <c r="D1420" s="27" t="s">
        <v>271</v>
      </c>
      <c r="E1420" s="18" t="s">
        <v>162</v>
      </c>
      <c r="F1420" s="19">
        <v>42840</v>
      </c>
      <c r="G1420" s="27" t="s">
        <v>273</v>
      </c>
      <c r="H1420" s="21"/>
      <c r="I1420" s="21"/>
      <c r="J1420" s="23">
        <v>716</v>
      </c>
      <c r="K1420" s="21"/>
      <c r="L1420" s="21"/>
      <c r="M1420" s="21"/>
      <c r="N1420" s="21"/>
      <c r="O1420" s="23">
        <v>-2.02</v>
      </c>
      <c r="P1420" s="23">
        <v>-0.16</v>
      </c>
      <c r="Q1420" s="28">
        <f t="shared" si="44"/>
        <v>-2.1800000000000002</v>
      </c>
      <c r="R1420" s="23">
        <v>47.33</v>
      </c>
      <c r="S1420" s="21"/>
      <c r="T1420" s="28">
        <f t="shared" si="45"/>
        <v>47.33</v>
      </c>
      <c r="U1420" s="21"/>
      <c r="W1420" s="135">
        <f t="array" ref="W1420">SUM(($D1420=W$25)*($G1420="CM")*($H1420:$P1420))</f>
        <v>713.82</v>
      </c>
      <c r="X1420" s="135">
        <f t="array" ref="X1420">SUM(($D1420=W$25)*($G1420&lt;&gt;"CM")*($H1420:$P1420))</f>
        <v>0</v>
      </c>
      <c r="AA1420" s="135">
        <f t="array" ref="AA1420">SUM(($D1420=AA$25)*($G1420="CM")*(H1420+I1420+J1420+K1420+L1420+N1420))</f>
        <v>0</v>
      </c>
      <c r="AB1420" s="135">
        <f t="array" ref="AB1420">SUM(($D1420=AA$25)*($G1420&lt;&gt;"CM")*(H1420+I1420+J1420+K1420+L1420+N1420))</f>
        <v>0</v>
      </c>
    </row>
    <row r="1421" spans="1:28" ht="15.75" thickBot="1" x14ac:dyDescent="0.3">
      <c r="A1421" s="18" t="s">
        <v>22</v>
      </c>
      <c r="B1421" s="18" t="s">
        <v>22</v>
      </c>
      <c r="C1421" s="18" t="s">
        <v>161</v>
      </c>
      <c r="D1421" s="27" t="s">
        <v>271</v>
      </c>
      <c r="E1421" s="18" t="s">
        <v>162</v>
      </c>
      <c r="F1421" s="19">
        <v>42841</v>
      </c>
      <c r="G1421" s="27" t="s">
        <v>273</v>
      </c>
      <c r="H1421" s="20"/>
      <c r="I1421" s="20"/>
      <c r="J1421" s="22">
        <v>303.12</v>
      </c>
      <c r="K1421" s="20"/>
      <c r="L1421" s="20"/>
      <c r="M1421" s="20"/>
      <c r="N1421" s="20"/>
      <c r="O1421" s="22">
        <v>-0.75</v>
      </c>
      <c r="P1421" s="22">
        <v>-0.06</v>
      </c>
      <c r="Q1421" s="28">
        <f t="shared" si="44"/>
        <v>-0.81</v>
      </c>
      <c r="R1421" s="22">
        <v>20.05</v>
      </c>
      <c r="S1421" s="20"/>
      <c r="T1421" s="28">
        <f t="shared" si="45"/>
        <v>20.05</v>
      </c>
      <c r="U1421" s="20"/>
      <c r="W1421" s="135">
        <f t="array" ref="W1421">SUM(($D1421=W$25)*($G1421="CM")*($H1421:$P1421))</f>
        <v>302.31</v>
      </c>
      <c r="X1421" s="135">
        <f t="array" ref="X1421">SUM(($D1421=W$25)*($G1421&lt;&gt;"CM")*($H1421:$P1421))</f>
        <v>0</v>
      </c>
      <c r="AA1421" s="135">
        <f t="array" ref="AA1421">SUM(($D1421=AA$25)*($G1421="CM")*(H1421+I1421+J1421+K1421+L1421+N1421))</f>
        <v>0</v>
      </c>
      <c r="AB1421" s="135">
        <f t="array" ref="AB1421">SUM(($D1421=AA$25)*($G1421&lt;&gt;"CM")*(H1421+I1421+J1421+K1421+L1421+N1421))</f>
        <v>0</v>
      </c>
    </row>
    <row r="1422" spans="1:28" ht="15.75" thickBot="1" x14ac:dyDescent="0.3">
      <c r="A1422" s="18" t="s">
        <v>22</v>
      </c>
      <c r="B1422" s="18" t="s">
        <v>22</v>
      </c>
      <c r="C1422" s="18" t="s">
        <v>161</v>
      </c>
      <c r="D1422" s="27" t="s">
        <v>271</v>
      </c>
      <c r="E1422" s="18" t="s">
        <v>162</v>
      </c>
      <c r="F1422" s="19">
        <v>42844</v>
      </c>
      <c r="G1422" s="27" t="s">
        <v>273</v>
      </c>
      <c r="H1422" s="21"/>
      <c r="I1422" s="21"/>
      <c r="J1422" s="23">
        <v>1364.04</v>
      </c>
      <c r="K1422" s="21"/>
      <c r="L1422" s="21"/>
      <c r="M1422" s="21"/>
      <c r="N1422" s="21"/>
      <c r="O1422" s="23">
        <v>-3.56</v>
      </c>
      <c r="P1422" s="23">
        <v>-0.28000000000000003</v>
      </c>
      <c r="Q1422" s="28">
        <f t="shared" si="44"/>
        <v>-3.84</v>
      </c>
      <c r="R1422" s="23">
        <v>90.18</v>
      </c>
      <c r="S1422" s="21"/>
      <c r="T1422" s="28">
        <f t="shared" si="45"/>
        <v>90.18</v>
      </c>
      <c r="U1422" s="21"/>
      <c r="W1422" s="135">
        <f t="array" ref="W1422">SUM(($D1422=W$25)*($G1422="CM")*($H1422:$P1422))</f>
        <v>1360.2</v>
      </c>
      <c r="X1422" s="135">
        <f t="array" ref="X1422">SUM(($D1422=W$25)*($G1422&lt;&gt;"CM")*($H1422:$P1422))</f>
        <v>0</v>
      </c>
      <c r="AA1422" s="135">
        <f t="array" ref="AA1422">SUM(($D1422=AA$25)*($G1422="CM")*(H1422+I1422+J1422+K1422+L1422+N1422))</f>
        <v>0</v>
      </c>
      <c r="AB1422" s="135">
        <f t="array" ref="AB1422">SUM(($D1422=AA$25)*($G1422&lt;&gt;"CM")*(H1422+I1422+J1422+K1422+L1422+N1422))</f>
        <v>0</v>
      </c>
    </row>
    <row r="1423" spans="1:28" ht="15.75" thickBot="1" x14ac:dyDescent="0.3">
      <c r="A1423" s="18" t="s">
        <v>22</v>
      </c>
      <c r="B1423" s="18" t="s">
        <v>22</v>
      </c>
      <c r="C1423" s="18" t="s">
        <v>161</v>
      </c>
      <c r="D1423" s="27" t="s">
        <v>271</v>
      </c>
      <c r="E1423" s="18" t="s">
        <v>162</v>
      </c>
      <c r="F1423" s="19">
        <v>42845</v>
      </c>
      <c r="G1423" s="27" t="s">
        <v>273</v>
      </c>
      <c r="H1423" s="20"/>
      <c r="I1423" s="20"/>
      <c r="J1423" s="22">
        <v>1708.62</v>
      </c>
      <c r="K1423" s="20"/>
      <c r="L1423" s="20"/>
      <c r="M1423" s="20"/>
      <c r="N1423" s="20"/>
      <c r="O1423" s="22">
        <v>-4.4400000000000004</v>
      </c>
      <c r="P1423" s="22">
        <v>-0.34</v>
      </c>
      <c r="Q1423" s="28">
        <f t="shared" si="44"/>
        <v>-4.78</v>
      </c>
      <c r="R1423" s="22">
        <v>112.97</v>
      </c>
      <c r="S1423" s="20"/>
      <c r="T1423" s="28">
        <f t="shared" si="45"/>
        <v>112.97</v>
      </c>
      <c r="U1423" s="20"/>
      <c r="W1423" s="135">
        <f t="array" ref="W1423">SUM(($D1423=W$25)*($G1423="CM")*($H1423:$P1423))</f>
        <v>1703.84</v>
      </c>
      <c r="X1423" s="135">
        <f t="array" ref="X1423">SUM(($D1423=W$25)*($G1423&lt;&gt;"CM")*($H1423:$P1423))</f>
        <v>0</v>
      </c>
      <c r="AA1423" s="135">
        <f t="array" ref="AA1423">SUM(($D1423=AA$25)*($G1423="CM")*(H1423+I1423+J1423+K1423+L1423+N1423))</f>
        <v>0</v>
      </c>
      <c r="AB1423" s="135">
        <f t="array" ref="AB1423">SUM(($D1423=AA$25)*($G1423&lt;&gt;"CM")*(H1423+I1423+J1423+K1423+L1423+N1423))</f>
        <v>0</v>
      </c>
    </row>
    <row r="1424" spans="1:28" ht="15.75" thickBot="1" x14ac:dyDescent="0.3">
      <c r="A1424" s="18" t="s">
        <v>22</v>
      </c>
      <c r="B1424" s="18" t="s">
        <v>22</v>
      </c>
      <c r="C1424" s="18" t="s">
        <v>163</v>
      </c>
      <c r="D1424" s="27" t="s">
        <v>271</v>
      </c>
      <c r="E1424" s="18" t="s">
        <v>164</v>
      </c>
      <c r="F1424" s="19">
        <v>42833</v>
      </c>
      <c r="G1424" s="27" t="s">
        <v>273</v>
      </c>
      <c r="H1424" s="21"/>
      <c r="I1424" s="21"/>
      <c r="J1424" s="23">
        <v>139.76</v>
      </c>
      <c r="K1424" s="21"/>
      <c r="L1424" s="21"/>
      <c r="M1424" s="21"/>
      <c r="N1424" s="21"/>
      <c r="O1424" s="23">
        <v>-0.28999999999999998</v>
      </c>
      <c r="P1424" s="23">
        <v>-0.02</v>
      </c>
      <c r="Q1424" s="28">
        <f t="shared" si="44"/>
        <v>-0.31</v>
      </c>
      <c r="R1424" s="23">
        <v>9.25</v>
      </c>
      <c r="S1424" s="21"/>
      <c r="T1424" s="28">
        <f t="shared" si="45"/>
        <v>9.25</v>
      </c>
      <c r="U1424" s="21"/>
      <c r="W1424" s="135">
        <f t="array" ref="W1424">SUM(($D1424=W$25)*($G1424="CM")*($H1424:$P1424))</f>
        <v>139.44999999999999</v>
      </c>
      <c r="X1424" s="135">
        <f t="array" ref="X1424">SUM(($D1424=W$25)*($G1424&lt;&gt;"CM")*($H1424:$P1424))</f>
        <v>0</v>
      </c>
      <c r="AA1424" s="135">
        <f t="array" ref="AA1424">SUM(($D1424=AA$25)*($G1424="CM")*(H1424+I1424+J1424+K1424+L1424+N1424))</f>
        <v>0</v>
      </c>
      <c r="AB1424" s="135">
        <f t="array" ref="AB1424">SUM(($D1424=AA$25)*($G1424&lt;&gt;"CM")*(H1424+I1424+J1424+K1424+L1424+N1424))</f>
        <v>0</v>
      </c>
    </row>
    <row r="1425" spans="1:28" ht="15.75" thickBot="1" x14ac:dyDescent="0.3">
      <c r="A1425" s="18" t="s">
        <v>22</v>
      </c>
      <c r="B1425" s="18" t="s">
        <v>22</v>
      </c>
      <c r="C1425" s="18" t="s">
        <v>163</v>
      </c>
      <c r="D1425" s="27" t="s">
        <v>271</v>
      </c>
      <c r="E1425" s="18" t="s">
        <v>164</v>
      </c>
      <c r="F1425" s="19">
        <v>42836</v>
      </c>
      <c r="G1425" s="27" t="s">
        <v>273</v>
      </c>
      <c r="H1425" s="20"/>
      <c r="I1425" s="20"/>
      <c r="J1425" s="22">
        <v>1059.57</v>
      </c>
      <c r="K1425" s="20"/>
      <c r="L1425" s="20"/>
      <c r="M1425" s="20"/>
      <c r="N1425" s="20"/>
      <c r="O1425" s="22">
        <v>-2.12</v>
      </c>
      <c r="P1425" s="22">
        <v>-0.17</v>
      </c>
      <c r="Q1425" s="28">
        <f t="shared" si="44"/>
        <v>-2.29</v>
      </c>
      <c r="R1425" s="22">
        <v>70.09</v>
      </c>
      <c r="S1425" s="20"/>
      <c r="T1425" s="28">
        <f t="shared" si="45"/>
        <v>70.09</v>
      </c>
      <c r="U1425" s="20"/>
      <c r="W1425" s="135">
        <f t="array" ref="W1425">SUM(($D1425=W$25)*($G1425="CM")*($H1425:$P1425))</f>
        <v>1057.28</v>
      </c>
      <c r="X1425" s="135">
        <f t="array" ref="X1425">SUM(($D1425=W$25)*($G1425&lt;&gt;"CM")*($H1425:$P1425))</f>
        <v>0</v>
      </c>
      <c r="AA1425" s="135">
        <f t="array" ref="AA1425">SUM(($D1425=AA$25)*($G1425="CM")*(H1425+I1425+J1425+K1425+L1425+N1425))</f>
        <v>0</v>
      </c>
      <c r="AB1425" s="135">
        <f t="array" ref="AB1425">SUM(($D1425=AA$25)*($G1425&lt;&gt;"CM")*(H1425+I1425+J1425+K1425+L1425+N1425))</f>
        <v>0</v>
      </c>
    </row>
    <row r="1426" spans="1:28" ht="15.75" thickBot="1" x14ac:dyDescent="0.3">
      <c r="A1426" s="18" t="s">
        <v>22</v>
      </c>
      <c r="B1426" s="18" t="s">
        <v>22</v>
      </c>
      <c r="C1426" s="18" t="s">
        <v>163</v>
      </c>
      <c r="D1426" s="27" t="s">
        <v>271</v>
      </c>
      <c r="E1426" s="18" t="s">
        <v>164</v>
      </c>
      <c r="F1426" s="19">
        <v>42837</v>
      </c>
      <c r="G1426" s="27" t="s">
        <v>273</v>
      </c>
      <c r="H1426" s="21"/>
      <c r="I1426" s="21"/>
      <c r="J1426" s="23">
        <v>158.99</v>
      </c>
      <c r="K1426" s="21"/>
      <c r="L1426" s="21"/>
      <c r="M1426" s="21"/>
      <c r="N1426" s="21"/>
      <c r="O1426" s="23">
        <v>-0.36</v>
      </c>
      <c r="P1426" s="23">
        <v>-0.03</v>
      </c>
      <c r="Q1426" s="28">
        <f t="shared" si="44"/>
        <v>-0.39</v>
      </c>
      <c r="R1426" s="23">
        <v>10.51</v>
      </c>
      <c r="S1426" s="21"/>
      <c r="T1426" s="28">
        <f t="shared" si="45"/>
        <v>10.51</v>
      </c>
      <c r="U1426" s="21"/>
      <c r="W1426" s="135">
        <f t="array" ref="W1426">SUM(($D1426=W$25)*($G1426="CM")*($H1426:$P1426))</f>
        <v>158.6</v>
      </c>
      <c r="X1426" s="135">
        <f t="array" ref="X1426">SUM(($D1426=W$25)*($G1426&lt;&gt;"CM")*($H1426:$P1426))</f>
        <v>0</v>
      </c>
      <c r="AA1426" s="135">
        <f t="array" ref="AA1426">SUM(($D1426=AA$25)*($G1426="CM")*(H1426+I1426+J1426+K1426+L1426+N1426))</f>
        <v>0</v>
      </c>
      <c r="AB1426" s="135">
        <f t="array" ref="AB1426">SUM(($D1426=AA$25)*($G1426&lt;&gt;"CM")*(H1426+I1426+J1426+K1426+L1426+N1426))</f>
        <v>0</v>
      </c>
    </row>
    <row r="1427" spans="1:28" ht="15.75" thickBot="1" x14ac:dyDescent="0.3">
      <c r="A1427" s="18" t="s">
        <v>22</v>
      </c>
      <c r="B1427" s="18" t="s">
        <v>22</v>
      </c>
      <c r="C1427" s="18" t="s">
        <v>163</v>
      </c>
      <c r="D1427" s="27" t="s">
        <v>271</v>
      </c>
      <c r="E1427" s="18" t="s">
        <v>164</v>
      </c>
      <c r="F1427" s="19">
        <v>42838</v>
      </c>
      <c r="G1427" s="27" t="s">
        <v>273</v>
      </c>
      <c r="H1427" s="20"/>
      <c r="I1427" s="20"/>
      <c r="J1427" s="22">
        <v>111.09</v>
      </c>
      <c r="K1427" s="20"/>
      <c r="L1427" s="20"/>
      <c r="M1427" s="20"/>
      <c r="N1427" s="20"/>
      <c r="O1427" s="22">
        <v>-0.21</v>
      </c>
      <c r="P1427" s="22">
        <v>-0.02</v>
      </c>
      <c r="Q1427" s="28">
        <f t="shared" si="44"/>
        <v>-0.22999999999999998</v>
      </c>
      <c r="R1427" s="22">
        <v>7.35</v>
      </c>
      <c r="S1427" s="20"/>
      <c r="T1427" s="28">
        <f t="shared" si="45"/>
        <v>7.35</v>
      </c>
      <c r="U1427" s="20"/>
      <c r="W1427" s="135">
        <f t="array" ref="W1427">SUM(($D1427=W$25)*($G1427="CM")*($H1427:$P1427))</f>
        <v>110.86000000000001</v>
      </c>
      <c r="X1427" s="135">
        <f t="array" ref="X1427">SUM(($D1427=W$25)*($G1427&lt;&gt;"CM")*($H1427:$P1427))</f>
        <v>0</v>
      </c>
      <c r="AA1427" s="135">
        <f t="array" ref="AA1427">SUM(($D1427=AA$25)*($G1427="CM")*(H1427+I1427+J1427+K1427+L1427+N1427))</f>
        <v>0</v>
      </c>
      <c r="AB1427" s="135">
        <f t="array" ref="AB1427">SUM(($D1427=AA$25)*($G1427&lt;&gt;"CM")*(H1427+I1427+J1427+K1427+L1427+N1427))</f>
        <v>0</v>
      </c>
    </row>
    <row r="1428" spans="1:28" ht="15.75" thickBot="1" x14ac:dyDescent="0.3">
      <c r="A1428" s="18" t="s">
        <v>22</v>
      </c>
      <c r="B1428" s="18" t="s">
        <v>22</v>
      </c>
      <c r="C1428" s="18" t="s">
        <v>163</v>
      </c>
      <c r="D1428" s="27" t="s">
        <v>271</v>
      </c>
      <c r="E1428" s="18" t="s">
        <v>164</v>
      </c>
      <c r="F1428" s="19">
        <v>42839</v>
      </c>
      <c r="G1428" s="27" t="s">
        <v>273</v>
      </c>
      <c r="H1428" s="21"/>
      <c r="I1428" s="21"/>
      <c r="J1428" s="23">
        <v>768.74</v>
      </c>
      <c r="K1428" s="21"/>
      <c r="L1428" s="21"/>
      <c r="M1428" s="21"/>
      <c r="N1428" s="21"/>
      <c r="O1428" s="23">
        <v>-2.78</v>
      </c>
      <c r="P1428" s="23">
        <v>-0.21</v>
      </c>
      <c r="Q1428" s="28">
        <f t="shared" si="44"/>
        <v>-2.9899999999999998</v>
      </c>
      <c r="R1428" s="23">
        <v>50.77</v>
      </c>
      <c r="S1428" s="21"/>
      <c r="T1428" s="28">
        <f t="shared" si="45"/>
        <v>50.77</v>
      </c>
      <c r="U1428" s="21"/>
      <c r="W1428" s="135">
        <f t="array" ref="W1428">SUM(($D1428=W$25)*($G1428="CM")*($H1428:$P1428))</f>
        <v>765.75</v>
      </c>
      <c r="X1428" s="135">
        <f t="array" ref="X1428">SUM(($D1428=W$25)*($G1428&lt;&gt;"CM")*($H1428:$P1428))</f>
        <v>0</v>
      </c>
      <c r="AA1428" s="135">
        <f t="array" ref="AA1428">SUM(($D1428=AA$25)*($G1428="CM")*(H1428+I1428+J1428+K1428+L1428+N1428))</f>
        <v>0</v>
      </c>
      <c r="AB1428" s="135">
        <f t="array" ref="AB1428">SUM(($D1428=AA$25)*($G1428&lt;&gt;"CM")*(H1428+I1428+J1428+K1428+L1428+N1428))</f>
        <v>0</v>
      </c>
    </row>
    <row r="1429" spans="1:28" ht="15.75" thickBot="1" x14ac:dyDescent="0.3">
      <c r="A1429" s="18" t="s">
        <v>22</v>
      </c>
      <c r="B1429" s="18" t="s">
        <v>22</v>
      </c>
      <c r="C1429" s="18" t="s">
        <v>163</v>
      </c>
      <c r="D1429" s="27" t="s">
        <v>271</v>
      </c>
      <c r="E1429" s="18" t="s">
        <v>164</v>
      </c>
      <c r="F1429" s="19">
        <v>42840</v>
      </c>
      <c r="G1429" s="27" t="s">
        <v>273</v>
      </c>
      <c r="H1429" s="20"/>
      <c r="I1429" s="20"/>
      <c r="J1429" s="22">
        <v>703.57</v>
      </c>
      <c r="K1429" s="20"/>
      <c r="L1429" s="20"/>
      <c r="M1429" s="20"/>
      <c r="N1429" s="20"/>
      <c r="O1429" s="22">
        <v>-1.45</v>
      </c>
      <c r="P1429" s="22">
        <v>-0.12</v>
      </c>
      <c r="Q1429" s="28">
        <f t="shared" si="44"/>
        <v>-1.5699999999999998</v>
      </c>
      <c r="R1429" s="22">
        <v>46.55</v>
      </c>
      <c r="S1429" s="20"/>
      <c r="T1429" s="28">
        <f t="shared" si="45"/>
        <v>46.55</v>
      </c>
      <c r="U1429" s="20"/>
      <c r="W1429" s="135">
        <f t="array" ref="W1429">SUM(($D1429=W$25)*($G1429="CM")*($H1429:$P1429))</f>
        <v>702</v>
      </c>
      <c r="X1429" s="135">
        <f t="array" ref="X1429">SUM(($D1429=W$25)*($G1429&lt;&gt;"CM")*($H1429:$P1429))</f>
        <v>0</v>
      </c>
      <c r="AA1429" s="135">
        <f t="array" ref="AA1429">SUM(($D1429=AA$25)*($G1429="CM")*(H1429+I1429+J1429+K1429+L1429+N1429))</f>
        <v>0</v>
      </c>
      <c r="AB1429" s="135">
        <f t="array" ref="AB1429">SUM(($D1429=AA$25)*($G1429&lt;&gt;"CM")*(H1429+I1429+J1429+K1429+L1429+N1429))</f>
        <v>0</v>
      </c>
    </row>
    <row r="1430" spans="1:28" ht="15.75" thickBot="1" x14ac:dyDescent="0.3">
      <c r="A1430" s="18" t="s">
        <v>22</v>
      </c>
      <c r="B1430" s="18" t="s">
        <v>22</v>
      </c>
      <c r="C1430" s="18" t="s">
        <v>163</v>
      </c>
      <c r="D1430" s="27" t="s">
        <v>271</v>
      </c>
      <c r="E1430" s="18" t="s">
        <v>164</v>
      </c>
      <c r="F1430" s="19">
        <v>42855</v>
      </c>
      <c r="G1430" s="27" t="s">
        <v>273</v>
      </c>
      <c r="H1430" s="21"/>
      <c r="I1430" s="21"/>
      <c r="J1430" s="23">
        <v>227.91</v>
      </c>
      <c r="K1430" s="21"/>
      <c r="L1430" s="21"/>
      <c r="M1430" s="21"/>
      <c r="N1430" s="21"/>
      <c r="O1430" s="23">
        <v>-0.59</v>
      </c>
      <c r="P1430" s="23">
        <v>-0.06</v>
      </c>
      <c r="Q1430" s="28">
        <f t="shared" si="44"/>
        <v>-0.64999999999999991</v>
      </c>
      <c r="R1430" s="23">
        <v>15.07</v>
      </c>
      <c r="S1430" s="21"/>
      <c r="T1430" s="28">
        <f t="shared" si="45"/>
        <v>15.07</v>
      </c>
      <c r="U1430" s="21"/>
      <c r="W1430" s="135">
        <f t="array" ref="W1430">SUM(($D1430=W$25)*($G1430="CM")*($H1430:$P1430))</f>
        <v>227.26</v>
      </c>
      <c r="X1430" s="135">
        <f t="array" ref="X1430">SUM(($D1430=W$25)*($G1430&lt;&gt;"CM")*($H1430:$P1430))</f>
        <v>0</v>
      </c>
      <c r="AA1430" s="135">
        <f t="array" ref="AA1430">SUM(($D1430=AA$25)*($G1430="CM")*(H1430+I1430+J1430+K1430+L1430+N1430))</f>
        <v>0</v>
      </c>
      <c r="AB1430" s="135">
        <f t="array" ref="AB1430">SUM(($D1430=AA$25)*($G1430&lt;&gt;"CM")*(H1430+I1430+J1430+K1430+L1430+N1430))</f>
        <v>0</v>
      </c>
    </row>
    <row r="1431" spans="1:28" ht="15.75" thickBot="1" x14ac:dyDescent="0.3">
      <c r="A1431" s="18" t="s">
        <v>22</v>
      </c>
      <c r="B1431" s="18" t="s">
        <v>22</v>
      </c>
      <c r="C1431" s="18" t="s">
        <v>165</v>
      </c>
      <c r="D1431" s="27" t="s">
        <v>271</v>
      </c>
      <c r="E1431" s="18" t="s">
        <v>166</v>
      </c>
      <c r="F1431" s="19">
        <v>42836</v>
      </c>
      <c r="G1431" s="27" t="s">
        <v>273</v>
      </c>
      <c r="H1431" s="20"/>
      <c r="I1431" s="20"/>
      <c r="J1431" s="22">
        <v>145.08000000000001</v>
      </c>
      <c r="K1431" s="20"/>
      <c r="L1431" s="20"/>
      <c r="M1431" s="20"/>
      <c r="N1431" s="20"/>
      <c r="O1431" s="22">
        <v>-0.37</v>
      </c>
      <c r="P1431" s="22">
        <v>-0.03</v>
      </c>
      <c r="Q1431" s="28">
        <f t="shared" si="44"/>
        <v>-0.4</v>
      </c>
      <c r="R1431" s="22">
        <v>9.59</v>
      </c>
      <c r="S1431" s="20"/>
      <c r="T1431" s="28">
        <f t="shared" si="45"/>
        <v>9.59</v>
      </c>
      <c r="U1431" s="20"/>
      <c r="W1431" s="135">
        <f t="array" ref="W1431">SUM(($D1431=W$25)*($G1431="CM")*($H1431:$P1431))</f>
        <v>144.68</v>
      </c>
      <c r="X1431" s="135">
        <f t="array" ref="X1431">SUM(($D1431=W$25)*($G1431&lt;&gt;"CM")*($H1431:$P1431))</f>
        <v>0</v>
      </c>
      <c r="AA1431" s="135">
        <f t="array" ref="AA1431">SUM(($D1431=AA$25)*($G1431="CM")*(H1431+I1431+J1431+K1431+L1431+N1431))</f>
        <v>0</v>
      </c>
      <c r="AB1431" s="135">
        <f t="array" ref="AB1431">SUM(($D1431=AA$25)*($G1431&lt;&gt;"CM")*(H1431+I1431+J1431+K1431+L1431+N1431))</f>
        <v>0</v>
      </c>
    </row>
    <row r="1432" spans="1:28" ht="15.75" thickBot="1" x14ac:dyDescent="0.3">
      <c r="A1432" s="18" t="s">
        <v>22</v>
      </c>
      <c r="B1432" s="18" t="s">
        <v>22</v>
      </c>
      <c r="C1432" s="18" t="s">
        <v>165</v>
      </c>
      <c r="D1432" s="27" t="s">
        <v>271</v>
      </c>
      <c r="E1432" s="18" t="s">
        <v>166</v>
      </c>
      <c r="F1432" s="19">
        <v>42837</v>
      </c>
      <c r="G1432" s="27" t="s">
        <v>273</v>
      </c>
      <c r="H1432" s="21"/>
      <c r="I1432" s="21"/>
      <c r="J1432" s="23">
        <v>619.95000000000005</v>
      </c>
      <c r="K1432" s="21"/>
      <c r="L1432" s="21"/>
      <c r="M1432" s="21"/>
      <c r="N1432" s="21"/>
      <c r="O1432" s="23">
        <v>-2.15</v>
      </c>
      <c r="P1432" s="23">
        <v>-0.16</v>
      </c>
      <c r="Q1432" s="28">
        <f t="shared" si="44"/>
        <v>-2.31</v>
      </c>
      <c r="R1432" s="23">
        <v>40.96</v>
      </c>
      <c r="S1432" s="21"/>
      <c r="T1432" s="28">
        <f t="shared" si="45"/>
        <v>40.96</v>
      </c>
      <c r="U1432" s="21"/>
      <c r="W1432" s="135">
        <f t="array" ref="W1432">SUM(($D1432=W$25)*($G1432="CM")*($H1432:$P1432))</f>
        <v>617.6400000000001</v>
      </c>
      <c r="X1432" s="135">
        <f t="array" ref="X1432">SUM(($D1432=W$25)*($G1432&lt;&gt;"CM")*($H1432:$P1432))</f>
        <v>0</v>
      </c>
      <c r="AA1432" s="135">
        <f t="array" ref="AA1432">SUM(($D1432=AA$25)*($G1432="CM")*(H1432+I1432+J1432+K1432+L1432+N1432))</f>
        <v>0</v>
      </c>
      <c r="AB1432" s="135">
        <f t="array" ref="AB1432">SUM(($D1432=AA$25)*($G1432&lt;&gt;"CM")*(H1432+I1432+J1432+K1432+L1432+N1432))</f>
        <v>0</v>
      </c>
    </row>
    <row r="1433" spans="1:28" ht="15.75" thickBot="1" x14ac:dyDescent="0.3">
      <c r="A1433" s="18" t="s">
        <v>22</v>
      </c>
      <c r="B1433" s="18" t="s">
        <v>22</v>
      </c>
      <c r="C1433" s="18" t="s">
        <v>165</v>
      </c>
      <c r="D1433" s="27" t="s">
        <v>271</v>
      </c>
      <c r="E1433" s="18" t="s">
        <v>166</v>
      </c>
      <c r="F1433" s="19">
        <v>42839</v>
      </c>
      <c r="G1433" s="27" t="s">
        <v>273</v>
      </c>
      <c r="H1433" s="20"/>
      <c r="I1433" s="20"/>
      <c r="J1433" s="22">
        <v>65.42</v>
      </c>
      <c r="K1433" s="20"/>
      <c r="L1433" s="20"/>
      <c r="M1433" s="20"/>
      <c r="N1433" s="20"/>
      <c r="O1433" s="22">
        <v>-0.2</v>
      </c>
      <c r="P1433" s="22">
        <v>-0.02</v>
      </c>
      <c r="Q1433" s="28">
        <f t="shared" si="44"/>
        <v>-0.22</v>
      </c>
      <c r="R1433" s="22">
        <v>4.32</v>
      </c>
      <c r="S1433" s="20"/>
      <c r="T1433" s="28">
        <f t="shared" si="45"/>
        <v>4.32</v>
      </c>
      <c r="U1433" s="20"/>
      <c r="W1433" s="135">
        <f t="array" ref="W1433">SUM(($D1433=W$25)*($G1433="CM")*($H1433:$P1433))</f>
        <v>65.2</v>
      </c>
      <c r="X1433" s="135">
        <f t="array" ref="X1433">SUM(($D1433=W$25)*($G1433&lt;&gt;"CM")*($H1433:$P1433))</f>
        <v>0</v>
      </c>
      <c r="AA1433" s="135">
        <f t="array" ref="AA1433">SUM(($D1433=AA$25)*($G1433="CM")*(H1433+I1433+J1433+K1433+L1433+N1433))</f>
        <v>0</v>
      </c>
      <c r="AB1433" s="135">
        <f t="array" ref="AB1433">SUM(($D1433=AA$25)*($G1433&lt;&gt;"CM")*(H1433+I1433+J1433+K1433+L1433+N1433))</f>
        <v>0</v>
      </c>
    </row>
    <row r="1434" spans="1:28" ht="15.75" thickBot="1" x14ac:dyDescent="0.3">
      <c r="A1434" s="18" t="s">
        <v>22</v>
      </c>
      <c r="B1434" s="18" t="s">
        <v>22</v>
      </c>
      <c r="C1434" s="18" t="s">
        <v>165</v>
      </c>
      <c r="D1434" s="27" t="s">
        <v>271</v>
      </c>
      <c r="E1434" s="18" t="s">
        <v>166</v>
      </c>
      <c r="F1434" s="19">
        <v>42840</v>
      </c>
      <c r="G1434" s="27" t="s">
        <v>273</v>
      </c>
      <c r="H1434" s="21"/>
      <c r="I1434" s="21"/>
      <c r="J1434" s="23">
        <v>652.86</v>
      </c>
      <c r="K1434" s="21"/>
      <c r="L1434" s="21"/>
      <c r="M1434" s="21"/>
      <c r="N1434" s="21"/>
      <c r="O1434" s="23">
        <v>-1.83</v>
      </c>
      <c r="P1434" s="23">
        <v>-0.14000000000000001</v>
      </c>
      <c r="Q1434" s="28">
        <f t="shared" si="44"/>
        <v>-1.9700000000000002</v>
      </c>
      <c r="R1434" s="23">
        <v>43.15</v>
      </c>
      <c r="S1434" s="21"/>
      <c r="T1434" s="28">
        <f t="shared" si="45"/>
        <v>43.15</v>
      </c>
      <c r="U1434" s="21"/>
      <c r="W1434" s="135">
        <f t="array" ref="W1434">SUM(($D1434=W$25)*($G1434="CM")*($H1434:$P1434))</f>
        <v>650.89</v>
      </c>
      <c r="X1434" s="135">
        <f t="array" ref="X1434">SUM(($D1434=W$25)*($G1434&lt;&gt;"CM")*($H1434:$P1434))</f>
        <v>0</v>
      </c>
      <c r="AA1434" s="135">
        <f t="array" ref="AA1434">SUM(($D1434=AA$25)*($G1434="CM")*(H1434+I1434+J1434+K1434+L1434+N1434))</f>
        <v>0</v>
      </c>
      <c r="AB1434" s="135">
        <f t="array" ref="AB1434">SUM(($D1434=AA$25)*($G1434&lt;&gt;"CM")*(H1434+I1434+J1434+K1434+L1434+N1434))</f>
        <v>0</v>
      </c>
    </row>
    <row r="1435" spans="1:28" ht="15.75" thickBot="1" x14ac:dyDescent="0.3">
      <c r="A1435" s="18" t="s">
        <v>22</v>
      </c>
      <c r="B1435" s="18" t="s">
        <v>22</v>
      </c>
      <c r="C1435" s="18" t="s">
        <v>165</v>
      </c>
      <c r="D1435" s="27" t="s">
        <v>271</v>
      </c>
      <c r="E1435" s="18" t="s">
        <v>166</v>
      </c>
      <c r="F1435" s="19">
        <v>42854</v>
      </c>
      <c r="G1435" s="27" t="s">
        <v>273</v>
      </c>
      <c r="H1435" s="20"/>
      <c r="I1435" s="20"/>
      <c r="J1435" s="22">
        <v>1989.03</v>
      </c>
      <c r="K1435" s="20"/>
      <c r="L1435" s="20"/>
      <c r="M1435" s="20"/>
      <c r="N1435" s="20"/>
      <c r="O1435" s="22">
        <v>-4.59</v>
      </c>
      <c r="P1435" s="22">
        <v>-0.36</v>
      </c>
      <c r="Q1435" s="28">
        <f t="shared" si="44"/>
        <v>-4.95</v>
      </c>
      <c r="R1435" s="22">
        <v>131.54</v>
      </c>
      <c r="S1435" s="20"/>
      <c r="T1435" s="28">
        <f t="shared" si="45"/>
        <v>131.54</v>
      </c>
      <c r="U1435" s="20"/>
      <c r="W1435" s="135">
        <f t="array" ref="W1435">SUM(($D1435=W$25)*($G1435="CM")*($H1435:$P1435))</f>
        <v>1984.0800000000002</v>
      </c>
      <c r="X1435" s="135">
        <f t="array" ref="X1435">SUM(($D1435=W$25)*($G1435&lt;&gt;"CM")*($H1435:$P1435))</f>
        <v>0</v>
      </c>
      <c r="AA1435" s="135">
        <f t="array" ref="AA1435">SUM(($D1435=AA$25)*($G1435="CM")*(H1435+I1435+J1435+K1435+L1435+N1435))</f>
        <v>0</v>
      </c>
      <c r="AB1435" s="135">
        <f t="array" ref="AB1435">SUM(($D1435=AA$25)*($G1435&lt;&gt;"CM")*(H1435+I1435+J1435+K1435+L1435+N1435))</f>
        <v>0</v>
      </c>
    </row>
    <row r="1436" spans="1:28" ht="15.75" thickBot="1" x14ac:dyDescent="0.3">
      <c r="A1436" s="18" t="s">
        <v>22</v>
      </c>
      <c r="B1436" s="18" t="s">
        <v>22</v>
      </c>
      <c r="C1436" s="18" t="s">
        <v>167</v>
      </c>
      <c r="D1436" s="27" t="s">
        <v>271</v>
      </c>
      <c r="E1436" s="18" t="s">
        <v>168</v>
      </c>
      <c r="F1436" s="19">
        <v>42814</v>
      </c>
      <c r="G1436" s="27" t="s">
        <v>274</v>
      </c>
      <c r="H1436" s="21"/>
      <c r="I1436" s="21"/>
      <c r="J1436" s="23">
        <v>358.74</v>
      </c>
      <c r="K1436" s="21"/>
      <c r="L1436" s="21"/>
      <c r="M1436" s="21"/>
      <c r="N1436" s="21"/>
      <c r="O1436" s="23">
        <v>0.39</v>
      </c>
      <c r="P1436" s="23">
        <v>-0.78</v>
      </c>
      <c r="Q1436" s="28">
        <f t="shared" si="44"/>
        <v>-0.39</v>
      </c>
      <c r="R1436" s="23">
        <v>19.489999999999998</v>
      </c>
      <c r="S1436" s="21"/>
      <c r="T1436" s="28">
        <f t="shared" si="45"/>
        <v>19.489999999999998</v>
      </c>
      <c r="U1436" s="21"/>
      <c r="W1436" s="135">
        <f t="array" ref="W1436">SUM(($D1436=W$25)*($G1436="CM")*($H1436:$P1436))</f>
        <v>0</v>
      </c>
      <c r="X1436" s="135">
        <f t="array" ref="X1436">SUM(($D1436=W$25)*($G1436&lt;&gt;"CM")*($H1436:$P1436))</f>
        <v>358.35</v>
      </c>
      <c r="AA1436" s="135">
        <f t="array" ref="AA1436">SUM(($D1436=AA$25)*($G1436="CM")*(H1436+I1436+J1436+K1436+L1436+N1436))</f>
        <v>0</v>
      </c>
      <c r="AB1436" s="135">
        <f t="array" ref="AB1436">SUM(($D1436=AA$25)*($G1436&lt;&gt;"CM")*(H1436+I1436+J1436+K1436+L1436+N1436))</f>
        <v>0</v>
      </c>
    </row>
    <row r="1437" spans="1:28" ht="15.75" thickBot="1" x14ac:dyDescent="0.3">
      <c r="A1437" s="18" t="s">
        <v>22</v>
      </c>
      <c r="B1437" s="18" t="s">
        <v>22</v>
      </c>
      <c r="C1437" s="18" t="s">
        <v>167</v>
      </c>
      <c r="D1437" s="27" t="s">
        <v>271</v>
      </c>
      <c r="E1437" s="18" t="s">
        <v>168</v>
      </c>
      <c r="F1437" s="19">
        <v>42834</v>
      </c>
      <c r="G1437" s="27" t="s">
        <v>273</v>
      </c>
      <c r="H1437" s="20"/>
      <c r="I1437" s="20"/>
      <c r="J1437" s="22">
        <v>597.9</v>
      </c>
      <c r="K1437" s="20"/>
      <c r="L1437" s="20"/>
      <c r="M1437" s="20"/>
      <c r="N1437" s="20"/>
      <c r="O1437" s="22">
        <v>-5.86</v>
      </c>
      <c r="P1437" s="22">
        <v>-0.45</v>
      </c>
      <c r="Q1437" s="28">
        <f t="shared" si="44"/>
        <v>-6.3100000000000005</v>
      </c>
      <c r="R1437" s="22">
        <v>39.22</v>
      </c>
      <c r="S1437" s="20"/>
      <c r="T1437" s="28">
        <f t="shared" si="45"/>
        <v>39.22</v>
      </c>
      <c r="U1437" s="20"/>
      <c r="W1437" s="135">
        <f t="array" ref="W1437">SUM(($D1437=W$25)*($G1437="CM")*($H1437:$P1437))</f>
        <v>591.58999999999992</v>
      </c>
      <c r="X1437" s="135">
        <f t="array" ref="X1437">SUM(($D1437=W$25)*($G1437&lt;&gt;"CM")*($H1437:$P1437))</f>
        <v>0</v>
      </c>
      <c r="AA1437" s="135">
        <f t="array" ref="AA1437">SUM(($D1437=AA$25)*($G1437="CM")*(H1437+I1437+J1437+K1437+L1437+N1437))</f>
        <v>0</v>
      </c>
      <c r="AB1437" s="135">
        <f t="array" ref="AB1437">SUM(($D1437=AA$25)*($G1437&lt;&gt;"CM")*(H1437+I1437+J1437+K1437+L1437+N1437))</f>
        <v>0</v>
      </c>
    </row>
    <row r="1438" spans="1:28" ht="15.75" thickBot="1" x14ac:dyDescent="0.3">
      <c r="A1438" s="18" t="s">
        <v>22</v>
      </c>
      <c r="B1438" s="18" t="s">
        <v>22</v>
      </c>
      <c r="C1438" s="18" t="s">
        <v>167</v>
      </c>
      <c r="D1438" s="27" t="s">
        <v>271</v>
      </c>
      <c r="E1438" s="18" t="s">
        <v>168</v>
      </c>
      <c r="F1438" s="19">
        <v>42854</v>
      </c>
      <c r="G1438" s="27" t="s">
        <v>273</v>
      </c>
      <c r="H1438" s="21"/>
      <c r="I1438" s="21"/>
      <c r="J1438" s="23">
        <v>19.93</v>
      </c>
      <c r="K1438" s="21"/>
      <c r="L1438" s="21"/>
      <c r="M1438" s="21"/>
      <c r="N1438" s="21"/>
      <c r="O1438" s="23">
        <v>-0.19</v>
      </c>
      <c r="P1438" s="23">
        <v>-0.01</v>
      </c>
      <c r="Q1438" s="28">
        <f t="shared" si="44"/>
        <v>-0.2</v>
      </c>
      <c r="R1438" s="23">
        <v>1.31</v>
      </c>
      <c r="S1438" s="21"/>
      <c r="T1438" s="28">
        <f t="shared" si="45"/>
        <v>1.31</v>
      </c>
      <c r="U1438" s="21"/>
      <c r="W1438" s="135">
        <f t="array" ref="W1438">SUM(($D1438=W$25)*($G1438="CM")*($H1438:$P1438))</f>
        <v>19.729999999999997</v>
      </c>
      <c r="X1438" s="135">
        <f t="array" ref="X1438">SUM(($D1438=W$25)*($G1438&lt;&gt;"CM")*($H1438:$P1438))</f>
        <v>0</v>
      </c>
      <c r="AA1438" s="135">
        <f t="array" ref="AA1438">SUM(($D1438=AA$25)*($G1438="CM")*(H1438+I1438+J1438+K1438+L1438+N1438))</f>
        <v>0</v>
      </c>
      <c r="AB1438" s="135">
        <f t="array" ref="AB1438">SUM(($D1438=AA$25)*($G1438&lt;&gt;"CM")*(H1438+I1438+J1438+K1438+L1438+N1438))</f>
        <v>0</v>
      </c>
    </row>
    <row r="1439" spans="1:28" ht="15.75" thickBot="1" x14ac:dyDescent="0.3">
      <c r="A1439" s="18" t="s">
        <v>22</v>
      </c>
      <c r="B1439" s="18" t="s">
        <v>22</v>
      </c>
      <c r="C1439" s="18" t="s">
        <v>167</v>
      </c>
      <c r="D1439" s="27" t="s">
        <v>271</v>
      </c>
      <c r="E1439" s="18" t="s">
        <v>168</v>
      </c>
      <c r="F1439" s="19">
        <v>42855</v>
      </c>
      <c r="G1439" s="27" t="s">
        <v>273</v>
      </c>
      <c r="H1439" s="20"/>
      <c r="I1439" s="20"/>
      <c r="J1439" s="22">
        <v>7658.62</v>
      </c>
      <c r="K1439" s="20"/>
      <c r="L1439" s="20"/>
      <c r="M1439" s="20"/>
      <c r="N1439" s="20"/>
      <c r="O1439" s="22">
        <v>-69.53</v>
      </c>
      <c r="P1439" s="22">
        <v>-5.34</v>
      </c>
      <c r="Q1439" s="28">
        <f t="shared" si="44"/>
        <v>-74.87</v>
      </c>
      <c r="R1439" s="22">
        <v>502.82</v>
      </c>
      <c r="S1439" s="20"/>
      <c r="T1439" s="28">
        <f t="shared" si="45"/>
        <v>502.82</v>
      </c>
      <c r="U1439" s="20"/>
      <c r="W1439" s="135">
        <f t="array" ref="W1439">SUM(($D1439=W$25)*($G1439="CM")*($H1439:$P1439))</f>
        <v>7583.75</v>
      </c>
      <c r="X1439" s="135">
        <f t="array" ref="X1439">SUM(($D1439=W$25)*($G1439&lt;&gt;"CM")*($H1439:$P1439))</f>
        <v>0</v>
      </c>
      <c r="AA1439" s="135">
        <f t="array" ref="AA1439">SUM(($D1439=AA$25)*($G1439="CM")*(H1439+I1439+J1439+K1439+L1439+N1439))</f>
        <v>0</v>
      </c>
      <c r="AB1439" s="135">
        <f t="array" ref="AB1439">SUM(($D1439=AA$25)*($G1439&lt;&gt;"CM")*(H1439+I1439+J1439+K1439+L1439+N1439))</f>
        <v>0</v>
      </c>
    </row>
    <row r="1440" spans="1:28" ht="15.75" thickBot="1" x14ac:dyDescent="0.3">
      <c r="A1440" s="18" t="s">
        <v>22</v>
      </c>
      <c r="B1440" s="18" t="s">
        <v>22</v>
      </c>
      <c r="C1440" s="18" t="s">
        <v>169</v>
      </c>
      <c r="D1440" s="27" t="s">
        <v>271</v>
      </c>
      <c r="E1440" s="18" t="s">
        <v>170</v>
      </c>
      <c r="F1440" s="19">
        <v>42833</v>
      </c>
      <c r="G1440" s="27" t="s">
        <v>273</v>
      </c>
      <c r="H1440" s="21"/>
      <c r="I1440" s="21"/>
      <c r="J1440" s="23">
        <v>23.85</v>
      </c>
      <c r="K1440" s="21"/>
      <c r="L1440" s="21"/>
      <c r="M1440" s="21"/>
      <c r="N1440" s="21"/>
      <c r="O1440" s="23">
        <v>-0.31</v>
      </c>
      <c r="P1440" s="23">
        <v>-0.02</v>
      </c>
      <c r="Q1440" s="28">
        <f t="shared" si="44"/>
        <v>-0.33</v>
      </c>
      <c r="R1440" s="23">
        <v>1.56</v>
      </c>
      <c r="S1440" s="21"/>
      <c r="T1440" s="28">
        <f t="shared" si="45"/>
        <v>1.56</v>
      </c>
      <c r="U1440" s="21"/>
      <c r="W1440" s="135">
        <f t="array" ref="W1440">SUM(($D1440=W$25)*($G1440="CM")*($H1440:$P1440))</f>
        <v>23.520000000000003</v>
      </c>
      <c r="X1440" s="135">
        <f t="array" ref="X1440">SUM(($D1440=W$25)*($G1440&lt;&gt;"CM")*($H1440:$P1440))</f>
        <v>0</v>
      </c>
      <c r="AA1440" s="135">
        <f t="array" ref="AA1440">SUM(($D1440=AA$25)*($G1440="CM")*(H1440+I1440+J1440+K1440+L1440+N1440))</f>
        <v>0</v>
      </c>
      <c r="AB1440" s="135">
        <f t="array" ref="AB1440">SUM(($D1440=AA$25)*($G1440&lt;&gt;"CM")*(H1440+I1440+J1440+K1440+L1440+N1440))</f>
        <v>0</v>
      </c>
    </row>
    <row r="1441" spans="1:28" ht="15.75" thickBot="1" x14ac:dyDescent="0.3">
      <c r="A1441" s="18" t="s">
        <v>22</v>
      </c>
      <c r="B1441" s="18" t="s">
        <v>22</v>
      </c>
      <c r="C1441" s="18" t="s">
        <v>169</v>
      </c>
      <c r="D1441" s="27" t="s">
        <v>271</v>
      </c>
      <c r="E1441" s="18" t="s">
        <v>170</v>
      </c>
      <c r="F1441" s="19">
        <v>42844</v>
      </c>
      <c r="G1441" s="27" t="s">
        <v>273</v>
      </c>
      <c r="H1441" s="20"/>
      <c r="I1441" s="20"/>
      <c r="J1441" s="22">
        <v>143.1</v>
      </c>
      <c r="K1441" s="20"/>
      <c r="L1441" s="20"/>
      <c r="M1441" s="20"/>
      <c r="N1441" s="20"/>
      <c r="O1441" s="22">
        <v>-1.9</v>
      </c>
      <c r="P1441" s="22">
        <v>-0.14000000000000001</v>
      </c>
      <c r="Q1441" s="28">
        <f t="shared" si="44"/>
        <v>-2.04</v>
      </c>
      <c r="R1441" s="22">
        <v>9.36</v>
      </c>
      <c r="S1441" s="20"/>
      <c r="T1441" s="28">
        <f t="shared" si="45"/>
        <v>9.36</v>
      </c>
      <c r="U1441" s="20"/>
      <c r="W1441" s="135">
        <f t="array" ref="W1441">SUM(($D1441=W$25)*($G1441="CM")*($H1441:$P1441))</f>
        <v>141.06</v>
      </c>
      <c r="X1441" s="135">
        <f t="array" ref="X1441">SUM(($D1441=W$25)*($G1441&lt;&gt;"CM")*($H1441:$P1441))</f>
        <v>0</v>
      </c>
      <c r="AA1441" s="135">
        <f t="array" ref="AA1441">SUM(($D1441=AA$25)*($G1441="CM")*(H1441+I1441+J1441+K1441+L1441+N1441))</f>
        <v>0</v>
      </c>
      <c r="AB1441" s="135">
        <f t="array" ref="AB1441">SUM(($D1441=AA$25)*($G1441&lt;&gt;"CM")*(H1441+I1441+J1441+K1441+L1441+N1441))</f>
        <v>0</v>
      </c>
    </row>
    <row r="1442" spans="1:28" ht="15.75" thickBot="1" x14ac:dyDescent="0.3">
      <c r="A1442" s="18" t="s">
        <v>22</v>
      </c>
      <c r="B1442" s="18" t="s">
        <v>22</v>
      </c>
      <c r="C1442" s="18" t="s">
        <v>169</v>
      </c>
      <c r="D1442" s="27" t="s">
        <v>271</v>
      </c>
      <c r="E1442" s="18" t="s">
        <v>170</v>
      </c>
      <c r="F1442" s="19">
        <v>42845</v>
      </c>
      <c r="G1442" s="27" t="s">
        <v>273</v>
      </c>
      <c r="H1442" s="21"/>
      <c r="I1442" s="21"/>
      <c r="J1442" s="23">
        <v>310.05</v>
      </c>
      <c r="K1442" s="21"/>
      <c r="L1442" s="21"/>
      <c r="M1442" s="21"/>
      <c r="N1442" s="21"/>
      <c r="O1442" s="23">
        <v>-4.08</v>
      </c>
      <c r="P1442" s="23">
        <v>-0.32</v>
      </c>
      <c r="Q1442" s="28">
        <f t="shared" si="44"/>
        <v>-4.4000000000000004</v>
      </c>
      <c r="R1442" s="23">
        <v>20.260000000000002</v>
      </c>
      <c r="S1442" s="21"/>
      <c r="T1442" s="28">
        <f t="shared" si="45"/>
        <v>20.260000000000002</v>
      </c>
      <c r="U1442" s="21"/>
      <c r="W1442" s="135">
        <f t="array" ref="W1442">SUM(($D1442=W$25)*($G1442="CM")*($H1442:$P1442))</f>
        <v>305.65000000000003</v>
      </c>
      <c r="X1442" s="135">
        <f t="array" ref="X1442">SUM(($D1442=W$25)*($G1442&lt;&gt;"CM")*($H1442:$P1442))</f>
        <v>0</v>
      </c>
      <c r="AA1442" s="135">
        <f t="array" ref="AA1442">SUM(($D1442=AA$25)*($G1442="CM")*(H1442+I1442+J1442+K1442+L1442+N1442))</f>
        <v>0</v>
      </c>
      <c r="AB1442" s="135">
        <f t="array" ref="AB1442">SUM(($D1442=AA$25)*($G1442&lt;&gt;"CM")*(H1442+I1442+J1442+K1442+L1442+N1442))</f>
        <v>0</v>
      </c>
    </row>
    <row r="1443" spans="1:28" ht="15.75" thickBot="1" x14ac:dyDescent="0.3">
      <c r="A1443" s="18" t="s">
        <v>22</v>
      </c>
      <c r="B1443" s="18" t="s">
        <v>22</v>
      </c>
      <c r="C1443" s="18" t="s">
        <v>169</v>
      </c>
      <c r="D1443" s="27" t="s">
        <v>271</v>
      </c>
      <c r="E1443" s="18" t="s">
        <v>170</v>
      </c>
      <c r="F1443" s="19">
        <v>42855</v>
      </c>
      <c r="G1443" s="27" t="s">
        <v>273</v>
      </c>
      <c r="H1443" s="20"/>
      <c r="I1443" s="20"/>
      <c r="J1443" s="22">
        <v>9921.6</v>
      </c>
      <c r="K1443" s="20"/>
      <c r="L1443" s="20"/>
      <c r="M1443" s="20"/>
      <c r="N1443" s="20"/>
      <c r="O1443" s="22">
        <v>-116.66</v>
      </c>
      <c r="P1443" s="22">
        <v>-9.02</v>
      </c>
      <c r="Q1443" s="28">
        <f t="shared" si="44"/>
        <v>-125.67999999999999</v>
      </c>
      <c r="R1443" s="22">
        <v>649.46</v>
      </c>
      <c r="S1443" s="20"/>
      <c r="T1443" s="28">
        <f t="shared" si="45"/>
        <v>649.46</v>
      </c>
      <c r="U1443" s="20"/>
      <c r="W1443" s="135">
        <f t="array" ref="W1443">SUM(($D1443=W$25)*($G1443="CM")*($H1443:$P1443))</f>
        <v>9795.92</v>
      </c>
      <c r="X1443" s="135">
        <f t="array" ref="X1443">SUM(($D1443=W$25)*($G1443&lt;&gt;"CM")*($H1443:$P1443))</f>
        <v>0</v>
      </c>
      <c r="AA1443" s="135">
        <f t="array" ref="AA1443">SUM(($D1443=AA$25)*($G1443="CM")*(H1443+I1443+J1443+K1443+L1443+N1443))</f>
        <v>0</v>
      </c>
      <c r="AB1443" s="135">
        <f t="array" ref="AB1443">SUM(($D1443=AA$25)*($G1443&lt;&gt;"CM")*(H1443+I1443+J1443+K1443+L1443+N1443))</f>
        <v>0</v>
      </c>
    </row>
    <row r="1444" spans="1:28" ht="15.75" thickBot="1" x14ac:dyDescent="0.3">
      <c r="A1444" s="18" t="s">
        <v>22</v>
      </c>
      <c r="B1444" s="18" t="s">
        <v>22</v>
      </c>
      <c r="C1444" s="18" t="s">
        <v>171</v>
      </c>
      <c r="D1444" s="27" t="s">
        <v>271</v>
      </c>
      <c r="E1444" s="18" t="s">
        <v>172</v>
      </c>
      <c r="F1444" s="19">
        <v>42855</v>
      </c>
      <c r="G1444" s="27" t="s">
        <v>273</v>
      </c>
      <c r="H1444" s="21"/>
      <c r="I1444" s="21"/>
      <c r="J1444" s="23">
        <v>832.14</v>
      </c>
      <c r="K1444" s="21"/>
      <c r="L1444" s="21"/>
      <c r="M1444" s="21"/>
      <c r="N1444" s="21"/>
      <c r="O1444" s="23">
        <v>-5.86</v>
      </c>
      <c r="P1444" s="23">
        <v>-0.46</v>
      </c>
      <c r="Q1444" s="28">
        <f t="shared" si="44"/>
        <v>-6.32</v>
      </c>
      <c r="R1444" s="23">
        <v>54.74</v>
      </c>
      <c r="S1444" s="21"/>
      <c r="T1444" s="28">
        <f t="shared" si="45"/>
        <v>54.74</v>
      </c>
      <c r="U1444" s="21"/>
      <c r="W1444" s="135">
        <f t="array" ref="W1444">SUM(($D1444=W$25)*($G1444="CM")*($H1444:$P1444))</f>
        <v>825.81999999999994</v>
      </c>
      <c r="X1444" s="135">
        <f t="array" ref="X1444">SUM(($D1444=W$25)*($G1444&lt;&gt;"CM")*($H1444:$P1444))</f>
        <v>0</v>
      </c>
      <c r="AA1444" s="135">
        <f t="array" ref="AA1444">SUM(($D1444=AA$25)*($G1444="CM")*(H1444+I1444+J1444+K1444+L1444+N1444))</f>
        <v>0</v>
      </c>
      <c r="AB1444" s="135">
        <f t="array" ref="AB1444">SUM(($D1444=AA$25)*($G1444&lt;&gt;"CM")*(H1444+I1444+J1444+K1444+L1444+N1444))</f>
        <v>0</v>
      </c>
    </row>
    <row r="1445" spans="1:28" ht="15.75" thickBot="1" x14ac:dyDescent="0.3">
      <c r="A1445" s="18" t="s">
        <v>22</v>
      </c>
      <c r="B1445" s="18" t="s">
        <v>22</v>
      </c>
      <c r="C1445" s="18" t="s">
        <v>173</v>
      </c>
      <c r="D1445" s="27" t="s">
        <v>271</v>
      </c>
      <c r="E1445" s="18" t="s">
        <v>174</v>
      </c>
      <c r="F1445" s="19">
        <v>42855</v>
      </c>
      <c r="G1445" s="27" t="s">
        <v>273</v>
      </c>
      <c r="H1445" s="20"/>
      <c r="I1445" s="20"/>
      <c r="J1445" s="22">
        <v>543.27</v>
      </c>
      <c r="K1445" s="20"/>
      <c r="L1445" s="20"/>
      <c r="M1445" s="20"/>
      <c r="N1445" s="20"/>
      <c r="O1445" s="22">
        <v>-7.11</v>
      </c>
      <c r="P1445" s="22">
        <v>-0.54</v>
      </c>
      <c r="Q1445" s="28">
        <f t="shared" si="44"/>
        <v>-7.65</v>
      </c>
      <c r="R1445" s="22">
        <v>35.51</v>
      </c>
      <c r="S1445" s="20"/>
      <c r="T1445" s="28">
        <f t="shared" si="45"/>
        <v>35.51</v>
      </c>
      <c r="U1445" s="20"/>
      <c r="W1445" s="135">
        <f t="array" ref="W1445">SUM(($D1445=W$25)*($G1445="CM")*($H1445:$P1445))</f>
        <v>535.62</v>
      </c>
      <c r="X1445" s="135">
        <f t="array" ref="X1445">SUM(($D1445=W$25)*($G1445&lt;&gt;"CM")*($H1445:$P1445))</f>
        <v>0</v>
      </c>
      <c r="AA1445" s="135">
        <f t="array" ref="AA1445">SUM(($D1445=AA$25)*($G1445="CM")*(H1445+I1445+J1445+K1445+L1445+N1445))</f>
        <v>0</v>
      </c>
      <c r="AB1445" s="135">
        <f t="array" ref="AB1445">SUM(($D1445=AA$25)*($G1445&lt;&gt;"CM")*(H1445+I1445+J1445+K1445+L1445+N1445))</f>
        <v>0</v>
      </c>
    </row>
    <row r="1446" spans="1:28" ht="15.75" thickBot="1" x14ac:dyDescent="0.3">
      <c r="A1446" s="18" t="s">
        <v>22</v>
      </c>
      <c r="B1446" s="18" t="s">
        <v>22</v>
      </c>
      <c r="C1446" s="18" t="s">
        <v>175</v>
      </c>
      <c r="D1446" s="27" t="s">
        <v>271</v>
      </c>
      <c r="E1446" s="18" t="s">
        <v>176</v>
      </c>
      <c r="F1446" s="19">
        <v>42855</v>
      </c>
      <c r="G1446" s="27" t="s">
        <v>273</v>
      </c>
      <c r="H1446" s="21"/>
      <c r="I1446" s="21"/>
      <c r="J1446" s="23">
        <v>162.69</v>
      </c>
      <c r="K1446" s="21"/>
      <c r="L1446" s="21"/>
      <c r="M1446" s="21"/>
      <c r="N1446" s="21"/>
      <c r="O1446" s="23">
        <v>-1.03</v>
      </c>
      <c r="P1446" s="23">
        <v>-0.08</v>
      </c>
      <c r="Q1446" s="28">
        <f t="shared" si="44"/>
        <v>-1.1100000000000001</v>
      </c>
      <c r="R1446" s="23">
        <v>10.71</v>
      </c>
      <c r="S1446" s="21"/>
      <c r="T1446" s="28">
        <f t="shared" si="45"/>
        <v>10.71</v>
      </c>
      <c r="U1446" s="21"/>
      <c r="W1446" s="135">
        <f t="array" ref="W1446">SUM(($D1446=W$25)*($G1446="CM")*($H1446:$P1446))</f>
        <v>161.57999999999998</v>
      </c>
      <c r="X1446" s="135">
        <f t="array" ref="X1446">SUM(($D1446=W$25)*($G1446&lt;&gt;"CM")*($H1446:$P1446))</f>
        <v>0</v>
      </c>
      <c r="AA1446" s="135">
        <f t="array" ref="AA1446">SUM(($D1446=AA$25)*($G1446="CM")*(H1446+I1446+J1446+K1446+L1446+N1446))</f>
        <v>0</v>
      </c>
      <c r="AB1446" s="135">
        <f t="array" ref="AB1446">SUM(($D1446=AA$25)*($G1446&lt;&gt;"CM")*(H1446+I1446+J1446+K1446+L1446+N1446))</f>
        <v>0</v>
      </c>
    </row>
    <row r="1447" spans="1:28" ht="15.75" thickBot="1" x14ac:dyDescent="0.3">
      <c r="A1447" s="18" t="s">
        <v>22</v>
      </c>
      <c r="B1447" s="18" t="s">
        <v>22</v>
      </c>
      <c r="C1447" s="18" t="s">
        <v>177</v>
      </c>
      <c r="D1447" s="27" t="s">
        <v>271</v>
      </c>
      <c r="E1447" s="18" t="s">
        <v>178</v>
      </c>
      <c r="F1447" s="19">
        <v>42833</v>
      </c>
      <c r="G1447" s="27" t="s">
        <v>273</v>
      </c>
      <c r="H1447" s="20"/>
      <c r="I1447" s="20"/>
      <c r="J1447" s="22">
        <v>202.23</v>
      </c>
      <c r="K1447" s="20"/>
      <c r="L1447" s="20"/>
      <c r="M1447" s="20"/>
      <c r="N1447" s="20"/>
      <c r="O1447" s="22">
        <v>-0.23</v>
      </c>
      <c r="P1447" s="22">
        <v>-0.02</v>
      </c>
      <c r="Q1447" s="28">
        <f t="shared" si="44"/>
        <v>-0.25</v>
      </c>
      <c r="R1447" s="22">
        <v>13.4</v>
      </c>
      <c r="S1447" s="20"/>
      <c r="T1447" s="28">
        <f t="shared" si="45"/>
        <v>13.4</v>
      </c>
      <c r="U1447" s="20"/>
      <c r="W1447" s="135">
        <f t="array" ref="W1447">SUM(($D1447=W$25)*($G1447="CM")*($H1447:$P1447))</f>
        <v>201.98</v>
      </c>
      <c r="X1447" s="135">
        <f t="array" ref="X1447">SUM(($D1447=W$25)*($G1447&lt;&gt;"CM")*($H1447:$P1447))</f>
        <v>0</v>
      </c>
      <c r="AA1447" s="135">
        <f t="array" ref="AA1447">SUM(($D1447=AA$25)*($G1447="CM")*(H1447+I1447+J1447+K1447+L1447+N1447))</f>
        <v>0</v>
      </c>
      <c r="AB1447" s="135">
        <f t="array" ref="AB1447">SUM(($D1447=AA$25)*($G1447&lt;&gt;"CM")*(H1447+I1447+J1447+K1447+L1447+N1447))</f>
        <v>0</v>
      </c>
    </row>
    <row r="1448" spans="1:28" ht="15.75" thickBot="1" x14ac:dyDescent="0.3">
      <c r="A1448" s="18" t="s">
        <v>22</v>
      </c>
      <c r="B1448" s="18" t="s">
        <v>22</v>
      </c>
      <c r="C1448" s="18" t="s">
        <v>177</v>
      </c>
      <c r="D1448" s="27" t="s">
        <v>271</v>
      </c>
      <c r="E1448" s="18" t="s">
        <v>178</v>
      </c>
      <c r="F1448" s="19">
        <v>42836</v>
      </c>
      <c r="G1448" s="27" t="s">
        <v>273</v>
      </c>
      <c r="H1448" s="21"/>
      <c r="I1448" s="21"/>
      <c r="J1448" s="23">
        <v>430.61</v>
      </c>
      <c r="K1448" s="21"/>
      <c r="L1448" s="21"/>
      <c r="M1448" s="21"/>
      <c r="N1448" s="21"/>
      <c r="O1448" s="23">
        <v>-0.55000000000000004</v>
      </c>
      <c r="P1448" s="23">
        <v>-0.04</v>
      </c>
      <c r="Q1448" s="28">
        <f t="shared" ref="Q1448:Q1511" si="46">O1448+P1448</f>
        <v>-0.59000000000000008</v>
      </c>
      <c r="R1448" s="23">
        <v>28.51</v>
      </c>
      <c r="S1448" s="21"/>
      <c r="T1448" s="28">
        <f t="shared" ref="T1448:T1511" si="47">R1448+S1448</f>
        <v>28.51</v>
      </c>
      <c r="U1448" s="21"/>
      <c r="W1448" s="135">
        <f t="array" ref="W1448">SUM(($D1448=W$25)*($G1448="CM")*($H1448:$P1448))</f>
        <v>430.02</v>
      </c>
      <c r="X1448" s="135">
        <f t="array" ref="X1448">SUM(($D1448=W$25)*($G1448&lt;&gt;"CM")*($H1448:$P1448))</f>
        <v>0</v>
      </c>
      <c r="AA1448" s="135">
        <f t="array" ref="AA1448">SUM(($D1448=AA$25)*($G1448="CM")*(H1448+I1448+J1448+K1448+L1448+N1448))</f>
        <v>0</v>
      </c>
      <c r="AB1448" s="135">
        <f t="array" ref="AB1448">SUM(($D1448=AA$25)*($G1448&lt;&gt;"CM")*(H1448+I1448+J1448+K1448+L1448+N1448))</f>
        <v>0</v>
      </c>
    </row>
    <row r="1449" spans="1:28" ht="15.75" thickBot="1" x14ac:dyDescent="0.3">
      <c r="A1449" s="18" t="s">
        <v>22</v>
      </c>
      <c r="B1449" s="18" t="s">
        <v>22</v>
      </c>
      <c r="C1449" s="18" t="s">
        <v>177</v>
      </c>
      <c r="D1449" s="27" t="s">
        <v>271</v>
      </c>
      <c r="E1449" s="18" t="s">
        <v>178</v>
      </c>
      <c r="F1449" s="19">
        <v>42837</v>
      </c>
      <c r="G1449" s="27" t="s">
        <v>273</v>
      </c>
      <c r="H1449" s="20"/>
      <c r="I1449" s="20"/>
      <c r="J1449" s="22">
        <v>863.96</v>
      </c>
      <c r="K1449" s="20"/>
      <c r="L1449" s="20"/>
      <c r="M1449" s="20"/>
      <c r="N1449" s="20"/>
      <c r="O1449" s="22">
        <v>-1.02</v>
      </c>
      <c r="P1449" s="22">
        <v>-0.08</v>
      </c>
      <c r="Q1449" s="28">
        <f t="shared" si="46"/>
        <v>-1.1000000000000001</v>
      </c>
      <c r="R1449" s="22">
        <v>57.21</v>
      </c>
      <c r="S1449" s="20"/>
      <c r="T1449" s="28">
        <f t="shared" si="47"/>
        <v>57.21</v>
      </c>
      <c r="U1449" s="20"/>
      <c r="W1449" s="135">
        <f t="array" ref="W1449">SUM(($D1449=W$25)*($G1449="CM")*($H1449:$P1449))</f>
        <v>862.86</v>
      </c>
      <c r="X1449" s="135">
        <f t="array" ref="X1449">SUM(($D1449=W$25)*($G1449&lt;&gt;"CM")*($H1449:$P1449))</f>
        <v>0</v>
      </c>
      <c r="AA1449" s="135">
        <f t="array" ref="AA1449">SUM(($D1449=AA$25)*($G1449="CM")*(H1449+I1449+J1449+K1449+L1449+N1449))</f>
        <v>0</v>
      </c>
      <c r="AB1449" s="135">
        <f t="array" ref="AB1449">SUM(($D1449=AA$25)*($G1449&lt;&gt;"CM")*(H1449+I1449+J1449+K1449+L1449+N1449))</f>
        <v>0</v>
      </c>
    </row>
    <row r="1450" spans="1:28" ht="15.75" thickBot="1" x14ac:dyDescent="0.3">
      <c r="A1450" s="18" t="s">
        <v>22</v>
      </c>
      <c r="B1450" s="18" t="s">
        <v>22</v>
      </c>
      <c r="C1450" s="18" t="s">
        <v>179</v>
      </c>
      <c r="D1450" s="27" t="s">
        <v>271</v>
      </c>
      <c r="E1450" s="18" t="s">
        <v>180</v>
      </c>
      <c r="F1450" s="19">
        <v>42833</v>
      </c>
      <c r="G1450" s="27" t="s">
        <v>273</v>
      </c>
      <c r="H1450" s="21"/>
      <c r="I1450" s="21"/>
      <c r="J1450" s="23">
        <v>236.32</v>
      </c>
      <c r="K1450" s="21"/>
      <c r="L1450" s="21"/>
      <c r="M1450" s="21"/>
      <c r="N1450" s="21"/>
      <c r="O1450" s="23">
        <v>-0.51</v>
      </c>
      <c r="P1450" s="23">
        <v>-0.05</v>
      </c>
      <c r="Q1450" s="28">
        <f t="shared" si="46"/>
        <v>-0.56000000000000005</v>
      </c>
      <c r="R1450" s="23">
        <v>15.63</v>
      </c>
      <c r="S1450" s="21"/>
      <c r="T1450" s="28">
        <f t="shared" si="47"/>
        <v>15.63</v>
      </c>
      <c r="U1450" s="21"/>
      <c r="W1450" s="135">
        <f t="array" ref="W1450">SUM(($D1450=W$25)*($G1450="CM")*($H1450:$P1450))</f>
        <v>235.76</v>
      </c>
      <c r="X1450" s="135">
        <f t="array" ref="X1450">SUM(($D1450=W$25)*($G1450&lt;&gt;"CM")*($H1450:$P1450))</f>
        <v>0</v>
      </c>
      <c r="AA1450" s="135">
        <f t="array" ref="AA1450">SUM(($D1450=AA$25)*($G1450="CM")*(H1450+I1450+J1450+K1450+L1450+N1450))</f>
        <v>0</v>
      </c>
      <c r="AB1450" s="135">
        <f t="array" ref="AB1450">SUM(($D1450=AA$25)*($G1450&lt;&gt;"CM")*(H1450+I1450+J1450+K1450+L1450+N1450))</f>
        <v>0</v>
      </c>
    </row>
    <row r="1451" spans="1:28" ht="15.75" thickBot="1" x14ac:dyDescent="0.3">
      <c r="A1451" s="18" t="s">
        <v>22</v>
      </c>
      <c r="B1451" s="18" t="s">
        <v>22</v>
      </c>
      <c r="C1451" s="18" t="s">
        <v>179</v>
      </c>
      <c r="D1451" s="27" t="s">
        <v>271</v>
      </c>
      <c r="E1451" s="18" t="s">
        <v>180</v>
      </c>
      <c r="F1451" s="19">
        <v>42835</v>
      </c>
      <c r="G1451" s="27" t="s">
        <v>273</v>
      </c>
      <c r="H1451" s="20"/>
      <c r="I1451" s="20"/>
      <c r="J1451" s="22">
        <v>545.58000000000004</v>
      </c>
      <c r="K1451" s="20"/>
      <c r="L1451" s="20"/>
      <c r="M1451" s="20"/>
      <c r="N1451" s="20"/>
      <c r="O1451" s="22">
        <v>-1.46</v>
      </c>
      <c r="P1451" s="22">
        <v>-0.11</v>
      </c>
      <c r="Q1451" s="28">
        <f t="shared" si="46"/>
        <v>-1.57</v>
      </c>
      <c r="R1451" s="22">
        <v>36.07</v>
      </c>
      <c r="S1451" s="20"/>
      <c r="T1451" s="28">
        <f t="shared" si="47"/>
        <v>36.07</v>
      </c>
      <c r="U1451" s="20"/>
      <c r="W1451" s="135">
        <f t="array" ref="W1451">SUM(($D1451=W$25)*($G1451="CM")*($H1451:$P1451))</f>
        <v>544.01</v>
      </c>
      <c r="X1451" s="135">
        <f t="array" ref="X1451">SUM(($D1451=W$25)*($G1451&lt;&gt;"CM")*($H1451:$P1451))</f>
        <v>0</v>
      </c>
      <c r="AA1451" s="135">
        <f t="array" ref="AA1451">SUM(($D1451=AA$25)*($G1451="CM")*(H1451+I1451+J1451+K1451+L1451+N1451))</f>
        <v>0</v>
      </c>
      <c r="AB1451" s="135">
        <f t="array" ref="AB1451">SUM(($D1451=AA$25)*($G1451&lt;&gt;"CM")*(H1451+I1451+J1451+K1451+L1451+N1451))</f>
        <v>0</v>
      </c>
    </row>
    <row r="1452" spans="1:28" ht="15.75" thickBot="1" x14ac:dyDescent="0.3">
      <c r="A1452" s="18" t="s">
        <v>22</v>
      </c>
      <c r="B1452" s="18" t="s">
        <v>22</v>
      </c>
      <c r="C1452" s="18" t="s">
        <v>179</v>
      </c>
      <c r="D1452" s="27" t="s">
        <v>271</v>
      </c>
      <c r="E1452" s="18" t="s">
        <v>180</v>
      </c>
      <c r="F1452" s="19">
        <v>42837</v>
      </c>
      <c r="G1452" s="27" t="s">
        <v>273</v>
      </c>
      <c r="H1452" s="21"/>
      <c r="I1452" s="21"/>
      <c r="J1452" s="23">
        <v>311.76</v>
      </c>
      <c r="K1452" s="21"/>
      <c r="L1452" s="21"/>
      <c r="M1452" s="21"/>
      <c r="N1452" s="21"/>
      <c r="O1452" s="23">
        <v>-0.78</v>
      </c>
      <c r="P1452" s="23">
        <v>-0.06</v>
      </c>
      <c r="Q1452" s="28">
        <f t="shared" si="46"/>
        <v>-0.84000000000000008</v>
      </c>
      <c r="R1452" s="23">
        <v>20.62</v>
      </c>
      <c r="S1452" s="21"/>
      <c r="T1452" s="28">
        <f t="shared" si="47"/>
        <v>20.62</v>
      </c>
      <c r="U1452" s="21"/>
      <c r="W1452" s="135">
        <f t="array" ref="W1452">SUM(($D1452=W$25)*($G1452="CM")*($H1452:$P1452))</f>
        <v>310.92</v>
      </c>
      <c r="X1452" s="135">
        <f t="array" ref="X1452">SUM(($D1452=W$25)*($G1452&lt;&gt;"CM")*($H1452:$P1452))</f>
        <v>0</v>
      </c>
      <c r="AA1452" s="135">
        <f t="array" ref="AA1452">SUM(($D1452=AA$25)*($G1452="CM")*(H1452+I1452+J1452+K1452+L1452+N1452))</f>
        <v>0</v>
      </c>
      <c r="AB1452" s="135">
        <f t="array" ref="AB1452">SUM(($D1452=AA$25)*($G1452&lt;&gt;"CM")*(H1452+I1452+J1452+K1452+L1452+N1452))</f>
        <v>0</v>
      </c>
    </row>
    <row r="1453" spans="1:28" ht="15.75" thickBot="1" x14ac:dyDescent="0.3">
      <c r="A1453" s="18" t="s">
        <v>22</v>
      </c>
      <c r="B1453" s="18" t="s">
        <v>22</v>
      </c>
      <c r="C1453" s="18" t="s">
        <v>179</v>
      </c>
      <c r="D1453" s="27" t="s">
        <v>271</v>
      </c>
      <c r="E1453" s="18" t="s">
        <v>180</v>
      </c>
      <c r="F1453" s="19">
        <v>42845</v>
      </c>
      <c r="G1453" s="27" t="s">
        <v>273</v>
      </c>
      <c r="H1453" s="20"/>
      <c r="I1453" s="20"/>
      <c r="J1453" s="22">
        <v>181.86</v>
      </c>
      <c r="K1453" s="20"/>
      <c r="L1453" s="20"/>
      <c r="M1453" s="20"/>
      <c r="N1453" s="20"/>
      <c r="O1453" s="22">
        <v>-0.47</v>
      </c>
      <c r="P1453" s="22">
        <v>-0.04</v>
      </c>
      <c r="Q1453" s="28">
        <f t="shared" si="46"/>
        <v>-0.51</v>
      </c>
      <c r="R1453" s="22">
        <v>12.02</v>
      </c>
      <c r="S1453" s="20"/>
      <c r="T1453" s="28">
        <f t="shared" si="47"/>
        <v>12.02</v>
      </c>
      <c r="U1453" s="20"/>
      <c r="W1453" s="135">
        <f t="array" ref="W1453">SUM(($D1453=W$25)*($G1453="CM")*($H1453:$P1453))</f>
        <v>181.35000000000002</v>
      </c>
      <c r="X1453" s="135">
        <f t="array" ref="X1453">SUM(($D1453=W$25)*($G1453&lt;&gt;"CM")*($H1453:$P1453))</f>
        <v>0</v>
      </c>
      <c r="AA1453" s="135">
        <f t="array" ref="AA1453">SUM(($D1453=AA$25)*($G1453="CM")*(H1453+I1453+J1453+K1453+L1453+N1453))</f>
        <v>0</v>
      </c>
      <c r="AB1453" s="135">
        <f t="array" ref="AB1453">SUM(($D1453=AA$25)*($G1453&lt;&gt;"CM")*(H1453+I1453+J1453+K1453+L1453+N1453))</f>
        <v>0</v>
      </c>
    </row>
    <row r="1454" spans="1:28" ht="15.75" thickBot="1" x14ac:dyDescent="0.3">
      <c r="A1454" s="18" t="s">
        <v>22</v>
      </c>
      <c r="B1454" s="18" t="s">
        <v>22</v>
      </c>
      <c r="C1454" s="18" t="s">
        <v>181</v>
      </c>
      <c r="D1454" s="27" t="s">
        <v>271</v>
      </c>
      <c r="E1454" s="18" t="s">
        <v>182</v>
      </c>
      <c r="F1454" s="19">
        <v>42797</v>
      </c>
      <c r="G1454" s="27" t="s">
        <v>274</v>
      </c>
      <c r="H1454" s="21"/>
      <c r="I1454" s="21"/>
      <c r="J1454" s="23">
        <v>41.64</v>
      </c>
      <c r="K1454" s="21"/>
      <c r="L1454" s="21"/>
      <c r="M1454" s="21"/>
      <c r="N1454" s="21"/>
      <c r="O1454" s="23">
        <v>0.02</v>
      </c>
      <c r="P1454" s="23">
        <v>-0.03</v>
      </c>
      <c r="Q1454" s="28">
        <f t="shared" si="46"/>
        <v>-9.9999999999999985E-3</v>
      </c>
      <c r="R1454" s="23">
        <v>2.2599999999999998</v>
      </c>
      <c r="S1454" s="21"/>
      <c r="T1454" s="28">
        <f t="shared" si="47"/>
        <v>2.2599999999999998</v>
      </c>
      <c r="U1454" s="21"/>
      <c r="W1454" s="135">
        <f t="array" ref="W1454">SUM(($D1454=W$25)*($G1454="CM")*($H1454:$P1454))</f>
        <v>0</v>
      </c>
      <c r="X1454" s="135">
        <f t="array" ref="X1454">SUM(($D1454=W$25)*($G1454&lt;&gt;"CM")*($H1454:$P1454))</f>
        <v>41.63</v>
      </c>
      <c r="AA1454" s="135">
        <f t="array" ref="AA1454">SUM(($D1454=AA$25)*($G1454="CM")*(H1454+I1454+J1454+K1454+L1454+N1454))</f>
        <v>0</v>
      </c>
      <c r="AB1454" s="135">
        <f t="array" ref="AB1454">SUM(($D1454=AA$25)*($G1454&lt;&gt;"CM")*(H1454+I1454+J1454+K1454+L1454+N1454))</f>
        <v>0</v>
      </c>
    </row>
    <row r="1455" spans="1:28" ht="15.75" thickBot="1" x14ac:dyDescent="0.3">
      <c r="A1455" s="18" t="s">
        <v>22</v>
      </c>
      <c r="B1455" s="18" t="s">
        <v>22</v>
      </c>
      <c r="C1455" s="18" t="s">
        <v>181</v>
      </c>
      <c r="D1455" s="27" t="s">
        <v>271</v>
      </c>
      <c r="E1455" s="18" t="s">
        <v>182</v>
      </c>
      <c r="F1455" s="19">
        <v>42814</v>
      </c>
      <c r="G1455" s="27" t="s">
        <v>274</v>
      </c>
      <c r="H1455" s="20"/>
      <c r="I1455" s="20"/>
      <c r="J1455" s="22">
        <v>20.82</v>
      </c>
      <c r="K1455" s="20"/>
      <c r="L1455" s="20"/>
      <c r="M1455" s="20"/>
      <c r="N1455" s="20"/>
      <c r="O1455" s="22">
        <v>0</v>
      </c>
      <c r="P1455" s="22">
        <v>-0.01</v>
      </c>
      <c r="Q1455" s="28">
        <f t="shared" si="46"/>
        <v>-0.01</v>
      </c>
      <c r="R1455" s="22">
        <v>1.1299999999999999</v>
      </c>
      <c r="S1455" s="20"/>
      <c r="T1455" s="28">
        <f t="shared" si="47"/>
        <v>1.1299999999999999</v>
      </c>
      <c r="U1455" s="20"/>
      <c r="W1455" s="135">
        <f t="array" ref="W1455">SUM(($D1455=W$25)*($G1455="CM")*($H1455:$P1455))</f>
        <v>0</v>
      </c>
      <c r="X1455" s="135">
        <f t="array" ref="X1455">SUM(($D1455=W$25)*($G1455&lt;&gt;"CM")*($H1455:$P1455))</f>
        <v>20.81</v>
      </c>
      <c r="AA1455" s="135">
        <f t="array" ref="AA1455">SUM(($D1455=AA$25)*($G1455="CM")*(H1455+I1455+J1455+K1455+L1455+N1455))</f>
        <v>0</v>
      </c>
      <c r="AB1455" s="135">
        <f t="array" ref="AB1455">SUM(($D1455=AA$25)*($G1455&lt;&gt;"CM")*(H1455+I1455+J1455+K1455+L1455+N1455))</f>
        <v>0</v>
      </c>
    </row>
    <row r="1456" spans="1:28" ht="15.75" thickBot="1" x14ac:dyDescent="0.3">
      <c r="A1456" s="18" t="s">
        <v>22</v>
      </c>
      <c r="B1456" s="18" t="s">
        <v>22</v>
      </c>
      <c r="C1456" s="18" t="s">
        <v>181</v>
      </c>
      <c r="D1456" s="27" t="s">
        <v>271</v>
      </c>
      <c r="E1456" s="18" t="s">
        <v>182</v>
      </c>
      <c r="F1456" s="19">
        <v>42828</v>
      </c>
      <c r="G1456" s="27" t="s">
        <v>273</v>
      </c>
      <c r="H1456" s="21"/>
      <c r="I1456" s="21"/>
      <c r="J1456" s="23">
        <v>104.1</v>
      </c>
      <c r="K1456" s="21"/>
      <c r="L1456" s="21"/>
      <c r="M1456" s="21"/>
      <c r="N1456" s="21"/>
      <c r="O1456" s="23">
        <v>-0.28999999999999998</v>
      </c>
      <c r="P1456" s="23">
        <v>-0.01</v>
      </c>
      <c r="Q1456" s="28">
        <f t="shared" si="46"/>
        <v>-0.3</v>
      </c>
      <c r="R1456" s="23">
        <v>6.89</v>
      </c>
      <c r="S1456" s="21"/>
      <c r="T1456" s="28">
        <f t="shared" si="47"/>
        <v>6.89</v>
      </c>
      <c r="U1456" s="21"/>
      <c r="W1456" s="135">
        <f t="array" ref="W1456">SUM(($D1456=W$25)*($G1456="CM")*($H1456:$P1456))</f>
        <v>103.79999999999998</v>
      </c>
      <c r="X1456" s="135">
        <f t="array" ref="X1456">SUM(($D1456=W$25)*($G1456&lt;&gt;"CM")*($H1456:$P1456))</f>
        <v>0</v>
      </c>
      <c r="AA1456" s="135">
        <f t="array" ref="AA1456">SUM(($D1456=AA$25)*($G1456="CM")*(H1456+I1456+J1456+K1456+L1456+N1456))</f>
        <v>0</v>
      </c>
      <c r="AB1456" s="135">
        <f t="array" ref="AB1456">SUM(($D1456=AA$25)*($G1456&lt;&gt;"CM")*(H1456+I1456+J1456+K1456+L1456+N1456))</f>
        <v>0</v>
      </c>
    </row>
    <row r="1457" spans="1:28" ht="15.75" thickBot="1" x14ac:dyDescent="0.3">
      <c r="A1457" s="18" t="s">
        <v>22</v>
      </c>
      <c r="B1457" s="18" t="s">
        <v>22</v>
      </c>
      <c r="C1457" s="18" t="s">
        <v>181</v>
      </c>
      <c r="D1457" s="27" t="s">
        <v>271</v>
      </c>
      <c r="E1457" s="18" t="s">
        <v>182</v>
      </c>
      <c r="F1457" s="19">
        <v>42829</v>
      </c>
      <c r="G1457" s="27" t="s">
        <v>273</v>
      </c>
      <c r="H1457" s="20"/>
      <c r="I1457" s="20"/>
      <c r="J1457" s="22">
        <v>20.82</v>
      </c>
      <c r="K1457" s="20"/>
      <c r="L1457" s="20"/>
      <c r="M1457" s="20"/>
      <c r="N1457" s="20"/>
      <c r="O1457" s="22">
        <v>-0.06</v>
      </c>
      <c r="P1457" s="22">
        <v>0</v>
      </c>
      <c r="Q1457" s="28">
        <f t="shared" si="46"/>
        <v>-0.06</v>
      </c>
      <c r="R1457" s="22">
        <v>1.38</v>
      </c>
      <c r="S1457" s="20"/>
      <c r="T1457" s="28">
        <f t="shared" si="47"/>
        <v>1.38</v>
      </c>
      <c r="U1457" s="20"/>
      <c r="W1457" s="135">
        <f t="array" ref="W1457">SUM(($D1457=W$25)*($G1457="CM")*($H1457:$P1457))</f>
        <v>20.76</v>
      </c>
      <c r="X1457" s="135">
        <f t="array" ref="X1457">SUM(($D1457=W$25)*($G1457&lt;&gt;"CM")*($H1457:$P1457))</f>
        <v>0</v>
      </c>
      <c r="AA1457" s="135">
        <f t="array" ref="AA1457">SUM(($D1457=AA$25)*($G1457="CM")*(H1457+I1457+J1457+K1457+L1457+N1457))</f>
        <v>0</v>
      </c>
      <c r="AB1457" s="135">
        <f t="array" ref="AB1457">SUM(($D1457=AA$25)*($G1457&lt;&gt;"CM")*(H1457+I1457+J1457+K1457+L1457+N1457))</f>
        <v>0</v>
      </c>
    </row>
    <row r="1458" spans="1:28" ht="15.75" thickBot="1" x14ac:dyDescent="0.3">
      <c r="A1458" s="18" t="s">
        <v>22</v>
      </c>
      <c r="B1458" s="18" t="s">
        <v>22</v>
      </c>
      <c r="C1458" s="18" t="s">
        <v>181</v>
      </c>
      <c r="D1458" s="27" t="s">
        <v>271</v>
      </c>
      <c r="E1458" s="18" t="s">
        <v>182</v>
      </c>
      <c r="F1458" s="19">
        <v>42830</v>
      </c>
      <c r="G1458" s="27" t="s">
        <v>273</v>
      </c>
      <c r="H1458" s="21"/>
      <c r="I1458" s="21"/>
      <c r="J1458" s="23">
        <v>41.64</v>
      </c>
      <c r="K1458" s="21"/>
      <c r="L1458" s="21"/>
      <c r="M1458" s="21"/>
      <c r="N1458" s="21"/>
      <c r="O1458" s="23">
        <v>-0.12</v>
      </c>
      <c r="P1458" s="23">
        <v>0</v>
      </c>
      <c r="Q1458" s="28">
        <f t="shared" si="46"/>
        <v>-0.12</v>
      </c>
      <c r="R1458" s="23">
        <v>2.76</v>
      </c>
      <c r="S1458" s="21"/>
      <c r="T1458" s="28">
        <f t="shared" si="47"/>
        <v>2.76</v>
      </c>
      <c r="U1458" s="21"/>
      <c r="W1458" s="135">
        <f t="array" ref="W1458">SUM(($D1458=W$25)*($G1458="CM")*($H1458:$P1458))</f>
        <v>41.52</v>
      </c>
      <c r="X1458" s="135">
        <f t="array" ref="X1458">SUM(($D1458=W$25)*($G1458&lt;&gt;"CM")*($H1458:$P1458))</f>
        <v>0</v>
      </c>
      <c r="AA1458" s="135">
        <f t="array" ref="AA1458">SUM(($D1458=AA$25)*($G1458="CM")*(H1458+I1458+J1458+K1458+L1458+N1458))</f>
        <v>0</v>
      </c>
      <c r="AB1458" s="135">
        <f t="array" ref="AB1458">SUM(($D1458=AA$25)*($G1458&lt;&gt;"CM")*(H1458+I1458+J1458+K1458+L1458+N1458))</f>
        <v>0</v>
      </c>
    </row>
    <row r="1459" spans="1:28" ht="15.75" thickBot="1" x14ac:dyDescent="0.3">
      <c r="A1459" s="18" t="s">
        <v>22</v>
      </c>
      <c r="B1459" s="18" t="s">
        <v>22</v>
      </c>
      <c r="C1459" s="18" t="s">
        <v>181</v>
      </c>
      <c r="D1459" s="27" t="s">
        <v>271</v>
      </c>
      <c r="E1459" s="18" t="s">
        <v>182</v>
      </c>
      <c r="F1459" s="19">
        <v>42831</v>
      </c>
      <c r="G1459" s="27" t="s">
        <v>273</v>
      </c>
      <c r="H1459" s="20"/>
      <c r="I1459" s="20"/>
      <c r="J1459" s="22">
        <v>20.82</v>
      </c>
      <c r="K1459" s="20"/>
      <c r="L1459" s="20"/>
      <c r="M1459" s="20"/>
      <c r="N1459" s="20"/>
      <c r="O1459" s="22">
        <v>-0.06</v>
      </c>
      <c r="P1459" s="22">
        <v>0</v>
      </c>
      <c r="Q1459" s="28">
        <f t="shared" si="46"/>
        <v>-0.06</v>
      </c>
      <c r="R1459" s="22">
        <v>1.38</v>
      </c>
      <c r="S1459" s="20"/>
      <c r="T1459" s="28">
        <f t="shared" si="47"/>
        <v>1.38</v>
      </c>
      <c r="U1459" s="20"/>
      <c r="W1459" s="135">
        <f t="array" ref="W1459">SUM(($D1459=W$25)*($G1459="CM")*($H1459:$P1459))</f>
        <v>20.76</v>
      </c>
      <c r="X1459" s="135">
        <f t="array" ref="X1459">SUM(($D1459=W$25)*($G1459&lt;&gt;"CM")*($H1459:$P1459))</f>
        <v>0</v>
      </c>
      <c r="AA1459" s="135">
        <f t="array" ref="AA1459">SUM(($D1459=AA$25)*($G1459="CM")*(H1459+I1459+J1459+K1459+L1459+N1459))</f>
        <v>0</v>
      </c>
      <c r="AB1459" s="135">
        <f t="array" ref="AB1459">SUM(($D1459=AA$25)*($G1459&lt;&gt;"CM")*(H1459+I1459+J1459+K1459+L1459+N1459))</f>
        <v>0</v>
      </c>
    </row>
    <row r="1460" spans="1:28" ht="15.75" thickBot="1" x14ac:dyDescent="0.3">
      <c r="A1460" s="18" t="s">
        <v>22</v>
      </c>
      <c r="B1460" s="18" t="s">
        <v>22</v>
      </c>
      <c r="C1460" s="18" t="s">
        <v>181</v>
      </c>
      <c r="D1460" s="27" t="s">
        <v>271</v>
      </c>
      <c r="E1460" s="18" t="s">
        <v>182</v>
      </c>
      <c r="F1460" s="19">
        <v>42833</v>
      </c>
      <c r="G1460" s="27" t="s">
        <v>273</v>
      </c>
      <c r="H1460" s="21"/>
      <c r="I1460" s="21"/>
      <c r="J1460" s="23">
        <v>936.9</v>
      </c>
      <c r="K1460" s="21"/>
      <c r="L1460" s="21"/>
      <c r="M1460" s="21"/>
      <c r="N1460" s="21"/>
      <c r="O1460" s="23">
        <v>-2.4700000000000002</v>
      </c>
      <c r="P1460" s="23">
        <v>-0.18</v>
      </c>
      <c r="Q1460" s="28">
        <f t="shared" si="46"/>
        <v>-2.6500000000000004</v>
      </c>
      <c r="R1460" s="23">
        <v>61.94</v>
      </c>
      <c r="S1460" s="21"/>
      <c r="T1460" s="28">
        <f t="shared" si="47"/>
        <v>61.94</v>
      </c>
      <c r="U1460" s="21"/>
      <c r="W1460" s="135">
        <f t="array" ref="W1460">SUM(($D1460=W$25)*($G1460="CM")*($H1460:$P1460))</f>
        <v>934.25</v>
      </c>
      <c r="X1460" s="135">
        <f t="array" ref="X1460">SUM(($D1460=W$25)*($G1460&lt;&gt;"CM")*($H1460:$P1460))</f>
        <v>0</v>
      </c>
      <c r="AA1460" s="135">
        <f t="array" ref="AA1460">SUM(($D1460=AA$25)*($G1460="CM")*(H1460+I1460+J1460+K1460+L1460+N1460))</f>
        <v>0</v>
      </c>
      <c r="AB1460" s="135">
        <f t="array" ref="AB1460">SUM(($D1460=AA$25)*($G1460&lt;&gt;"CM")*(H1460+I1460+J1460+K1460+L1460+N1460))</f>
        <v>0</v>
      </c>
    </row>
    <row r="1461" spans="1:28" ht="15.75" thickBot="1" x14ac:dyDescent="0.3">
      <c r="A1461" s="18" t="s">
        <v>22</v>
      </c>
      <c r="B1461" s="18" t="s">
        <v>22</v>
      </c>
      <c r="C1461" s="18" t="s">
        <v>181</v>
      </c>
      <c r="D1461" s="27" t="s">
        <v>271</v>
      </c>
      <c r="E1461" s="18" t="s">
        <v>182</v>
      </c>
      <c r="F1461" s="19">
        <v>42834</v>
      </c>
      <c r="G1461" s="27" t="s">
        <v>273</v>
      </c>
      <c r="H1461" s="20"/>
      <c r="I1461" s="20"/>
      <c r="J1461" s="22">
        <v>20.82</v>
      </c>
      <c r="K1461" s="20"/>
      <c r="L1461" s="20"/>
      <c r="M1461" s="20"/>
      <c r="N1461" s="20"/>
      <c r="O1461" s="22">
        <v>-0.06</v>
      </c>
      <c r="P1461" s="22">
        <v>0</v>
      </c>
      <c r="Q1461" s="28">
        <f t="shared" si="46"/>
        <v>-0.06</v>
      </c>
      <c r="R1461" s="22">
        <v>1.38</v>
      </c>
      <c r="S1461" s="20"/>
      <c r="T1461" s="28">
        <f t="shared" si="47"/>
        <v>1.38</v>
      </c>
      <c r="U1461" s="20"/>
      <c r="W1461" s="135">
        <f t="array" ref="W1461">SUM(($D1461=W$25)*($G1461="CM")*($H1461:$P1461))</f>
        <v>20.76</v>
      </c>
      <c r="X1461" s="135">
        <f t="array" ref="X1461">SUM(($D1461=W$25)*($G1461&lt;&gt;"CM")*($H1461:$P1461))</f>
        <v>0</v>
      </c>
      <c r="AA1461" s="135">
        <f t="array" ref="AA1461">SUM(($D1461=AA$25)*($G1461="CM")*(H1461+I1461+J1461+K1461+L1461+N1461))</f>
        <v>0</v>
      </c>
      <c r="AB1461" s="135">
        <f t="array" ref="AB1461">SUM(($D1461=AA$25)*($G1461&lt;&gt;"CM")*(H1461+I1461+J1461+K1461+L1461+N1461))</f>
        <v>0</v>
      </c>
    </row>
    <row r="1462" spans="1:28" ht="15.75" thickBot="1" x14ac:dyDescent="0.3">
      <c r="A1462" s="18" t="s">
        <v>22</v>
      </c>
      <c r="B1462" s="18" t="s">
        <v>22</v>
      </c>
      <c r="C1462" s="18" t="s">
        <v>181</v>
      </c>
      <c r="D1462" s="27" t="s">
        <v>271</v>
      </c>
      <c r="E1462" s="18" t="s">
        <v>182</v>
      </c>
      <c r="F1462" s="19">
        <v>42835</v>
      </c>
      <c r="G1462" s="27" t="s">
        <v>273</v>
      </c>
      <c r="H1462" s="21"/>
      <c r="I1462" s="21"/>
      <c r="J1462" s="23">
        <v>20.82</v>
      </c>
      <c r="K1462" s="21"/>
      <c r="L1462" s="21"/>
      <c r="M1462" s="21"/>
      <c r="N1462" s="21"/>
      <c r="O1462" s="23">
        <v>-0.06</v>
      </c>
      <c r="P1462" s="23">
        <v>0</v>
      </c>
      <c r="Q1462" s="28">
        <f t="shared" si="46"/>
        <v>-0.06</v>
      </c>
      <c r="R1462" s="23">
        <v>1.38</v>
      </c>
      <c r="S1462" s="21"/>
      <c r="T1462" s="28">
        <f t="shared" si="47"/>
        <v>1.38</v>
      </c>
      <c r="U1462" s="21"/>
      <c r="W1462" s="135">
        <f t="array" ref="W1462">SUM(($D1462=W$25)*($G1462="CM")*($H1462:$P1462))</f>
        <v>20.76</v>
      </c>
      <c r="X1462" s="135">
        <f t="array" ref="X1462">SUM(($D1462=W$25)*($G1462&lt;&gt;"CM")*($H1462:$P1462))</f>
        <v>0</v>
      </c>
      <c r="AA1462" s="135">
        <f t="array" ref="AA1462">SUM(($D1462=AA$25)*($G1462="CM")*(H1462+I1462+J1462+K1462+L1462+N1462))</f>
        <v>0</v>
      </c>
      <c r="AB1462" s="135">
        <f t="array" ref="AB1462">SUM(($D1462=AA$25)*($G1462&lt;&gt;"CM")*(H1462+I1462+J1462+K1462+L1462+N1462))</f>
        <v>0</v>
      </c>
    </row>
    <row r="1463" spans="1:28" ht="15.75" thickBot="1" x14ac:dyDescent="0.3">
      <c r="A1463" s="18" t="s">
        <v>22</v>
      </c>
      <c r="B1463" s="18" t="s">
        <v>22</v>
      </c>
      <c r="C1463" s="18" t="s">
        <v>181</v>
      </c>
      <c r="D1463" s="27" t="s">
        <v>271</v>
      </c>
      <c r="E1463" s="18" t="s">
        <v>182</v>
      </c>
      <c r="F1463" s="19">
        <v>42837</v>
      </c>
      <c r="G1463" s="27" t="s">
        <v>273</v>
      </c>
      <c r="H1463" s="20"/>
      <c r="I1463" s="20"/>
      <c r="J1463" s="22">
        <v>1790.52</v>
      </c>
      <c r="K1463" s="20"/>
      <c r="L1463" s="20"/>
      <c r="M1463" s="20"/>
      <c r="N1463" s="20"/>
      <c r="O1463" s="22">
        <v>-4.6100000000000003</v>
      </c>
      <c r="P1463" s="22">
        <v>-0.34</v>
      </c>
      <c r="Q1463" s="28">
        <f t="shared" si="46"/>
        <v>-4.95</v>
      </c>
      <c r="R1463" s="22">
        <v>118.38</v>
      </c>
      <c r="S1463" s="20"/>
      <c r="T1463" s="28">
        <f t="shared" si="47"/>
        <v>118.38</v>
      </c>
      <c r="U1463" s="20"/>
      <c r="W1463" s="135">
        <f t="array" ref="W1463">SUM(($D1463=W$25)*($G1463="CM")*($H1463:$P1463))</f>
        <v>1785.5700000000002</v>
      </c>
      <c r="X1463" s="135">
        <f t="array" ref="X1463">SUM(($D1463=W$25)*($G1463&lt;&gt;"CM")*($H1463:$P1463))</f>
        <v>0</v>
      </c>
      <c r="AA1463" s="135">
        <f t="array" ref="AA1463">SUM(($D1463=AA$25)*($G1463="CM")*(H1463+I1463+J1463+K1463+L1463+N1463))</f>
        <v>0</v>
      </c>
      <c r="AB1463" s="135">
        <f t="array" ref="AB1463">SUM(($D1463=AA$25)*($G1463&lt;&gt;"CM")*(H1463+I1463+J1463+K1463+L1463+N1463))</f>
        <v>0</v>
      </c>
    </row>
    <row r="1464" spans="1:28" ht="15.75" thickBot="1" x14ac:dyDescent="0.3">
      <c r="A1464" s="18" t="s">
        <v>22</v>
      </c>
      <c r="B1464" s="18" t="s">
        <v>22</v>
      </c>
      <c r="C1464" s="18" t="s">
        <v>181</v>
      </c>
      <c r="D1464" s="27" t="s">
        <v>271</v>
      </c>
      <c r="E1464" s="18" t="s">
        <v>182</v>
      </c>
      <c r="F1464" s="19">
        <v>42838</v>
      </c>
      <c r="G1464" s="27" t="s">
        <v>273</v>
      </c>
      <c r="H1464" s="21"/>
      <c r="I1464" s="21"/>
      <c r="J1464" s="23">
        <v>20.82</v>
      </c>
      <c r="K1464" s="21"/>
      <c r="L1464" s="21"/>
      <c r="M1464" s="21"/>
      <c r="N1464" s="21"/>
      <c r="O1464" s="23">
        <v>-0.06</v>
      </c>
      <c r="P1464" s="23">
        <v>0</v>
      </c>
      <c r="Q1464" s="28">
        <f t="shared" si="46"/>
        <v>-0.06</v>
      </c>
      <c r="R1464" s="23">
        <v>1.38</v>
      </c>
      <c r="S1464" s="21"/>
      <c r="T1464" s="28">
        <f t="shared" si="47"/>
        <v>1.38</v>
      </c>
      <c r="U1464" s="21"/>
      <c r="W1464" s="135">
        <f t="array" ref="W1464">SUM(($D1464=W$25)*($G1464="CM")*($H1464:$P1464))</f>
        <v>20.76</v>
      </c>
      <c r="X1464" s="135">
        <f t="array" ref="X1464">SUM(($D1464=W$25)*($G1464&lt;&gt;"CM")*($H1464:$P1464))</f>
        <v>0</v>
      </c>
      <c r="AA1464" s="135">
        <f t="array" ref="AA1464">SUM(($D1464=AA$25)*($G1464="CM")*(H1464+I1464+J1464+K1464+L1464+N1464))</f>
        <v>0</v>
      </c>
      <c r="AB1464" s="135">
        <f t="array" ref="AB1464">SUM(($D1464=AA$25)*($G1464&lt;&gt;"CM")*(H1464+I1464+J1464+K1464+L1464+N1464))</f>
        <v>0</v>
      </c>
    </row>
    <row r="1465" spans="1:28" ht="15.75" thickBot="1" x14ac:dyDescent="0.3">
      <c r="A1465" s="18" t="s">
        <v>22</v>
      </c>
      <c r="B1465" s="18" t="s">
        <v>22</v>
      </c>
      <c r="C1465" s="18" t="s">
        <v>181</v>
      </c>
      <c r="D1465" s="27" t="s">
        <v>271</v>
      </c>
      <c r="E1465" s="18" t="s">
        <v>182</v>
      </c>
      <c r="F1465" s="19">
        <v>42839</v>
      </c>
      <c r="G1465" s="27" t="s">
        <v>273</v>
      </c>
      <c r="H1465" s="20"/>
      <c r="I1465" s="20"/>
      <c r="J1465" s="22">
        <v>249.84</v>
      </c>
      <c r="K1465" s="20"/>
      <c r="L1465" s="20"/>
      <c r="M1465" s="20"/>
      <c r="N1465" s="20"/>
      <c r="O1465" s="22">
        <v>-0.7</v>
      </c>
      <c r="P1465" s="22">
        <v>-0.05</v>
      </c>
      <c r="Q1465" s="28">
        <f t="shared" si="46"/>
        <v>-0.75</v>
      </c>
      <c r="R1465" s="22">
        <v>16.52</v>
      </c>
      <c r="S1465" s="20"/>
      <c r="T1465" s="28">
        <f t="shared" si="47"/>
        <v>16.52</v>
      </c>
      <c r="U1465" s="20"/>
      <c r="W1465" s="135">
        <f t="array" ref="W1465">SUM(($D1465=W$25)*($G1465="CM")*($H1465:$P1465))</f>
        <v>249.09</v>
      </c>
      <c r="X1465" s="135">
        <f t="array" ref="X1465">SUM(($D1465=W$25)*($G1465&lt;&gt;"CM")*($H1465:$P1465))</f>
        <v>0</v>
      </c>
      <c r="AA1465" s="135">
        <f t="array" ref="AA1465">SUM(($D1465=AA$25)*($G1465="CM")*(H1465+I1465+J1465+K1465+L1465+N1465))</f>
        <v>0</v>
      </c>
      <c r="AB1465" s="135">
        <f t="array" ref="AB1465">SUM(($D1465=AA$25)*($G1465&lt;&gt;"CM")*(H1465+I1465+J1465+K1465+L1465+N1465))</f>
        <v>0</v>
      </c>
    </row>
    <row r="1466" spans="1:28" ht="15.75" thickBot="1" x14ac:dyDescent="0.3">
      <c r="A1466" s="18" t="s">
        <v>22</v>
      </c>
      <c r="B1466" s="18" t="s">
        <v>22</v>
      </c>
      <c r="C1466" s="18" t="s">
        <v>181</v>
      </c>
      <c r="D1466" s="27" t="s">
        <v>271</v>
      </c>
      <c r="E1466" s="18" t="s">
        <v>182</v>
      </c>
      <c r="F1466" s="19">
        <v>42840</v>
      </c>
      <c r="G1466" s="27" t="s">
        <v>273</v>
      </c>
      <c r="H1466" s="21"/>
      <c r="I1466" s="21"/>
      <c r="J1466" s="23">
        <v>20.82</v>
      </c>
      <c r="K1466" s="21"/>
      <c r="L1466" s="21"/>
      <c r="M1466" s="21"/>
      <c r="N1466" s="21"/>
      <c r="O1466" s="23">
        <v>-0.06</v>
      </c>
      <c r="P1466" s="23">
        <v>0</v>
      </c>
      <c r="Q1466" s="28">
        <f t="shared" si="46"/>
        <v>-0.06</v>
      </c>
      <c r="R1466" s="23">
        <v>1.38</v>
      </c>
      <c r="S1466" s="21"/>
      <c r="T1466" s="28">
        <f t="shared" si="47"/>
        <v>1.38</v>
      </c>
      <c r="U1466" s="21"/>
      <c r="W1466" s="135">
        <f t="array" ref="W1466">SUM(($D1466=W$25)*($G1466="CM")*($H1466:$P1466))</f>
        <v>20.76</v>
      </c>
      <c r="X1466" s="135">
        <f t="array" ref="X1466">SUM(($D1466=W$25)*($G1466&lt;&gt;"CM")*($H1466:$P1466))</f>
        <v>0</v>
      </c>
      <c r="AA1466" s="135">
        <f t="array" ref="AA1466">SUM(($D1466=AA$25)*($G1466="CM")*(H1466+I1466+J1466+K1466+L1466+N1466))</f>
        <v>0</v>
      </c>
      <c r="AB1466" s="135">
        <f t="array" ref="AB1466">SUM(($D1466=AA$25)*($G1466&lt;&gt;"CM")*(H1466+I1466+J1466+K1466+L1466+N1466))</f>
        <v>0</v>
      </c>
    </row>
    <row r="1467" spans="1:28" ht="15.75" thickBot="1" x14ac:dyDescent="0.3">
      <c r="A1467" s="18" t="s">
        <v>22</v>
      </c>
      <c r="B1467" s="18" t="s">
        <v>22</v>
      </c>
      <c r="C1467" s="18" t="s">
        <v>181</v>
      </c>
      <c r="D1467" s="27" t="s">
        <v>271</v>
      </c>
      <c r="E1467" s="18" t="s">
        <v>182</v>
      </c>
      <c r="F1467" s="19">
        <v>42841</v>
      </c>
      <c r="G1467" s="27" t="s">
        <v>273</v>
      </c>
      <c r="H1467" s="20"/>
      <c r="I1467" s="20"/>
      <c r="J1467" s="22">
        <v>624.6</v>
      </c>
      <c r="K1467" s="20"/>
      <c r="L1467" s="20"/>
      <c r="M1467" s="20"/>
      <c r="N1467" s="20"/>
      <c r="O1467" s="22">
        <v>-1.63</v>
      </c>
      <c r="P1467" s="22">
        <v>-0.12</v>
      </c>
      <c r="Q1467" s="28">
        <f t="shared" si="46"/>
        <v>-1.75</v>
      </c>
      <c r="R1467" s="22">
        <v>41.3</v>
      </c>
      <c r="S1467" s="20"/>
      <c r="T1467" s="28">
        <f t="shared" si="47"/>
        <v>41.3</v>
      </c>
      <c r="U1467" s="20"/>
      <c r="W1467" s="135">
        <f t="array" ref="W1467">SUM(($D1467=W$25)*($G1467="CM")*($H1467:$P1467))</f>
        <v>622.85</v>
      </c>
      <c r="X1467" s="135">
        <f t="array" ref="X1467">SUM(($D1467=W$25)*($G1467&lt;&gt;"CM")*($H1467:$P1467))</f>
        <v>0</v>
      </c>
      <c r="AA1467" s="135">
        <f t="array" ref="AA1467">SUM(($D1467=AA$25)*($G1467="CM")*(H1467+I1467+J1467+K1467+L1467+N1467))</f>
        <v>0</v>
      </c>
      <c r="AB1467" s="135">
        <f t="array" ref="AB1467">SUM(($D1467=AA$25)*($G1467&lt;&gt;"CM")*(H1467+I1467+J1467+K1467+L1467+N1467))</f>
        <v>0</v>
      </c>
    </row>
    <row r="1468" spans="1:28" ht="15.75" thickBot="1" x14ac:dyDescent="0.3">
      <c r="A1468" s="18" t="s">
        <v>22</v>
      </c>
      <c r="B1468" s="18" t="s">
        <v>22</v>
      </c>
      <c r="C1468" s="18" t="s">
        <v>181</v>
      </c>
      <c r="D1468" s="27" t="s">
        <v>271</v>
      </c>
      <c r="E1468" s="18" t="s">
        <v>182</v>
      </c>
      <c r="F1468" s="19">
        <v>42842</v>
      </c>
      <c r="G1468" s="27" t="s">
        <v>273</v>
      </c>
      <c r="H1468" s="21"/>
      <c r="I1468" s="21"/>
      <c r="J1468" s="23">
        <v>20.82</v>
      </c>
      <c r="K1468" s="21"/>
      <c r="L1468" s="21"/>
      <c r="M1468" s="21"/>
      <c r="N1468" s="21"/>
      <c r="O1468" s="23">
        <v>-0.06</v>
      </c>
      <c r="P1468" s="23">
        <v>0</v>
      </c>
      <c r="Q1468" s="28">
        <f t="shared" si="46"/>
        <v>-0.06</v>
      </c>
      <c r="R1468" s="23">
        <v>1.38</v>
      </c>
      <c r="S1468" s="21"/>
      <c r="T1468" s="28">
        <f t="shared" si="47"/>
        <v>1.38</v>
      </c>
      <c r="U1468" s="21"/>
      <c r="W1468" s="135">
        <f t="array" ref="W1468">SUM(($D1468=W$25)*($G1468="CM")*($H1468:$P1468))</f>
        <v>20.76</v>
      </c>
      <c r="X1468" s="135">
        <f t="array" ref="X1468">SUM(($D1468=W$25)*($G1468&lt;&gt;"CM")*($H1468:$P1468))</f>
        <v>0</v>
      </c>
      <c r="AA1468" s="135">
        <f t="array" ref="AA1468">SUM(($D1468=AA$25)*($G1468="CM")*(H1468+I1468+J1468+K1468+L1468+N1468))</f>
        <v>0</v>
      </c>
      <c r="AB1468" s="135">
        <f t="array" ref="AB1468">SUM(($D1468=AA$25)*($G1468&lt;&gt;"CM")*(H1468+I1468+J1468+K1468+L1468+N1468))</f>
        <v>0</v>
      </c>
    </row>
    <row r="1469" spans="1:28" ht="15.75" thickBot="1" x14ac:dyDescent="0.3">
      <c r="A1469" s="18" t="s">
        <v>22</v>
      </c>
      <c r="B1469" s="18" t="s">
        <v>22</v>
      </c>
      <c r="C1469" s="18" t="s">
        <v>181</v>
      </c>
      <c r="D1469" s="27" t="s">
        <v>271</v>
      </c>
      <c r="E1469" s="18" t="s">
        <v>182</v>
      </c>
      <c r="F1469" s="19">
        <v>42843</v>
      </c>
      <c r="G1469" s="27" t="s">
        <v>273</v>
      </c>
      <c r="H1469" s="20"/>
      <c r="I1469" s="20"/>
      <c r="J1469" s="22">
        <v>312.3</v>
      </c>
      <c r="K1469" s="20"/>
      <c r="L1469" s="20"/>
      <c r="M1469" s="20"/>
      <c r="N1469" s="20"/>
      <c r="O1469" s="22">
        <v>-0.81</v>
      </c>
      <c r="P1469" s="22">
        <v>-0.06</v>
      </c>
      <c r="Q1469" s="28">
        <f t="shared" si="46"/>
        <v>-0.87000000000000011</v>
      </c>
      <c r="R1469" s="22">
        <v>20.65</v>
      </c>
      <c r="S1469" s="20"/>
      <c r="T1469" s="28">
        <f t="shared" si="47"/>
        <v>20.65</v>
      </c>
      <c r="U1469" s="20"/>
      <c r="W1469" s="135">
        <f t="array" ref="W1469">SUM(($D1469=W$25)*($G1469="CM")*($H1469:$P1469))</f>
        <v>311.43</v>
      </c>
      <c r="X1469" s="135">
        <f t="array" ref="X1469">SUM(($D1469=W$25)*($G1469&lt;&gt;"CM")*($H1469:$P1469))</f>
        <v>0</v>
      </c>
      <c r="AA1469" s="135">
        <f t="array" ref="AA1469">SUM(($D1469=AA$25)*($G1469="CM")*(H1469+I1469+J1469+K1469+L1469+N1469))</f>
        <v>0</v>
      </c>
      <c r="AB1469" s="135">
        <f t="array" ref="AB1469">SUM(($D1469=AA$25)*($G1469&lt;&gt;"CM")*(H1469+I1469+J1469+K1469+L1469+N1469))</f>
        <v>0</v>
      </c>
    </row>
    <row r="1470" spans="1:28" ht="15.75" thickBot="1" x14ac:dyDescent="0.3">
      <c r="A1470" s="18" t="s">
        <v>22</v>
      </c>
      <c r="B1470" s="18" t="s">
        <v>22</v>
      </c>
      <c r="C1470" s="18" t="s">
        <v>181</v>
      </c>
      <c r="D1470" s="27" t="s">
        <v>271</v>
      </c>
      <c r="E1470" s="18" t="s">
        <v>182</v>
      </c>
      <c r="F1470" s="19">
        <v>42844</v>
      </c>
      <c r="G1470" s="27" t="s">
        <v>273</v>
      </c>
      <c r="H1470" s="21"/>
      <c r="I1470" s="21"/>
      <c r="J1470" s="23">
        <v>104.1</v>
      </c>
      <c r="K1470" s="21"/>
      <c r="L1470" s="21"/>
      <c r="M1470" s="21"/>
      <c r="N1470" s="21"/>
      <c r="O1470" s="23">
        <v>-0.28999999999999998</v>
      </c>
      <c r="P1470" s="23">
        <v>-0.02</v>
      </c>
      <c r="Q1470" s="28">
        <f t="shared" si="46"/>
        <v>-0.31</v>
      </c>
      <c r="R1470" s="23">
        <v>6.88</v>
      </c>
      <c r="S1470" s="21"/>
      <c r="T1470" s="28">
        <f t="shared" si="47"/>
        <v>6.88</v>
      </c>
      <c r="U1470" s="21"/>
      <c r="W1470" s="135">
        <f t="array" ref="W1470">SUM(($D1470=W$25)*($G1470="CM")*($H1470:$P1470))</f>
        <v>103.78999999999999</v>
      </c>
      <c r="X1470" s="135">
        <f t="array" ref="X1470">SUM(($D1470=W$25)*($G1470&lt;&gt;"CM")*($H1470:$P1470))</f>
        <v>0</v>
      </c>
      <c r="AA1470" s="135">
        <f t="array" ref="AA1470">SUM(($D1470=AA$25)*($G1470="CM")*(H1470+I1470+J1470+K1470+L1470+N1470))</f>
        <v>0</v>
      </c>
      <c r="AB1470" s="135">
        <f t="array" ref="AB1470">SUM(($D1470=AA$25)*($G1470&lt;&gt;"CM")*(H1470+I1470+J1470+K1470+L1470+N1470))</f>
        <v>0</v>
      </c>
    </row>
    <row r="1471" spans="1:28" ht="15.75" thickBot="1" x14ac:dyDescent="0.3">
      <c r="A1471" s="18" t="s">
        <v>22</v>
      </c>
      <c r="B1471" s="18" t="s">
        <v>22</v>
      </c>
      <c r="C1471" s="18" t="s">
        <v>181</v>
      </c>
      <c r="D1471" s="27" t="s">
        <v>271</v>
      </c>
      <c r="E1471" s="18" t="s">
        <v>182</v>
      </c>
      <c r="F1471" s="19">
        <v>42845</v>
      </c>
      <c r="G1471" s="27" t="s">
        <v>273</v>
      </c>
      <c r="H1471" s="20"/>
      <c r="I1471" s="20"/>
      <c r="J1471" s="22">
        <v>20.82</v>
      </c>
      <c r="K1471" s="20"/>
      <c r="L1471" s="20"/>
      <c r="M1471" s="20"/>
      <c r="N1471" s="20"/>
      <c r="O1471" s="22">
        <v>-0.06</v>
      </c>
      <c r="P1471" s="22">
        <v>0</v>
      </c>
      <c r="Q1471" s="28">
        <f t="shared" si="46"/>
        <v>-0.06</v>
      </c>
      <c r="R1471" s="22">
        <v>1.38</v>
      </c>
      <c r="S1471" s="20"/>
      <c r="T1471" s="28">
        <f t="shared" si="47"/>
        <v>1.38</v>
      </c>
      <c r="U1471" s="20"/>
      <c r="W1471" s="135">
        <f t="array" ref="W1471">SUM(($D1471=W$25)*($G1471="CM")*($H1471:$P1471))</f>
        <v>20.76</v>
      </c>
      <c r="X1471" s="135">
        <f t="array" ref="X1471">SUM(($D1471=W$25)*($G1471&lt;&gt;"CM")*($H1471:$P1471))</f>
        <v>0</v>
      </c>
      <c r="AA1471" s="135">
        <f t="array" ref="AA1471">SUM(($D1471=AA$25)*($G1471="CM")*(H1471+I1471+J1471+K1471+L1471+N1471))</f>
        <v>0</v>
      </c>
      <c r="AB1471" s="135">
        <f t="array" ref="AB1471">SUM(($D1471=AA$25)*($G1471&lt;&gt;"CM")*(H1471+I1471+J1471+K1471+L1471+N1471))</f>
        <v>0</v>
      </c>
    </row>
    <row r="1472" spans="1:28" ht="15.75" thickBot="1" x14ac:dyDescent="0.3">
      <c r="A1472" s="18" t="s">
        <v>22</v>
      </c>
      <c r="B1472" s="18" t="s">
        <v>22</v>
      </c>
      <c r="C1472" s="18" t="s">
        <v>181</v>
      </c>
      <c r="D1472" s="27" t="s">
        <v>271</v>
      </c>
      <c r="E1472" s="18" t="s">
        <v>182</v>
      </c>
      <c r="F1472" s="19">
        <v>42854</v>
      </c>
      <c r="G1472" s="27" t="s">
        <v>273</v>
      </c>
      <c r="H1472" s="21"/>
      <c r="I1472" s="21"/>
      <c r="J1472" s="23">
        <v>124.92</v>
      </c>
      <c r="K1472" s="21"/>
      <c r="L1472" s="21"/>
      <c r="M1472" s="21"/>
      <c r="N1472" s="21"/>
      <c r="O1472" s="23">
        <v>-0.3</v>
      </c>
      <c r="P1472" s="23">
        <v>-0.03</v>
      </c>
      <c r="Q1472" s="28">
        <f t="shared" si="46"/>
        <v>-0.32999999999999996</v>
      </c>
      <c r="R1472" s="23">
        <v>8.26</v>
      </c>
      <c r="S1472" s="21"/>
      <c r="T1472" s="28">
        <f t="shared" si="47"/>
        <v>8.26</v>
      </c>
      <c r="U1472" s="21"/>
      <c r="W1472" s="135">
        <f t="array" ref="W1472">SUM(($D1472=W$25)*($G1472="CM")*($H1472:$P1472))</f>
        <v>124.59</v>
      </c>
      <c r="X1472" s="135">
        <f t="array" ref="X1472">SUM(($D1472=W$25)*($G1472&lt;&gt;"CM")*($H1472:$P1472))</f>
        <v>0</v>
      </c>
      <c r="AA1472" s="135">
        <f t="array" ref="AA1472">SUM(($D1472=AA$25)*($G1472="CM")*(H1472+I1472+J1472+K1472+L1472+N1472))</f>
        <v>0</v>
      </c>
      <c r="AB1472" s="135">
        <f t="array" ref="AB1472">SUM(($D1472=AA$25)*($G1472&lt;&gt;"CM")*(H1472+I1472+J1472+K1472+L1472+N1472))</f>
        <v>0</v>
      </c>
    </row>
    <row r="1473" spans="1:28" ht="15.75" thickBot="1" x14ac:dyDescent="0.3">
      <c r="A1473" s="18" t="s">
        <v>22</v>
      </c>
      <c r="B1473" s="18" t="s">
        <v>22</v>
      </c>
      <c r="C1473" s="18" t="s">
        <v>181</v>
      </c>
      <c r="D1473" s="27" t="s">
        <v>271</v>
      </c>
      <c r="E1473" s="18" t="s">
        <v>182</v>
      </c>
      <c r="F1473" s="19">
        <v>42855</v>
      </c>
      <c r="G1473" s="27" t="s">
        <v>273</v>
      </c>
      <c r="H1473" s="20"/>
      <c r="I1473" s="20"/>
      <c r="J1473" s="22">
        <v>62.46</v>
      </c>
      <c r="K1473" s="20"/>
      <c r="L1473" s="20"/>
      <c r="M1473" s="20"/>
      <c r="N1473" s="20"/>
      <c r="O1473" s="22">
        <v>-0.15</v>
      </c>
      <c r="P1473" s="22">
        <v>0</v>
      </c>
      <c r="Q1473" s="28">
        <f t="shared" si="46"/>
        <v>-0.15</v>
      </c>
      <c r="R1473" s="22">
        <v>4.1399999999999997</v>
      </c>
      <c r="S1473" s="20"/>
      <c r="T1473" s="28">
        <f t="shared" si="47"/>
        <v>4.1399999999999997</v>
      </c>
      <c r="U1473" s="20"/>
      <c r="W1473" s="135">
        <f t="array" ref="W1473">SUM(($D1473=W$25)*($G1473="CM")*($H1473:$P1473))</f>
        <v>62.31</v>
      </c>
      <c r="X1473" s="135">
        <f t="array" ref="X1473">SUM(($D1473=W$25)*($G1473&lt;&gt;"CM")*($H1473:$P1473))</f>
        <v>0</v>
      </c>
      <c r="AA1473" s="135">
        <f t="array" ref="AA1473">SUM(($D1473=AA$25)*($G1473="CM")*(H1473+I1473+J1473+K1473+L1473+N1473))</f>
        <v>0</v>
      </c>
      <c r="AB1473" s="135">
        <f t="array" ref="AB1473">SUM(($D1473=AA$25)*($G1473&lt;&gt;"CM")*(H1473+I1473+J1473+K1473+L1473+N1473))</f>
        <v>0</v>
      </c>
    </row>
    <row r="1474" spans="1:28" ht="15.75" thickBot="1" x14ac:dyDescent="0.3">
      <c r="A1474" s="18" t="s">
        <v>22</v>
      </c>
      <c r="B1474" s="18" t="s">
        <v>22</v>
      </c>
      <c r="C1474" s="18" t="s">
        <v>183</v>
      </c>
      <c r="D1474" s="27" t="s">
        <v>271</v>
      </c>
      <c r="E1474" s="18" t="s">
        <v>184</v>
      </c>
      <c r="F1474" s="19">
        <v>42781</v>
      </c>
      <c r="G1474" s="27" t="s">
        <v>274</v>
      </c>
      <c r="H1474" s="21"/>
      <c r="I1474" s="21"/>
      <c r="J1474" s="23">
        <v>129.36000000000001</v>
      </c>
      <c r="K1474" s="21"/>
      <c r="L1474" s="21"/>
      <c r="M1474" s="21"/>
      <c r="N1474" s="21"/>
      <c r="O1474" s="23">
        <v>-0.24</v>
      </c>
      <c r="P1474" s="23">
        <v>-0.13</v>
      </c>
      <c r="Q1474" s="28">
        <f t="shared" si="46"/>
        <v>-0.37</v>
      </c>
      <c r="R1474" s="23">
        <v>7.82</v>
      </c>
      <c r="S1474" s="21"/>
      <c r="T1474" s="28">
        <f t="shared" si="47"/>
        <v>7.82</v>
      </c>
      <c r="U1474" s="21"/>
      <c r="W1474" s="135">
        <f t="array" ref="W1474">SUM(($D1474=W$25)*($G1474="CM")*($H1474:$P1474))</f>
        <v>0</v>
      </c>
      <c r="X1474" s="135">
        <f t="array" ref="X1474">SUM(($D1474=W$25)*($G1474&lt;&gt;"CM")*($H1474:$P1474))</f>
        <v>128.99</v>
      </c>
      <c r="AA1474" s="135">
        <f t="array" ref="AA1474">SUM(($D1474=AA$25)*($G1474="CM")*(H1474+I1474+J1474+K1474+L1474+N1474))</f>
        <v>0</v>
      </c>
      <c r="AB1474" s="135">
        <f t="array" ref="AB1474">SUM(($D1474=AA$25)*($G1474&lt;&gt;"CM")*(H1474+I1474+J1474+K1474+L1474+N1474))</f>
        <v>0</v>
      </c>
    </row>
    <row r="1475" spans="1:28" ht="15.75" thickBot="1" x14ac:dyDescent="0.3">
      <c r="A1475" s="18" t="s">
        <v>22</v>
      </c>
      <c r="B1475" s="18" t="s">
        <v>22</v>
      </c>
      <c r="C1475" s="18" t="s">
        <v>183</v>
      </c>
      <c r="D1475" s="27" t="s">
        <v>271</v>
      </c>
      <c r="E1475" s="18" t="s">
        <v>184</v>
      </c>
      <c r="F1475" s="19">
        <v>42806</v>
      </c>
      <c r="G1475" s="27" t="s">
        <v>274</v>
      </c>
      <c r="H1475" s="20"/>
      <c r="I1475" s="20"/>
      <c r="J1475" s="22">
        <v>11.9</v>
      </c>
      <c r="K1475" s="20"/>
      <c r="L1475" s="20"/>
      <c r="M1475" s="20"/>
      <c r="N1475" s="20"/>
      <c r="O1475" s="22">
        <v>0.01</v>
      </c>
      <c r="P1475" s="22">
        <v>-0.01</v>
      </c>
      <c r="Q1475" s="28">
        <f t="shared" si="46"/>
        <v>0</v>
      </c>
      <c r="R1475" s="22">
        <v>0.65</v>
      </c>
      <c r="S1475" s="20"/>
      <c r="T1475" s="28">
        <f t="shared" si="47"/>
        <v>0.65</v>
      </c>
      <c r="U1475" s="20"/>
      <c r="W1475" s="135">
        <f t="array" ref="W1475">SUM(($D1475=W$25)*($G1475="CM")*($H1475:$P1475))</f>
        <v>0</v>
      </c>
      <c r="X1475" s="135">
        <f t="array" ref="X1475">SUM(($D1475=W$25)*($G1475&lt;&gt;"CM")*($H1475:$P1475))</f>
        <v>11.9</v>
      </c>
      <c r="AA1475" s="135">
        <f t="array" ref="AA1475">SUM(($D1475=AA$25)*($G1475="CM")*(H1475+I1475+J1475+K1475+L1475+N1475))</f>
        <v>0</v>
      </c>
      <c r="AB1475" s="135">
        <f t="array" ref="AB1475">SUM(($D1475=AA$25)*($G1475&lt;&gt;"CM")*(H1475+I1475+J1475+K1475+L1475+N1475))</f>
        <v>0</v>
      </c>
    </row>
    <row r="1476" spans="1:28" ht="15.75" thickBot="1" x14ac:dyDescent="0.3">
      <c r="A1476" s="18" t="s">
        <v>22</v>
      </c>
      <c r="B1476" s="18" t="s">
        <v>22</v>
      </c>
      <c r="C1476" s="18" t="s">
        <v>183</v>
      </c>
      <c r="D1476" s="27" t="s">
        <v>271</v>
      </c>
      <c r="E1476" s="18" t="s">
        <v>184</v>
      </c>
      <c r="F1476" s="19">
        <v>42809</v>
      </c>
      <c r="G1476" s="27" t="s">
        <v>274</v>
      </c>
      <c r="H1476" s="21"/>
      <c r="I1476" s="21"/>
      <c r="J1476" s="23">
        <v>129.36000000000001</v>
      </c>
      <c r="K1476" s="21"/>
      <c r="L1476" s="21"/>
      <c r="M1476" s="21"/>
      <c r="N1476" s="21"/>
      <c r="O1476" s="23">
        <v>0.06</v>
      </c>
      <c r="P1476" s="23">
        <v>-0.11</v>
      </c>
      <c r="Q1476" s="28">
        <f t="shared" si="46"/>
        <v>-0.05</v>
      </c>
      <c r="R1476" s="23">
        <v>7.03</v>
      </c>
      <c r="S1476" s="21"/>
      <c r="T1476" s="28">
        <f t="shared" si="47"/>
        <v>7.03</v>
      </c>
      <c r="U1476" s="21"/>
      <c r="W1476" s="135">
        <f t="array" ref="W1476">SUM(($D1476=W$25)*($G1476="CM")*($H1476:$P1476))</f>
        <v>0</v>
      </c>
      <c r="X1476" s="135">
        <f t="array" ref="X1476">SUM(($D1476=W$25)*($G1476&lt;&gt;"CM")*($H1476:$P1476))</f>
        <v>129.31</v>
      </c>
      <c r="AA1476" s="135">
        <f t="array" ref="AA1476">SUM(($D1476=AA$25)*($G1476="CM")*(H1476+I1476+J1476+K1476+L1476+N1476))</f>
        <v>0</v>
      </c>
      <c r="AB1476" s="135">
        <f t="array" ref="AB1476">SUM(($D1476=AA$25)*($G1476&lt;&gt;"CM")*(H1476+I1476+J1476+K1476+L1476+N1476))</f>
        <v>0</v>
      </c>
    </row>
    <row r="1477" spans="1:28" ht="15.75" thickBot="1" x14ac:dyDescent="0.3">
      <c r="A1477" s="18" t="s">
        <v>22</v>
      </c>
      <c r="B1477" s="18" t="s">
        <v>22</v>
      </c>
      <c r="C1477" s="18" t="s">
        <v>183</v>
      </c>
      <c r="D1477" s="27" t="s">
        <v>271</v>
      </c>
      <c r="E1477" s="18" t="s">
        <v>184</v>
      </c>
      <c r="F1477" s="19">
        <v>42810</v>
      </c>
      <c r="G1477" s="27" t="s">
        <v>274</v>
      </c>
      <c r="H1477" s="20"/>
      <c r="I1477" s="20"/>
      <c r="J1477" s="22">
        <v>-18.78</v>
      </c>
      <c r="K1477" s="20"/>
      <c r="L1477" s="20"/>
      <c r="M1477" s="20"/>
      <c r="N1477" s="20"/>
      <c r="O1477" s="22">
        <v>-0.01</v>
      </c>
      <c r="P1477" s="22">
        <v>0.02</v>
      </c>
      <c r="Q1477" s="28">
        <f t="shared" si="46"/>
        <v>0.01</v>
      </c>
      <c r="R1477" s="22">
        <v>-1.02</v>
      </c>
      <c r="S1477" s="20"/>
      <c r="T1477" s="28">
        <f t="shared" si="47"/>
        <v>-1.02</v>
      </c>
      <c r="U1477" s="20"/>
      <c r="W1477" s="135">
        <f t="array" ref="W1477">SUM(($D1477=W$25)*($G1477="CM")*($H1477:$P1477))</f>
        <v>0</v>
      </c>
      <c r="X1477" s="135">
        <f t="array" ref="X1477">SUM(($D1477=W$25)*($G1477&lt;&gt;"CM")*($H1477:$P1477))</f>
        <v>-18.770000000000003</v>
      </c>
      <c r="AA1477" s="135">
        <f t="array" ref="AA1477">SUM(($D1477=AA$25)*($G1477="CM")*(H1477+I1477+J1477+K1477+L1477+N1477))</f>
        <v>0</v>
      </c>
      <c r="AB1477" s="135">
        <f t="array" ref="AB1477">SUM(($D1477=AA$25)*($G1477&lt;&gt;"CM")*(H1477+I1477+J1477+K1477+L1477+N1477))</f>
        <v>0</v>
      </c>
    </row>
    <row r="1478" spans="1:28" ht="15.75" thickBot="1" x14ac:dyDescent="0.3">
      <c r="A1478" s="18" t="s">
        <v>22</v>
      </c>
      <c r="B1478" s="18" t="s">
        <v>22</v>
      </c>
      <c r="C1478" s="18" t="s">
        <v>183</v>
      </c>
      <c r="D1478" s="27" t="s">
        <v>271</v>
      </c>
      <c r="E1478" s="18" t="s">
        <v>184</v>
      </c>
      <c r="F1478" s="19">
        <v>42824</v>
      </c>
      <c r="G1478" s="27" t="s">
        <v>274</v>
      </c>
      <c r="H1478" s="21"/>
      <c r="I1478" s="21"/>
      <c r="J1478" s="23">
        <v>194.04</v>
      </c>
      <c r="K1478" s="21"/>
      <c r="L1478" s="21"/>
      <c r="M1478" s="21"/>
      <c r="N1478" s="21"/>
      <c r="O1478" s="23">
        <v>0.08</v>
      </c>
      <c r="P1478" s="23">
        <v>-0.16</v>
      </c>
      <c r="Q1478" s="28">
        <f t="shared" si="46"/>
        <v>-0.08</v>
      </c>
      <c r="R1478" s="23">
        <v>10.55</v>
      </c>
      <c r="S1478" s="21"/>
      <c r="T1478" s="28">
        <f t="shared" si="47"/>
        <v>10.55</v>
      </c>
      <c r="U1478" s="21"/>
      <c r="W1478" s="135">
        <f t="array" ref="W1478">SUM(($D1478=W$25)*($G1478="CM")*($H1478:$P1478))</f>
        <v>0</v>
      </c>
      <c r="X1478" s="135">
        <f t="array" ref="X1478">SUM(($D1478=W$25)*($G1478&lt;&gt;"CM")*($H1478:$P1478))</f>
        <v>193.96</v>
      </c>
      <c r="AA1478" s="135">
        <f t="array" ref="AA1478">SUM(($D1478=AA$25)*($G1478="CM")*(H1478+I1478+J1478+K1478+L1478+N1478))</f>
        <v>0</v>
      </c>
      <c r="AB1478" s="135">
        <f t="array" ref="AB1478">SUM(($D1478=AA$25)*($G1478&lt;&gt;"CM")*(H1478+I1478+J1478+K1478+L1478+N1478))</f>
        <v>0</v>
      </c>
    </row>
    <row r="1479" spans="1:28" ht="15.75" thickBot="1" x14ac:dyDescent="0.3">
      <c r="A1479" s="18" t="s">
        <v>22</v>
      </c>
      <c r="B1479" s="18" t="s">
        <v>22</v>
      </c>
      <c r="C1479" s="18" t="s">
        <v>183</v>
      </c>
      <c r="D1479" s="27" t="s">
        <v>271</v>
      </c>
      <c r="E1479" s="18" t="s">
        <v>184</v>
      </c>
      <c r="F1479" s="19">
        <v>42825</v>
      </c>
      <c r="G1479" s="27" t="s">
        <v>274</v>
      </c>
      <c r="H1479" s="20"/>
      <c r="I1479" s="20"/>
      <c r="J1479" s="22">
        <v>43.12</v>
      </c>
      <c r="K1479" s="20"/>
      <c r="L1479" s="20"/>
      <c r="M1479" s="20"/>
      <c r="N1479" s="20"/>
      <c r="O1479" s="22">
        <v>0.02</v>
      </c>
      <c r="P1479" s="22">
        <v>-0.04</v>
      </c>
      <c r="Q1479" s="28">
        <f t="shared" si="46"/>
        <v>-0.02</v>
      </c>
      <c r="R1479" s="22">
        <v>2.34</v>
      </c>
      <c r="S1479" s="20"/>
      <c r="T1479" s="28">
        <f t="shared" si="47"/>
        <v>2.34</v>
      </c>
      <c r="U1479" s="20"/>
      <c r="W1479" s="135">
        <f t="array" ref="W1479">SUM(($D1479=W$25)*($G1479="CM")*($H1479:$P1479))</f>
        <v>0</v>
      </c>
      <c r="X1479" s="135">
        <f t="array" ref="X1479">SUM(($D1479=W$25)*($G1479&lt;&gt;"CM")*($H1479:$P1479))</f>
        <v>43.1</v>
      </c>
      <c r="AA1479" s="135">
        <f t="array" ref="AA1479">SUM(($D1479=AA$25)*($G1479="CM")*(H1479+I1479+J1479+K1479+L1479+N1479))</f>
        <v>0</v>
      </c>
      <c r="AB1479" s="135">
        <f t="array" ref="AB1479">SUM(($D1479=AA$25)*($G1479&lt;&gt;"CM")*(H1479+I1479+J1479+K1479+L1479+N1479))</f>
        <v>0</v>
      </c>
    </row>
    <row r="1480" spans="1:28" ht="15.75" thickBot="1" x14ac:dyDescent="0.3">
      <c r="A1480" s="18" t="s">
        <v>22</v>
      </c>
      <c r="B1480" s="18" t="s">
        <v>22</v>
      </c>
      <c r="C1480" s="18" t="s">
        <v>183</v>
      </c>
      <c r="D1480" s="27" t="s">
        <v>271</v>
      </c>
      <c r="E1480" s="18" t="s">
        <v>184</v>
      </c>
      <c r="F1480" s="19">
        <v>42828</v>
      </c>
      <c r="G1480" s="27" t="s">
        <v>273</v>
      </c>
      <c r="H1480" s="21"/>
      <c r="I1480" s="21"/>
      <c r="J1480" s="23">
        <v>1391.16</v>
      </c>
      <c r="K1480" s="21"/>
      <c r="L1480" s="21"/>
      <c r="M1480" s="21"/>
      <c r="N1480" s="21"/>
      <c r="O1480" s="23">
        <v>-4.91</v>
      </c>
      <c r="P1480" s="23">
        <v>-0.45</v>
      </c>
      <c r="Q1480" s="28">
        <f t="shared" si="46"/>
        <v>-5.36</v>
      </c>
      <c r="R1480" s="23">
        <v>91.81</v>
      </c>
      <c r="S1480" s="21"/>
      <c r="T1480" s="28">
        <f t="shared" si="47"/>
        <v>91.81</v>
      </c>
      <c r="U1480" s="21"/>
      <c r="W1480" s="135">
        <f t="array" ref="W1480">SUM(($D1480=W$25)*($G1480="CM")*($H1480:$P1480))</f>
        <v>1385.8</v>
      </c>
      <c r="X1480" s="135">
        <f t="array" ref="X1480">SUM(($D1480=W$25)*($G1480&lt;&gt;"CM")*($H1480:$P1480))</f>
        <v>0</v>
      </c>
      <c r="AA1480" s="135">
        <f t="array" ref="AA1480">SUM(($D1480=AA$25)*($G1480="CM")*(H1480+I1480+J1480+K1480+L1480+N1480))</f>
        <v>0</v>
      </c>
      <c r="AB1480" s="135">
        <f t="array" ref="AB1480">SUM(($D1480=AA$25)*($G1480&lt;&gt;"CM")*(H1480+I1480+J1480+K1480+L1480+N1480))</f>
        <v>0</v>
      </c>
    </row>
    <row r="1481" spans="1:28" ht="15.75" thickBot="1" x14ac:dyDescent="0.3">
      <c r="A1481" s="18" t="s">
        <v>22</v>
      </c>
      <c r="B1481" s="18" t="s">
        <v>22</v>
      </c>
      <c r="C1481" s="18" t="s">
        <v>183</v>
      </c>
      <c r="D1481" s="27" t="s">
        <v>271</v>
      </c>
      <c r="E1481" s="18" t="s">
        <v>184</v>
      </c>
      <c r="F1481" s="19">
        <v>42829</v>
      </c>
      <c r="G1481" s="27" t="s">
        <v>273</v>
      </c>
      <c r="H1481" s="20"/>
      <c r="I1481" s="20"/>
      <c r="J1481" s="22">
        <v>646.79999999999995</v>
      </c>
      <c r="K1481" s="20"/>
      <c r="L1481" s="20"/>
      <c r="M1481" s="20"/>
      <c r="N1481" s="20"/>
      <c r="O1481" s="22">
        <v>-2.34</v>
      </c>
      <c r="P1481" s="22">
        <v>-0.19</v>
      </c>
      <c r="Q1481" s="28">
        <f t="shared" si="46"/>
        <v>-2.5299999999999998</v>
      </c>
      <c r="R1481" s="22">
        <v>42.7</v>
      </c>
      <c r="S1481" s="20"/>
      <c r="T1481" s="28">
        <f t="shared" si="47"/>
        <v>42.7</v>
      </c>
      <c r="U1481" s="20"/>
      <c r="W1481" s="135">
        <f t="array" ref="W1481">SUM(($D1481=W$25)*($G1481="CM")*($H1481:$P1481))</f>
        <v>644.26999999999987</v>
      </c>
      <c r="X1481" s="135">
        <f t="array" ref="X1481">SUM(($D1481=W$25)*($G1481&lt;&gt;"CM")*($H1481:$P1481))</f>
        <v>0</v>
      </c>
      <c r="AA1481" s="135">
        <f t="array" ref="AA1481">SUM(($D1481=AA$25)*($G1481="CM")*(H1481+I1481+J1481+K1481+L1481+N1481))</f>
        <v>0</v>
      </c>
      <c r="AB1481" s="135">
        <f t="array" ref="AB1481">SUM(($D1481=AA$25)*($G1481&lt;&gt;"CM")*(H1481+I1481+J1481+K1481+L1481+N1481))</f>
        <v>0</v>
      </c>
    </row>
    <row r="1482" spans="1:28" ht="15.75" thickBot="1" x14ac:dyDescent="0.3">
      <c r="A1482" s="18" t="s">
        <v>22</v>
      </c>
      <c r="B1482" s="18" t="s">
        <v>22</v>
      </c>
      <c r="C1482" s="18" t="s">
        <v>183</v>
      </c>
      <c r="D1482" s="27" t="s">
        <v>271</v>
      </c>
      <c r="E1482" s="18" t="s">
        <v>184</v>
      </c>
      <c r="F1482" s="19">
        <v>42830</v>
      </c>
      <c r="G1482" s="27" t="s">
        <v>273</v>
      </c>
      <c r="H1482" s="21"/>
      <c r="I1482" s="21"/>
      <c r="J1482" s="23">
        <v>4010.16</v>
      </c>
      <c r="K1482" s="21"/>
      <c r="L1482" s="21"/>
      <c r="M1482" s="21"/>
      <c r="N1482" s="21"/>
      <c r="O1482" s="23">
        <v>-15.46</v>
      </c>
      <c r="P1482" s="23">
        <v>-1.22</v>
      </c>
      <c r="Q1482" s="28">
        <f t="shared" si="46"/>
        <v>-16.68</v>
      </c>
      <c r="R1482" s="23">
        <v>264.75</v>
      </c>
      <c r="S1482" s="21"/>
      <c r="T1482" s="28">
        <f t="shared" si="47"/>
        <v>264.75</v>
      </c>
      <c r="U1482" s="21"/>
      <c r="W1482" s="135">
        <f t="array" ref="W1482">SUM(($D1482=W$25)*($G1482="CM")*($H1482:$P1482))</f>
        <v>3993.48</v>
      </c>
      <c r="X1482" s="135">
        <f t="array" ref="X1482">SUM(($D1482=W$25)*($G1482&lt;&gt;"CM")*($H1482:$P1482))</f>
        <v>0</v>
      </c>
      <c r="AA1482" s="135">
        <f t="array" ref="AA1482">SUM(($D1482=AA$25)*($G1482="CM")*(H1482+I1482+J1482+K1482+L1482+N1482))</f>
        <v>0</v>
      </c>
      <c r="AB1482" s="135">
        <f t="array" ref="AB1482">SUM(($D1482=AA$25)*($G1482&lt;&gt;"CM")*(H1482+I1482+J1482+K1482+L1482+N1482))</f>
        <v>0</v>
      </c>
    </row>
    <row r="1483" spans="1:28" ht="15.75" thickBot="1" x14ac:dyDescent="0.3">
      <c r="A1483" s="18" t="s">
        <v>22</v>
      </c>
      <c r="B1483" s="18" t="s">
        <v>22</v>
      </c>
      <c r="C1483" s="18" t="s">
        <v>183</v>
      </c>
      <c r="D1483" s="27" t="s">
        <v>271</v>
      </c>
      <c r="E1483" s="18" t="s">
        <v>184</v>
      </c>
      <c r="F1483" s="19">
        <v>42831</v>
      </c>
      <c r="G1483" s="27" t="s">
        <v>273</v>
      </c>
      <c r="H1483" s="20"/>
      <c r="I1483" s="20"/>
      <c r="J1483" s="22">
        <v>3622.08</v>
      </c>
      <c r="K1483" s="20"/>
      <c r="L1483" s="20"/>
      <c r="M1483" s="20"/>
      <c r="N1483" s="20"/>
      <c r="O1483" s="22">
        <v>-12.99</v>
      </c>
      <c r="P1483" s="22">
        <v>-1.02</v>
      </c>
      <c r="Q1483" s="28">
        <f t="shared" si="46"/>
        <v>-14.01</v>
      </c>
      <c r="R1483" s="22">
        <v>239.21</v>
      </c>
      <c r="S1483" s="20"/>
      <c r="T1483" s="28">
        <f t="shared" si="47"/>
        <v>239.21</v>
      </c>
      <c r="U1483" s="20"/>
      <c r="W1483" s="135">
        <f t="array" ref="W1483">SUM(($D1483=W$25)*($G1483="CM")*($H1483:$P1483))</f>
        <v>3608.07</v>
      </c>
      <c r="X1483" s="135">
        <f t="array" ref="X1483">SUM(($D1483=W$25)*($G1483&lt;&gt;"CM")*($H1483:$P1483))</f>
        <v>0</v>
      </c>
      <c r="AA1483" s="135">
        <f t="array" ref="AA1483">SUM(($D1483=AA$25)*($G1483="CM")*(H1483+I1483+J1483+K1483+L1483+N1483))</f>
        <v>0</v>
      </c>
      <c r="AB1483" s="135">
        <f t="array" ref="AB1483">SUM(($D1483=AA$25)*($G1483&lt;&gt;"CM")*(H1483+I1483+J1483+K1483+L1483+N1483))</f>
        <v>0</v>
      </c>
    </row>
    <row r="1484" spans="1:28" ht="15.75" thickBot="1" x14ac:dyDescent="0.3">
      <c r="A1484" s="18" t="s">
        <v>22</v>
      </c>
      <c r="B1484" s="18" t="s">
        <v>22</v>
      </c>
      <c r="C1484" s="18" t="s">
        <v>183</v>
      </c>
      <c r="D1484" s="27" t="s">
        <v>271</v>
      </c>
      <c r="E1484" s="18" t="s">
        <v>184</v>
      </c>
      <c r="F1484" s="19">
        <v>42832</v>
      </c>
      <c r="G1484" s="27" t="s">
        <v>273</v>
      </c>
      <c r="H1484" s="21"/>
      <c r="I1484" s="21"/>
      <c r="J1484" s="23">
        <v>2867.48</v>
      </c>
      <c r="K1484" s="21"/>
      <c r="L1484" s="21"/>
      <c r="M1484" s="21"/>
      <c r="N1484" s="21"/>
      <c r="O1484" s="23">
        <v>-10.16</v>
      </c>
      <c r="P1484" s="23">
        <v>-0.85</v>
      </c>
      <c r="Q1484" s="28">
        <f t="shared" si="46"/>
        <v>-11.01</v>
      </c>
      <c r="R1484" s="23">
        <v>189.33</v>
      </c>
      <c r="S1484" s="21"/>
      <c r="T1484" s="28">
        <f t="shared" si="47"/>
        <v>189.33</v>
      </c>
      <c r="U1484" s="21"/>
      <c r="W1484" s="135">
        <f t="array" ref="W1484">SUM(($D1484=W$25)*($G1484="CM")*($H1484:$P1484))</f>
        <v>2856.4700000000003</v>
      </c>
      <c r="X1484" s="135">
        <f t="array" ref="X1484">SUM(($D1484=W$25)*($G1484&lt;&gt;"CM")*($H1484:$P1484))</f>
        <v>0</v>
      </c>
      <c r="AA1484" s="135">
        <f t="array" ref="AA1484">SUM(($D1484=AA$25)*($G1484="CM")*(H1484+I1484+J1484+K1484+L1484+N1484))</f>
        <v>0</v>
      </c>
      <c r="AB1484" s="135">
        <f t="array" ref="AB1484">SUM(($D1484=AA$25)*($G1484&lt;&gt;"CM")*(H1484+I1484+J1484+K1484+L1484+N1484))</f>
        <v>0</v>
      </c>
    </row>
    <row r="1485" spans="1:28" ht="15.75" thickBot="1" x14ac:dyDescent="0.3">
      <c r="A1485" s="18" t="s">
        <v>22</v>
      </c>
      <c r="B1485" s="18" t="s">
        <v>22</v>
      </c>
      <c r="C1485" s="18" t="s">
        <v>183</v>
      </c>
      <c r="D1485" s="27" t="s">
        <v>271</v>
      </c>
      <c r="E1485" s="18" t="s">
        <v>184</v>
      </c>
      <c r="F1485" s="19">
        <v>42833</v>
      </c>
      <c r="G1485" s="27" t="s">
        <v>273</v>
      </c>
      <c r="H1485" s="20"/>
      <c r="I1485" s="20"/>
      <c r="J1485" s="22">
        <v>1940.4</v>
      </c>
      <c r="K1485" s="20"/>
      <c r="L1485" s="20"/>
      <c r="M1485" s="20"/>
      <c r="N1485" s="20"/>
      <c r="O1485" s="22">
        <v>-6.87</v>
      </c>
      <c r="P1485" s="22">
        <v>-0.56000000000000005</v>
      </c>
      <c r="Q1485" s="28">
        <f t="shared" si="46"/>
        <v>-7.43</v>
      </c>
      <c r="R1485" s="22">
        <v>128.13999999999999</v>
      </c>
      <c r="S1485" s="20"/>
      <c r="T1485" s="28">
        <f t="shared" si="47"/>
        <v>128.13999999999999</v>
      </c>
      <c r="U1485" s="20"/>
      <c r="W1485" s="135">
        <f t="array" ref="W1485">SUM(($D1485=W$25)*($G1485="CM")*($H1485:$P1485))</f>
        <v>1932.9700000000003</v>
      </c>
      <c r="X1485" s="135">
        <f t="array" ref="X1485">SUM(($D1485=W$25)*($G1485&lt;&gt;"CM")*($H1485:$P1485))</f>
        <v>0</v>
      </c>
      <c r="AA1485" s="135">
        <f t="array" ref="AA1485">SUM(($D1485=AA$25)*($G1485="CM")*(H1485+I1485+J1485+K1485+L1485+N1485))</f>
        <v>0</v>
      </c>
      <c r="AB1485" s="135">
        <f t="array" ref="AB1485">SUM(($D1485=AA$25)*($G1485&lt;&gt;"CM")*(H1485+I1485+J1485+K1485+L1485+N1485))</f>
        <v>0</v>
      </c>
    </row>
    <row r="1486" spans="1:28" ht="15.75" thickBot="1" x14ac:dyDescent="0.3">
      <c r="A1486" s="18" t="s">
        <v>22</v>
      </c>
      <c r="B1486" s="18" t="s">
        <v>22</v>
      </c>
      <c r="C1486" s="18" t="s">
        <v>183</v>
      </c>
      <c r="D1486" s="27" t="s">
        <v>271</v>
      </c>
      <c r="E1486" s="18" t="s">
        <v>184</v>
      </c>
      <c r="F1486" s="19">
        <v>42834</v>
      </c>
      <c r="G1486" s="27" t="s">
        <v>273</v>
      </c>
      <c r="H1486" s="21"/>
      <c r="I1486" s="21"/>
      <c r="J1486" s="23">
        <v>711.48</v>
      </c>
      <c r="K1486" s="21"/>
      <c r="L1486" s="21"/>
      <c r="M1486" s="21"/>
      <c r="N1486" s="21"/>
      <c r="O1486" s="23">
        <v>-2.52</v>
      </c>
      <c r="P1486" s="23">
        <v>-0.2</v>
      </c>
      <c r="Q1486" s="28">
        <f t="shared" si="46"/>
        <v>-2.72</v>
      </c>
      <c r="R1486" s="23">
        <v>46.99</v>
      </c>
      <c r="S1486" s="21"/>
      <c r="T1486" s="28">
        <f t="shared" si="47"/>
        <v>46.99</v>
      </c>
      <c r="U1486" s="21"/>
      <c r="W1486" s="135">
        <f t="array" ref="W1486">SUM(($D1486=W$25)*($G1486="CM")*($H1486:$P1486))</f>
        <v>708.76</v>
      </c>
      <c r="X1486" s="135">
        <f t="array" ref="X1486">SUM(($D1486=W$25)*($G1486&lt;&gt;"CM")*($H1486:$P1486))</f>
        <v>0</v>
      </c>
      <c r="AA1486" s="135">
        <f t="array" ref="AA1486">SUM(($D1486=AA$25)*($G1486="CM")*(H1486+I1486+J1486+K1486+L1486+N1486))</f>
        <v>0</v>
      </c>
      <c r="AB1486" s="135">
        <f t="array" ref="AB1486">SUM(($D1486=AA$25)*($G1486&lt;&gt;"CM")*(H1486+I1486+J1486+K1486+L1486+N1486))</f>
        <v>0</v>
      </c>
    </row>
    <row r="1487" spans="1:28" ht="15.75" thickBot="1" x14ac:dyDescent="0.3">
      <c r="A1487" s="18" t="s">
        <v>22</v>
      </c>
      <c r="B1487" s="18" t="s">
        <v>22</v>
      </c>
      <c r="C1487" s="18" t="s">
        <v>183</v>
      </c>
      <c r="D1487" s="27" t="s">
        <v>271</v>
      </c>
      <c r="E1487" s="18" t="s">
        <v>184</v>
      </c>
      <c r="F1487" s="19">
        <v>42835</v>
      </c>
      <c r="G1487" s="27" t="s">
        <v>273</v>
      </c>
      <c r="H1487" s="20"/>
      <c r="I1487" s="20"/>
      <c r="J1487" s="22">
        <v>3665.2</v>
      </c>
      <c r="K1487" s="20"/>
      <c r="L1487" s="20"/>
      <c r="M1487" s="20"/>
      <c r="N1487" s="20"/>
      <c r="O1487" s="22">
        <v>-13.79</v>
      </c>
      <c r="P1487" s="22">
        <v>-1.1000000000000001</v>
      </c>
      <c r="Q1487" s="28">
        <f t="shared" si="46"/>
        <v>-14.889999999999999</v>
      </c>
      <c r="R1487" s="22">
        <v>242</v>
      </c>
      <c r="S1487" s="20"/>
      <c r="T1487" s="28">
        <f t="shared" si="47"/>
        <v>242</v>
      </c>
      <c r="U1487" s="20"/>
      <c r="W1487" s="135">
        <f t="array" ref="W1487">SUM(($D1487=W$25)*($G1487="CM")*($H1487:$P1487))</f>
        <v>3650.31</v>
      </c>
      <c r="X1487" s="135">
        <f t="array" ref="X1487">SUM(($D1487=W$25)*($G1487&lt;&gt;"CM")*($H1487:$P1487))</f>
        <v>0</v>
      </c>
      <c r="AA1487" s="135">
        <f t="array" ref="AA1487">SUM(($D1487=AA$25)*($G1487="CM")*(H1487+I1487+J1487+K1487+L1487+N1487))</f>
        <v>0</v>
      </c>
      <c r="AB1487" s="135">
        <f t="array" ref="AB1487">SUM(($D1487=AA$25)*($G1487&lt;&gt;"CM")*(H1487+I1487+J1487+K1487+L1487+N1487))</f>
        <v>0</v>
      </c>
    </row>
    <row r="1488" spans="1:28" ht="15.75" thickBot="1" x14ac:dyDescent="0.3">
      <c r="A1488" s="18" t="s">
        <v>22</v>
      </c>
      <c r="B1488" s="18" t="s">
        <v>22</v>
      </c>
      <c r="C1488" s="18" t="s">
        <v>183</v>
      </c>
      <c r="D1488" s="27" t="s">
        <v>271</v>
      </c>
      <c r="E1488" s="18" t="s">
        <v>184</v>
      </c>
      <c r="F1488" s="19">
        <v>42836</v>
      </c>
      <c r="G1488" s="27" t="s">
        <v>273</v>
      </c>
      <c r="H1488" s="21"/>
      <c r="I1488" s="21"/>
      <c r="J1488" s="23">
        <v>2393.16</v>
      </c>
      <c r="K1488" s="21"/>
      <c r="L1488" s="21"/>
      <c r="M1488" s="21"/>
      <c r="N1488" s="21"/>
      <c r="O1488" s="23">
        <v>-8.3800000000000008</v>
      </c>
      <c r="P1488" s="23">
        <v>-0.67</v>
      </c>
      <c r="Q1488" s="28">
        <f t="shared" si="46"/>
        <v>-9.0500000000000007</v>
      </c>
      <c r="R1488" s="23">
        <v>158.05000000000001</v>
      </c>
      <c r="S1488" s="21"/>
      <c r="T1488" s="28">
        <f t="shared" si="47"/>
        <v>158.05000000000001</v>
      </c>
      <c r="U1488" s="21"/>
      <c r="W1488" s="135">
        <f t="array" ref="W1488">SUM(($D1488=W$25)*($G1488="CM")*($H1488:$P1488))</f>
        <v>2384.1099999999997</v>
      </c>
      <c r="X1488" s="135">
        <f t="array" ref="X1488">SUM(($D1488=W$25)*($G1488&lt;&gt;"CM")*($H1488:$P1488))</f>
        <v>0</v>
      </c>
      <c r="AA1488" s="135">
        <f t="array" ref="AA1488">SUM(($D1488=AA$25)*($G1488="CM")*(H1488+I1488+J1488+K1488+L1488+N1488))</f>
        <v>0</v>
      </c>
      <c r="AB1488" s="135">
        <f t="array" ref="AB1488">SUM(($D1488=AA$25)*($G1488&lt;&gt;"CM")*(H1488+I1488+J1488+K1488+L1488+N1488))</f>
        <v>0</v>
      </c>
    </row>
    <row r="1489" spans="1:28" ht="15.75" thickBot="1" x14ac:dyDescent="0.3">
      <c r="A1489" s="18" t="s">
        <v>22</v>
      </c>
      <c r="B1489" s="18" t="s">
        <v>22</v>
      </c>
      <c r="C1489" s="18" t="s">
        <v>183</v>
      </c>
      <c r="D1489" s="27" t="s">
        <v>271</v>
      </c>
      <c r="E1489" s="18" t="s">
        <v>184</v>
      </c>
      <c r="F1489" s="19">
        <v>42837</v>
      </c>
      <c r="G1489" s="27" t="s">
        <v>273</v>
      </c>
      <c r="H1489" s="20"/>
      <c r="I1489" s="20"/>
      <c r="J1489" s="22">
        <v>2996.84</v>
      </c>
      <c r="K1489" s="20"/>
      <c r="L1489" s="20"/>
      <c r="M1489" s="20"/>
      <c r="N1489" s="20"/>
      <c r="O1489" s="22">
        <v>-10.38</v>
      </c>
      <c r="P1489" s="22">
        <v>-0.85</v>
      </c>
      <c r="Q1489" s="28">
        <f t="shared" si="46"/>
        <v>-11.23</v>
      </c>
      <c r="R1489" s="22">
        <v>197.91</v>
      </c>
      <c r="S1489" s="20"/>
      <c r="T1489" s="28">
        <f t="shared" si="47"/>
        <v>197.91</v>
      </c>
      <c r="U1489" s="20"/>
      <c r="W1489" s="135">
        <f t="array" ref="W1489">SUM(($D1489=W$25)*($G1489="CM")*($H1489:$P1489))</f>
        <v>2985.61</v>
      </c>
      <c r="X1489" s="135">
        <f t="array" ref="X1489">SUM(($D1489=W$25)*($G1489&lt;&gt;"CM")*($H1489:$P1489))</f>
        <v>0</v>
      </c>
      <c r="AA1489" s="135">
        <f t="array" ref="AA1489">SUM(($D1489=AA$25)*($G1489="CM")*(H1489+I1489+J1489+K1489+L1489+N1489))</f>
        <v>0</v>
      </c>
      <c r="AB1489" s="135">
        <f t="array" ref="AB1489">SUM(($D1489=AA$25)*($G1489&lt;&gt;"CM")*(H1489+I1489+J1489+K1489+L1489+N1489))</f>
        <v>0</v>
      </c>
    </row>
    <row r="1490" spans="1:28" ht="15.75" thickBot="1" x14ac:dyDescent="0.3">
      <c r="A1490" s="18" t="s">
        <v>22</v>
      </c>
      <c r="B1490" s="18" t="s">
        <v>22</v>
      </c>
      <c r="C1490" s="18" t="s">
        <v>183</v>
      </c>
      <c r="D1490" s="27" t="s">
        <v>271</v>
      </c>
      <c r="E1490" s="18" t="s">
        <v>184</v>
      </c>
      <c r="F1490" s="19">
        <v>42838</v>
      </c>
      <c r="G1490" s="27" t="s">
        <v>273</v>
      </c>
      <c r="H1490" s="21"/>
      <c r="I1490" s="21"/>
      <c r="J1490" s="23">
        <v>1530.76</v>
      </c>
      <c r="K1490" s="21"/>
      <c r="L1490" s="21"/>
      <c r="M1490" s="21"/>
      <c r="N1490" s="21"/>
      <c r="O1490" s="23">
        <v>-5.29</v>
      </c>
      <c r="P1490" s="23">
        <v>-0.43</v>
      </c>
      <c r="Q1490" s="28">
        <f t="shared" si="46"/>
        <v>-5.72</v>
      </c>
      <c r="R1490" s="23">
        <v>101.08</v>
      </c>
      <c r="S1490" s="21"/>
      <c r="T1490" s="28">
        <f t="shared" si="47"/>
        <v>101.08</v>
      </c>
      <c r="U1490" s="21"/>
      <c r="W1490" s="135">
        <f t="array" ref="W1490">SUM(($D1490=W$25)*($G1490="CM")*($H1490:$P1490))</f>
        <v>1525.04</v>
      </c>
      <c r="X1490" s="135">
        <f t="array" ref="X1490">SUM(($D1490=W$25)*($G1490&lt;&gt;"CM")*($H1490:$P1490))</f>
        <v>0</v>
      </c>
      <c r="AA1490" s="135">
        <f t="array" ref="AA1490">SUM(($D1490=AA$25)*($G1490="CM")*(H1490+I1490+J1490+K1490+L1490+N1490))</f>
        <v>0</v>
      </c>
      <c r="AB1490" s="135">
        <f t="array" ref="AB1490">SUM(($D1490=AA$25)*($G1490&lt;&gt;"CM")*(H1490+I1490+J1490+K1490+L1490+N1490))</f>
        <v>0</v>
      </c>
    </row>
    <row r="1491" spans="1:28" ht="15.75" thickBot="1" x14ac:dyDescent="0.3">
      <c r="A1491" s="18" t="s">
        <v>22</v>
      </c>
      <c r="B1491" s="18" t="s">
        <v>22</v>
      </c>
      <c r="C1491" s="18" t="s">
        <v>183</v>
      </c>
      <c r="D1491" s="27" t="s">
        <v>271</v>
      </c>
      <c r="E1491" s="18" t="s">
        <v>184</v>
      </c>
      <c r="F1491" s="19">
        <v>42839</v>
      </c>
      <c r="G1491" s="27" t="s">
        <v>273</v>
      </c>
      <c r="H1491" s="20"/>
      <c r="I1491" s="20"/>
      <c r="J1491" s="22">
        <v>5562.48</v>
      </c>
      <c r="K1491" s="20"/>
      <c r="L1491" s="20"/>
      <c r="M1491" s="20"/>
      <c r="N1491" s="20"/>
      <c r="O1491" s="22">
        <v>-21.15</v>
      </c>
      <c r="P1491" s="22">
        <v>-1.68</v>
      </c>
      <c r="Q1491" s="28">
        <f t="shared" si="46"/>
        <v>-22.83</v>
      </c>
      <c r="R1491" s="22">
        <v>367.26</v>
      </c>
      <c r="S1491" s="20"/>
      <c r="T1491" s="28">
        <f t="shared" si="47"/>
        <v>367.26</v>
      </c>
      <c r="U1491" s="20"/>
      <c r="W1491" s="135">
        <f t="array" ref="W1491">SUM(($D1491=W$25)*($G1491="CM")*($H1491:$P1491))</f>
        <v>5539.65</v>
      </c>
      <c r="X1491" s="135">
        <f t="array" ref="X1491">SUM(($D1491=W$25)*($G1491&lt;&gt;"CM")*($H1491:$P1491))</f>
        <v>0</v>
      </c>
      <c r="AA1491" s="135">
        <f t="array" ref="AA1491">SUM(($D1491=AA$25)*($G1491="CM")*(H1491+I1491+J1491+K1491+L1491+N1491))</f>
        <v>0</v>
      </c>
      <c r="AB1491" s="135">
        <f t="array" ref="AB1491">SUM(($D1491=AA$25)*($G1491&lt;&gt;"CM")*(H1491+I1491+J1491+K1491+L1491+N1491))</f>
        <v>0</v>
      </c>
    </row>
    <row r="1492" spans="1:28" ht="15.75" thickBot="1" x14ac:dyDescent="0.3">
      <c r="A1492" s="18" t="s">
        <v>22</v>
      </c>
      <c r="B1492" s="18" t="s">
        <v>22</v>
      </c>
      <c r="C1492" s="18" t="s">
        <v>183</v>
      </c>
      <c r="D1492" s="27" t="s">
        <v>271</v>
      </c>
      <c r="E1492" s="18" t="s">
        <v>184</v>
      </c>
      <c r="F1492" s="19">
        <v>42840</v>
      </c>
      <c r="G1492" s="27" t="s">
        <v>273</v>
      </c>
      <c r="H1492" s="21"/>
      <c r="I1492" s="21"/>
      <c r="J1492" s="23">
        <v>5799.64</v>
      </c>
      <c r="K1492" s="21"/>
      <c r="L1492" s="21"/>
      <c r="M1492" s="21"/>
      <c r="N1492" s="21"/>
      <c r="O1492" s="23">
        <v>-21.96</v>
      </c>
      <c r="P1492" s="23">
        <v>-1.73</v>
      </c>
      <c r="Q1492" s="28">
        <f t="shared" si="46"/>
        <v>-23.69</v>
      </c>
      <c r="R1492" s="23">
        <v>382.88</v>
      </c>
      <c r="S1492" s="21"/>
      <c r="T1492" s="28">
        <f t="shared" si="47"/>
        <v>382.88</v>
      </c>
      <c r="U1492" s="21"/>
      <c r="W1492" s="135">
        <f t="array" ref="W1492">SUM(($D1492=W$25)*($G1492="CM")*($H1492:$P1492))</f>
        <v>5775.9500000000007</v>
      </c>
      <c r="X1492" s="135">
        <f t="array" ref="X1492">SUM(($D1492=W$25)*($G1492&lt;&gt;"CM")*($H1492:$P1492))</f>
        <v>0</v>
      </c>
      <c r="AA1492" s="135">
        <f t="array" ref="AA1492">SUM(($D1492=AA$25)*($G1492="CM")*(H1492+I1492+J1492+K1492+L1492+N1492))</f>
        <v>0</v>
      </c>
      <c r="AB1492" s="135">
        <f t="array" ref="AB1492">SUM(($D1492=AA$25)*($G1492&lt;&gt;"CM")*(H1492+I1492+J1492+K1492+L1492+N1492))</f>
        <v>0</v>
      </c>
    </row>
    <row r="1493" spans="1:28" ht="15.75" thickBot="1" x14ac:dyDescent="0.3">
      <c r="A1493" s="18" t="s">
        <v>22</v>
      </c>
      <c r="B1493" s="18" t="s">
        <v>22</v>
      </c>
      <c r="C1493" s="18" t="s">
        <v>183</v>
      </c>
      <c r="D1493" s="27" t="s">
        <v>271</v>
      </c>
      <c r="E1493" s="18" t="s">
        <v>184</v>
      </c>
      <c r="F1493" s="19">
        <v>42841</v>
      </c>
      <c r="G1493" s="27" t="s">
        <v>273</v>
      </c>
      <c r="H1493" s="20"/>
      <c r="I1493" s="20"/>
      <c r="J1493" s="22">
        <v>4484.4799999999996</v>
      </c>
      <c r="K1493" s="20"/>
      <c r="L1493" s="20"/>
      <c r="M1493" s="20"/>
      <c r="N1493" s="20"/>
      <c r="O1493" s="22">
        <v>-15.76</v>
      </c>
      <c r="P1493" s="22">
        <v>-1.27</v>
      </c>
      <c r="Q1493" s="28">
        <f t="shared" si="46"/>
        <v>-17.03</v>
      </c>
      <c r="R1493" s="22">
        <v>296.16000000000003</v>
      </c>
      <c r="S1493" s="20"/>
      <c r="T1493" s="28">
        <f t="shared" si="47"/>
        <v>296.16000000000003</v>
      </c>
      <c r="U1493" s="20"/>
      <c r="W1493" s="135">
        <f t="array" ref="W1493">SUM(($D1493=W$25)*($G1493="CM")*($H1493:$P1493))</f>
        <v>4467.4499999999989</v>
      </c>
      <c r="X1493" s="135">
        <f t="array" ref="X1493">SUM(($D1493=W$25)*($G1493&lt;&gt;"CM")*($H1493:$P1493))</f>
        <v>0</v>
      </c>
      <c r="AA1493" s="135">
        <f t="array" ref="AA1493">SUM(($D1493=AA$25)*($G1493="CM")*(H1493+I1493+J1493+K1493+L1493+N1493))</f>
        <v>0</v>
      </c>
      <c r="AB1493" s="135">
        <f t="array" ref="AB1493">SUM(($D1493=AA$25)*($G1493&lt;&gt;"CM")*(H1493+I1493+J1493+K1493+L1493+N1493))</f>
        <v>0</v>
      </c>
    </row>
    <row r="1494" spans="1:28" ht="15.75" thickBot="1" x14ac:dyDescent="0.3">
      <c r="A1494" s="18" t="s">
        <v>22</v>
      </c>
      <c r="B1494" s="18" t="s">
        <v>22</v>
      </c>
      <c r="C1494" s="18" t="s">
        <v>183</v>
      </c>
      <c r="D1494" s="27" t="s">
        <v>271</v>
      </c>
      <c r="E1494" s="18" t="s">
        <v>184</v>
      </c>
      <c r="F1494" s="19">
        <v>42842</v>
      </c>
      <c r="G1494" s="27" t="s">
        <v>273</v>
      </c>
      <c r="H1494" s="21"/>
      <c r="I1494" s="21"/>
      <c r="J1494" s="23">
        <v>3822.49</v>
      </c>
      <c r="K1494" s="21"/>
      <c r="L1494" s="21"/>
      <c r="M1494" s="21"/>
      <c r="N1494" s="21"/>
      <c r="O1494" s="23">
        <v>-13.35</v>
      </c>
      <c r="P1494" s="23">
        <v>-1.1000000000000001</v>
      </c>
      <c r="Q1494" s="28">
        <f t="shared" si="46"/>
        <v>-14.45</v>
      </c>
      <c r="R1494" s="23">
        <v>252.42</v>
      </c>
      <c r="S1494" s="21"/>
      <c r="T1494" s="28">
        <f t="shared" si="47"/>
        <v>252.42</v>
      </c>
      <c r="U1494" s="21"/>
      <c r="W1494" s="135">
        <f t="array" ref="W1494">SUM(($D1494=W$25)*($G1494="CM")*($H1494:$P1494))</f>
        <v>3808.04</v>
      </c>
      <c r="X1494" s="135">
        <f t="array" ref="X1494">SUM(($D1494=W$25)*($G1494&lt;&gt;"CM")*($H1494:$P1494))</f>
        <v>0</v>
      </c>
      <c r="AA1494" s="135">
        <f t="array" ref="AA1494">SUM(($D1494=AA$25)*($G1494="CM")*(H1494+I1494+J1494+K1494+L1494+N1494))</f>
        <v>0</v>
      </c>
      <c r="AB1494" s="135">
        <f t="array" ref="AB1494">SUM(($D1494=AA$25)*($G1494&lt;&gt;"CM")*(H1494+I1494+J1494+K1494+L1494+N1494))</f>
        <v>0</v>
      </c>
    </row>
    <row r="1495" spans="1:28" ht="15.75" thickBot="1" x14ac:dyDescent="0.3">
      <c r="A1495" s="18" t="s">
        <v>22</v>
      </c>
      <c r="B1495" s="18" t="s">
        <v>22</v>
      </c>
      <c r="C1495" s="18" t="s">
        <v>183</v>
      </c>
      <c r="D1495" s="27" t="s">
        <v>271</v>
      </c>
      <c r="E1495" s="18" t="s">
        <v>184</v>
      </c>
      <c r="F1495" s="19">
        <v>42843</v>
      </c>
      <c r="G1495" s="27" t="s">
        <v>273</v>
      </c>
      <c r="H1495" s="20"/>
      <c r="I1495" s="20"/>
      <c r="J1495" s="22">
        <v>797.72</v>
      </c>
      <c r="K1495" s="20"/>
      <c r="L1495" s="20"/>
      <c r="M1495" s="20"/>
      <c r="N1495" s="20"/>
      <c r="O1495" s="22">
        <v>-2.76</v>
      </c>
      <c r="P1495" s="22">
        <v>-0.24</v>
      </c>
      <c r="Q1495" s="28">
        <f t="shared" si="46"/>
        <v>-3</v>
      </c>
      <c r="R1495" s="22">
        <v>52.67</v>
      </c>
      <c r="S1495" s="20"/>
      <c r="T1495" s="28">
        <f t="shared" si="47"/>
        <v>52.67</v>
      </c>
      <c r="U1495" s="20"/>
      <c r="W1495" s="135">
        <f t="array" ref="W1495">SUM(($D1495=W$25)*($G1495="CM")*($H1495:$P1495))</f>
        <v>794.72</v>
      </c>
      <c r="X1495" s="135">
        <f t="array" ref="X1495">SUM(($D1495=W$25)*($G1495&lt;&gt;"CM")*($H1495:$P1495))</f>
        <v>0</v>
      </c>
      <c r="AA1495" s="135">
        <f t="array" ref="AA1495">SUM(($D1495=AA$25)*($G1495="CM")*(H1495+I1495+J1495+K1495+L1495+N1495))</f>
        <v>0</v>
      </c>
      <c r="AB1495" s="135">
        <f t="array" ref="AB1495">SUM(($D1495=AA$25)*($G1495&lt;&gt;"CM")*(H1495+I1495+J1495+K1495+L1495+N1495))</f>
        <v>0</v>
      </c>
    </row>
    <row r="1496" spans="1:28" ht="15.75" thickBot="1" x14ac:dyDescent="0.3">
      <c r="A1496" s="18" t="s">
        <v>22</v>
      </c>
      <c r="B1496" s="18" t="s">
        <v>22</v>
      </c>
      <c r="C1496" s="18" t="s">
        <v>183</v>
      </c>
      <c r="D1496" s="27" t="s">
        <v>271</v>
      </c>
      <c r="E1496" s="18" t="s">
        <v>184</v>
      </c>
      <c r="F1496" s="19">
        <v>42844</v>
      </c>
      <c r="G1496" s="27" t="s">
        <v>273</v>
      </c>
      <c r="H1496" s="21"/>
      <c r="I1496" s="21"/>
      <c r="J1496" s="23">
        <v>711.48</v>
      </c>
      <c r="K1496" s="21"/>
      <c r="L1496" s="21"/>
      <c r="M1496" s="21"/>
      <c r="N1496" s="21"/>
      <c r="O1496" s="23">
        <v>-2.65</v>
      </c>
      <c r="P1496" s="23">
        <v>-0.21</v>
      </c>
      <c r="Q1496" s="28">
        <f t="shared" si="46"/>
        <v>-2.86</v>
      </c>
      <c r="R1496" s="23">
        <v>46.97</v>
      </c>
      <c r="S1496" s="21"/>
      <c r="T1496" s="28">
        <f t="shared" si="47"/>
        <v>46.97</v>
      </c>
      <c r="U1496" s="21"/>
      <c r="W1496" s="135">
        <f t="array" ref="W1496">SUM(($D1496=W$25)*($G1496="CM")*($H1496:$P1496))</f>
        <v>708.62</v>
      </c>
      <c r="X1496" s="135">
        <f t="array" ref="X1496">SUM(($D1496=W$25)*($G1496&lt;&gt;"CM")*($H1496:$P1496))</f>
        <v>0</v>
      </c>
      <c r="AA1496" s="135">
        <f t="array" ref="AA1496">SUM(($D1496=AA$25)*($G1496="CM")*(H1496+I1496+J1496+K1496+L1496+N1496))</f>
        <v>0</v>
      </c>
      <c r="AB1496" s="135">
        <f t="array" ref="AB1496">SUM(($D1496=AA$25)*($G1496&lt;&gt;"CM")*(H1496+I1496+J1496+K1496+L1496+N1496))</f>
        <v>0</v>
      </c>
    </row>
    <row r="1497" spans="1:28" ht="15.75" thickBot="1" x14ac:dyDescent="0.3">
      <c r="A1497" s="18" t="s">
        <v>22</v>
      </c>
      <c r="B1497" s="18" t="s">
        <v>22</v>
      </c>
      <c r="C1497" s="18" t="s">
        <v>183</v>
      </c>
      <c r="D1497" s="27" t="s">
        <v>271</v>
      </c>
      <c r="E1497" s="18" t="s">
        <v>184</v>
      </c>
      <c r="F1497" s="19">
        <v>42845</v>
      </c>
      <c r="G1497" s="27" t="s">
        <v>273</v>
      </c>
      <c r="H1497" s="20"/>
      <c r="I1497" s="20"/>
      <c r="J1497" s="22">
        <v>1573.88</v>
      </c>
      <c r="K1497" s="20"/>
      <c r="L1497" s="20"/>
      <c r="M1497" s="20"/>
      <c r="N1497" s="20"/>
      <c r="O1497" s="22">
        <v>-5.74</v>
      </c>
      <c r="P1497" s="22">
        <v>-0.46</v>
      </c>
      <c r="Q1497" s="28">
        <f t="shared" si="46"/>
        <v>-6.2</v>
      </c>
      <c r="R1497" s="22">
        <v>103.92</v>
      </c>
      <c r="S1497" s="20"/>
      <c r="T1497" s="28">
        <f t="shared" si="47"/>
        <v>103.92</v>
      </c>
      <c r="U1497" s="20"/>
      <c r="W1497" s="135">
        <f t="array" ref="W1497">SUM(($D1497=W$25)*($G1497="CM")*($H1497:$P1497))</f>
        <v>1567.68</v>
      </c>
      <c r="X1497" s="135">
        <f t="array" ref="X1497">SUM(($D1497=W$25)*($G1497&lt;&gt;"CM")*($H1497:$P1497))</f>
        <v>0</v>
      </c>
      <c r="AA1497" s="135">
        <f t="array" ref="AA1497">SUM(($D1497=AA$25)*($G1497="CM")*(H1497+I1497+J1497+K1497+L1497+N1497))</f>
        <v>0</v>
      </c>
      <c r="AB1497" s="135">
        <f t="array" ref="AB1497">SUM(($D1497=AA$25)*($G1497&lt;&gt;"CM")*(H1497+I1497+J1497+K1497+L1497+N1497))</f>
        <v>0</v>
      </c>
    </row>
    <row r="1498" spans="1:28" ht="15.75" thickBot="1" x14ac:dyDescent="0.3">
      <c r="A1498" s="18" t="s">
        <v>22</v>
      </c>
      <c r="B1498" s="18" t="s">
        <v>22</v>
      </c>
      <c r="C1498" s="18" t="s">
        <v>183</v>
      </c>
      <c r="D1498" s="27" t="s">
        <v>271</v>
      </c>
      <c r="E1498" s="18" t="s">
        <v>184</v>
      </c>
      <c r="F1498" s="19">
        <v>42854</v>
      </c>
      <c r="G1498" s="27" t="s">
        <v>273</v>
      </c>
      <c r="H1498" s="21"/>
      <c r="I1498" s="21"/>
      <c r="J1498" s="23">
        <v>9443.2800000000007</v>
      </c>
      <c r="K1498" s="21"/>
      <c r="L1498" s="21"/>
      <c r="M1498" s="21"/>
      <c r="N1498" s="21"/>
      <c r="O1498" s="23">
        <v>-31.23</v>
      </c>
      <c r="P1498" s="23">
        <v>-2.44</v>
      </c>
      <c r="Q1498" s="28">
        <f t="shared" si="46"/>
        <v>-33.67</v>
      </c>
      <c r="R1498" s="23">
        <v>623.80999999999995</v>
      </c>
      <c r="S1498" s="21"/>
      <c r="T1498" s="28">
        <f t="shared" si="47"/>
        <v>623.80999999999995</v>
      </c>
      <c r="U1498" s="21"/>
      <c r="W1498" s="135">
        <f t="array" ref="W1498">SUM(($D1498=W$25)*($G1498="CM")*($H1498:$P1498))</f>
        <v>9409.61</v>
      </c>
      <c r="X1498" s="135">
        <f t="array" ref="X1498">SUM(($D1498=W$25)*($G1498&lt;&gt;"CM")*($H1498:$P1498))</f>
        <v>0</v>
      </c>
      <c r="AA1498" s="135">
        <f t="array" ref="AA1498">SUM(($D1498=AA$25)*($G1498="CM")*(H1498+I1498+J1498+K1498+L1498+N1498))</f>
        <v>0</v>
      </c>
      <c r="AB1498" s="135">
        <f t="array" ref="AB1498">SUM(($D1498=AA$25)*($G1498&lt;&gt;"CM")*(H1498+I1498+J1498+K1498+L1498+N1498))</f>
        <v>0</v>
      </c>
    </row>
    <row r="1499" spans="1:28" ht="15.75" thickBot="1" x14ac:dyDescent="0.3">
      <c r="A1499" s="18" t="s">
        <v>22</v>
      </c>
      <c r="B1499" s="18" t="s">
        <v>22</v>
      </c>
      <c r="C1499" s="18" t="s">
        <v>183</v>
      </c>
      <c r="D1499" s="27" t="s">
        <v>271</v>
      </c>
      <c r="E1499" s="18" t="s">
        <v>184</v>
      </c>
      <c r="F1499" s="19">
        <v>42855</v>
      </c>
      <c r="G1499" s="27" t="s">
        <v>273</v>
      </c>
      <c r="H1499" s="20"/>
      <c r="I1499" s="20"/>
      <c r="J1499" s="22">
        <v>2845.92</v>
      </c>
      <c r="K1499" s="20"/>
      <c r="L1499" s="20"/>
      <c r="M1499" s="20"/>
      <c r="N1499" s="20"/>
      <c r="O1499" s="22">
        <v>-9.35</v>
      </c>
      <c r="P1499" s="22">
        <v>-0.76</v>
      </c>
      <c r="Q1499" s="28">
        <f t="shared" si="46"/>
        <v>-10.11</v>
      </c>
      <c r="R1499" s="22">
        <v>187.99</v>
      </c>
      <c r="S1499" s="20"/>
      <c r="T1499" s="28">
        <f t="shared" si="47"/>
        <v>187.99</v>
      </c>
      <c r="U1499" s="20"/>
      <c r="W1499" s="135">
        <f t="array" ref="W1499">SUM(($D1499=W$25)*($G1499="CM")*($H1499:$P1499))</f>
        <v>2835.81</v>
      </c>
      <c r="X1499" s="135">
        <f t="array" ref="X1499">SUM(($D1499=W$25)*($G1499&lt;&gt;"CM")*($H1499:$P1499))</f>
        <v>0</v>
      </c>
      <c r="AA1499" s="135">
        <f t="array" ref="AA1499">SUM(($D1499=AA$25)*($G1499="CM")*(H1499+I1499+J1499+K1499+L1499+N1499))</f>
        <v>0</v>
      </c>
      <c r="AB1499" s="135">
        <f t="array" ref="AB1499">SUM(($D1499=AA$25)*($G1499&lt;&gt;"CM")*(H1499+I1499+J1499+K1499+L1499+N1499))</f>
        <v>0</v>
      </c>
    </row>
    <row r="1500" spans="1:28" ht="15.75" thickBot="1" x14ac:dyDescent="0.3">
      <c r="A1500" s="18" t="s">
        <v>22</v>
      </c>
      <c r="B1500" s="18" t="s">
        <v>22</v>
      </c>
      <c r="C1500" s="18" t="s">
        <v>185</v>
      </c>
      <c r="D1500" s="27" t="s">
        <v>271</v>
      </c>
      <c r="E1500" s="18" t="s">
        <v>186</v>
      </c>
      <c r="F1500" s="19">
        <v>42829</v>
      </c>
      <c r="G1500" s="27" t="s">
        <v>273</v>
      </c>
      <c r="H1500" s="21"/>
      <c r="I1500" s="21"/>
      <c r="J1500" s="23">
        <v>21.21</v>
      </c>
      <c r="K1500" s="21"/>
      <c r="L1500" s="21"/>
      <c r="M1500" s="21"/>
      <c r="N1500" s="21"/>
      <c r="O1500" s="23">
        <v>-0.06</v>
      </c>
      <c r="P1500" s="23">
        <v>0</v>
      </c>
      <c r="Q1500" s="28">
        <f t="shared" si="46"/>
        <v>-0.06</v>
      </c>
      <c r="R1500" s="23">
        <v>1.4</v>
      </c>
      <c r="S1500" s="21"/>
      <c r="T1500" s="28">
        <f t="shared" si="47"/>
        <v>1.4</v>
      </c>
      <c r="U1500" s="21"/>
      <c r="W1500" s="135">
        <f t="array" ref="W1500">SUM(($D1500=W$25)*($G1500="CM")*($H1500:$P1500))</f>
        <v>21.150000000000002</v>
      </c>
      <c r="X1500" s="135">
        <f t="array" ref="X1500">SUM(($D1500=W$25)*($G1500&lt;&gt;"CM")*($H1500:$P1500))</f>
        <v>0</v>
      </c>
      <c r="AA1500" s="135">
        <f t="array" ref="AA1500">SUM(($D1500=AA$25)*($G1500="CM")*(H1500+I1500+J1500+K1500+L1500+N1500))</f>
        <v>0</v>
      </c>
      <c r="AB1500" s="135">
        <f t="array" ref="AB1500">SUM(($D1500=AA$25)*($G1500&lt;&gt;"CM")*(H1500+I1500+J1500+K1500+L1500+N1500))</f>
        <v>0</v>
      </c>
    </row>
    <row r="1501" spans="1:28" ht="15.75" thickBot="1" x14ac:dyDescent="0.3">
      <c r="A1501" s="18" t="s">
        <v>22</v>
      </c>
      <c r="B1501" s="18" t="s">
        <v>22</v>
      </c>
      <c r="C1501" s="18" t="s">
        <v>185</v>
      </c>
      <c r="D1501" s="27" t="s">
        <v>271</v>
      </c>
      <c r="E1501" s="18" t="s">
        <v>186</v>
      </c>
      <c r="F1501" s="19">
        <v>42831</v>
      </c>
      <c r="G1501" s="27" t="s">
        <v>273</v>
      </c>
      <c r="H1501" s="20"/>
      <c r="I1501" s="20"/>
      <c r="J1501" s="22">
        <v>84.84</v>
      </c>
      <c r="K1501" s="20"/>
      <c r="L1501" s="20"/>
      <c r="M1501" s="20"/>
      <c r="N1501" s="20"/>
      <c r="O1501" s="22">
        <v>-0.23</v>
      </c>
      <c r="P1501" s="22">
        <v>-0.01</v>
      </c>
      <c r="Q1501" s="28">
        <f t="shared" si="46"/>
        <v>-0.24000000000000002</v>
      </c>
      <c r="R1501" s="22">
        <v>5.61</v>
      </c>
      <c r="S1501" s="20"/>
      <c r="T1501" s="28">
        <f t="shared" si="47"/>
        <v>5.61</v>
      </c>
      <c r="U1501" s="20"/>
      <c r="W1501" s="135">
        <f t="array" ref="W1501">SUM(($D1501=W$25)*($G1501="CM")*($H1501:$P1501))</f>
        <v>84.6</v>
      </c>
      <c r="X1501" s="135">
        <f t="array" ref="X1501">SUM(($D1501=W$25)*($G1501&lt;&gt;"CM")*($H1501:$P1501))</f>
        <v>0</v>
      </c>
      <c r="AA1501" s="135">
        <f t="array" ref="AA1501">SUM(($D1501=AA$25)*($G1501="CM")*(H1501+I1501+J1501+K1501+L1501+N1501))</f>
        <v>0</v>
      </c>
      <c r="AB1501" s="135">
        <f t="array" ref="AB1501">SUM(($D1501=AA$25)*($G1501&lt;&gt;"CM")*(H1501+I1501+J1501+K1501+L1501+N1501))</f>
        <v>0</v>
      </c>
    </row>
    <row r="1502" spans="1:28" ht="15.75" thickBot="1" x14ac:dyDescent="0.3">
      <c r="A1502" s="18" t="s">
        <v>22</v>
      </c>
      <c r="B1502" s="18" t="s">
        <v>22</v>
      </c>
      <c r="C1502" s="18" t="s">
        <v>185</v>
      </c>
      <c r="D1502" s="27" t="s">
        <v>271</v>
      </c>
      <c r="E1502" s="18" t="s">
        <v>186</v>
      </c>
      <c r="F1502" s="19">
        <v>42832</v>
      </c>
      <c r="G1502" s="27" t="s">
        <v>273</v>
      </c>
      <c r="H1502" s="21"/>
      <c r="I1502" s="21"/>
      <c r="J1502" s="23">
        <v>89.08</v>
      </c>
      <c r="K1502" s="21"/>
      <c r="L1502" s="21"/>
      <c r="M1502" s="21"/>
      <c r="N1502" s="21"/>
      <c r="O1502" s="23">
        <v>-0.24</v>
      </c>
      <c r="P1502" s="23">
        <v>-0.01</v>
      </c>
      <c r="Q1502" s="28">
        <f t="shared" si="46"/>
        <v>-0.25</v>
      </c>
      <c r="R1502" s="23">
        <v>5.88</v>
      </c>
      <c r="S1502" s="21"/>
      <c r="T1502" s="28">
        <f t="shared" si="47"/>
        <v>5.88</v>
      </c>
      <c r="U1502" s="21"/>
      <c r="W1502" s="135">
        <f t="array" ref="W1502">SUM(($D1502=W$25)*($G1502="CM")*($H1502:$P1502))</f>
        <v>88.83</v>
      </c>
      <c r="X1502" s="135">
        <f t="array" ref="X1502">SUM(($D1502=W$25)*($G1502&lt;&gt;"CM")*($H1502:$P1502))</f>
        <v>0</v>
      </c>
      <c r="AA1502" s="135">
        <f t="array" ref="AA1502">SUM(($D1502=AA$25)*($G1502="CM")*(H1502+I1502+J1502+K1502+L1502+N1502))</f>
        <v>0</v>
      </c>
      <c r="AB1502" s="135">
        <f t="array" ref="AB1502">SUM(($D1502=AA$25)*($G1502&lt;&gt;"CM")*(H1502+I1502+J1502+K1502+L1502+N1502))</f>
        <v>0</v>
      </c>
    </row>
    <row r="1503" spans="1:28" ht="15.75" thickBot="1" x14ac:dyDescent="0.3">
      <c r="A1503" s="18" t="s">
        <v>22</v>
      </c>
      <c r="B1503" s="18" t="s">
        <v>22</v>
      </c>
      <c r="C1503" s="18" t="s">
        <v>185</v>
      </c>
      <c r="D1503" s="27" t="s">
        <v>271</v>
      </c>
      <c r="E1503" s="18" t="s">
        <v>186</v>
      </c>
      <c r="F1503" s="19">
        <v>42833</v>
      </c>
      <c r="G1503" s="27" t="s">
        <v>273</v>
      </c>
      <c r="H1503" s="20"/>
      <c r="I1503" s="20"/>
      <c r="J1503" s="22">
        <v>21.21</v>
      </c>
      <c r="K1503" s="20"/>
      <c r="L1503" s="20"/>
      <c r="M1503" s="20"/>
      <c r="N1503" s="20"/>
      <c r="O1503" s="22">
        <v>-0.06</v>
      </c>
      <c r="P1503" s="22">
        <v>0</v>
      </c>
      <c r="Q1503" s="28">
        <f t="shared" si="46"/>
        <v>-0.06</v>
      </c>
      <c r="R1503" s="22">
        <v>1.4</v>
      </c>
      <c r="S1503" s="20"/>
      <c r="T1503" s="28">
        <f t="shared" si="47"/>
        <v>1.4</v>
      </c>
      <c r="U1503" s="20"/>
      <c r="W1503" s="135">
        <f t="array" ref="W1503">SUM(($D1503=W$25)*($G1503="CM")*($H1503:$P1503))</f>
        <v>21.150000000000002</v>
      </c>
      <c r="X1503" s="135">
        <f t="array" ref="X1503">SUM(($D1503=W$25)*($G1503&lt;&gt;"CM")*($H1503:$P1503))</f>
        <v>0</v>
      </c>
      <c r="AA1503" s="135">
        <f t="array" ref="AA1503">SUM(($D1503=AA$25)*($G1503="CM")*(H1503+I1503+J1503+K1503+L1503+N1503))</f>
        <v>0</v>
      </c>
      <c r="AB1503" s="135">
        <f t="array" ref="AB1503">SUM(($D1503=AA$25)*($G1503&lt;&gt;"CM")*(H1503+I1503+J1503+K1503+L1503+N1503))</f>
        <v>0</v>
      </c>
    </row>
    <row r="1504" spans="1:28" ht="15.75" thickBot="1" x14ac:dyDescent="0.3">
      <c r="A1504" s="18" t="s">
        <v>22</v>
      </c>
      <c r="B1504" s="18" t="s">
        <v>22</v>
      </c>
      <c r="C1504" s="18" t="s">
        <v>185</v>
      </c>
      <c r="D1504" s="27" t="s">
        <v>271</v>
      </c>
      <c r="E1504" s="18" t="s">
        <v>186</v>
      </c>
      <c r="F1504" s="19">
        <v>42835</v>
      </c>
      <c r="G1504" s="27" t="s">
        <v>273</v>
      </c>
      <c r="H1504" s="21"/>
      <c r="I1504" s="21"/>
      <c r="J1504" s="23">
        <v>21.21</v>
      </c>
      <c r="K1504" s="21"/>
      <c r="L1504" s="21"/>
      <c r="M1504" s="21"/>
      <c r="N1504" s="21"/>
      <c r="O1504" s="23">
        <v>-0.06</v>
      </c>
      <c r="P1504" s="23">
        <v>0</v>
      </c>
      <c r="Q1504" s="28">
        <f t="shared" si="46"/>
        <v>-0.06</v>
      </c>
      <c r="R1504" s="23">
        <v>1.4</v>
      </c>
      <c r="S1504" s="21"/>
      <c r="T1504" s="28">
        <f t="shared" si="47"/>
        <v>1.4</v>
      </c>
      <c r="U1504" s="21"/>
      <c r="W1504" s="135">
        <f t="array" ref="W1504">SUM(($D1504=W$25)*($G1504="CM")*($H1504:$P1504))</f>
        <v>21.150000000000002</v>
      </c>
      <c r="X1504" s="135">
        <f t="array" ref="X1504">SUM(($D1504=W$25)*($G1504&lt;&gt;"CM")*($H1504:$P1504))</f>
        <v>0</v>
      </c>
      <c r="AA1504" s="135">
        <f t="array" ref="AA1504">SUM(($D1504=AA$25)*($G1504="CM")*(H1504+I1504+J1504+K1504+L1504+N1504))</f>
        <v>0</v>
      </c>
      <c r="AB1504" s="135">
        <f t="array" ref="AB1504">SUM(($D1504=AA$25)*($G1504&lt;&gt;"CM")*(H1504+I1504+J1504+K1504+L1504+N1504))</f>
        <v>0</v>
      </c>
    </row>
    <row r="1505" spans="1:28" ht="15.75" thickBot="1" x14ac:dyDescent="0.3">
      <c r="A1505" s="18" t="s">
        <v>22</v>
      </c>
      <c r="B1505" s="18" t="s">
        <v>22</v>
      </c>
      <c r="C1505" s="18" t="s">
        <v>185</v>
      </c>
      <c r="D1505" s="27" t="s">
        <v>271</v>
      </c>
      <c r="E1505" s="18" t="s">
        <v>186</v>
      </c>
      <c r="F1505" s="19">
        <v>42836</v>
      </c>
      <c r="G1505" s="27" t="s">
        <v>273</v>
      </c>
      <c r="H1505" s="20"/>
      <c r="I1505" s="20"/>
      <c r="J1505" s="22">
        <v>84.84</v>
      </c>
      <c r="K1505" s="20"/>
      <c r="L1505" s="20"/>
      <c r="M1505" s="20"/>
      <c r="N1505" s="20"/>
      <c r="O1505" s="22">
        <v>-0.21</v>
      </c>
      <c r="P1505" s="22">
        <v>-0.02</v>
      </c>
      <c r="Q1505" s="28">
        <f t="shared" si="46"/>
        <v>-0.22999999999999998</v>
      </c>
      <c r="R1505" s="22">
        <v>5.61</v>
      </c>
      <c r="S1505" s="20"/>
      <c r="T1505" s="28">
        <f t="shared" si="47"/>
        <v>5.61</v>
      </c>
      <c r="U1505" s="20"/>
      <c r="W1505" s="135">
        <f t="array" ref="W1505">SUM(($D1505=W$25)*($G1505="CM")*($H1505:$P1505))</f>
        <v>84.610000000000014</v>
      </c>
      <c r="X1505" s="135">
        <f t="array" ref="X1505">SUM(($D1505=W$25)*($G1505&lt;&gt;"CM")*($H1505:$P1505))</f>
        <v>0</v>
      </c>
      <c r="AA1505" s="135">
        <f t="array" ref="AA1505">SUM(($D1505=AA$25)*($G1505="CM")*(H1505+I1505+J1505+K1505+L1505+N1505))</f>
        <v>0</v>
      </c>
      <c r="AB1505" s="135">
        <f t="array" ref="AB1505">SUM(($D1505=AA$25)*($G1505&lt;&gt;"CM")*(H1505+I1505+J1505+K1505+L1505+N1505))</f>
        <v>0</v>
      </c>
    </row>
    <row r="1506" spans="1:28" ht="15.75" thickBot="1" x14ac:dyDescent="0.3">
      <c r="A1506" s="18" t="s">
        <v>22</v>
      </c>
      <c r="B1506" s="18" t="s">
        <v>22</v>
      </c>
      <c r="C1506" s="18" t="s">
        <v>185</v>
      </c>
      <c r="D1506" s="27" t="s">
        <v>271</v>
      </c>
      <c r="E1506" s="18" t="s">
        <v>186</v>
      </c>
      <c r="F1506" s="19">
        <v>42837</v>
      </c>
      <c r="G1506" s="27" t="s">
        <v>273</v>
      </c>
      <c r="H1506" s="21"/>
      <c r="I1506" s="21"/>
      <c r="J1506" s="23">
        <v>339.36</v>
      </c>
      <c r="K1506" s="21"/>
      <c r="L1506" s="21"/>
      <c r="M1506" s="21"/>
      <c r="N1506" s="21"/>
      <c r="O1506" s="23">
        <v>-0.85</v>
      </c>
      <c r="P1506" s="23">
        <v>-7.0000000000000007E-2</v>
      </c>
      <c r="Q1506" s="28">
        <f t="shared" si="46"/>
        <v>-0.91999999999999993</v>
      </c>
      <c r="R1506" s="23">
        <v>22.44</v>
      </c>
      <c r="S1506" s="21"/>
      <c r="T1506" s="28">
        <f t="shared" si="47"/>
        <v>22.44</v>
      </c>
      <c r="U1506" s="21"/>
      <c r="W1506" s="135">
        <f t="array" ref="W1506">SUM(($D1506=W$25)*($G1506="CM")*($H1506:$P1506))</f>
        <v>338.44</v>
      </c>
      <c r="X1506" s="135">
        <f t="array" ref="X1506">SUM(($D1506=W$25)*($G1506&lt;&gt;"CM")*($H1506:$P1506))</f>
        <v>0</v>
      </c>
      <c r="AA1506" s="135">
        <f t="array" ref="AA1506">SUM(($D1506=AA$25)*($G1506="CM")*(H1506+I1506+J1506+K1506+L1506+N1506))</f>
        <v>0</v>
      </c>
      <c r="AB1506" s="135">
        <f t="array" ref="AB1506">SUM(($D1506=AA$25)*($G1506&lt;&gt;"CM")*(H1506+I1506+J1506+K1506+L1506+N1506))</f>
        <v>0</v>
      </c>
    </row>
    <row r="1507" spans="1:28" ht="15.75" thickBot="1" x14ac:dyDescent="0.3">
      <c r="A1507" s="18" t="s">
        <v>22</v>
      </c>
      <c r="B1507" s="18" t="s">
        <v>22</v>
      </c>
      <c r="C1507" s="18" t="s">
        <v>185</v>
      </c>
      <c r="D1507" s="27" t="s">
        <v>271</v>
      </c>
      <c r="E1507" s="18" t="s">
        <v>186</v>
      </c>
      <c r="F1507" s="19">
        <v>42839</v>
      </c>
      <c r="G1507" s="27" t="s">
        <v>273</v>
      </c>
      <c r="H1507" s="20"/>
      <c r="I1507" s="20"/>
      <c r="J1507" s="22">
        <v>21.21</v>
      </c>
      <c r="K1507" s="20"/>
      <c r="L1507" s="20"/>
      <c r="M1507" s="20"/>
      <c r="N1507" s="20"/>
      <c r="O1507" s="22">
        <v>-0.06</v>
      </c>
      <c r="P1507" s="22">
        <v>0</v>
      </c>
      <c r="Q1507" s="28">
        <f t="shared" si="46"/>
        <v>-0.06</v>
      </c>
      <c r="R1507" s="22">
        <v>1.4</v>
      </c>
      <c r="S1507" s="20"/>
      <c r="T1507" s="28">
        <f t="shared" si="47"/>
        <v>1.4</v>
      </c>
      <c r="U1507" s="20"/>
      <c r="W1507" s="135">
        <f t="array" ref="W1507">SUM(($D1507=W$25)*($G1507="CM")*($H1507:$P1507))</f>
        <v>21.150000000000002</v>
      </c>
      <c r="X1507" s="135">
        <f t="array" ref="X1507">SUM(($D1507=W$25)*($G1507&lt;&gt;"CM")*($H1507:$P1507))</f>
        <v>0</v>
      </c>
      <c r="AA1507" s="135">
        <f t="array" ref="AA1507">SUM(($D1507=AA$25)*($G1507="CM")*(H1507+I1507+J1507+K1507+L1507+N1507))</f>
        <v>0</v>
      </c>
      <c r="AB1507" s="135">
        <f t="array" ref="AB1507">SUM(($D1507=AA$25)*($G1507&lt;&gt;"CM")*(H1507+I1507+J1507+K1507+L1507+N1507))</f>
        <v>0</v>
      </c>
    </row>
    <row r="1508" spans="1:28" ht="15.75" thickBot="1" x14ac:dyDescent="0.3">
      <c r="A1508" s="18" t="s">
        <v>22</v>
      </c>
      <c r="B1508" s="18" t="s">
        <v>22</v>
      </c>
      <c r="C1508" s="18" t="s">
        <v>185</v>
      </c>
      <c r="D1508" s="27" t="s">
        <v>271</v>
      </c>
      <c r="E1508" s="18" t="s">
        <v>186</v>
      </c>
      <c r="F1508" s="19">
        <v>42840</v>
      </c>
      <c r="G1508" s="27" t="s">
        <v>273</v>
      </c>
      <c r="H1508" s="21"/>
      <c r="I1508" s="21"/>
      <c r="J1508" s="23">
        <v>275.73</v>
      </c>
      <c r="K1508" s="21"/>
      <c r="L1508" s="21"/>
      <c r="M1508" s="21"/>
      <c r="N1508" s="21"/>
      <c r="O1508" s="23">
        <v>-0.75</v>
      </c>
      <c r="P1508" s="23">
        <v>-0.05</v>
      </c>
      <c r="Q1508" s="28">
        <f t="shared" si="46"/>
        <v>-0.8</v>
      </c>
      <c r="R1508" s="23">
        <v>18.22</v>
      </c>
      <c r="S1508" s="21"/>
      <c r="T1508" s="28">
        <f t="shared" si="47"/>
        <v>18.22</v>
      </c>
      <c r="U1508" s="21"/>
      <c r="W1508" s="135">
        <f t="array" ref="W1508">SUM(($D1508=W$25)*($G1508="CM")*($H1508:$P1508))</f>
        <v>274.93</v>
      </c>
      <c r="X1508" s="135">
        <f t="array" ref="X1508">SUM(($D1508=W$25)*($G1508&lt;&gt;"CM")*($H1508:$P1508))</f>
        <v>0</v>
      </c>
      <c r="AA1508" s="135">
        <f t="array" ref="AA1508">SUM(($D1508=AA$25)*($G1508="CM")*(H1508+I1508+J1508+K1508+L1508+N1508))</f>
        <v>0</v>
      </c>
      <c r="AB1508" s="135">
        <f t="array" ref="AB1508">SUM(($D1508=AA$25)*($G1508&lt;&gt;"CM")*(H1508+I1508+J1508+K1508+L1508+N1508))</f>
        <v>0</v>
      </c>
    </row>
    <row r="1509" spans="1:28" ht="15.75" thickBot="1" x14ac:dyDescent="0.3">
      <c r="A1509" s="18" t="s">
        <v>22</v>
      </c>
      <c r="B1509" s="18" t="s">
        <v>22</v>
      </c>
      <c r="C1509" s="18" t="s">
        <v>185</v>
      </c>
      <c r="D1509" s="27" t="s">
        <v>271</v>
      </c>
      <c r="E1509" s="18" t="s">
        <v>186</v>
      </c>
      <c r="F1509" s="19">
        <v>42841</v>
      </c>
      <c r="G1509" s="27" t="s">
        <v>273</v>
      </c>
      <c r="H1509" s="20"/>
      <c r="I1509" s="20"/>
      <c r="J1509" s="22">
        <v>42.42</v>
      </c>
      <c r="K1509" s="20"/>
      <c r="L1509" s="20"/>
      <c r="M1509" s="20"/>
      <c r="N1509" s="20"/>
      <c r="O1509" s="22">
        <v>-0.12</v>
      </c>
      <c r="P1509" s="22">
        <v>0</v>
      </c>
      <c r="Q1509" s="28">
        <f t="shared" si="46"/>
        <v>-0.12</v>
      </c>
      <c r="R1509" s="22">
        <v>2.8</v>
      </c>
      <c r="S1509" s="20"/>
      <c r="T1509" s="28">
        <f t="shared" si="47"/>
        <v>2.8</v>
      </c>
      <c r="U1509" s="20"/>
      <c r="W1509" s="135">
        <f t="array" ref="W1509">SUM(($D1509=W$25)*($G1509="CM")*($H1509:$P1509))</f>
        <v>42.300000000000004</v>
      </c>
      <c r="X1509" s="135">
        <f t="array" ref="X1509">SUM(($D1509=W$25)*($G1509&lt;&gt;"CM")*($H1509:$P1509))</f>
        <v>0</v>
      </c>
      <c r="AA1509" s="135">
        <f t="array" ref="AA1509">SUM(($D1509=AA$25)*($G1509="CM")*(H1509+I1509+J1509+K1509+L1509+N1509))</f>
        <v>0</v>
      </c>
      <c r="AB1509" s="135">
        <f t="array" ref="AB1509">SUM(($D1509=AA$25)*($G1509&lt;&gt;"CM")*(H1509+I1509+J1509+K1509+L1509+N1509))</f>
        <v>0</v>
      </c>
    </row>
    <row r="1510" spans="1:28" ht="15.75" thickBot="1" x14ac:dyDescent="0.3">
      <c r="A1510" s="18" t="s">
        <v>22</v>
      </c>
      <c r="B1510" s="18" t="s">
        <v>22</v>
      </c>
      <c r="C1510" s="18" t="s">
        <v>185</v>
      </c>
      <c r="D1510" s="27" t="s">
        <v>271</v>
      </c>
      <c r="E1510" s="18" t="s">
        <v>186</v>
      </c>
      <c r="F1510" s="19">
        <v>42842</v>
      </c>
      <c r="G1510" s="27" t="s">
        <v>273</v>
      </c>
      <c r="H1510" s="21"/>
      <c r="I1510" s="21"/>
      <c r="J1510" s="23">
        <v>275.73</v>
      </c>
      <c r="K1510" s="21"/>
      <c r="L1510" s="21"/>
      <c r="M1510" s="21"/>
      <c r="N1510" s="21"/>
      <c r="O1510" s="23">
        <v>-0.7</v>
      </c>
      <c r="P1510" s="23">
        <v>-0.05</v>
      </c>
      <c r="Q1510" s="28">
        <f t="shared" si="46"/>
        <v>-0.75</v>
      </c>
      <c r="R1510" s="23">
        <v>18.23</v>
      </c>
      <c r="S1510" s="21"/>
      <c r="T1510" s="28">
        <f t="shared" si="47"/>
        <v>18.23</v>
      </c>
      <c r="U1510" s="21"/>
      <c r="W1510" s="135">
        <f t="array" ref="W1510">SUM(($D1510=W$25)*($G1510="CM")*($H1510:$P1510))</f>
        <v>274.98</v>
      </c>
      <c r="X1510" s="135">
        <f t="array" ref="X1510">SUM(($D1510=W$25)*($G1510&lt;&gt;"CM")*($H1510:$P1510))</f>
        <v>0</v>
      </c>
      <c r="AA1510" s="135">
        <f t="array" ref="AA1510">SUM(($D1510=AA$25)*($G1510="CM")*(H1510+I1510+J1510+K1510+L1510+N1510))</f>
        <v>0</v>
      </c>
      <c r="AB1510" s="135">
        <f t="array" ref="AB1510">SUM(($D1510=AA$25)*($G1510&lt;&gt;"CM")*(H1510+I1510+J1510+K1510+L1510+N1510))</f>
        <v>0</v>
      </c>
    </row>
    <row r="1511" spans="1:28" ht="15.75" thickBot="1" x14ac:dyDescent="0.3">
      <c r="A1511" s="18" t="s">
        <v>22</v>
      </c>
      <c r="B1511" s="18" t="s">
        <v>22</v>
      </c>
      <c r="C1511" s="18" t="s">
        <v>185</v>
      </c>
      <c r="D1511" s="27" t="s">
        <v>271</v>
      </c>
      <c r="E1511" s="18" t="s">
        <v>186</v>
      </c>
      <c r="F1511" s="19">
        <v>42843</v>
      </c>
      <c r="G1511" s="27" t="s">
        <v>273</v>
      </c>
      <c r="H1511" s="20"/>
      <c r="I1511" s="20"/>
      <c r="J1511" s="22">
        <v>42.42</v>
      </c>
      <c r="K1511" s="20"/>
      <c r="L1511" s="20"/>
      <c r="M1511" s="20"/>
      <c r="N1511" s="20"/>
      <c r="O1511" s="22">
        <v>-0.12</v>
      </c>
      <c r="P1511" s="22">
        <v>0</v>
      </c>
      <c r="Q1511" s="28">
        <f t="shared" si="46"/>
        <v>-0.12</v>
      </c>
      <c r="R1511" s="22">
        <v>2.8</v>
      </c>
      <c r="S1511" s="20"/>
      <c r="T1511" s="28">
        <f t="shared" si="47"/>
        <v>2.8</v>
      </c>
      <c r="U1511" s="20"/>
      <c r="W1511" s="135">
        <f t="array" ref="W1511">SUM(($D1511=W$25)*($G1511="CM")*($H1511:$P1511))</f>
        <v>42.300000000000004</v>
      </c>
      <c r="X1511" s="135">
        <f t="array" ref="X1511">SUM(($D1511=W$25)*($G1511&lt;&gt;"CM")*($H1511:$P1511))</f>
        <v>0</v>
      </c>
      <c r="AA1511" s="135">
        <f t="array" ref="AA1511">SUM(($D1511=AA$25)*($G1511="CM")*(H1511+I1511+J1511+K1511+L1511+N1511))</f>
        <v>0</v>
      </c>
      <c r="AB1511" s="135">
        <f t="array" ref="AB1511">SUM(($D1511=AA$25)*($G1511&lt;&gt;"CM")*(H1511+I1511+J1511+K1511+L1511+N1511))</f>
        <v>0</v>
      </c>
    </row>
    <row r="1512" spans="1:28" ht="15.75" thickBot="1" x14ac:dyDescent="0.3">
      <c r="A1512" s="18" t="s">
        <v>22</v>
      </c>
      <c r="B1512" s="18" t="s">
        <v>22</v>
      </c>
      <c r="C1512" s="18" t="s">
        <v>185</v>
      </c>
      <c r="D1512" s="27" t="s">
        <v>271</v>
      </c>
      <c r="E1512" s="18" t="s">
        <v>186</v>
      </c>
      <c r="F1512" s="19">
        <v>42844</v>
      </c>
      <c r="G1512" s="27" t="s">
        <v>273</v>
      </c>
      <c r="H1512" s="21"/>
      <c r="I1512" s="21"/>
      <c r="J1512" s="23">
        <v>63.63</v>
      </c>
      <c r="K1512" s="21"/>
      <c r="L1512" s="21"/>
      <c r="M1512" s="21"/>
      <c r="N1512" s="21"/>
      <c r="O1512" s="23">
        <v>-0.13</v>
      </c>
      <c r="P1512" s="23">
        <v>-0.01</v>
      </c>
      <c r="Q1512" s="28">
        <f t="shared" ref="Q1512:Q1575" si="48">O1512+P1512</f>
        <v>-0.14000000000000001</v>
      </c>
      <c r="R1512" s="23">
        <v>4.21</v>
      </c>
      <c r="S1512" s="21"/>
      <c r="T1512" s="28">
        <f t="shared" ref="T1512:T1575" si="49">R1512+S1512</f>
        <v>4.21</v>
      </c>
      <c r="U1512" s="21"/>
      <c r="W1512" s="135">
        <f t="array" ref="W1512">SUM(($D1512=W$25)*($G1512="CM")*($H1512:$P1512))</f>
        <v>63.49</v>
      </c>
      <c r="X1512" s="135">
        <f t="array" ref="X1512">SUM(($D1512=W$25)*($G1512&lt;&gt;"CM")*($H1512:$P1512))</f>
        <v>0</v>
      </c>
      <c r="AA1512" s="135">
        <f t="array" ref="AA1512">SUM(($D1512=AA$25)*($G1512="CM")*(H1512+I1512+J1512+K1512+L1512+N1512))</f>
        <v>0</v>
      </c>
      <c r="AB1512" s="135">
        <f t="array" ref="AB1512">SUM(($D1512=AA$25)*($G1512&lt;&gt;"CM")*(H1512+I1512+J1512+K1512+L1512+N1512))</f>
        <v>0</v>
      </c>
    </row>
    <row r="1513" spans="1:28" ht="15.75" thickBot="1" x14ac:dyDescent="0.3">
      <c r="A1513" s="18" t="s">
        <v>22</v>
      </c>
      <c r="B1513" s="18" t="s">
        <v>22</v>
      </c>
      <c r="C1513" s="18" t="s">
        <v>185</v>
      </c>
      <c r="D1513" s="27" t="s">
        <v>271</v>
      </c>
      <c r="E1513" s="18" t="s">
        <v>186</v>
      </c>
      <c r="F1513" s="19">
        <v>42855</v>
      </c>
      <c r="G1513" s="27" t="s">
        <v>273</v>
      </c>
      <c r="H1513" s="20"/>
      <c r="I1513" s="20"/>
      <c r="J1513" s="22">
        <v>84.84</v>
      </c>
      <c r="K1513" s="20"/>
      <c r="L1513" s="20"/>
      <c r="M1513" s="20"/>
      <c r="N1513" s="20"/>
      <c r="O1513" s="22">
        <v>-0.2</v>
      </c>
      <c r="P1513" s="22">
        <v>-0.02</v>
      </c>
      <c r="Q1513" s="28">
        <f t="shared" si="48"/>
        <v>-0.22</v>
      </c>
      <c r="R1513" s="22">
        <v>5.61</v>
      </c>
      <c r="S1513" s="20"/>
      <c r="T1513" s="28">
        <f t="shared" si="49"/>
        <v>5.61</v>
      </c>
      <c r="U1513" s="20"/>
      <c r="W1513" s="135">
        <f t="array" ref="W1513">SUM(($D1513=W$25)*($G1513="CM")*($H1513:$P1513))</f>
        <v>84.62</v>
      </c>
      <c r="X1513" s="135">
        <f t="array" ref="X1513">SUM(($D1513=W$25)*($G1513&lt;&gt;"CM")*($H1513:$P1513))</f>
        <v>0</v>
      </c>
      <c r="AA1513" s="135">
        <f t="array" ref="AA1513">SUM(($D1513=AA$25)*($G1513="CM")*(H1513+I1513+J1513+K1513+L1513+N1513))</f>
        <v>0</v>
      </c>
      <c r="AB1513" s="135">
        <f t="array" ref="AB1513">SUM(($D1513=AA$25)*($G1513&lt;&gt;"CM")*(H1513+I1513+J1513+K1513+L1513+N1513))</f>
        <v>0</v>
      </c>
    </row>
    <row r="1514" spans="1:28" ht="15.75" thickBot="1" x14ac:dyDescent="0.3">
      <c r="A1514" s="18" t="s">
        <v>22</v>
      </c>
      <c r="B1514" s="18" t="s">
        <v>22</v>
      </c>
      <c r="C1514" s="18" t="s">
        <v>187</v>
      </c>
      <c r="D1514" s="27" t="s">
        <v>271</v>
      </c>
      <c r="E1514" s="18" t="s">
        <v>188</v>
      </c>
      <c r="F1514" s="19">
        <v>42776</v>
      </c>
      <c r="G1514" s="27" t="s">
        <v>274</v>
      </c>
      <c r="H1514" s="21"/>
      <c r="I1514" s="21"/>
      <c r="J1514" s="23">
        <v>80.34</v>
      </c>
      <c r="K1514" s="21"/>
      <c r="L1514" s="21"/>
      <c r="M1514" s="21"/>
      <c r="N1514" s="21"/>
      <c r="O1514" s="23">
        <v>-0.19</v>
      </c>
      <c r="P1514" s="23">
        <v>-0.11</v>
      </c>
      <c r="Q1514" s="28">
        <f t="shared" si="48"/>
        <v>-0.3</v>
      </c>
      <c r="R1514" s="23">
        <v>4.8499999999999996</v>
      </c>
      <c r="S1514" s="21"/>
      <c r="T1514" s="28">
        <f t="shared" si="49"/>
        <v>4.8499999999999996</v>
      </c>
      <c r="U1514" s="21"/>
      <c r="W1514" s="135">
        <f t="array" ref="W1514">SUM(($D1514=W$25)*($G1514="CM")*($H1514:$P1514))</f>
        <v>0</v>
      </c>
      <c r="X1514" s="135">
        <f t="array" ref="X1514">SUM(($D1514=W$25)*($G1514&lt;&gt;"CM")*($H1514:$P1514))</f>
        <v>80.040000000000006</v>
      </c>
      <c r="AA1514" s="135">
        <f t="array" ref="AA1514">SUM(($D1514=AA$25)*($G1514="CM")*(H1514+I1514+J1514+K1514+L1514+N1514))</f>
        <v>0</v>
      </c>
      <c r="AB1514" s="135">
        <f t="array" ref="AB1514">SUM(($D1514=AA$25)*($G1514&lt;&gt;"CM")*(H1514+I1514+J1514+K1514+L1514+N1514))</f>
        <v>0</v>
      </c>
    </row>
    <row r="1515" spans="1:28" ht="15.75" thickBot="1" x14ac:dyDescent="0.3">
      <c r="A1515" s="18" t="s">
        <v>22</v>
      </c>
      <c r="B1515" s="18" t="s">
        <v>22</v>
      </c>
      <c r="C1515" s="18" t="s">
        <v>187</v>
      </c>
      <c r="D1515" s="27" t="s">
        <v>271</v>
      </c>
      <c r="E1515" s="18" t="s">
        <v>188</v>
      </c>
      <c r="F1515" s="19">
        <v>42799</v>
      </c>
      <c r="G1515" s="27" t="s">
        <v>274</v>
      </c>
      <c r="H1515" s="20"/>
      <c r="I1515" s="20"/>
      <c r="J1515" s="22">
        <v>56.71</v>
      </c>
      <c r="K1515" s="20"/>
      <c r="L1515" s="20"/>
      <c r="M1515" s="20"/>
      <c r="N1515" s="20"/>
      <c r="O1515" s="22">
        <v>0.03</v>
      </c>
      <c r="P1515" s="22">
        <v>-0.05</v>
      </c>
      <c r="Q1515" s="28">
        <f t="shared" si="48"/>
        <v>-2.0000000000000004E-2</v>
      </c>
      <c r="R1515" s="22">
        <v>3.08</v>
      </c>
      <c r="S1515" s="20"/>
      <c r="T1515" s="28">
        <f t="shared" si="49"/>
        <v>3.08</v>
      </c>
      <c r="U1515" s="20"/>
      <c r="W1515" s="135">
        <f t="array" ref="W1515">SUM(($D1515=W$25)*($G1515="CM")*($H1515:$P1515))</f>
        <v>0</v>
      </c>
      <c r="X1515" s="135">
        <f t="array" ref="X1515">SUM(($D1515=W$25)*($G1515&lt;&gt;"CM")*($H1515:$P1515))</f>
        <v>56.690000000000005</v>
      </c>
      <c r="AA1515" s="135">
        <f t="array" ref="AA1515">SUM(($D1515=AA$25)*($G1515="CM")*(H1515+I1515+J1515+K1515+L1515+N1515))</f>
        <v>0</v>
      </c>
      <c r="AB1515" s="135">
        <f t="array" ref="AB1515">SUM(($D1515=AA$25)*($G1515&lt;&gt;"CM")*(H1515+I1515+J1515+K1515+L1515+N1515))</f>
        <v>0</v>
      </c>
    </row>
    <row r="1516" spans="1:28" ht="15.75" thickBot="1" x14ac:dyDescent="0.3">
      <c r="A1516" s="18" t="s">
        <v>22</v>
      </c>
      <c r="B1516" s="18" t="s">
        <v>22</v>
      </c>
      <c r="C1516" s="18" t="s">
        <v>187</v>
      </c>
      <c r="D1516" s="27" t="s">
        <v>271</v>
      </c>
      <c r="E1516" s="18" t="s">
        <v>188</v>
      </c>
      <c r="F1516" s="19">
        <v>42800</v>
      </c>
      <c r="G1516" s="27" t="s">
        <v>274</v>
      </c>
      <c r="H1516" s="21"/>
      <c r="I1516" s="21"/>
      <c r="J1516" s="23">
        <v>6.1</v>
      </c>
      <c r="K1516" s="21"/>
      <c r="L1516" s="21"/>
      <c r="M1516" s="21"/>
      <c r="N1516" s="21"/>
      <c r="O1516" s="23">
        <v>0.01</v>
      </c>
      <c r="P1516" s="23">
        <v>-0.01</v>
      </c>
      <c r="Q1516" s="28">
        <f t="shared" si="48"/>
        <v>0</v>
      </c>
      <c r="R1516" s="23">
        <v>0.34</v>
      </c>
      <c r="S1516" s="21"/>
      <c r="T1516" s="28">
        <f t="shared" si="49"/>
        <v>0.34</v>
      </c>
      <c r="U1516" s="21"/>
      <c r="W1516" s="135">
        <f t="array" ref="W1516">SUM(($D1516=W$25)*($G1516="CM")*($H1516:$P1516))</f>
        <v>0</v>
      </c>
      <c r="X1516" s="135">
        <f t="array" ref="X1516">SUM(($D1516=W$25)*($G1516&lt;&gt;"CM")*($H1516:$P1516))</f>
        <v>6.1</v>
      </c>
      <c r="AA1516" s="135">
        <f t="array" ref="AA1516">SUM(($D1516=AA$25)*($G1516="CM")*(H1516+I1516+J1516+K1516+L1516+N1516))</f>
        <v>0</v>
      </c>
      <c r="AB1516" s="135">
        <f t="array" ref="AB1516">SUM(($D1516=AA$25)*($G1516&lt;&gt;"CM")*(H1516+I1516+J1516+K1516+L1516+N1516))</f>
        <v>0</v>
      </c>
    </row>
    <row r="1517" spans="1:28" ht="15.75" thickBot="1" x14ac:dyDescent="0.3">
      <c r="A1517" s="18" t="s">
        <v>22</v>
      </c>
      <c r="B1517" s="18" t="s">
        <v>22</v>
      </c>
      <c r="C1517" s="18" t="s">
        <v>187</v>
      </c>
      <c r="D1517" s="27" t="s">
        <v>271</v>
      </c>
      <c r="E1517" s="18" t="s">
        <v>188</v>
      </c>
      <c r="F1517" s="19">
        <v>42804</v>
      </c>
      <c r="G1517" s="27" t="s">
        <v>274</v>
      </c>
      <c r="H1517" s="20"/>
      <c r="I1517" s="20"/>
      <c r="J1517" s="22">
        <v>141.78</v>
      </c>
      <c r="K1517" s="20"/>
      <c r="L1517" s="20"/>
      <c r="M1517" s="20"/>
      <c r="N1517" s="20"/>
      <c r="O1517" s="22">
        <v>0.05</v>
      </c>
      <c r="P1517" s="22">
        <v>-0.11</v>
      </c>
      <c r="Q1517" s="28">
        <f t="shared" si="48"/>
        <v>-0.06</v>
      </c>
      <c r="R1517" s="22">
        <v>7.71</v>
      </c>
      <c r="S1517" s="20"/>
      <c r="T1517" s="28">
        <f t="shared" si="49"/>
        <v>7.71</v>
      </c>
      <c r="U1517" s="20"/>
      <c r="W1517" s="135">
        <f t="array" ref="W1517">SUM(($D1517=W$25)*($G1517="CM")*($H1517:$P1517))</f>
        <v>0</v>
      </c>
      <c r="X1517" s="135">
        <f t="array" ref="X1517">SUM(($D1517=W$25)*($G1517&lt;&gt;"CM")*($H1517:$P1517))</f>
        <v>141.72</v>
      </c>
      <c r="AA1517" s="135">
        <f t="array" ref="AA1517">SUM(($D1517=AA$25)*($G1517="CM")*(H1517+I1517+J1517+K1517+L1517+N1517))</f>
        <v>0</v>
      </c>
      <c r="AB1517" s="135">
        <f t="array" ref="AB1517">SUM(($D1517=AA$25)*($G1517&lt;&gt;"CM")*(H1517+I1517+J1517+K1517+L1517+N1517))</f>
        <v>0</v>
      </c>
    </row>
    <row r="1518" spans="1:28" ht="15.75" thickBot="1" x14ac:dyDescent="0.3">
      <c r="A1518" s="18" t="s">
        <v>22</v>
      </c>
      <c r="B1518" s="18" t="s">
        <v>22</v>
      </c>
      <c r="C1518" s="18" t="s">
        <v>187</v>
      </c>
      <c r="D1518" s="27" t="s">
        <v>271</v>
      </c>
      <c r="E1518" s="18" t="s">
        <v>188</v>
      </c>
      <c r="F1518" s="19">
        <v>42828</v>
      </c>
      <c r="G1518" s="27" t="s">
        <v>273</v>
      </c>
      <c r="H1518" s="21"/>
      <c r="I1518" s="21"/>
      <c r="J1518" s="23">
        <v>3095.53</v>
      </c>
      <c r="K1518" s="21"/>
      <c r="L1518" s="21"/>
      <c r="M1518" s="21"/>
      <c r="N1518" s="21"/>
      <c r="O1518" s="23">
        <v>-10.31</v>
      </c>
      <c r="P1518" s="23">
        <v>-0.79</v>
      </c>
      <c r="Q1518" s="28">
        <f t="shared" si="48"/>
        <v>-11.100000000000001</v>
      </c>
      <c r="R1518" s="23">
        <v>204.49</v>
      </c>
      <c r="S1518" s="21"/>
      <c r="T1518" s="28">
        <f t="shared" si="49"/>
        <v>204.49</v>
      </c>
      <c r="U1518" s="21"/>
      <c r="W1518" s="135">
        <f t="array" ref="W1518">SUM(($D1518=W$25)*($G1518="CM")*($H1518:$P1518))</f>
        <v>3084.4300000000003</v>
      </c>
      <c r="X1518" s="135">
        <f t="array" ref="X1518">SUM(($D1518=W$25)*($G1518&lt;&gt;"CM")*($H1518:$P1518))</f>
        <v>0</v>
      </c>
      <c r="AA1518" s="135">
        <f t="array" ref="AA1518">SUM(($D1518=AA$25)*($G1518="CM")*(H1518+I1518+J1518+K1518+L1518+N1518))</f>
        <v>0</v>
      </c>
      <c r="AB1518" s="135">
        <f t="array" ref="AB1518">SUM(($D1518=AA$25)*($G1518&lt;&gt;"CM")*(H1518+I1518+J1518+K1518+L1518+N1518))</f>
        <v>0</v>
      </c>
    </row>
    <row r="1519" spans="1:28" ht="15.75" thickBot="1" x14ac:dyDescent="0.3">
      <c r="A1519" s="18" t="s">
        <v>22</v>
      </c>
      <c r="B1519" s="18" t="s">
        <v>22</v>
      </c>
      <c r="C1519" s="18" t="s">
        <v>187</v>
      </c>
      <c r="D1519" s="27" t="s">
        <v>271</v>
      </c>
      <c r="E1519" s="18" t="s">
        <v>188</v>
      </c>
      <c r="F1519" s="19">
        <v>42829</v>
      </c>
      <c r="G1519" s="27" t="s">
        <v>273</v>
      </c>
      <c r="H1519" s="20"/>
      <c r="I1519" s="20"/>
      <c r="J1519" s="22">
        <v>236.3</v>
      </c>
      <c r="K1519" s="20"/>
      <c r="L1519" s="20"/>
      <c r="M1519" s="20"/>
      <c r="N1519" s="20"/>
      <c r="O1519" s="22">
        <v>-0.77</v>
      </c>
      <c r="P1519" s="22">
        <v>-7.0000000000000007E-2</v>
      </c>
      <c r="Q1519" s="28">
        <f t="shared" si="48"/>
        <v>-0.84000000000000008</v>
      </c>
      <c r="R1519" s="22">
        <v>15.61</v>
      </c>
      <c r="S1519" s="20"/>
      <c r="T1519" s="28">
        <f t="shared" si="49"/>
        <v>15.61</v>
      </c>
      <c r="U1519" s="20"/>
      <c r="W1519" s="135">
        <f t="array" ref="W1519">SUM(($D1519=W$25)*($G1519="CM")*($H1519:$P1519))</f>
        <v>235.46</v>
      </c>
      <c r="X1519" s="135">
        <f t="array" ref="X1519">SUM(($D1519=W$25)*($G1519&lt;&gt;"CM")*($H1519:$P1519))</f>
        <v>0</v>
      </c>
      <c r="AA1519" s="135">
        <f t="array" ref="AA1519">SUM(($D1519=AA$25)*($G1519="CM")*(H1519+I1519+J1519+K1519+L1519+N1519))</f>
        <v>0</v>
      </c>
      <c r="AB1519" s="135">
        <f t="array" ref="AB1519">SUM(($D1519=AA$25)*($G1519&lt;&gt;"CM")*(H1519+I1519+J1519+K1519+L1519+N1519))</f>
        <v>0</v>
      </c>
    </row>
    <row r="1520" spans="1:28" ht="15.75" thickBot="1" x14ac:dyDescent="0.3">
      <c r="A1520" s="18" t="s">
        <v>22</v>
      </c>
      <c r="B1520" s="18" t="s">
        <v>22</v>
      </c>
      <c r="C1520" s="18" t="s">
        <v>187</v>
      </c>
      <c r="D1520" s="27" t="s">
        <v>271</v>
      </c>
      <c r="E1520" s="18" t="s">
        <v>188</v>
      </c>
      <c r="F1520" s="19">
        <v>42830</v>
      </c>
      <c r="G1520" s="27" t="s">
        <v>273</v>
      </c>
      <c r="H1520" s="21"/>
      <c r="I1520" s="21"/>
      <c r="J1520" s="23">
        <v>5860.24</v>
      </c>
      <c r="K1520" s="21"/>
      <c r="L1520" s="21"/>
      <c r="M1520" s="21"/>
      <c r="N1520" s="21"/>
      <c r="O1520" s="23">
        <v>-20.64</v>
      </c>
      <c r="P1520" s="23">
        <v>-1.63</v>
      </c>
      <c r="Q1520" s="28">
        <f t="shared" si="48"/>
        <v>-22.27</v>
      </c>
      <c r="R1520" s="23">
        <v>387.04</v>
      </c>
      <c r="S1520" s="21"/>
      <c r="T1520" s="28">
        <f t="shared" si="49"/>
        <v>387.04</v>
      </c>
      <c r="U1520" s="21"/>
      <c r="W1520" s="135">
        <f t="array" ref="W1520">SUM(($D1520=W$25)*($G1520="CM")*($H1520:$P1520))</f>
        <v>5837.9699999999993</v>
      </c>
      <c r="X1520" s="135">
        <f t="array" ref="X1520">SUM(($D1520=W$25)*($G1520&lt;&gt;"CM")*($H1520:$P1520))</f>
        <v>0</v>
      </c>
      <c r="AA1520" s="135">
        <f t="array" ref="AA1520">SUM(($D1520=AA$25)*($G1520="CM")*(H1520+I1520+J1520+K1520+L1520+N1520))</f>
        <v>0</v>
      </c>
      <c r="AB1520" s="135">
        <f t="array" ref="AB1520">SUM(($D1520=AA$25)*($G1520&lt;&gt;"CM")*(H1520+I1520+J1520+K1520+L1520+N1520))</f>
        <v>0</v>
      </c>
    </row>
    <row r="1521" spans="1:28" ht="15.75" thickBot="1" x14ac:dyDescent="0.3">
      <c r="A1521" s="18" t="s">
        <v>22</v>
      </c>
      <c r="B1521" s="18" t="s">
        <v>22</v>
      </c>
      <c r="C1521" s="18" t="s">
        <v>187</v>
      </c>
      <c r="D1521" s="27" t="s">
        <v>271</v>
      </c>
      <c r="E1521" s="18" t="s">
        <v>188</v>
      </c>
      <c r="F1521" s="19">
        <v>42831</v>
      </c>
      <c r="G1521" s="27" t="s">
        <v>273</v>
      </c>
      <c r="H1521" s="20"/>
      <c r="I1521" s="20"/>
      <c r="J1521" s="22">
        <v>6036.97</v>
      </c>
      <c r="K1521" s="20"/>
      <c r="L1521" s="20"/>
      <c r="M1521" s="20"/>
      <c r="N1521" s="20"/>
      <c r="O1521" s="22">
        <v>-19.72</v>
      </c>
      <c r="P1521" s="22">
        <v>-1.55</v>
      </c>
      <c r="Q1521" s="28">
        <f t="shared" si="48"/>
        <v>-21.27</v>
      </c>
      <c r="R1521" s="22">
        <v>398.79</v>
      </c>
      <c r="S1521" s="20"/>
      <c r="T1521" s="28">
        <f t="shared" si="49"/>
        <v>398.79</v>
      </c>
      <c r="U1521" s="20"/>
      <c r="W1521" s="135">
        <f t="array" ref="W1521">SUM(($D1521=W$25)*($G1521="CM")*($H1521:$P1521))</f>
        <v>6015.7</v>
      </c>
      <c r="X1521" s="135">
        <f t="array" ref="X1521">SUM(($D1521=W$25)*($G1521&lt;&gt;"CM")*($H1521:$P1521))</f>
        <v>0</v>
      </c>
      <c r="AA1521" s="135">
        <f t="array" ref="AA1521">SUM(($D1521=AA$25)*($G1521="CM")*(H1521+I1521+J1521+K1521+L1521+N1521))</f>
        <v>0</v>
      </c>
      <c r="AB1521" s="135">
        <f t="array" ref="AB1521">SUM(($D1521=AA$25)*($G1521&lt;&gt;"CM")*(H1521+I1521+J1521+K1521+L1521+N1521))</f>
        <v>0</v>
      </c>
    </row>
    <row r="1522" spans="1:28" ht="15.75" thickBot="1" x14ac:dyDescent="0.3">
      <c r="A1522" s="18" t="s">
        <v>22</v>
      </c>
      <c r="B1522" s="18" t="s">
        <v>22</v>
      </c>
      <c r="C1522" s="18" t="s">
        <v>187</v>
      </c>
      <c r="D1522" s="27" t="s">
        <v>271</v>
      </c>
      <c r="E1522" s="18" t="s">
        <v>188</v>
      </c>
      <c r="F1522" s="19">
        <v>42832</v>
      </c>
      <c r="G1522" s="27" t="s">
        <v>273</v>
      </c>
      <c r="H1522" s="21"/>
      <c r="I1522" s="21"/>
      <c r="J1522" s="23">
        <v>3213.68</v>
      </c>
      <c r="K1522" s="21"/>
      <c r="L1522" s="21"/>
      <c r="M1522" s="21"/>
      <c r="N1522" s="21"/>
      <c r="O1522" s="23">
        <v>-10.43</v>
      </c>
      <c r="P1522" s="23">
        <v>-0.84</v>
      </c>
      <c r="Q1522" s="28">
        <f t="shared" si="48"/>
        <v>-11.27</v>
      </c>
      <c r="R1522" s="23">
        <v>212.33</v>
      </c>
      <c r="S1522" s="21"/>
      <c r="T1522" s="28">
        <f t="shared" si="49"/>
        <v>212.33</v>
      </c>
      <c r="U1522" s="21"/>
      <c r="W1522" s="135">
        <f t="array" ref="W1522">SUM(($D1522=W$25)*($G1522="CM")*($H1522:$P1522))</f>
        <v>3202.41</v>
      </c>
      <c r="X1522" s="135">
        <f t="array" ref="X1522">SUM(($D1522=W$25)*($G1522&lt;&gt;"CM")*($H1522:$P1522))</f>
        <v>0</v>
      </c>
      <c r="AA1522" s="135">
        <f t="array" ref="AA1522">SUM(($D1522=AA$25)*($G1522="CM")*(H1522+I1522+J1522+K1522+L1522+N1522))</f>
        <v>0</v>
      </c>
      <c r="AB1522" s="135">
        <f t="array" ref="AB1522">SUM(($D1522=AA$25)*($G1522&lt;&gt;"CM")*(H1522+I1522+J1522+K1522+L1522+N1522))</f>
        <v>0</v>
      </c>
    </row>
    <row r="1523" spans="1:28" ht="15.75" thickBot="1" x14ac:dyDescent="0.3">
      <c r="A1523" s="18" t="s">
        <v>22</v>
      </c>
      <c r="B1523" s="18" t="s">
        <v>22</v>
      </c>
      <c r="C1523" s="18" t="s">
        <v>187</v>
      </c>
      <c r="D1523" s="27" t="s">
        <v>271</v>
      </c>
      <c r="E1523" s="18" t="s">
        <v>188</v>
      </c>
      <c r="F1523" s="19">
        <v>42833</v>
      </c>
      <c r="G1523" s="27" t="s">
        <v>273</v>
      </c>
      <c r="H1523" s="20"/>
      <c r="I1523" s="20"/>
      <c r="J1523" s="22">
        <v>3284.57</v>
      </c>
      <c r="K1523" s="20"/>
      <c r="L1523" s="20"/>
      <c r="M1523" s="20"/>
      <c r="N1523" s="20"/>
      <c r="O1523" s="22">
        <v>-10.65</v>
      </c>
      <c r="P1523" s="22">
        <v>-0.84</v>
      </c>
      <c r="Q1523" s="28">
        <f t="shared" si="48"/>
        <v>-11.49</v>
      </c>
      <c r="R1523" s="22">
        <v>216.98</v>
      </c>
      <c r="S1523" s="20"/>
      <c r="T1523" s="28">
        <f t="shared" si="49"/>
        <v>216.98</v>
      </c>
      <c r="U1523" s="20"/>
      <c r="W1523" s="135">
        <f t="array" ref="W1523">SUM(($D1523=W$25)*($G1523="CM")*($H1523:$P1523))</f>
        <v>3273.08</v>
      </c>
      <c r="X1523" s="135">
        <f t="array" ref="X1523">SUM(($D1523=W$25)*($G1523&lt;&gt;"CM")*($H1523:$P1523))</f>
        <v>0</v>
      </c>
      <c r="AA1523" s="135">
        <f t="array" ref="AA1523">SUM(($D1523=AA$25)*($G1523="CM")*(H1523+I1523+J1523+K1523+L1523+N1523))</f>
        <v>0</v>
      </c>
      <c r="AB1523" s="135">
        <f t="array" ref="AB1523">SUM(($D1523=AA$25)*($G1523&lt;&gt;"CM")*(H1523+I1523+J1523+K1523+L1523+N1523))</f>
        <v>0</v>
      </c>
    </row>
    <row r="1524" spans="1:28" ht="15.75" thickBot="1" x14ac:dyDescent="0.3">
      <c r="A1524" s="18" t="s">
        <v>22</v>
      </c>
      <c r="B1524" s="18" t="s">
        <v>22</v>
      </c>
      <c r="C1524" s="18" t="s">
        <v>187</v>
      </c>
      <c r="D1524" s="27" t="s">
        <v>271</v>
      </c>
      <c r="E1524" s="18" t="s">
        <v>188</v>
      </c>
      <c r="F1524" s="19">
        <v>42834</v>
      </c>
      <c r="G1524" s="27" t="s">
        <v>273</v>
      </c>
      <c r="H1524" s="21"/>
      <c r="I1524" s="21"/>
      <c r="J1524" s="23">
        <v>1843.14</v>
      </c>
      <c r="K1524" s="21"/>
      <c r="L1524" s="21"/>
      <c r="M1524" s="21"/>
      <c r="N1524" s="21"/>
      <c r="O1524" s="23">
        <v>-5.98</v>
      </c>
      <c r="P1524" s="23">
        <v>-0.46</v>
      </c>
      <c r="Q1524" s="28">
        <f t="shared" si="48"/>
        <v>-6.44</v>
      </c>
      <c r="R1524" s="23">
        <v>121.77</v>
      </c>
      <c r="S1524" s="21"/>
      <c r="T1524" s="28">
        <f t="shared" si="49"/>
        <v>121.77</v>
      </c>
      <c r="U1524" s="21"/>
      <c r="W1524" s="135">
        <f t="array" ref="W1524">SUM(($D1524=W$25)*($G1524="CM")*($H1524:$P1524))</f>
        <v>1836.7</v>
      </c>
      <c r="X1524" s="135">
        <f t="array" ref="X1524">SUM(($D1524=W$25)*($G1524&lt;&gt;"CM")*($H1524:$P1524))</f>
        <v>0</v>
      </c>
      <c r="AA1524" s="135">
        <f t="array" ref="AA1524">SUM(($D1524=AA$25)*($G1524="CM")*(H1524+I1524+J1524+K1524+L1524+N1524))</f>
        <v>0</v>
      </c>
      <c r="AB1524" s="135">
        <f t="array" ref="AB1524">SUM(($D1524=AA$25)*($G1524&lt;&gt;"CM")*(H1524+I1524+J1524+K1524+L1524+N1524))</f>
        <v>0</v>
      </c>
    </row>
    <row r="1525" spans="1:28" ht="15.75" thickBot="1" x14ac:dyDescent="0.3">
      <c r="A1525" s="18" t="s">
        <v>22</v>
      </c>
      <c r="B1525" s="18" t="s">
        <v>22</v>
      </c>
      <c r="C1525" s="18" t="s">
        <v>187</v>
      </c>
      <c r="D1525" s="27" t="s">
        <v>271</v>
      </c>
      <c r="E1525" s="18" t="s">
        <v>188</v>
      </c>
      <c r="F1525" s="19">
        <v>42835</v>
      </c>
      <c r="G1525" s="27" t="s">
        <v>273</v>
      </c>
      <c r="H1525" s="20"/>
      <c r="I1525" s="20"/>
      <c r="J1525" s="22">
        <v>1276.02</v>
      </c>
      <c r="K1525" s="20"/>
      <c r="L1525" s="20"/>
      <c r="M1525" s="20"/>
      <c r="N1525" s="20"/>
      <c r="O1525" s="22">
        <v>-4.3899999999999997</v>
      </c>
      <c r="P1525" s="22">
        <v>-0.34</v>
      </c>
      <c r="Q1525" s="28">
        <f t="shared" si="48"/>
        <v>-4.7299999999999995</v>
      </c>
      <c r="R1525" s="22">
        <v>84.29</v>
      </c>
      <c r="S1525" s="20"/>
      <c r="T1525" s="28">
        <f t="shared" si="49"/>
        <v>84.29</v>
      </c>
      <c r="U1525" s="20"/>
      <c r="W1525" s="135">
        <f t="array" ref="W1525">SUM(($D1525=W$25)*($G1525="CM")*($H1525:$P1525))</f>
        <v>1271.29</v>
      </c>
      <c r="X1525" s="135">
        <f t="array" ref="X1525">SUM(($D1525=W$25)*($G1525&lt;&gt;"CM")*($H1525:$P1525))</f>
        <v>0</v>
      </c>
      <c r="AA1525" s="135">
        <f t="array" ref="AA1525">SUM(($D1525=AA$25)*($G1525="CM")*(H1525+I1525+J1525+K1525+L1525+N1525))</f>
        <v>0</v>
      </c>
      <c r="AB1525" s="135">
        <f t="array" ref="AB1525">SUM(($D1525=AA$25)*($G1525&lt;&gt;"CM")*(H1525+I1525+J1525+K1525+L1525+N1525))</f>
        <v>0</v>
      </c>
    </row>
    <row r="1526" spans="1:28" ht="15.75" thickBot="1" x14ac:dyDescent="0.3">
      <c r="A1526" s="18" t="s">
        <v>22</v>
      </c>
      <c r="B1526" s="18" t="s">
        <v>22</v>
      </c>
      <c r="C1526" s="18" t="s">
        <v>187</v>
      </c>
      <c r="D1526" s="27" t="s">
        <v>271</v>
      </c>
      <c r="E1526" s="18" t="s">
        <v>188</v>
      </c>
      <c r="F1526" s="19">
        <v>42836</v>
      </c>
      <c r="G1526" s="27" t="s">
        <v>273</v>
      </c>
      <c r="H1526" s="21"/>
      <c r="I1526" s="21"/>
      <c r="J1526" s="23">
        <v>3978.08</v>
      </c>
      <c r="K1526" s="21"/>
      <c r="L1526" s="21"/>
      <c r="M1526" s="21"/>
      <c r="N1526" s="21"/>
      <c r="O1526" s="23">
        <v>-12.67</v>
      </c>
      <c r="P1526" s="23">
        <v>-1.01</v>
      </c>
      <c r="Q1526" s="28">
        <f t="shared" si="48"/>
        <v>-13.68</v>
      </c>
      <c r="R1526" s="23">
        <v>262.8</v>
      </c>
      <c r="S1526" s="21"/>
      <c r="T1526" s="28">
        <f t="shared" si="49"/>
        <v>262.8</v>
      </c>
      <c r="U1526" s="21"/>
      <c r="W1526" s="135">
        <f t="array" ref="W1526">SUM(($D1526=W$25)*($G1526="CM")*($H1526:$P1526))</f>
        <v>3964.3999999999996</v>
      </c>
      <c r="X1526" s="135">
        <f t="array" ref="X1526">SUM(($D1526=W$25)*($G1526&lt;&gt;"CM")*($H1526:$P1526))</f>
        <v>0</v>
      </c>
      <c r="AA1526" s="135">
        <f t="array" ref="AA1526">SUM(($D1526=AA$25)*($G1526="CM")*(H1526+I1526+J1526+K1526+L1526+N1526))</f>
        <v>0</v>
      </c>
      <c r="AB1526" s="135">
        <f t="array" ref="AB1526">SUM(($D1526=AA$25)*($G1526&lt;&gt;"CM")*(H1526+I1526+J1526+K1526+L1526+N1526))</f>
        <v>0</v>
      </c>
    </row>
    <row r="1527" spans="1:28" ht="15.75" thickBot="1" x14ac:dyDescent="0.3">
      <c r="A1527" s="18" t="s">
        <v>22</v>
      </c>
      <c r="B1527" s="18" t="s">
        <v>22</v>
      </c>
      <c r="C1527" s="18" t="s">
        <v>187</v>
      </c>
      <c r="D1527" s="27" t="s">
        <v>271</v>
      </c>
      <c r="E1527" s="18" t="s">
        <v>188</v>
      </c>
      <c r="F1527" s="19">
        <v>42837</v>
      </c>
      <c r="G1527" s="27" t="s">
        <v>273</v>
      </c>
      <c r="H1527" s="20"/>
      <c r="I1527" s="20"/>
      <c r="J1527" s="22">
        <v>330.82</v>
      </c>
      <c r="K1527" s="20"/>
      <c r="L1527" s="20"/>
      <c r="M1527" s="20"/>
      <c r="N1527" s="20"/>
      <c r="O1527" s="22">
        <v>-1.04</v>
      </c>
      <c r="P1527" s="22">
        <v>-0.08</v>
      </c>
      <c r="Q1527" s="28">
        <f t="shared" si="48"/>
        <v>-1.1200000000000001</v>
      </c>
      <c r="R1527" s="22">
        <v>21.85</v>
      </c>
      <c r="S1527" s="20"/>
      <c r="T1527" s="28">
        <f t="shared" si="49"/>
        <v>21.85</v>
      </c>
      <c r="U1527" s="20"/>
      <c r="W1527" s="135">
        <f t="array" ref="W1527">SUM(($D1527=W$25)*($G1527="CM")*($H1527:$P1527))</f>
        <v>329.7</v>
      </c>
      <c r="X1527" s="135">
        <f t="array" ref="X1527">SUM(($D1527=W$25)*($G1527&lt;&gt;"CM")*($H1527:$P1527))</f>
        <v>0</v>
      </c>
      <c r="AA1527" s="135">
        <f t="array" ref="AA1527">SUM(($D1527=AA$25)*($G1527="CM")*(H1527+I1527+J1527+K1527+L1527+N1527))</f>
        <v>0</v>
      </c>
      <c r="AB1527" s="135">
        <f t="array" ref="AB1527">SUM(($D1527=AA$25)*($G1527&lt;&gt;"CM")*(H1527+I1527+J1527+K1527+L1527+N1527))</f>
        <v>0</v>
      </c>
    </row>
    <row r="1528" spans="1:28" ht="15.75" thickBot="1" x14ac:dyDescent="0.3">
      <c r="A1528" s="18" t="s">
        <v>22</v>
      </c>
      <c r="B1528" s="18" t="s">
        <v>22</v>
      </c>
      <c r="C1528" s="18" t="s">
        <v>187</v>
      </c>
      <c r="D1528" s="27" t="s">
        <v>271</v>
      </c>
      <c r="E1528" s="18" t="s">
        <v>188</v>
      </c>
      <c r="F1528" s="19">
        <v>42838</v>
      </c>
      <c r="G1528" s="27" t="s">
        <v>273</v>
      </c>
      <c r="H1528" s="21"/>
      <c r="I1528" s="21"/>
      <c r="J1528" s="23">
        <v>1346.91</v>
      </c>
      <c r="K1528" s="21"/>
      <c r="L1528" s="21"/>
      <c r="M1528" s="21"/>
      <c r="N1528" s="21"/>
      <c r="O1528" s="23">
        <v>-4.25</v>
      </c>
      <c r="P1528" s="23">
        <v>-0.35</v>
      </c>
      <c r="Q1528" s="28">
        <f t="shared" si="48"/>
        <v>-4.5999999999999996</v>
      </c>
      <c r="R1528" s="23">
        <v>88.97</v>
      </c>
      <c r="S1528" s="21"/>
      <c r="T1528" s="28">
        <f t="shared" si="49"/>
        <v>88.97</v>
      </c>
      <c r="U1528" s="21"/>
      <c r="W1528" s="135">
        <f t="array" ref="W1528">SUM(($D1528=W$25)*($G1528="CM")*($H1528:$P1528))</f>
        <v>1342.3100000000002</v>
      </c>
      <c r="X1528" s="135">
        <f t="array" ref="X1528">SUM(($D1528=W$25)*($G1528&lt;&gt;"CM")*($H1528:$P1528))</f>
        <v>0</v>
      </c>
      <c r="AA1528" s="135">
        <f t="array" ref="AA1528">SUM(($D1528=AA$25)*($G1528="CM")*(H1528+I1528+J1528+K1528+L1528+N1528))</f>
        <v>0</v>
      </c>
      <c r="AB1528" s="135">
        <f t="array" ref="AB1528">SUM(($D1528=AA$25)*($G1528&lt;&gt;"CM")*(H1528+I1528+J1528+K1528+L1528+N1528))</f>
        <v>0</v>
      </c>
    </row>
    <row r="1529" spans="1:28" ht="15.75" thickBot="1" x14ac:dyDescent="0.3">
      <c r="A1529" s="18" t="s">
        <v>22</v>
      </c>
      <c r="B1529" s="18" t="s">
        <v>22</v>
      </c>
      <c r="C1529" s="18" t="s">
        <v>187</v>
      </c>
      <c r="D1529" s="27" t="s">
        <v>271</v>
      </c>
      <c r="E1529" s="18" t="s">
        <v>188</v>
      </c>
      <c r="F1529" s="19">
        <v>42839</v>
      </c>
      <c r="G1529" s="27" t="s">
        <v>273</v>
      </c>
      <c r="H1529" s="20"/>
      <c r="I1529" s="20"/>
      <c r="J1529" s="22">
        <v>2150.33</v>
      </c>
      <c r="K1529" s="20"/>
      <c r="L1529" s="20"/>
      <c r="M1529" s="20"/>
      <c r="N1529" s="20"/>
      <c r="O1529" s="22">
        <v>-7.48</v>
      </c>
      <c r="P1529" s="22">
        <v>-0.56999999999999995</v>
      </c>
      <c r="Q1529" s="28">
        <f t="shared" si="48"/>
        <v>-8.0500000000000007</v>
      </c>
      <c r="R1529" s="22">
        <v>142.01</v>
      </c>
      <c r="S1529" s="20"/>
      <c r="T1529" s="28">
        <f t="shared" si="49"/>
        <v>142.01</v>
      </c>
      <c r="U1529" s="20"/>
      <c r="W1529" s="135">
        <f t="array" ref="W1529">SUM(($D1529=W$25)*($G1529="CM")*($H1529:$P1529))</f>
        <v>2142.2799999999997</v>
      </c>
      <c r="X1529" s="135">
        <f t="array" ref="X1529">SUM(($D1529=W$25)*($G1529&lt;&gt;"CM")*($H1529:$P1529))</f>
        <v>0</v>
      </c>
      <c r="AA1529" s="135">
        <f t="array" ref="AA1529">SUM(($D1529=AA$25)*($G1529="CM")*(H1529+I1529+J1529+K1529+L1529+N1529))</f>
        <v>0</v>
      </c>
      <c r="AB1529" s="135">
        <f t="array" ref="AB1529">SUM(($D1529=AA$25)*($G1529&lt;&gt;"CM")*(H1529+I1529+J1529+K1529+L1529+N1529))</f>
        <v>0</v>
      </c>
    </row>
    <row r="1530" spans="1:28" ht="15.75" thickBot="1" x14ac:dyDescent="0.3">
      <c r="A1530" s="18" t="s">
        <v>22</v>
      </c>
      <c r="B1530" s="18" t="s">
        <v>22</v>
      </c>
      <c r="C1530" s="18" t="s">
        <v>187</v>
      </c>
      <c r="D1530" s="27" t="s">
        <v>271</v>
      </c>
      <c r="E1530" s="18" t="s">
        <v>188</v>
      </c>
      <c r="F1530" s="19">
        <v>42840</v>
      </c>
      <c r="G1530" s="27" t="s">
        <v>273</v>
      </c>
      <c r="H1530" s="21"/>
      <c r="I1530" s="21"/>
      <c r="J1530" s="23">
        <v>1630.47</v>
      </c>
      <c r="K1530" s="21"/>
      <c r="L1530" s="21"/>
      <c r="M1530" s="21"/>
      <c r="N1530" s="21"/>
      <c r="O1530" s="23">
        <v>-5.63</v>
      </c>
      <c r="P1530" s="23">
        <v>-0.45</v>
      </c>
      <c r="Q1530" s="28">
        <f t="shared" si="48"/>
        <v>-6.08</v>
      </c>
      <c r="R1530" s="23">
        <v>107.68</v>
      </c>
      <c r="S1530" s="21"/>
      <c r="T1530" s="28">
        <f t="shared" si="49"/>
        <v>107.68</v>
      </c>
      <c r="U1530" s="21"/>
      <c r="W1530" s="135">
        <f t="array" ref="W1530">SUM(($D1530=W$25)*($G1530="CM")*($H1530:$P1530))</f>
        <v>1624.3899999999999</v>
      </c>
      <c r="X1530" s="135">
        <f t="array" ref="X1530">SUM(($D1530=W$25)*($G1530&lt;&gt;"CM")*($H1530:$P1530))</f>
        <v>0</v>
      </c>
      <c r="AA1530" s="135">
        <f t="array" ref="AA1530">SUM(($D1530=AA$25)*($G1530="CM")*(H1530+I1530+J1530+K1530+L1530+N1530))</f>
        <v>0</v>
      </c>
      <c r="AB1530" s="135">
        <f t="array" ref="AB1530">SUM(($D1530=AA$25)*($G1530&lt;&gt;"CM")*(H1530+I1530+J1530+K1530+L1530+N1530))</f>
        <v>0</v>
      </c>
    </row>
    <row r="1531" spans="1:28" ht="15.75" thickBot="1" x14ac:dyDescent="0.3">
      <c r="A1531" s="18" t="s">
        <v>22</v>
      </c>
      <c r="B1531" s="18" t="s">
        <v>22</v>
      </c>
      <c r="C1531" s="18" t="s">
        <v>187</v>
      </c>
      <c r="D1531" s="27" t="s">
        <v>271</v>
      </c>
      <c r="E1531" s="18" t="s">
        <v>188</v>
      </c>
      <c r="F1531" s="19">
        <v>42841</v>
      </c>
      <c r="G1531" s="27" t="s">
        <v>273</v>
      </c>
      <c r="H1531" s="20"/>
      <c r="I1531" s="20"/>
      <c r="J1531" s="22">
        <v>3709.91</v>
      </c>
      <c r="K1531" s="20"/>
      <c r="L1531" s="20"/>
      <c r="M1531" s="20"/>
      <c r="N1531" s="20"/>
      <c r="O1531" s="22">
        <v>-11.9</v>
      </c>
      <c r="P1531" s="22">
        <v>-0.93</v>
      </c>
      <c r="Q1531" s="28">
        <f t="shared" si="48"/>
        <v>-12.83</v>
      </c>
      <c r="R1531" s="22">
        <v>245.11</v>
      </c>
      <c r="S1531" s="20"/>
      <c r="T1531" s="28">
        <f t="shared" si="49"/>
        <v>245.11</v>
      </c>
      <c r="U1531" s="20"/>
      <c r="W1531" s="135">
        <f t="array" ref="W1531">SUM(($D1531=W$25)*($G1531="CM")*($H1531:$P1531))</f>
        <v>3697.08</v>
      </c>
      <c r="X1531" s="135">
        <f t="array" ref="X1531">SUM(($D1531=W$25)*($G1531&lt;&gt;"CM")*($H1531:$P1531))</f>
        <v>0</v>
      </c>
      <c r="AA1531" s="135">
        <f t="array" ref="AA1531">SUM(($D1531=AA$25)*($G1531="CM")*(H1531+I1531+J1531+K1531+L1531+N1531))</f>
        <v>0</v>
      </c>
      <c r="AB1531" s="135">
        <f t="array" ref="AB1531">SUM(($D1531=AA$25)*($G1531&lt;&gt;"CM")*(H1531+I1531+J1531+K1531+L1531+N1531))</f>
        <v>0</v>
      </c>
    </row>
    <row r="1532" spans="1:28" ht="15.75" thickBot="1" x14ac:dyDescent="0.3">
      <c r="A1532" s="18" t="s">
        <v>22</v>
      </c>
      <c r="B1532" s="18" t="s">
        <v>22</v>
      </c>
      <c r="C1532" s="18" t="s">
        <v>187</v>
      </c>
      <c r="D1532" s="27" t="s">
        <v>271</v>
      </c>
      <c r="E1532" s="18" t="s">
        <v>188</v>
      </c>
      <c r="F1532" s="19">
        <v>42842</v>
      </c>
      <c r="G1532" s="27" t="s">
        <v>273</v>
      </c>
      <c r="H1532" s="21"/>
      <c r="I1532" s="21"/>
      <c r="J1532" s="23">
        <v>3049.85</v>
      </c>
      <c r="K1532" s="21"/>
      <c r="L1532" s="21"/>
      <c r="M1532" s="21"/>
      <c r="N1532" s="21"/>
      <c r="O1532" s="23">
        <v>-9.7799999999999994</v>
      </c>
      <c r="P1532" s="23">
        <v>-0.78</v>
      </c>
      <c r="Q1532" s="28">
        <f t="shared" si="48"/>
        <v>-10.559999999999999</v>
      </c>
      <c r="R1532" s="23">
        <v>201.5</v>
      </c>
      <c r="S1532" s="21"/>
      <c r="T1532" s="28">
        <f t="shared" si="49"/>
        <v>201.5</v>
      </c>
      <c r="U1532" s="21"/>
      <c r="W1532" s="135">
        <f t="array" ref="W1532">SUM(($D1532=W$25)*($G1532="CM")*($H1532:$P1532))</f>
        <v>3039.2899999999995</v>
      </c>
      <c r="X1532" s="135">
        <f t="array" ref="X1532">SUM(($D1532=W$25)*($G1532&lt;&gt;"CM")*($H1532:$P1532))</f>
        <v>0</v>
      </c>
      <c r="AA1532" s="135">
        <f t="array" ref="AA1532">SUM(($D1532=AA$25)*($G1532="CM")*(H1532+I1532+J1532+K1532+L1532+N1532))</f>
        <v>0</v>
      </c>
      <c r="AB1532" s="135">
        <f t="array" ref="AB1532">SUM(($D1532=AA$25)*($G1532&lt;&gt;"CM")*(H1532+I1532+J1532+K1532+L1532+N1532))</f>
        <v>0</v>
      </c>
    </row>
    <row r="1533" spans="1:28" ht="15.75" thickBot="1" x14ac:dyDescent="0.3">
      <c r="A1533" s="18" t="s">
        <v>22</v>
      </c>
      <c r="B1533" s="18" t="s">
        <v>22</v>
      </c>
      <c r="C1533" s="18" t="s">
        <v>187</v>
      </c>
      <c r="D1533" s="27" t="s">
        <v>271</v>
      </c>
      <c r="E1533" s="18" t="s">
        <v>188</v>
      </c>
      <c r="F1533" s="19">
        <v>42843</v>
      </c>
      <c r="G1533" s="27" t="s">
        <v>273</v>
      </c>
      <c r="H1533" s="20"/>
      <c r="I1533" s="20"/>
      <c r="J1533" s="22">
        <v>897.94</v>
      </c>
      <c r="K1533" s="20"/>
      <c r="L1533" s="20"/>
      <c r="M1533" s="20"/>
      <c r="N1533" s="20"/>
      <c r="O1533" s="22">
        <v>-2.85</v>
      </c>
      <c r="P1533" s="22">
        <v>-0.23</v>
      </c>
      <c r="Q1533" s="28">
        <f t="shared" si="48"/>
        <v>-3.08</v>
      </c>
      <c r="R1533" s="22">
        <v>59.33</v>
      </c>
      <c r="S1533" s="20"/>
      <c r="T1533" s="28">
        <f t="shared" si="49"/>
        <v>59.33</v>
      </c>
      <c r="U1533" s="20"/>
      <c r="W1533" s="135">
        <f t="array" ref="W1533">SUM(($D1533=W$25)*($G1533="CM")*($H1533:$P1533))</f>
        <v>894.86</v>
      </c>
      <c r="X1533" s="135">
        <f t="array" ref="X1533">SUM(($D1533=W$25)*($G1533&lt;&gt;"CM")*($H1533:$P1533))</f>
        <v>0</v>
      </c>
      <c r="AA1533" s="135">
        <f t="array" ref="AA1533">SUM(($D1533=AA$25)*($G1533="CM")*(H1533+I1533+J1533+K1533+L1533+N1533))</f>
        <v>0</v>
      </c>
      <c r="AB1533" s="135">
        <f t="array" ref="AB1533">SUM(($D1533=AA$25)*($G1533&lt;&gt;"CM")*(H1533+I1533+J1533+K1533+L1533+N1533))</f>
        <v>0</v>
      </c>
    </row>
    <row r="1534" spans="1:28" ht="15.75" thickBot="1" x14ac:dyDescent="0.3">
      <c r="A1534" s="18" t="s">
        <v>22</v>
      </c>
      <c r="B1534" s="18" t="s">
        <v>22</v>
      </c>
      <c r="C1534" s="18" t="s">
        <v>187</v>
      </c>
      <c r="D1534" s="27" t="s">
        <v>271</v>
      </c>
      <c r="E1534" s="18" t="s">
        <v>188</v>
      </c>
      <c r="F1534" s="19">
        <v>42844</v>
      </c>
      <c r="G1534" s="27" t="s">
        <v>273</v>
      </c>
      <c r="H1534" s="21"/>
      <c r="I1534" s="21"/>
      <c r="J1534" s="23">
        <v>354.45</v>
      </c>
      <c r="K1534" s="21"/>
      <c r="L1534" s="21"/>
      <c r="M1534" s="21"/>
      <c r="N1534" s="21"/>
      <c r="O1534" s="23">
        <v>-1.2</v>
      </c>
      <c r="P1534" s="23">
        <v>-0.1</v>
      </c>
      <c r="Q1534" s="28">
        <f t="shared" si="48"/>
        <v>-1.3</v>
      </c>
      <c r="R1534" s="23">
        <v>23.41</v>
      </c>
      <c r="S1534" s="21"/>
      <c r="T1534" s="28">
        <f t="shared" si="49"/>
        <v>23.41</v>
      </c>
      <c r="U1534" s="21"/>
      <c r="W1534" s="135">
        <f t="array" ref="W1534">SUM(($D1534=W$25)*($G1534="CM")*($H1534:$P1534))</f>
        <v>353.15</v>
      </c>
      <c r="X1534" s="135">
        <f t="array" ref="X1534">SUM(($D1534=W$25)*($G1534&lt;&gt;"CM")*($H1534:$P1534))</f>
        <v>0</v>
      </c>
      <c r="AA1534" s="135">
        <f t="array" ref="AA1534">SUM(($D1534=AA$25)*($G1534="CM")*(H1534+I1534+J1534+K1534+L1534+N1534))</f>
        <v>0</v>
      </c>
      <c r="AB1534" s="135">
        <f t="array" ref="AB1534">SUM(($D1534=AA$25)*($G1534&lt;&gt;"CM")*(H1534+I1534+J1534+K1534+L1534+N1534))</f>
        <v>0</v>
      </c>
    </row>
    <row r="1535" spans="1:28" ht="15.75" thickBot="1" x14ac:dyDescent="0.3">
      <c r="A1535" s="18" t="s">
        <v>22</v>
      </c>
      <c r="B1535" s="18" t="s">
        <v>22</v>
      </c>
      <c r="C1535" s="18" t="s">
        <v>187</v>
      </c>
      <c r="D1535" s="27" t="s">
        <v>271</v>
      </c>
      <c r="E1535" s="18" t="s">
        <v>188</v>
      </c>
      <c r="F1535" s="19">
        <v>42845</v>
      </c>
      <c r="G1535" s="27" t="s">
        <v>273</v>
      </c>
      <c r="H1535" s="20"/>
      <c r="I1535" s="20"/>
      <c r="J1535" s="22">
        <v>1228.76</v>
      </c>
      <c r="K1535" s="20"/>
      <c r="L1535" s="20"/>
      <c r="M1535" s="20"/>
      <c r="N1535" s="20"/>
      <c r="O1535" s="22">
        <v>-4.1399999999999997</v>
      </c>
      <c r="P1535" s="22">
        <v>-0.32</v>
      </c>
      <c r="Q1535" s="28">
        <f t="shared" si="48"/>
        <v>-4.46</v>
      </c>
      <c r="R1535" s="22">
        <v>81.16</v>
      </c>
      <c r="S1535" s="20"/>
      <c r="T1535" s="28">
        <f t="shared" si="49"/>
        <v>81.16</v>
      </c>
      <c r="U1535" s="20"/>
      <c r="W1535" s="135">
        <f t="array" ref="W1535">SUM(($D1535=W$25)*($G1535="CM")*($H1535:$P1535))</f>
        <v>1224.3</v>
      </c>
      <c r="X1535" s="135">
        <f t="array" ref="X1535">SUM(($D1535=W$25)*($G1535&lt;&gt;"CM")*($H1535:$P1535))</f>
        <v>0</v>
      </c>
      <c r="AA1535" s="135">
        <f t="array" ref="AA1535">SUM(($D1535=AA$25)*($G1535="CM")*(H1535+I1535+J1535+K1535+L1535+N1535))</f>
        <v>0</v>
      </c>
      <c r="AB1535" s="135">
        <f t="array" ref="AB1535">SUM(($D1535=AA$25)*($G1535&lt;&gt;"CM")*(H1535+I1535+J1535+K1535+L1535+N1535))</f>
        <v>0</v>
      </c>
    </row>
    <row r="1536" spans="1:28" ht="15.75" thickBot="1" x14ac:dyDescent="0.3">
      <c r="A1536" s="18" t="s">
        <v>22</v>
      </c>
      <c r="B1536" s="18" t="s">
        <v>22</v>
      </c>
      <c r="C1536" s="18" t="s">
        <v>187</v>
      </c>
      <c r="D1536" s="27" t="s">
        <v>271</v>
      </c>
      <c r="E1536" s="18" t="s">
        <v>188</v>
      </c>
      <c r="F1536" s="19">
        <v>42854</v>
      </c>
      <c r="G1536" s="27" t="s">
        <v>273</v>
      </c>
      <c r="H1536" s="21"/>
      <c r="I1536" s="21"/>
      <c r="J1536" s="23">
        <v>3922.58</v>
      </c>
      <c r="K1536" s="21"/>
      <c r="L1536" s="21"/>
      <c r="M1536" s="21"/>
      <c r="N1536" s="21"/>
      <c r="O1536" s="23">
        <v>-11.84</v>
      </c>
      <c r="P1536" s="23">
        <v>-0.94</v>
      </c>
      <c r="Q1536" s="28">
        <f t="shared" si="48"/>
        <v>-12.78</v>
      </c>
      <c r="R1536" s="23">
        <v>259.2</v>
      </c>
      <c r="S1536" s="21"/>
      <c r="T1536" s="28">
        <f t="shared" si="49"/>
        <v>259.2</v>
      </c>
      <c r="U1536" s="21"/>
      <c r="W1536" s="135">
        <f t="array" ref="W1536">SUM(($D1536=W$25)*($G1536="CM")*($H1536:$P1536))</f>
        <v>3909.7999999999997</v>
      </c>
      <c r="X1536" s="135">
        <f t="array" ref="X1536">SUM(($D1536=W$25)*($G1536&lt;&gt;"CM")*($H1536:$P1536))</f>
        <v>0</v>
      </c>
      <c r="AA1536" s="135">
        <f t="array" ref="AA1536">SUM(($D1536=AA$25)*($G1536="CM")*(H1536+I1536+J1536+K1536+L1536+N1536))</f>
        <v>0</v>
      </c>
      <c r="AB1536" s="135">
        <f t="array" ref="AB1536">SUM(($D1536=AA$25)*($G1536&lt;&gt;"CM")*(H1536+I1536+J1536+K1536+L1536+N1536))</f>
        <v>0</v>
      </c>
    </row>
    <row r="1537" spans="1:28" ht="15.75" thickBot="1" x14ac:dyDescent="0.3">
      <c r="A1537" s="18" t="s">
        <v>22</v>
      </c>
      <c r="B1537" s="18" t="s">
        <v>22</v>
      </c>
      <c r="C1537" s="18" t="s">
        <v>187</v>
      </c>
      <c r="D1537" s="27" t="s">
        <v>271</v>
      </c>
      <c r="E1537" s="18" t="s">
        <v>188</v>
      </c>
      <c r="F1537" s="19">
        <v>42855</v>
      </c>
      <c r="G1537" s="27" t="s">
        <v>273</v>
      </c>
      <c r="H1537" s="20"/>
      <c r="I1537" s="20"/>
      <c r="J1537" s="22">
        <v>2244.85</v>
      </c>
      <c r="K1537" s="20"/>
      <c r="L1537" s="20"/>
      <c r="M1537" s="20"/>
      <c r="N1537" s="20"/>
      <c r="O1537" s="22">
        <v>-6.72</v>
      </c>
      <c r="P1537" s="22">
        <v>-0.56000000000000005</v>
      </c>
      <c r="Q1537" s="28">
        <f t="shared" si="48"/>
        <v>-7.2799999999999994</v>
      </c>
      <c r="R1537" s="22">
        <v>148.32</v>
      </c>
      <c r="S1537" s="20"/>
      <c r="T1537" s="28">
        <f t="shared" si="49"/>
        <v>148.32</v>
      </c>
      <c r="U1537" s="20"/>
      <c r="W1537" s="135">
        <f t="array" ref="W1537">SUM(($D1537=W$25)*($G1537="CM")*($H1537:$P1537))</f>
        <v>2237.5700000000002</v>
      </c>
      <c r="X1537" s="135">
        <f t="array" ref="X1537">SUM(($D1537=W$25)*($G1537&lt;&gt;"CM")*($H1537:$P1537))</f>
        <v>0</v>
      </c>
      <c r="AA1537" s="135">
        <f t="array" ref="AA1537">SUM(($D1537=AA$25)*($G1537="CM")*(H1537+I1537+J1537+K1537+L1537+N1537))</f>
        <v>0</v>
      </c>
      <c r="AB1537" s="135">
        <f t="array" ref="AB1537">SUM(($D1537=AA$25)*($G1537&lt;&gt;"CM")*(H1537+I1537+J1537+K1537+L1537+N1537))</f>
        <v>0</v>
      </c>
    </row>
    <row r="1538" spans="1:28" ht="15.75" thickBot="1" x14ac:dyDescent="0.3">
      <c r="A1538" s="18" t="s">
        <v>22</v>
      </c>
      <c r="B1538" s="18" t="s">
        <v>22</v>
      </c>
      <c r="C1538" s="18" t="s">
        <v>189</v>
      </c>
      <c r="D1538" s="27" t="s">
        <v>271</v>
      </c>
      <c r="E1538" s="18" t="s">
        <v>190</v>
      </c>
      <c r="F1538" s="19">
        <v>42835</v>
      </c>
      <c r="G1538" s="27" t="s">
        <v>273</v>
      </c>
      <c r="H1538" s="21"/>
      <c r="I1538" s="21"/>
      <c r="J1538" s="23">
        <v>49.5</v>
      </c>
      <c r="K1538" s="21"/>
      <c r="L1538" s="21"/>
      <c r="M1538" s="21"/>
      <c r="N1538" s="21"/>
      <c r="O1538" s="23">
        <v>-0.17</v>
      </c>
      <c r="P1538" s="23">
        <v>-0.01</v>
      </c>
      <c r="Q1538" s="28">
        <f t="shared" si="48"/>
        <v>-0.18000000000000002</v>
      </c>
      <c r="R1538" s="23">
        <v>3.27</v>
      </c>
      <c r="S1538" s="21"/>
      <c r="T1538" s="28">
        <f t="shared" si="49"/>
        <v>3.27</v>
      </c>
      <c r="U1538" s="21"/>
      <c r="W1538" s="135">
        <f t="array" ref="W1538">SUM(($D1538=W$25)*($G1538="CM")*($H1538:$P1538))</f>
        <v>49.32</v>
      </c>
      <c r="X1538" s="135">
        <f t="array" ref="X1538">SUM(($D1538=W$25)*($G1538&lt;&gt;"CM")*($H1538:$P1538))</f>
        <v>0</v>
      </c>
      <c r="AA1538" s="135">
        <f t="array" ref="AA1538">SUM(($D1538=AA$25)*($G1538="CM")*(H1538+I1538+J1538+K1538+L1538+N1538))</f>
        <v>0</v>
      </c>
      <c r="AB1538" s="135">
        <f t="array" ref="AB1538">SUM(($D1538=AA$25)*($G1538&lt;&gt;"CM")*(H1538+I1538+J1538+K1538+L1538+N1538))</f>
        <v>0</v>
      </c>
    </row>
    <row r="1539" spans="1:28" ht="15.75" thickBot="1" x14ac:dyDescent="0.3">
      <c r="A1539" s="18" t="s">
        <v>22</v>
      </c>
      <c r="B1539" s="18" t="s">
        <v>22</v>
      </c>
      <c r="C1539" s="18" t="s">
        <v>189</v>
      </c>
      <c r="D1539" s="27" t="s">
        <v>271</v>
      </c>
      <c r="E1539" s="18" t="s">
        <v>190</v>
      </c>
      <c r="F1539" s="19">
        <v>42836</v>
      </c>
      <c r="G1539" s="27" t="s">
        <v>273</v>
      </c>
      <c r="H1539" s="20"/>
      <c r="I1539" s="20"/>
      <c r="J1539" s="22">
        <v>49.5</v>
      </c>
      <c r="K1539" s="20"/>
      <c r="L1539" s="20"/>
      <c r="M1539" s="20"/>
      <c r="N1539" s="20"/>
      <c r="O1539" s="22">
        <v>-0.15</v>
      </c>
      <c r="P1539" s="22">
        <v>-0.01</v>
      </c>
      <c r="Q1539" s="28">
        <f t="shared" si="48"/>
        <v>-0.16</v>
      </c>
      <c r="R1539" s="22">
        <v>3.27</v>
      </c>
      <c r="S1539" s="20"/>
      <c r="T1539" s="28">
        <f t="shared" si="49"/>
        <v>3.27</v>
      </c>
      <c r="U1539" s="20"/>
      <c r="W1539" s="135">
        <f t="array" ref="W1539">SUM(($D1539=W$25)*($G1539="CM")*($H1539:$P1539))</f>
        <v>49.34</v>
      </c>
      <c r="X1539" s="135">
        <f t="array" ref="X1539">SUM(($D1539=W$25)*($G1539&lt;&gt;"CM")*($H1539:$P1539))</f>
        <v>0</v>
      </c>
      <c r="AA1539" s="135">
        <f t="array" ref="AA1539">SUM(($D1539=AA$25)*($G1539="CM")*(H1539+I1539+J1539+K1539+L1539+N1539))</f>
        <v>0</v>
      </c>
      <c r="AB1539" s="135">
        <f t="array" ref="AB1539">SUM(($D1539=AA$25)*($G1539&lt;&gt;"CM")*(H1539+I1539+J1539+K1539+L1539+N1539))</f>
        <v>0</v>
      </c>
    </row>
    <row r="1540" spans="1:28" ht="15.75" thickBot="1" x14ac:dyDescent="0.3">
      <c r="A1540" s="18" t="s">
        <v>22</v>
      </c>
      <c r="B1540" s="18" t="s">
        <v>22</v>
      </c>
      <c r="C1540" s="18" t="s">
        <v>189</v>
      </c>
      <c r="D1540" s="27" t="s">
        <v>271</v>
      </c>
      <c r="E1540" s="18" t="s">
        <v>190</v>
      </c>
      <c r="F1540" s="19">
        <v>42838</v>
      </c>
      <c r="G1540" s="27" t="s">
        <v>273</v>
      </c>
      <c r="H1540" s="21"/>
      <c r="I1540" s="21"/>
      <c r="J1540" s="23">
        <v>148.5</v>
      </c>
      <c r="K1540" s="21"/>
      <c r="L1540" s="21"/>
      <c r="M1540" s="21"/>
      <c r="N1540" s="21"/>
      <c r="O1540" s="23">
        <v>-0.45</v>
      </c>
      <c r="P1540" s="23">
        <v>-0.03</v>
      </c>
      <c r="Q1540" s="28">
        <f t="shared" si="48"/>
        <v>-0.48</v>
      </c>
      <c r="R1540" s="23">
        <v>9.81</v>
      </c>
      <c r="S1540" s="21"/>
      <c r="T1540" s="28">
        <f t="shared" si="49"/>
        <v>9.81</v>
      </c>
      <c r="U1540" s="21"/>
      <c r="W1540" s="135">
        <f t="array" ref="W1540">SUM(($D1540=W$25)*($G1540="CM")*($H1540:$P1540))</f>
        <v>148.02000000000001</v>
      </c>
      <c r="X1540" s="135">
        <f t="array" ref="X1540">SUM(($D1540=W$25)*($G1540&lt;&gt;"CM")*($H1540:$P1540))</f>
        <v>0</v>
      </c>
      <c r="AA1540" s="135">
        <f t="array" ref="AA1540">SUM(($D1540=AA$25)*($G1540="CM")*(H1540+I1540+J1540+K1540+L1540+N1540))</f>
        <v>0</v>
      </c>
      <c r="AB1540" s="135">
        <f t="array" ref="AB1540">SUM(($D1540=AA$25)*($G1540&lt;&gt;"CM")*(H1540+I1540+J1540+K1540+L1540+N1540))</f>
        <v>0</v>
      </c>
    </row>
    <row r="1541" spans="1:28" ht="15.75" thickBot="1" x14ac:dyDescent="0.3">
      <c r="A1541" s="18" t="s">
        <v>22</v>
      </c>
      <c r="B1541" s="18" t="s">
        <v>22</v>
      </c>
      <c r="C1541" s="18" t="s">
        <v>189</v>
      </c>
      <c r="D1541" s="27" t="s">
        <v>271</v>
      </c>
      <c r="E1541" s="18" t="s">
        <v>190</v>
      </c>
      <c r="F1541" s="19">
        <v>42839</v>
      </c>
      <c r="G1541" s="27" t="s">
        <v>273</v>
      </c>
      <c r="H1541" s="20"/>
      <c r="I1541" s="20"/>
      <c r="J1541" s="22">
        <v>24.75</v>
      </c>
      <c r="K1541" s="20"/>
      <c r="L1541" s="20"/>
      <c r="M1541" s="20"/>
      <c r="N1541" s="20"/>
      <c r="O1541" s="22">
        <v>-0.08</v>
      </c>
      <c r="P1541" s="22">
        <v>-0.01</v>
      </c>
      <c r="Q1541" s="28">
        <f t="shared" si="48"/>
        <v>-0.09</v>
      </c>
      <c r="R1541" s="22">
        <v>1.63</v>
      </c>
      <c r="S1541" s="20"/>
      <c r="T1541" s="28">
        <f t="shared" si="49"/>
        <v>1.63</v>
      </c>
      <c r="U1541" s="20"/>
      <c r="W1541" s="135">
        <f t="array" ref="W1541">SUM(($D1541=W$25)*($G1541="CM")*($H1541:$P1541))</f>
        <v>24.66</v>
      </c>
      <c r="X1541" s="135">
        <f t="array" ref="X1541">SUM(($D1541=W$25)*($G1541&lt;&gt;"CM")*($H1541:$P1541))</f>
        <v>0</v>
      </c>
      <c r="AA1541" s="135">
        <f t="array" ref="AA1541">SUM(($D1541=AA$25)*($G1541="CM")*(H1541+I1541+J1541+K1541+L1541+N1541))</f>
        <v>0</v>
      </c>
      <c r="AB1541" s="135">
        <f t="array" ref="AB1541">SUM(($D1541=AA$25)*($G1541&lt;&gt;"CM")*(H1541+I1541+J1541+K1541+L1541+N1541))</f>
        <v>0</v>
      </c>
    </row>
    <row r="1542" spans="1:28" ht="15.75" thickBot="1" x14ac:dyDescent="0.3">
      <c r="A1542" s="18" t="s">
        <v>22</v>
      </c>
      <c r="B1542" s="18" t="s">
        <v>22</v>
      </c>
      <c r="C1542" s="18" t="s">
        <v>189</v>
      </c>
      <c r="D1542" s="27" t="s">
        <v>271</v>
      </c>
      <c r="E1542" s="18" t="s">
        <v>190</v>
      </c>
      <c r="F1542" s="19">
        <v>42840</v>
      </c>
      <c r="G1542" s="27" t="s">
        <v>273</v>
      </c>
      <c r="H1542" s="21"/>
      <c r="I1542" s="21"/>
      <c r="J1542" s="23">
        <v>272.25</v>
      </c>
      <c r="K1542" s="21"/>
      <c r="L1542" s="21"/>
      <c r="M1542" s="21"/>
      <c r="N1542" s="21"/>
      <c r="O1542" s="23">
        <v>-0.9</v>
      </c>
      <c r="P1542" s="23">
        <v>-7.0000000000000007E-2</v>
      </c>
      <c r="Q1542" s="28">
        <f t="shared" si="48"/>
        <v>-0.97</v>
      </c>
      <c r="R1542" s="23">
        <v>17.989999999999998</v>
      </c>
      <c r="S1542" s="21"/>
      <c r="T1542" s="28">
        <f t="shared" si="49"/>
        <v>17.989999999999998</v>
      </c>
      <c r="U1542" s="21"/>
      <c r="W1542" s="135">
        <f t="array" ref="W1542">SUM(($D1542=W$25)*($G1542="CM")*($H1542:$P1542))</f>
        <v>271.28000000000003</v>
      </c>
      <c r="X1542" s="135">
        <f t="array" ref="X1542">SUM(($D1542=W$25)*($G1542&lt;&gt;"CM")*($H1542:$P1542))</f>
        <v>0</v>
      </c>
      <c r="AA1542" s="135">
        <f t="array" ref="AA1542">SUM(($D1542=AA$25)*($G1542="CM")*(H1542+I1542+J1542+K1542+L1542+N1542))</f>
        <v>0</v>
      </c>
      <c r="AB1542" s="135">
        <f t="array" ref="AB1542">SUM(($D1542=AA$25)*($G1542&lt;&gt;"CM")*(H1542+I1542+J1542+K1542+L1542+N1542))</f>
        <v>0</v>
      </c>
    </row>
    <row r="1543" spans="1:28" ht="15.75" thickBot="1" x14ac:dyDescent="0.3">
      <c r="A1543" s="18" t="s">
        <v>22</v>
      </c>
      <c r="B1543" s="18" t="s">
        <v>22</v>
      </c>
      <c r="C1543" s="18" t="s">
        <v>189</v>
      </c>
      <c r="D1543" s="27" t="s">
        <v>271</v>
      </c>
      <c r="E1543" s="18" t="s">
        <v>190</v>
      </c>
      <c r="F1543" s="19">
        <v>42841</v>
      </c>
      <c r="G1543" s="27" t="s">
        <v>273</v>
      </c>
      <c r="H1543" s="20"/>
      <c r="I1543" s="20"/>
      <c r="J1543" s="22">
        <v>321.75</v>
      </c>
      <c r="K1543" s="20"/>
      <c r="L1543" s="20"/>
      <c r="M1543" s="20"/>
      <c r="N1543" s="20"/>
      <c r="O1543" s="22">
        <v>-0.98</v>
      </c>
      <c r="P1543" s="22">
        <v>-0.08</v>
      </c>
      <c r="Q1543" s="28">
        <f t="shared" si="48"/>
        <v>-1.06</v>
      </c>
      <c r="R1543" s="22">
        <v>21.27</v>
      </c>
      <c r="S1543" s="20"/>
      <c r="T1543" s="28">
        <f t="shared" si="49"/>
        <v>21.27</v>
      </c>
      <c r="U1543" s="20"/>
      <c r="W1543" s="135">
        <f t="array" ref="W1543">SUM(($D1543=W$25)*($G1543="CM")*($H1543:$P1543))</f>
        <v>320.69</v>
      </c>
      <c r="X1543" s="135">
        <f t="array" ref="X1543">SUM(($D1543=W$25)*($G1543&lt;&gt;"CM")*($H1543:$P1543))</f>
        <v>0</v>
      </c>
      <c r="AA1543" s="135">
        <f t="array" ref="AA1543">SUM(($D1543=AA$25)*($G1543="CM")*(H1543+I1543+J1543+K1543+L1543+N1543))</f>
        <v>0</v>
      </c>
      <c r="AB1543" s="135">
        <f t="array" ref="AB1543">SUM(($D1543=AA$25)*($G1543&lt;&gt;"CM")*(H1543+I1543+J1543+K1543+L1543+N1543))</f>
        <v>0</v>
      </c>
    </row>
    <row r="1544" spans="1:28" ht="15.75" thickBot="1" x14ac:dyDescent="0.3">
      <c r="A1544" s="18" t="s">
        <v>22</v>
      </c>
      <c r="B1544" s="18" t="s">
        <v>22</v>
      </c>
      <c r="C1544" s="18" t="s">
        <v>189</v>
      </c>
      <c r="D1544" s="27" t="s">
        <v>271</v>
      </c>
      <c r="E1544" s="18" t="s">
        <v>190</v>
      </c>
      <c r="F1544" s="19">
        <v>42845</v>
      </c>
      <c r="G1544" s="27" t="s">
        <v>273</v>
      </c>
      <c r="H1544" s="21"/>
      <c r="I1544" s="21"/>
      <c r="J1544" s="23">
        <v>49.5</v>
      </c>
      <c r="K1544" s="21"/>
      <c r="L1544" s="21"/>
      <c r="M1544" s="21"/>
      <c r="N1544" s="21"/>
      <c r="O1544" s="23">
        <v>-0.16</v>
      </c>
      <c r="P1544" s="23">
        <v>-0.01</v>
      </c>
      <c r="Q1544" s="28">
        <f t="shared" si="48"/>
        <v>-0.17</v>
      </c>
      <c r="R1544" s="23">
        <v>3.27</v>
      </c>
      <c r="S1544" s="21"/>
      <c r="T1544" s="28">
        <f t="shared" si="49"/>
        <v>3.27</v>
      </c>
      <c r="U1544" s="21"/>
      <c r="W1544" s="135">
        <f t="array" ref="W1544">SUM(($D1544=W$25)*($G1544="CM")*($H1544:$P1544))</f>
        <v>49.330000000000005</v>
      </c>
      <c r="X1544" s="135">
        <f t="array" ref="X1544">SUM(($D1544=W$25)*($G1544&lt;&gt;"CM")*($H1544:$P1544))</f>
        <v>0</v>
      </c>
      <c r="AA1544" s="135">
        <f t="array" ref="AA1544">SUM(($D1544=AA$25)*($G1544="CM")*(H1544+I1544+J1544+K1544+L1544+N1544))</f>
        <v>0</v>
      </c>
      <c r="AB1544" s="135">
        <f t="array" ref="AB1544">SUM(($D1544=AA$25)*($G1544&lt;&gt;"CM")*(H1544+I1544+J1544+K1544+L1544+N1544))</f>
        <v>0</v>
      </c>
    </row>
    <row r="1545" spans="1:28" ht="15.75" thickBot="1" x14ac:dyDescent="0.3">
      <c r="A1545" s="18" t="s">
        <v>22</v>
      </c>
      <c r="B1545" s="18" t="s">
        <v>22</v>
      </c>
      <c r="C1545" s="18" t="s">
        <v>189</v>
      </c>
      <c r="D1545" s="27" t="s">
        <v>271</v>
      </c>
      <c r="E1545" s="18" t="s">
        <v>190</v>
      </c>
      <c r="F1545" s="19">
        <v>42854</v>
      </c>
      <c r="G1545" s="27" t="s">
        <v>273</v>
      </c>
      <c r="H1545" s="20"/>
      <c r="I1545" s="20"/>
      <c r="J1545" s="22">
        <v>173.25</v>
      </c>
      <c r="K1545" s="20"/>
      <c r="L1545" s="20"/>
      <c r="M1545" s="20"/>
      <c r="N1545" s="20"/>
      <c r="O1545" s="22">
        <v>-0.5</v>
      </c>
      <c r="P1545" s="22">
        <v>-0.04</v>
      </c>
      <c r="Q1545" s="28">
        <f t="shared" si="48"/>
        <v>-0.54</v>
      </c>
      <c r="R1545" s="22">
        <v>11.45</v>
      </c>
      <c r="S1545" s="20"/>
      <c r="T1545" s="28">
        <f t="shared" si="49"/>
        <v>11.45</v>
      </c>
      <c r="U1545" s="20"/>
      <c r="W1545" s="135">
        <f t="array" ref="W1545">SUM(($D1545=W$25)*($G1545="CM")*($H1545:$P1545))</f>
        <v>172.71</v>
      </c>
      <c r="X1545" s="135">
        <f t="array" ref="X1545">SUM(($D1545=W$25)*($G1545&lt;&gt;"CM")*($H1545:$P1545))</f>
        <v>0</v>
      </c>
      <c r="AA1545" s="135">
        <f t="array" ref="AA1545">SUM(($D1545=AA$25)*($G1545="CM")*(H1545+I1545+J1545+K1545+L1545+N1545))</f>
        <v>0</v>
      </c>
      <c r="AB1545" s="135">
        <f t="array" ref="AB1545">SUM(($D1545=AA$25)*($G1545&lt;&gt;"CM")*(H1545+I1545+J1545+K1545+L1545+N1545))</f>
        <v>0</v>
      </c>
    </row>
    <row r="1546" spans="1:28" ht="15.75" thickBot="1" x14ac:dyDescent="0.3">
      <c r="A1546" s="18" t="s">
        <v>22</v>
      </c>
      <c r="B1546" s="18" t="s">
        <v>22</v>
      </c>
      <c r="C1546" s="18" t="s">
        <v>189</v>
      </c>
      <c r="D1546" s="27" t="s">
        <v>271</v>
      </c>
      <c r="E1546" s="18" t="s">
        <v>190</v>
      </c>
      <c r="F1546" s="19">
        <v>42855</v>
      </c>
      <c r="G1546" s="27" t="s">
        <v>273</v>
      </c>
      <c r="H1546" s="21"/>
      <c r="I1546" s="21"/>
      <c r="J1546" s="23">
        <v>123.75</v>
      </c>
      <c r="K1546" s="21"/>
      <c r="L1546" s="21"/>
      <c r="M1546" s="21"/>
      <c r="N1546" s="21"/>
      <c r="O1546" s="23">
        <v>-0.35</v>
      </c>
      <c r="P1546" s="23">
        <v>-0.03</v>
      </c>
      <c r="Q1546" s="28">
        <f t="shared" si="48"/>
        <v>-0.38</v>
      </c>
      <c r="R1546" s="23">
        <v>8.18</v>
      </c>
      <c r="S1546" s="21"/>
      <c r="T1546" s="28">
        <f t="shared" si="49"/>
        <v>8.18</v>
      </c>
      <c r="U1546" s="21"/>
      <c r="W1546" s="135">
        <f t="array" ref="W1546">SUM(($D1546=W$25)*($G1546="CM")*($H1546:$P1546))</f>
        <v>123.37</v>
      </c>
      <c r="X1546" s="135">
        <f t="array" ref="X1546">SUM(($D1546=W$25)*($G1546&lt;&gt;"CM")*($H1546:$P1546))</f>
        <v>0</v>
      </c>
      <c r="AA1546" s="135">
        <f t="array" ref="AA1546">SUM(($D1546=AA$25)*($G1546="CM")*(H1546+I1546+J1546+K1546+L1546+N1546))</f>
        <v>0</v>
      </c>
      <c r="AB1546" s="135">
        <f t="array" ref="AB1546">SUM(($D1546=AA$25)*($G1546&lt;&gt;"CM")*(H1546+I1546+J1546+K1546+L1546+N1546))</f>
        <v>0</v>
      </c>
    </row>
    <row r="1547" spans="1:28" ht="15.75" thickBot="1" x14ac:dyDescent="0.3">
      <c r="A1547" s="18" t="s">
        <v>22</v>
      </c>
      <c r="B1547" s="18" t="s">
        <v>22</v>
      </c>
      <c r="C1547" s="18" t="s">
        <v>191</v>
      </c>
      <c r="D1547" s="27" t="s">
        <v>271</v>
      </c>
      <c r="E1547" s="18" t="s">
        <v>192</v>
      </c>
      <c r="F1547" s="19">
        <v>42830</v>
      </c>
      <c r="G1547" s="27" t="s">
        <v>273</v>
      </c>
      <c r="H1547" s="20"/>
      <c r="I1547" s="20"/>
      <c r="J1547" s="22">
        <v>1315</v>
      </c>
      <c r="K1547" s="20"/>
      <c r="L1547" s="20"/>
      <c r="M1547" s="20"/>
      <c r="N1547" s="20"/>
      <c r="O1547" s="22">
        <v>-6.43</v>
      </c>
      <c r="P1547" s="22">
        <v>-0.5</v>
      </c>
      <c r="Q1547" s="28">
        <f t="shared" si="48"/>
        <v>-6.93</v>
      </c>
      <c r="R1547" s="22">
        <v>86.73</v>
      </c>
      <c r="S1547" s="20"/>
      <c r="T1547" s="28">
        <f t="shared" si="49"/>
        <v>86.73</v>
      </c>
      <c r="U1547" s="20"/>
      <c r="W1547" s="135">
        <f t="array" ref="W1547">SUM(($D1547=W$25)*($G1547="CM")*($H1547:$P1547))</f>
        <v>1308.07</v>
      </c>
      <c r="X1547" s="135">
        <f t="array" ref="X1547">SUM(($D1547=W$25)*($G1547&lt;&gt;"CM")*($H1547:$P1547))</f>
        <v>0</v>
      </c>
      <c r="AA1547" s="135">
        <f t="array" ref="AA1547">SUM(($D1547=AA$25)*($G1547="CM")*(H1547+I1547+J1547+K1547+L1547+N1547))</f>
        <v>0</v>
      </c>
      <c r="AB1547" s="135">
        <f t="array" ref="AB1547">SUM(($D1547=AA$25)*($G1547&lt;&gt;"CM")*(H1547+I1547+J1547+K1547+L1547+N1547))</f>
        <v>0</v>
      </c>
    </row>
    <row r="1548" spans="1:28" ht="15.75" thickBot="1" x14ac:dyDescent="0.3">
      <c r="A1548" s="18" t="s">
        <v>22</v>
      </c>
      <c r="B1548" s="18" t="s">
        <v>22</v>
      </c>
      <c r="C1548" s="18" t="s">
        <v>191</v>
      </c>
      <c r="D1548" s="27" t="s">
        <v>271</v>
      </c>
      <c r="E1548" s="18" t="s">
        <v>192</v>
      </c>
      <c r="F1548" s="19">
        <v>42831</v>
      </c>
      <c r="G1548" s="27" t="s">
        <v>273</v>
      </c>
      <c r="H1548" s="21"/>
      <c r="I1548" s="21"/>
      <c r="J1548" s="23">
        <v>105.2</v>
      </c>
      <c r="K1548" s="21"/>
      <c r="L1548" s="21"/>
      <c r="M1548" s="21"/>
      <c r="N1548" s="21"/>
      <c r="O1548" s="23">
        <v>-0.48</v>
      </c>
      <c r="P1548" s="23">
        <v>-0.04</v>
      </c>
      <c r="Q1548" s="28">
        <f t="shared" si="48"/>
        <v>-0.52</v>
      </c>
      <c r="R1548" s="23">
        <v>6.94</v>
      </c>
      <c r="S1548" s="21"/>
      <c r="T1548" s="28">
        <f t="shared" si="49"/>
        <v>6.94</v>
      </c>
      <c r="U1548" s="21"/>
      <c r="W1548" s="135">
        <f t="array" ref="W1548">SUM(($D1548=W$25)*($G1548="CM")*($H1548:$P1548))</f>
        <v>104.67999999999999</v>
      </c>
      <c r="X1548" s="135">
        <f t="array" ref="X1548">SUM(($D1548=W$25)*($G1548&lt;&gt;"CM")*($H1548:$P1548))</f>
        <v>0</v>
      </c>
      <c r="AA1548" s="135">
        <f t="array" ref="AA1548">SUM(($D1548=AA$25)*($G1548="CM")*(H1548+I1548+J1548+K1548+L1548+N1548))</f>
        <v>0</v>
      </c>
      <c r="AB1548" s="135">
        <f t="array" ref="AB1548">SUM(($D1548=AA$25)*($G1548&lt;&gt;"CM")*(H1548+I1548+J1548+K1548+L1548+N1548))</f>
        <v>0</v>
      </c>
    </row>
    <row r="1549" spans="1:28" ht="15.75" thickBot="1" x14ac:dyDescent="0.3">
      <c r="A1549" s="18" t="s">
        <v>22</v>
      </c>
      <c r="B1549" s="18" t="s">
        <v>22</v>
      </c>
      <c r="C1549" s="18" t="s">
        <v>191</v>
      </c>
      <c r="D1549" s="27" t="s">
        <v>271</v>
      </c>
      <c r="E1549" s="18" t="s">
        <v>192</v>
      </c>
      <c r="F1549" s="19">
        <v>42838</v>
      </c>
      <c r="G1549" s="27" t="s">
        <v>273</v>
      </c>
      <c r="H1549" s="20"/>
      <c r="I1549" s="20"/>
      <c r="J1549" s="22">
        <v>184.1</v>
      </c>
      <c r="K1549" s="20"/>
      <c r="L1549" s="20"/>
      <c r="M1549" s="20"/>
      <c r="N1549" s="20"/>
      <c r="O1549" s="22">
        <v>-0.81</v>
      </c>
      <c r="P1549" s="22">
        <v>-0.06</v>
      </c>
      <c r="Q1549" s="28">
        <f t="shared" si="48"/>
        <v>-0.87000000000000011</v>
      </c>
      <c r="R1549" s="22">
        <v>12.15</v>
      </c>
      <c r="S1549" s="20"/>
      <c r="T1549" s="28">
        <f t="shared" si="49"/>
        <v>12.15</v>
      </c>
      <c r="U1549" s="20"/>
      <c r="W1549" s="135">
        <f t="array" ref="W1549">SUM(($D1549=W$25)*($G1549="CM")*($H1549:$P1549))</f>
        <v>183.23</v>
      </c>
      <c r="X1549" s="135">
        <f t="array" ref="X1549">SUM(($D1549=W$25)*($G1549&lt;&gt;"CM")*($H1549:$P1549))</f>
        <v>0</v>
      </c>
      <c r="AA1549" s="135">
        <f t="array" ref="AA1549">SUM(($D1549=AA$25)*($G1549="CM")*(H1549+I1549+J1549+K1549+L1549+N1549))</f>
        <v>0</v>
      </c>
      <c r="AB1549" s="135">
        <f t="array" ref="AB1549">SUM(($D1549=AA$25)*($G1549&lt;&gt;"CM")*(H1549+I1549+J1549+K1549+L1549+N1549))</f>
        <v>0</v>
      </c>
    </row>
    <row r="1550" spans="1:28" ht="15.75" thickBot="1" x14ac:dyDescent="0.3">
      <c r="A1550" s="18" t="s">
        <v>22</v>
      </c>
      <c r="B1550" s="18" t="s">
        <v>22</v>
      </c>
      <c r="C1550" s="18" t="s">
        <v>191</v>
      </c>
      <c r="D1550" s="27" t="s">
        <v>271</v>
      </c>
      <c r="E1550" s="18" t="s">
        <v>192</v>
      </c>
      <c r="F1550" s="19">
        <v>42839</v>
      </c>
      <c r="G1550" s="27" t="s">
        <v>273</v>
      </c>
      <c r="H1550" s="21"/>
      <c r="I1550" s="21"/>
      <c r="J1550" s="23">
        <v>1446.5</v>
      </c>
      <c r="K1550" s="21"/>
      <c r="L1550" s="21"/>
      <c r="M1550" s="21"/>
      <c r="N1550" s="21"/>
      <c r="O1550" s="23">
        <v>-6.97</v>
      </c>
      <c r="P1550" s="23">
        <v>-0.54</v>
      </c>
      <c r="Q1550" s="28">
        <f t="shared" si="48"/>
        <v>-7.51</v>
      </c>
      <c r="R1550" s="23">
        <v>95.41</v>
      </c>
      <c r="S1550" s="21"/>
      <c r="T1550" s="28">
        <f t="shared" si="49"/>
        <v>95.41</v>
      </c>
      <c r="U1550" s="21"/>
      <c r="W1550" s="135">
        <f t="array" ref="W1550">SUM(($D1550=W$25)*($G1550="CM")*($H1550:$P1550))</f>
        <v>1438.99</v>
      </c>
      <c r="X1550" s="135">
        <f t="array" ref="X1550">SUM(($D1550=W$25)*($G1550&lt;&gt;"CM")*($H1550:$P1550))</f>
        <v>0</v>
      </c>
      <c r="AA1550" s="135">
        <f t="array" ref="AA1550">SUM(($D1550=AA$25)*($G1550="CM")*(H1550+I1550+J1550+K1550+L1550+N1550))</f>
        <v>0</v>
      </c>
      <c r="AB1550" s="135">
        <f t="array" ref="AB1550">SUM(($D1550=AA$25)*($G1550&lt;&gt;"CM")*(H1550+I1550+J1550+K1550+L1550+N1550))</f>
        <v>0</v>
      </c>
    </row>
    <row r="1551" spans="1:28" ht="15.75" thickBot="1" x14ac:dyDescent="0.3">
      <c r="A1551" s="18" t="s">
        <v>22</v>
      </c>
      <c r="B1551" s="18" t="s">
        <v>22</v>
      </c>
      <c r="C1551" s="18" t="s">
        <v>191</v>
      </c>
      <c r="D1551" s="27" t="s">
        <v>271</v>
      </c>
      <c r="E1551" s="18" t="s">
        <v>192</v>
      </c>
      <c r="F1551" s="19">
        <v>42842</v>
      </c>
      <c r="G1551" s="27" t="s">
        <v>273</v>
      </c>
      <c r="H1551" s="20"/>
      <c r="I1551" s="20"/>
      <c r="J1551" s="22">
        <v>78.900000000000006</v>
      </c>
      <c r="K1551" s="20"/>
      <c r="L1551" s="20"/>
      <c r="M1551" s="20"/>
      <c r="N1551" s="20"/>
      <c r="O1551" s="22">
        <v>-0.35</v>
      </c>
      <c r="P1551" s="22">
        <v>-0.03</v>
      </c>
      <c r="Q1551" s="28">
        <f t="shared" si="48"/>
        <v>-0.38</v>
      </c>
      <c r="R1551" s="22">
        <v>5.21</v>
      </c>
      <c r="S1551" s="20"/>
      <c r="T1551" s="28">
        <f t="shared" si="49"/>
        <v>5.21</v>
      </c>
      <c r="U1551" s="20"/>
      <c r="W1551" s="135">
        <f t="array" ref="W1551">SUM(($D1551=W$25)*($G1551="CM")*($H1551:$P1551))</f>
        <v>78.52000000000001</v>
      </c>
      <c r="X1551" s="135">
        <f t="array" ref="X1551">SUM(($D1551=W$25)*($G1551&lt;&gt;"CM")*($H1551:$P1551))</f>
        <v>0</v>
      </c>
      <c r="AA1551" s="135">
        <f t="array" ref="AA1551">SUM(($D1551=AA$25)*($G1551="CM")*(H1551+I1551+J1551+K1551+L1551+N1551))</f>
        <v>0</v>
      </c>
      <c r="AB1551" s="135">
        <f t="array" ref="AB1551">SUM(($D1551=AA$25)*($G1551&lt;&gt;"CM")*(H1551+I1551+J1551+K1551+L1551+N1551))</f>
        <v>0</v>
      </c>
    </row>
    <row r="1552" spans="1:28" ht="15.75" thickBot="1" x14ac:dyDescent="0.3">
      <c r="A1552" s="18" t="s">
        <v>22</v>
      </c>
      <c r="B1552" s="18" t="s">
        <v>22</v>
      </c>
      <c r="C1552" s="18" t="s">
        <v>193</v>
      </c>
      <c r="D1552" s="27" t="s">
        <v>271</v>
      </c>
      <c r="E1552" s="18" t="s">
        <v>194</v>
      </c>
      <c r="F1552" s="19">
        <v>42805</v>
      </c>
      <c r="G1552" s="27" t="s">
        <v>274</v>
      </c>
      <c r="H1552" s="21"/>
      <c r="I1552" s="21"/>
      <c r="J1552" s="23">
        <v>92.58</v>
      </c>
      <c r="K1552" s="21"/>
      <c r="L1552" s="21"/>
      <c r="M1552" s="21"/>
      <c r="N1552" s="21"/>
      <c r="O1552" s="23">
        <v>0.04</v>
      </c>
      <c r="P1552" s="23">
        <v>-0.09</v>
      </c>
      <c r="Q1552" s="28">
        <f t="shared" si="48"/>
        <v>-4.9999999999999996E-2</v>
      </c>
      <c r="R1552" s="23">
        <v>5.03</v>
      </c>
      <c r="S1552" s="21"/>
      <c r="T1552" s="28">
        <f t="shared" si="49"/>
        <v>5.03</v>
      </c>
      <c r="U1552" s="21"/>
      <c r="W1552" s="135">
        <f t="array" ref="W1552">SUM(($D1552=W$25)*($G1552="CM")*($H1552:$P1552))</f>
        <v>0</v>
      </c>
      <c r="X1552" s="135">
        <f t="array" ref="X1552">SUM(($D1552=W$25)*($G1552&lt;&gt;"CM")*($H1552:$P1552))</f>
        <v>92.53</v>
      </c>
      <c r="AA1552" s="135">
        <f t="array" ref="AA1552">SUM(($D1552=AA$25)*($G1552="CM")*(H1552+I1552+J1552+K1552+L1552+N1552))</f>
        <v>0</v>
      </c>
      <c r="AB1552" s="135">
        <f t="array" ref="AB1552">SUM(($D1552=AA$25)*($G1552&lt;&gt;"CM")*(H1552+I1552+J1552+K1552+L1552+N1552))</f>
        <v>0</v>
      </c>
    </row>
    <row r="1553" spans="1:28" ht="15.75" thickBot="1" x14ac:dyDescent="0.3">
      <c r="A1553" s="18" t="s">
        <v>22</v>
      </c>
      <c r="B1553" s="18" t="s">
        <v>22</v>
      </c>
      <c r="C1553" s="18" t="s">
        <v>193</v>
      </c>
      <c r="D1553" s="27" t="s">
        <v>271</v>
      </c>
      <c r="E1553" s="18" t="s">
        <v>194</v>
      </c>
      <c r="F1553" s="19">
        <v>42831</v>
      </c>
      <c r="G1553" s="27" t="s">
        <v>273</v>
      </c>
      <c r="H1553" s="20"/>
      <c r="I1553" s="20"/>
      <c r="J1553" s="22">
        <v>123.44</v>
      </c>
      <c r="K1553" s="20"/>
      <c r="L1553" s="20"/>
      <c r="M1553" s="20"/>
      <c r="N1553" s="20"/>
      <c r="O1553" s="22">
        <v>-0.48</v>
      </c>
      <c r="P1553" s="22">
        <v>-0.04</v>
      </c>
      <c r="Q1553" s="28">
        <f t="shared" si="48"/>
        <v>-0.52</v>
      </c>
      <c r="R1553" s="22">
        <v>8.15</v>
      </c>
      <c r="S1553" s="20"/>
      <c r="T1553" s="28">
        <f t="shared" si="49"/>
        <v>8.15</v>
      </c>
      <c r="U1553" s="20"/>
      <c r="W1553" s="135">
        <f t="array" ref="W1553">SUM(($D1553=W$25)*($G1553="CM")*($H1553:$P1553))</f>
        <v>122.91999999999999</v>
      </c>
      <c r="X1553" s="135">
        <f t="array" ref="X1553">SUM(($D1553=W$25)*($G1553&lt;&gt;"CM")*($H1553:$P1553))</f>
        <v>0</v>
      </c>
      <c r="AA1553" s="135">
        <f t="array" ref="AA1553">SUM(($D1553=AA$25)*($G1553="CM")*(H1553+I1553+J1553+K1553+L1553+N1553))</f>
        <v>0</v>
      </c>
      <c r="AB1553" s="135">
        <f t="array" ref="AB1553">SUM(($D1553=AA$25)*($G1553&lt;&gt;"CM")*(H1553+I1553+J1553+K1553+L1553+N1553))</f>
        <v>0</v>
      </c>
    </row>
    <row r="1554" spans="1:28" ht="15.75" thickBot="1" x14ac:dyDescent="0.3">
      <c r="A1554" s="18" t="s">
        <v>22</v>
      </c>
      <c r="B1554" s="18" t="s">
        <v>22</v>
      </c>
      <c r="C1554" s="18" t="s">
        <v>193</v>
      </c>
      <c r="D1554" s="27" t="s">
        <v>271</v>
      </c>
      <c r="E1554" s="18" t="s">
        <v>194</v>
      </c>
      <c r="F1554" s="19">
        <v>42833</v>
      </c>
      <c r="G1554" s="27" t="s">
        <v>273</v>
      </c>
      <c r="H1554" s="21"/>
      <c r="I1554" s="21"/>
      <c r="J1554" s="23">
        <v>1018.38</v>
      </c>
      <c r="K1554" s="21"/>
      <c r="L1554" s="21"/>
      <c r="M1554" s="21"/>
      <c r="N1554" s="21"/>
      <c r="O1554" s="23">
        <v>-3.93</v>
      </c>
      <c r="P1554" s="23">
        <v>-0.3</v>
      </c>
      <c r="Q1554" s="28">
        <f t="shared" si="48"/>
        <v>-4.2300000000000004</v>
      </c>
      <c r="R1554" s="23">
        <v>67.23</v>
      </c>
      <c r="S1554" s="21"/>
      <c r="T1554" s="28">
        <f t="shared" si="49"/>
        <v>67.23</v>
      </c>
      <c r="U1554" s="21"/>
      <c r="W1554" s="135">
        <f t="array" ref="W1554">SUM(($D1554=W$25)*($G1554="CM")*($H1554:$P1554))</f>
        <v>1014.1500000000001</v>
      </c>
      <c r="X1554" s="135">
        <f t="array" ref="X1554">SUM(($D1554=W$25)*($G1554&lt;&gt;"CM")*($H1554:$P1554))</f>
        <v>0</v>
      </c>
      <c r="AA1554" s="135">
        <f t="array" ref="AA1554">SUM(($D1554=AA$25)*($G1554="CM")*(H1554+I1554+J1554+K1554+L1554+N1554))</f>
        <v>0</v>
      </c>
      <c r="AB1554" s="135">
        <f t="array" ref="AB1554">SUM(($D1554=AA$25)*($G1554&lt;&gt;"CM")*(H1554+I1554+J1554+K1554+L1554+N1554))</f>
        <v>0</v>
      </c>
    </row>
    <row r="1555" spans="1:28" ht="15.75" thickBot="1" x14ac:dyDescent="0.3">
      <c r="A1555" s="18" t="s">
        <v>22</v>
      </c>
      <c r="B1555" s="18" t="s">
        <v>22</v>
      </c>
      <c r="C1555" s="18" t="s">
        <v>193</v>
      </c>
      <c r="D1555" s="27" t="s">
        <v>271</v>
      </c>
      <c r="E1555" s="18" t="s">
        <v>194</v>
      </c>
      <c r="F1555" s="19">
        <v>42837</v>
      </c>
      <c r="G1555" s="27" t="s">
        <v>273</v>
      </c>
      <c r="H1555" s="20"/>
      <c r="I1555" s="20"/>
      <c r="J1555" s="22">
        <v>30.86</v>
      </c>
      <c r="K1555" s="20"/>
      <c r="L1555" s="20"/>
      <c r="M1555" s="20"/>
      <c r="N1555" s="20"/>
      <c r="O1555" s="22">
        <v>-0.11</v>
      </c>
      <c r="P1555" s="22">
        <v>-0.01</v>
      </c>
      <c r="Q1555" s="28">
        <f t="shared" si="48"/>
        <v>-0.12</v>
      </c>
      <c r="R1555" s="22">
        <v>2.04</v>
      </c>
      <c r="S1555" s="20"/>
      <c r="T1555" s="28">
        <f t="shared" si="49"/>
        <v>2.04</v>
      </c>
      <c r="U1555" s="20"/>
      <c r="W1555" s="135">
        <f t="array" ref="W1555">SUM(($D1555=W$25)*($G1555="CM")*($H1555:$P1555))</f>
        <v>30.74</v>
      </c>
      <c r="X1555" s="135">
        <f t="array" ref="X1555">SUM(($D1555=W$25)*($G1555&lt;&gt;"CM")*($H1555:$P1555))</f>
        <v>0</v>
      </c>
      <c r="AA1555" s="135">
        <f t="array" ref="AA1555">SUM(($D1555=AA$25)*($G1555="CM")*(H1555+I1555+J1555+K1555+L1555+N1555))</f>
        <v>0</v>
      </c>
      <c r="AB1555" s="135">
        <f t="array" ref="AB1555">SUM(($D1555=AA$25)*($G1555&lt;&gt;"CM")*(H1555+I1555+J1555+K1555+L1555+N1555))</f>
        <v>0</v>
      </c>
    </row>
    <row r="1556" spans="1:28" ht="15.75" thickBot="1" x14ac:dyDescent="0.3">
      <c r="A1556" s="18" t="s">
        <v>22</v>
      </c>
      <c r="B1556" s="18" t="s">
        <v>22</v>
      </c>
      <c r="C1556" s="18" t="s">
        <v>193</v>
      </c>
      <c r="D1556" s="27" t="s">
        <v>271</v>
      </c>
      <c r="E1556" s="18" t="s">
        <v>194</v>
      </c>
      <c r="F1556" s="19">
        <v>42838</v>
      </c>
      <c r="G1556" s="27" t="s">
        <v>273</v>
      </c>
      <c r="H1556" s="21"/>
      <c r="I1556" s="21"/>
      <c r="J1556" s="23">
        <v>123.44</v>
      </c>
      <c r="K1556" s="21"/>
      <c r="L1556" s="21"/>
      <c r="M1556" s="21"/>
      <c r="N1556" s="21"/>
      <c r="O1556" s="23">
        <v>-0.46</v>
      </c>
      <c r="P1556" s="23">
        <v>-0.04</v>
      </c>
      <c r="Q1556" s="28">
        <f t="shared" si="48"/>
        <v>-0.5</v>
      </c>
      <c r="R1556" s="23">
        <v>8.15</v>
      </c>
      <c r="S1556" s="21"/>
      <c r="T1556" s="28">
        <f t="shared" si="49"/>
        <v>8.15</v>
      </c>
      <c r="U1556" s="21"/>
      <c r="W1556" s="135">
        <f t="array" ref="W1556">SUM(($D1556=W$25)*($G1556="CM")*($H1556:$P1556))</f>
        <v>122.94</v>
      </c>
      <c r="X1556" s="135">
        <f t="array" ref="X1556">SUM(($D1556=W$25)*($G1556&lt;&gt;"CM")*($H1556:$P1556))</f>
        <v>0</v>
      </c>
      <c r="AA1556" s="135">
        <f t="array" ref="AA1556">SUM(($D1556=AA$25)*($G1556="CM")*(H1556+I1556+J1556+K1556+L1556+N1556))</f>
        <v>0</v>
      </c>
      <c r="AB1556" s="135">
        <f t="array" ref="AB1556">SUM(($D1556=AA$25)*($G1556&lt;&gt;"CM")*(H1556+I1556+J1556+K1556+L1556+N1556))</f>
        <v>0</v>
      </c>
    </row>
    <row r="1557" spans="1:28" ht="15.75" thickBot="1" x14ac:dyDescent="0.3">
      <c r="A1557" s="18" t="s">
        <v>22</v>
      </c>
      <c r="B1557" s="18" t="s">
        <v>22</v>
      </c>
      <c r="C1557" s="18" t="s">
        <v>193</v>
      </c>
      <c r="D1557" s="27" t="s">
        <v>271</v>
      </c>
      <c r="E1557" s="18" t="s">
        <v>194</v>
      </c>
      <c r="F1557" s="19">
        <v>42839</v>
      </c>
      <c r="G1557" s="27" t="s">
        <v>273</v>
      </c>
      <c r="H1557" s="20"/>
      <c r="I1557" s="20"/>
      <c r="J1557" s="22">
        <v>154.30000000000001</v>
      </c>
      <c r="K1557" s="20"/>
      <c r="L1557" s="20"/>
      <c r="M1557" s="20"/>
      <c r="N1557" s="20"/>
      <c r="O1557" s="22">
        <v>-0.63</v>
      </c>
      <c r="P1557" s="22">
        <v>-0.05</v>
      </c>
      <c r="Q1557" s="28">
        <f t="shared" si="48"/>
        <v>-0.68</v>
      </c>
      <c r="R1557" s="22">
        <v>10.18</v>
      </c>
      <c r="S1557" s="20"/>
      <c r="T1557" s="28">
        <f t="shared" si="49"/>
        <v>10.18</v>
      </c>
      <c r="U1557" s="20"/>
      <c r="W1557" s="135">
        <f t="array" ref="W1557">SUM(($D1557=W$25)*($G1557="CM")*($H1557:$P1557))</f>
        <v>153.62</v>
      </c>
      <c r="X1557" s="135">
        <f t="array" ref="X1557">SUM(($D1557=W$25)*($G1557&lt;&gt;"CM")*($H1557:$P1557))</f>
        <v>0</v>
      </c>
      <c r="AA1557" s="135">
        <f t="array" ref="AA1557">SUM(($D1557=AA$25)*($G1557="CM")*(H1557+I1557+J1557+K1557+L1557+N1557))</f>
        <v>0</v>
      </c>
      <c r="AB1557" s="135">
        <f t="array" ref="AB1557">SUM(($D1557=AA$25)*($G1557&lt;&gt;"CM")*(H1557+I1557+J1557+K1557+L1557+N1557))</f>
        <v>0</v>
      </c>
    </row>
    <row r="1558" spans="1:28" ht="15.75" thickBot="1" x14ac:dyDescent="0.3">
      <c r="A1558" s="18" t="s">
        <v>22</v>
      </c>
      <c r="B1558" s="18" t="s">
        <v>22</v>
      </c>
      <c r="C1558" s="18" t="s">
        <v>193</v>
      </c>
      <c r="D1558" s="27" t="s">
        <v>271</v>
      </c>
      <c r="E1558" s="18" t="s">
        <v>194</v>
      </c>
      <c r="F1558" s="19">
        <v>42840</v>
      </c>
      <c r="G1558" s="27" t="s">
        <v>273</v>
      </c>
      <c r="H1558" s="21"/>
      <c r="I1558" s="21"/>
      <c r="J1558" s="23">
        <v>30.86</v>
      </c>
      <c r="K1558" s="21"/>
      <c r="L1558" s="21"/>
      <c r="M1558" s="21"/>
      <c r="N1558" s="21"/>
      <c r="O1558" s="23">
        <v>-0.13</v>
      </c>
      <c r="P1558" s="23">
        <v>-0.01</v>
      </c>
      <c r="Q1558" s="28">
        <f t="shared" si="48"/>
        <v>-0.14000000000000001</v>
      </c>
      <c r="R1558" s="23">
        <v>2.04</v>
      </c>
      <c r="S1558" s="21"/>
      <c r="T1558" s="28">
        <f t="shared" si="49"/>
        <v>2.04</v>
      </c>
      <c r="U1558" s="21"/>
      <c r="W1558" s="135">
        <f t="array" ref="W1558">SUM(($D1558=W$25)*($G1558="CM")*($H1558:$P1558))</f>
        <v>30.72</v>
      </c>
      <c r="X1558" s="135">
        <f t="array" ref="X1558">SUM(($D1558=W$25)*($G1558&lt;&gt;"CM")*($H1558:$P1558))</f>
        <v>0</v>
      </c>
      <c r="AA1558" s="135">
        <f t="array" ref="AA1558">SUM(($D1558=AA$25)*($G1558="CM")*(H1558+I1558+J1558+K1558+L1558+N1558))</f>
        <v>0</v>
      </c>
      <c r="AB1558" s="135">
        <f t="array" ref="AB1558">SUM(($D1558=AA$25)*($G1558&lt;&gt;"CM")*(H1558+I1558+J1558+K1558+L1558+N1558))</f>
        <v>0</v>
      </c>
    </row>
    <row r="1559" spans="1:28" ht="15.75" thickBot="1" x14ac:dyDescent="0.3">
      <c r="A1559" s="18" t="s">
        <v>22</v>
      </c>
      <c r="B1559" s="18" t="s">
        <v>22</v>
      </c>
      <c r="C1559" s="18" t="s">
        <v>193</v>
      </c>
      <c r="D1559" s="27" t="s">
        <v>271</v>
      </c>
      <c r="E1559" s="18" t="s">
        <v>194</v>
      </c>
      <c r="F1559" s="19">
        <v>42842</v>
      </c>
      <c r="G1559" s="27" t="s">
        <v>273</v>
      </c>
      <c r="H1559" s="20"/>
      <c r="I1559" s="20"/>
      <c r="J1559" s="22">
        <v>246.88</v>
      </c>
      <c r="K1559" s="20"/>
      <c r="L1559" s="20"/>
      <c r="M1559" s="20"/>
      <c r="N1559" s="20"/>
      <c r="O1559" s="22">
        <v>-0.94</v>
      </c>
      <c r="P1559" s="22">
        <v>-7.0000000000000007E-2</v>
      </c>
      <c r="Q1559" s="28">
        <f t="shared" si="48"/>
        <v>-1.01</v>
      </c>
      <c r="R1559" s="22">
        <v>16.309999999999999</v>
      </c>
      <c r="S1559" s="20"/>
      <c r="T1559" s="28">
        <f t="shared" si="49"/>
        <v>16.309999999999999</v>
      </c>
      <c r="U1559" s="20"/>
      <c r="W1559" s="135">
        <f t="array" ref="W1559">SUM(($D1559=W$25)*($G1559="CM")*($H1559:$P1559))</f>
        <v>245.87</v>
      </c>
      <c r="X1559" s="135">
        <f t="array" ref="X1559">SUM(($D1559=W$25)*($G1559&lt;&gt;"CM")*($H1559:$P1559))</f>
        <v>0</v>
      </c>
      <c r="AA1559" s="135">
        <f t="array" ref="AA1559">SUM(($D1559=AA$25)*($G1559="CM")*(H1559+I1559+J1559+K1559+L1559+N1559))</f>
        <v>0</v>
      </c>
      <c r="AB1559" s="135">
        <f t="array" ref="AB1559">SUM(($D1559=AA$25)*($G1559&lt;&gt;"CM")*(H1559+I1559+J1559+K1559+L1559+N1559))</f>
        <v>0</v>
      </c>
    </row>
    <row r="1560" spans="1:28" ht="15.75" thickBot="1" x14ac:dyDescent="0.3">
      <c r="A1560" s="18" t="s">
        <v>22</v>
      </c>
      <c r="B1560" s="18" t="s">
        <v>22</v>
      </c>
      <c r="C1560" s="18" t="s">
        <v>193</v>
      </c>
      <c r="D1560" s="27" t="s">
        <v>271</v>
      </c>
      <c r="E1560" s="18" t="s">
        <v>194</v>
      </c>
      <c r="F1560" s="19">
        <v>42843</v>
      </c>
      <c r="G1560" s="27" t="s">
        <v>273</v>
      </c>
      <c r="H1560" s="21"/>
      <c r="I1560" s="21"/>
      <c r="J1560" s="23">
        <v>30.86</v>
      </c>
      <c r="K1560" s="21"/>
      <c r="L1560" s="21"/>
      <c r="M1560" s="21"/>
      <c r="N1560" s="21"/>
      <c r="O1560" s="23">
        <v>-0.11</v>
      </c>
      <c r="P1560" s="23">
        <v>-0.01</v>
      </c>
      <c r="Q1560" s="28">
        <f t="shared" si="48"/>
        <v>-0.12</v>
      </c>
      <c r="R1560" s="23">
        <v>2.04</v>
      </c>
      <c r="S1560" s="21"/>
      <c r="T1560" s="28">
        <f t="shared" si="49"/>
        <v>2.04</v>
      </c>
      <c r="U1560" s="21"/>
      <c r="W1560" s="135">
        <f t="array" ref="W1560">SUM(($D1560=W$25)*($G1560="CM")*($H1560:$P1560))</f>
        <v>30.74</v>
      </c>
      <c r="X1560" s="135">
        <f t="array" ref="X1560">SUM(($D1560=W$25)*($G1560&lt;&gt;"CM")*($H1560:$P1560))</f>
        <v>0</v>
      </c>
      <c r="AA1560" s="135">
        <f t="array" ref="AA1560">SUM(($D1560=AA$25)*($G1560="CM")*(H1560+I1560+J1560+K1560+L1560+N1560))</f>
        <v>0</v>
      </c>
      <c r="AB1560" s="135">
        <f t="array" ref="AB1560">SUM(($D1560=AA$25)*($G1560&lt;&gt;"CM")*(H1560+I1560+J1560+K1560+L1560+N1560))</f>
        <v>0</v>
      </c>
    </row>
    <row r="1561" spans="1:28" ht="15.75" thickBot="1" x14ac:dyDescent="0.3">
      <c r="A1561" s="18" t="s">
        <v>22</v>
      </c>
      <c r="B1561" s="18" t="s">
        <v>22</v>
      </c>
      <c r="C1561" s="18" t="s">
        <v>193</v>
      </c>
      <c r="D1561" s="27" t="s">
        <v>271</v>
      </c>
      <c r="E1561" s="18" t="s">
        <v>194</v>
      </c>
      <c r="F1561" s="19">
        <v>42854</v>
      </c>
      <c r="G1561" s="27" t="s">
        <v>273</v>
      </c>
      <c r="H1561" s="20"/>
      <c r="I1561" s="20"/>
      <c r="J1561" s="22">
        <v>92.58</v>
      </c>
      <c r="K1561" s="20"/>
      <c r="L1561" s="20"/>
      <c r="M1561" s="20"/>
      <c r="N1561" s="20"/>
      <c r="O1561" s="22">
        <v>-0.33</v>
      </c>
      <c r="P1561" s="22">
        <v>-0.03</v>
      </c>
      <c r="Q1561" s="28">
        <f t="shared" si="48"/>
        <v>-0.36</v>
      </c>
      <c r="R1561" s="22">
        <v>6.11</v>
      </c>
      <c r="S1561" s="20"/>
      <c r="T1561" s="28">
        <f t="shared" si="49"/>
        <v>6.11</v>
      </c>
      <c r="U1561" s="20"/>
      <c r="W1561" s="135">
        <f t="array" ref="W1561">SUM(($D1561=W$25)*($G1561="CM")*($H1561:$P1561))</f>
        <v>92.22</v>
      </c>
      <c r="X1561" s="135">
        <f t="array" ref="X1561">SUM(($D1561=W$25)*($G1561&lt;&gt;"CM")*($H1561:$P1561))</f>
        <v>0</v>
      </c>
      <c r="AA1561" s="135">
        <f t="array" ref="AA1561">SUM(($D1561=AA$25)*($G1561="CM")*(H1561+I1561+J1561+K1561+L1561+N1561))</f>
        <v>0</v>
      </c>
      <c r="AB1561" s="135">
        <f t="array" ref="AB1561">SUM(($D1561=AA$25)*($G1561&lt;&gt;"CM")*(H1561+I1561+J1561+K1561+L1561+N1561))</f>
        <v>0</v>
      </c>
    </row>
    <row r="1562" spans="1:28" ht="15.75" thickBot="1" x14ac:dyDescent="0.3">
      <c r="A1562" s="18" t="s">
        <v>22</v>
      </c>
      <c r="B1562" s="18" t="s">
        <v>22</v>
      </c>
      <c r="C1562" s="18" t="s">
        <v>195</v>
      </c>
      <c r="D1562" s="27" t="s">
        <v>271</v>
      </c>
      <c r="E1562" s="18" t="s">
        <v>196</v>
      </c>
      <c r="F1562" s="19">
        <v>42806</v>
      </c>
      <c r="G1562" s="27" t="s">
        <v>274</v>
      </c>
      <c r="H1562" s="21"/>
      <c r="I1562" s="21"/>
      <c r="J1562" s="23">
        <v>67.92</v>
      </c>
      <c r="K1562" s="21"/>
      <c r="L1562" s="21"/>
      <c r="M1562" s="21"/>
      <c r="N1562" s="21"/>
      <c r="O1562" s="23">
        <v>0.04</v>
      </c>
      <c r="P1562" s="23">
        <v>-0.09</v>
      </c>
      <c r="Q1562" s="28">
        <f t="shared" si="48"/>
        <v>-4.9999999999999996E-2</v>
      </c>
      <c r="R1562" s="23">
        <v>3.69</v>
      </c>
      <c r="S1562" s="21"/>
      <c r="T1562" s="28">
        <f t="shared" si="49"/>
        <v>3.69</v>
      </c>
      <c r="U1562" s="21"/>
      <c r="W1562" s="135">
        <f t="array" ref="W1562">SUM(($D1562=W$25)*($G1562="CM")*($H1562:$P1562))</f>
        <v>0</v>
      </c>
      <c r="X1562" s="135">
        <f t="array" ref="X1562">SUM(($D1562=W$25)*($G1562&lt;&gt;"CM")*($H1562:$P1562))</f>
        <v>67.87</v>
      </c>
      <c r="AA1562" s="135">
        <f t="array" ref="AA1562">SUM(($D1562=AA$25)*($G1562="CM")*(H1562+I1562+J1562+K1562+L1562+N1562))</f>
        <v>0</v>
      </c>
      <c r="AB1562" s="135">
        <f t="array" ref="AB1562">SUM(($D1562=AA$25)*($G1562&lt;&gt;"CM")*(H1562+I1562+J1562+K1562+L1562+N1562))</f>
        <v>0</v>
      </c>
    </row>
    <row r="1563" spans="1:28" ht="15.75" thickBot="1" x14ac:dyDescent="0.3">
      <c r="A1563" s="18" t="s">
        <v>22</v>
      </c>
      <c r="B1563" s="18" t="s">
        <v>22</v>
      </c>
      <c r="C1563" s="18" t="s">
        <v>195</v>
      </c>
      <c r="D1563" s="27" t="s">
        <v>271</v>
      </c>
      <c r="E1563" s="18" t="s">
        <v>196</v>
      </c>
      <c r="F1563" s="19">
        <v>42828</v>
      </c>
      <c r="G1563" s="27" t="s">
        <v>273</v>
      </c>
      <c r="H1563" s="20"/>
      <c r="I1563" s="20"/>
      <c r="J1563" s="22">
        <v>407.52</v>
      </c>
      <c r="K1563" s="20"/>
      <c r="L1563" s="20"/>
      <c r="M1563" s="20"/>
      <c r="N1563" s="20"/>
      <c r="O1563" s="22">
        <v>-2.36</v>
      </c>
      <c r="P1563" s="22">
        <v>-0.19</v>
      </c>
      <c r="Q1563" s="28">
        <f t="shared" si="48"/>
        <v>-2.5499999999999998</v>
      </c>
      <c r="R1563" s="22">
        <v>26.85</v>
      </c>
      <c r="S1563" s="20"/>
      <c r="T1563" s="28">
        <f t="shared" si="49"/>
        <v>26.85</v>
      </c>
      <c r="U1563" s="20"/>
      <c r="W1563" s="135">
        <f t="array" ref="W1563">SUM(($D1563=W$25)*($G1563="CM")*($H1563:$P1563))</f>
        <v>404.96999999999997</v>
      </c>
      <c r="X1563" s="135">
        <f t="array" ref="X1563">SUM(($D1563=W$25)*($G1563&lt;&gt;"CM")*($H1563:$P1563))</f>
        <v>0</v>
      </c>
      <c r="AA1563" s="135">
        <f t="array" ref="AA1563">SUM(($D1563=AA$25)*($G1563="CM")*(H1563+I1563+J1563+K1563+L1563+N1563))</f>
        <v>0</v>
      </c>
      <c r="AB1563" s="135">
        <f t="array" ref="AB1563">SUM(($D1563=AA$25)*($G1563&lt;&gt;"CM")*(H1563+I1563+J1563+K1563+L1563+N1563))</f>
        <v>0</v>
      </c>
    </row>
    <row r="1564" spans="1:28" ht="15.75" thickBot="1" x14ac:dyDescent="0.3">
      <c r="A1564" s="18" t="s">
        <v>22</v>
      </c>
      <c r="B1564" s="18" t="s">
        <v>22</v>
      </c>
      <c r="C1564" s="18" t="s">
        <v>195</v>
      </c>
      <c r="D1564" s="27" t="s">
        <v>271</v>
      </c>
      <c r="E1564" s="18" t="s">
        <v>196</v>
      </c>
      <c r="F1564" s="19">
        <v>42831</v>
      </c>
      <c r="G1564" s="27" t="s">
        <v>273</v>
      </c>
      <c r="H1564" s="21"/>
      <c r="I1564" s="21"/>
      <c r="J1564" s="23">
        <v>441.48</v>
      </c>
      <c r="K1564" s="21"/>
      <c r="L1564" s="21"/>
      <c r="M1564" s="21"/>
      <c r="N1564" s="21"/>
      <c r="O1564" s="23">
        <v>-2.5099999999999998</v>
      </c>
      <c r="P1564" s="23">
        <v>-0.22</v>
      </c>
      <c r="Q1564" s="28">
        <f t="shared" si="48"/>
        <v>-2.73</v>
      </c>
      <c r="R1564" s="23">
        <v>29.11</v>
      </c>
      <c r="S1564" s="21"/>
      <c r="T1564" s="28">
        <f t="shared" si="49"/>
        <v>29.11</v>
      </c>
      <c r="U1564" s="21"/>
      <c r="W1564" s="135">
        <f t="array" ref="W1564">SUM(($D1564=W$25)*($G1564="CM")*($H1564:$P1564))</f>
        <v>438.75</v>
      </c>
      <c r="X1564" s="135">
        <f t="array" ref="X1564">SUM(($D1564=W$25)*($G1564&lt;&gt;"CM")*($H1564:$P1564))</f>
        <v>0</v>
      </c>
      <c r="AA1564" s="135">
        <f t="array" ref="AA1564">SUM(($D1564=AA$25)*($G1564="CM")*(H1564+I1564+J1564+K1564+L1564+N1564))</f>
        <v>0</v>
      </c>
      <c r="AB1564" s="135">
        <f t="array" ref="AB1564">SUM(($D1564=AA$25)*($G1564&lt;&gt;"CM")*(H1564+I1564+J1564+K1564+L1564+N1564))</f>
        <v>0</v>
      </c>
    </row>
    <row r="1565" spans="1:28" ht="15.75" thickBot="1" x14ac:dyDescent="0.3">
      <c r="A1565" s="18" t="s">
        <v>22</v>
      </c>
      <c r="B1565" s="18" t="s">
        <v>22</v>
      </c>
      <c r="C1565" s="18" t="s">
        <v>195</v>
      </c>
      <c r="D1565" s="27" t="s">
        <v>271</v>
      </c>
      <c r="E1565" s="18" t="s">
        <v>196</v>
      </c>
      <c r="F1565" s="19">
        <v>42832</v>
      </c>
      <c r="G1565" s="27" t="s">
        <v>273</v>
      </c>
      <c r="H1565" s="20"/>
      <c r="I1565" s="20"/>
      <c r="J1565" s="22">
        <v>339.6</v>
      </c>
      <c r="K1565" s="20"/>
      <c r="L1565" s="20"/>
      <c r="M1565" s="20"/>
      <c r="N1565" s="20"/>
      <c r="O1565" s="22">
        <v>-1.95</v>
      </c>
      <c r="P1565" s="22">
        <v>-0.15</v>
      </c>
      <c r="Q1565" s="28">
        <f t="shared" si="48"/>
        <v>-2.1</v>
      </c>
      <c r="R1565" s="22">
        <v>22.38</v>
      </c>
      <c r="S1565" s="20"/>
      <c r="T1565" s="28">
        <f t="shared" si="49"/>
        <v>22.38</v>
      </c>
      <c r="U1565" s="20"/>
      <c r="W1565" s="135">
        <f t="array" ref="W1565">SUM(($D1565=W$25)*($G1565="CM")*($H1565:$P1565))</f>
        <v>337.50000000000006</v>
      </c>
      <c r="X1565" s="135">
        <f t="array" ref="X1565">SUM(($D1565=W$25)*($G1565&lt;&gt;"CM")*($H1565:$P1565))</f>
        <v>0</v>
      </c>
      <c r="AA1565" s="135">
        <f t="array" ref="AA1565">SUM(($D1565=AA$25)*($G1565="CM")*(H1565+I1565+J1565+K1565+L1565+N1565))</f>
        <v>0</v>
      </c>
      <c r="AB1565" s="135">
        <f t="array" ref="AB1565">SUM(($D1565=AA$25)*($G1565&lt;&gt;"CM")*(H1565+I1565+J1565+K1565+L1565+N1565))</f>
        <v>0</v>
      </c>
    </row>
    <row r="1566" spans="1:28" ht="15.75" thickBot="1" x14ac:dyDescent="0.3">
      <c r="A1566" s="18" t="s">
        <v>22</v>
      </c>
      <c r="B1566" s="18" t="s">
        <v>22</v>
      </c>
      <c r="C1566" s="18" t="s">
        <v>195</v>
      </c>
      <c r="D1566" s="27" t="s">
        <v>271</v>
      </c>
      <c r="E1566" s="18" t="s">
        <v>196</v>
      </c>
      <c r="F1566" s="19">
        <v>42833</v>
      </c>
      <c r="G1566" s="27" t="s">
        <v>273</v>
      </c>
      <c r="H1566" s="21"/>
      <c r="I1566" s="21"/>
      <c r="J1566" s="23">
        <v>101.88</v>
      </c>
      <c r="K1566" s="21"/>
      <c r="L1566" s="21"/>
      <c r="M1566" s="21"/>
      <c r="N1566" s="21"/>
      <c r="O1566" s="23">
        <v>-0.59</v>
      </c>
      <c r="P1566" s="23">
        <v>-0.04</v>
      </c>
      <c r="Q1566" s="28">
        <f t="shared" si="48"/>
        <v>-0.63</v>
      </c>
      <c r="R1566" s="23">
        <v>6.72</v>
      </c>
      <c r="S1566" s="21"/>
      <c r="T1566" s="28">
        <f t="shared" si="49"/>
        <v>6.72</v>
      </c>
      <c r="U1566" s="21"/>
      <c r="W1566" s="135">
        <f t="array" ref="W1566">SUM(($D1566=W$25)*($G1566="CM")*($H1566:$P1566))</f>
        <v>101.24999999999999</v>
      </c>
      <c r="X1566" s="135">
        <f t="array" ref="X1566">SUM(($D1566=W$25)*($G1566&lt;&gt;"CM")*($H1566:$P1566))</f>
        <v>0</v>
      </c>
      <c r="AA1566" s="135">
        <f t="array" ref="AA1566">SUM(($D1566=AA$25)*($G1566="CM")*(H1566+I1566+J1566+K1566+L1566+N1566))</f>
        <v>0</v>
      </c>
      <c r="AB1566" s="135">
        <f t="array" ref="AB1566">SUM(($D1566=AA$25)*($G1566&lt;&gt;"CM")*(H1566+I1566+J1566+K1566+L1566+N1566))</f>
        <v>0</v>
      </c>
    </row>
    <row r="1567" spans="1:28" ht="15.75" thickBot="1" x14ac:dyDescent="0.3">
      <c r="A1567" s="18" t="s">
        <v>22</v>
      </c>
      <c r="B1567" s="18" t="s">
        <v>22</v>
      </c>
      <c r="C1567" s="18" t="s">
        <v>195</v>
      </c>
      <c r="D1567" s="27" t="s">
        <v>271</v>
      </c>
      <c r="E1567" s="18" t="s">
        <v>196</v>
      </c>
      <c r="F1567" s="19">
        <v>42834</v>
      </c>
      <c r="G1567" s="27" t="s">
        <v>273</v>
      </c>
      <c r="H1567" s="20"/>
      <c r="I1567" s="20"/>
      <c r="J1567" s="22">
        <v>135.84</v>
      </c>
      <c r="K1567" s="20"/>
      <c r="L1567" s="20"/>
      <c r="M1567" s="20"/>
      <c r="N1567" s="20"/>
      <c r="O1567" s="22">
        <v>-0.77</v>
      </c>
      <c r="P1567" s="22">
        <v>-0.06</v>
      </c>
      <c r="Q1567" s="28">
        <f t="shared" si="48"/>
        <v>-0.83000000000000007</v>
      </c>
      <c r="R1567" s="22">
        <v>8.9499999999999993</v>
      </c>
      <c r="S1567" s="20"/>
      <c r="T1567" s="28">
        <f t="shared" si="49"/>
        <v>8.9499999999999993</v>
      </c>
      <c r="U1567" s="20"/>
      <c r="W1567" s="135">
        <f t="array" ref="W1567">SUM(($D1567=W$25)*($G1567="CM")*($H1567:$P1567))</f>
        <v>135.01</v>
      </c>
      <c r="X1567" s="135">
        <f t="array" ref="X1567">SUM(($D1567=W$25)*($G1567&lt;&gt;"CM")*($H1567:$P1567))</f>
        <v>0</v>
      </c>
      <c r="AA1567" s="135">
        <f t="array" ref="AA1567">SUM(($D1567=AA$25)*($G1567="CM")*(H1567+I1567+J1567+K1567+L1567+N1567))</f>
        <v>0</v>
      </c>
      <c r="AB1567" s="135">
        <f t="array" ref="AB1567">SUM(($D1567=AA$25)*($G1567&lt;&gt;"CM")*(H1567+I1567+J1567+K1567+L1567+N1567))</f>
        <v>0</v>
      </c>
    </row>
    <row r="1568" spans="1:28" ht="15.75" thickBot="1" x14ac:dyDescent="0.3">
      <c r="A1568" s="18" t="s">
        <v>22</v>
      </c>
      <c r="B1568" s="18" t="s">
        <v>22</v>
      </c>
      <c r="C1568" s="18" t="s">
        <v>195</v>
      </c>
      <c r="D1568" s="27" t="s">
        <v>271</v>
      </c>
      <c r="E1568" s="18" t="s">
        <v>196</v>
      </c>
      <c r="F1568" s="19">
        <v>42835</v>
      </c>
      <c r="G1568" s="27" t="s">
        <v>273</v>
      </c>
      <c r="H1568" s="21"/>
      <c r="I1568" s="21"/>
      <c r="J1568" s="23">
        <v>984.84</v>
      </c>
      <c r="K1568" s="21"/>
      <c r="L1568" s="21"/>
      <c r="M1568" s="21"/>
      <c r="N1568" s="21"/>
      <c r="O1568" s="23">
        <v>-5.92</v>
      </c>
      <c r="P1568" s="23">
        <v>-0.46</v>
      </c>
      <c r="Q1568" s="28">
        <f t="shared" si="48"/>
        <v>-6.38</v>
      </c>
      <c r="R1568" s="23">
        <v>64.87</v>
      </c>
      <c r="S1568" s="21"/>
      <c r="T1568" s="28">
        <f t="shared" si="49"/>
        <v>64.87</v>
      </c>
      <c r="U1568" s="21"/>
      <c r="W1568" s="135">
        <f t="array" ref="W1568">SUM(($D1568=W$25)*($G1568="CM")*($H1568:$P1568))</f>
        <v>978.46</v>
      </c>
      <c r="X1568" s="135">
        <f t="array" ref="X1568">SUM(($D1568=W$25)*($G1568&lt;&gt;"CM")*($H1568:$P1568))</f>
        <v>0</v>
      </c>
      <c r="AA1568" s="135">
        <f t="array" ref="AA1568">SUM(($D1568=AA$25)*($G1568="CM")*(H1568+I1568+J1568+K1568+L1568+N1568))</f>
        <v>0</v>
      </c>
      <c r="AB1568" s="135">
        <f t="array" ref="AB1568">SUM(($D1568=AA$25)*($G1568&lt;&gt;"CM")*(H1568+I1568+J1568+K1568+L1568+N1568))</f>
        <v>0</v>
      </c>
    </row>
    <row r="1569" spans="1:28" ht="15.75" thickBot="1" x14ac:dyDescent="0.3">
      <c r="A1569" s="18" t="s">
        <v>22</v>
      </c>
      <c r="B1569" s="18" t="s">
        <v>22</v>
      </c>
      <c r="C1569" s="18" t="s">
        <v>195</v>
      </c>
      <c r="D1569" s="27" t="s">
        <v>271</v>
      </c>
      <c r="E1569" s="18" t="s">
        <v>196</v>
      </c>
      <c r="F1569" s="19">
        <v>42836</v>
      </c>
      <c r="G1569" s="27" t="s">
        <v>273</v>
      </c>
      <c r="H1569" s="20"/>
      <c r="I1569" s="20"/>
      <c r="J1569" s="22">
        <v>67.92</v>
      </c>
      <c r="K1569" s="20"/>
      <c r="L1569" s="20"/>
      <c r="M1569" s="20"/>
      <c r="N1569" s="20"/>
      <c r="O1569" s="22">
        <v>-0.38</v>
      </c>
      <c r="P1569" s="22">
        <v>-0.03</v>
      </c>
      <c r="Q1569" s="28">
        <f t="shared" si="48"/>
        <v>-0.41000000000000003</v>
      </c>
      <c r="R1569" s="22">
        <v>4.4800000000000004</v>
      </c>
      <c r="S1569" s="20"/>
      <c r="T1569" s="28">
        <f t="shared" si="49"/>
        <v>4.4800000000000004</v>
      </c>
      <c r="U1569" s="20"/>
      <c r="W1569" s="135">
        <f t="array" ref="W1569">SUM(($D1569=W$25)*($G1569="CM")*($H1569:$P1569))</f>
        <v>67.510000000000005</v>
      </c>
      <c r="X1569" s="135">
        <f t="array" ref="X1569">SUM(($D1569=W$25)*($G1569&lt;&gt;"CM")*($H1569:$P1569))</f>
        <v>0</v>
      </c>
      <c r="AA1569" s="135">
        <f t="array" ref="AA1569">SUM(($D1569=AA$25)*($G1569="CM")*(H1569+I1569+J1569+K1569+L1569+N1569))</f>
        <v>0</v>
      </c>
      <c r="AB1569" s="135">
        <f t="array" ref="AB1569">SUM(($D1569=AA$25)*($G1569&lt;&gt;"CM")*(H1569+I1569+J1569+K1569+L1569+N1569))</f>
        <v>0</v>
      </c>
    </row>
    <row r="1570" spans="1:28" ht="15.75" thickBot="1" x14ac:dyDescent="0.3">
      <c r="A1570" s="18" t="s">
        <v>22</v>
      </c>
      <c r="B1570" s="18" t="s">
        <v>22</v>
      </c>
      <c r="C1570" s="18" t="s">
        <v>195</v>
      </c>
      <c r="D1570" s="27" t="s">
        <v>271</v>
      </c>
      <c r="E1570" s="18" t="s">
        <v>196</v>
      </c>
      <c r="F1570" s="19">
        <v>42838</v>
      </c>
      <c r="G1570" s="27" t="s">
        <v>273</v>
      </c>
      <c r="H1570" s="21"/>
      <c r="I1570" s="21"/>
      <c r="J1570" s="23">
        <v>271.68</v>
      </c>
      <c r="K1570" s="21"/>
      <c r="L1570" s="21"/>
      <c r="M1570" s="21"/>
      <c r="N1570" s="21"/>
      <c r="O1570" s="23">
        <v>-1.51</v>
      </c>
      <c r="P1570" s="23">
        <v>-0.12</v>
      </c>
      <c r="Q1570" s="28">
        <f t="shared" si="48"/>
        <v>-1.63</v>
      </c>
      <c r="R1570" s="23">
        <v>17.91</v>
      </c>
      <c r="S1570" s="21"/>
      <c r="T1570" s="28">
        <f t="shared" si="49"/>
        <v>17.91</v>
      </c>
      <c r="U1570" s="21"/>
      <c r="W1570" s="135">
        <f t="array" ref="W1570">SUM(($D1570=W$25)*($G1570="CM")*($H1570:$P1570))</f>
        <v>270.05</v>
      </c>
      <c r="X1570" s="135">
        <f t="array" ref="X1570">SUM(($D1570=W$25)*($G1570&lt;&gt;"CM")*($H1570:$P1570))</f>
        <v>0</v>
      </c>
      <c r="AA1570" s="135">
        <f t="array" ref="AA1570">SUM(($D1570=AA$25)*($G1570="CM")*(H1570+I1570+J1570+K1570+L1570+N1570))</f>
        <v>0</v>
      </c>
      <c r="AB1570" s="135">
        <f t="array" ref="AB1570">SUM(($D1570=AA$25)*($G1570&lt;&gt;"CM")*(H1570+I1570+J1570+K1570+L1570+N1570))</f>
        <v>0</v>
      </c>
    </row>
    <row r="1571" spans="1:28" ht="15.75" thickBot="1" x14ac:dyDescent="0.3">
      <c r="A1571" s="18" t="s">
        <v>22</v>
      </c>
      <c r="B1571" s="18" t="s">
        <v>22</v>
      </c>
      <c r="C1571" s="18" t="s">
        <v>195</v>
      </c>
      <c r="D1571" s="27" t="s">
        <v>271</v>
      </c>
      <c r="E1571" s="18" t="s">
        <v>196</v>
      </c>
      <c r="F1571" s="19">
        <v>42840</v>
      </c>
      <c r="G1571" s="27" t="s">
        <v>273</v>
      </c>
      <c r="H1571" s="20"/>
      <c r="I1571" s="20"/>
      <c r="J1571" s="22">
        <v>101.88</v>
      </c>
      <c r="K1571" s="20"/>
      <c r="L1571" s="20"/>
      <c r="M1571" s="20"/>
      <c r="N1571" s="20"/>
      <c r="O1571" s="22">
        <v>-0.61</v>
      </c>
      <c r="P1571" s="22">
        <v>-0.05</v>
      </c>
      <c r="Q1571" s="28">
        <f t="shared" si="48"/>
        <v>-0.66</v>
      </c>
      <c r="R1571" s="22">
        <v>6.71</v>
      </c>
      <c r="S1571" s="20"/>
      <c r="T1571" s="28">
        <f t="shared" si="49"/>
        <v>6.71</v>
      </c>
      <c r="U1571" s="20"/>
      <c r="W1571" s="135">
        <f t="array" ref="W1571">SUM(($D1571=W$25)*($G1571="CM")*($H1571:$P1571))</f>
        <v>101.22</v>
      </c>
      <c r="X1571" s="135">
        <f t="array" ref="X1571">SUM(($D1571=W$25)*($G1571&lt;&gt;"CM")*($H1571:$P1571))</f>
        <v>0</v>
      </c>
      <c r="AA1571" s="135">
        <f t="array" ref="AA1571">SUM(($D1571=AA$25)*($G1571="CM")*(H1571+I1571+J1571+K1571+L1571+N1571))</f>
        <v>0</v>
      </c>
      <c r="AB1571" s="135">
        <f t="array" ref="AB1571">SUM(($D1571=AA$25)*($G1571&lt;&gt;"CM")*(H1571+I1571+J1571+K1571+L1571+N1571))</f>
        <v>0</v>
      </c>
    </row>
    <row r="1572" spans="1:28" ht="15.75" thickBot="1" x14ac:dyDescent="0.3">
      <c r="A1572" s="18" t="s">
        <v>22</v>
      </c>
      <c r="B1572" s="18" t="s">
        <v>22</v>
      </c>
      <c r="C1572" s="18" t="s">
        <v>195</v>
      </c>
      <c r="D1572" s="27" t="s">
        <v>271</v>
      </c>
      <c r="E1572" s="18" t="s">
        <v>196</v>
      </c>
      <c r="F1572" s="19">
        <v>42841</v>
      </c>
      <c r="G1572" s="27" t="s">
        <v>273</v>
      </c>
      <c r="H1572" s="21"/>
      <c r="I1572" s="21"/>
      <c r="J1572" s="23">
        <v>67.92</v>
      </c>
      <c r="K1572" s="21"/>
      <c r="L1572" s="21"/>
      <c r="M1572" s="21"/>
      <c r="N1572" s="21"/>
      <c r="O1572" s="23">
        <v>-0.38</v>
      </c>
      <c r="P1572" s="23">
        <v>-0.03</v>
      </c>
      <c r="Q1572" s="28">
        <f t="shared" si="48"/>
        <v>-0.41000000000000003</v>
      </c>
      <c r="R1572" s="23">
        <v>4.4800000000000004</v>
      </c>
      <c r="S1572" s="21"/>
      <c r="T1572" s="28">
        <f t="shared" si="49"/>
        <v>4.4800000000000004</v>
      </c>
      <c r="U1572" s="21"/>
      <c r="W1572" s="135">
        <f t="array" ref="W1572">SUM(($D1572=W$25)*($G1572="CM")*($H1572:$P1572))</f>
        <v>67.510000000000005</v>
      </c>
      <c r="X1572" s="135">
        <f t="array" ref="X1572">SUM(($D1572=W$25)*($G1572&lt;&gt;"CM")*($H1572:$P1572))</f>
        <v>0</v>
      </c>
      <c r="AA1572" s="135">
        <f t="array" ref="AA1572">SUM(($D1572=AA$25)*($G1572="CM")*(H1572+I1572+J1572+K1572+L1572+N1572))</f>
        <v>0</v>
      </c>
      <c r="AB1572" s="135">
        <f t="array" ref="AB1572">SUM(($D1572=AA$25)*($G1572&lt;&gt;"CM")*(H1572+I1572+J1572+K1572+L1572+N1572))</f>
        <v>0</v>
      </c>
    </row>
    <row r="1573" spans="1:28" ht="15.75" thickBot="1" x14ac:dyDescent="0.3">
      <c r="A1573" s="18" t="s">
        <v>22</v>
      </c>
      <c r="B1573" s="18" t="s">
        <v>22</v>
      </c>
      <c r="C1573" s="18" t="s">
        <v>195</v>
      </c>
      <c r="D1573" s="27" t="s">
        <v>271</v>
      </c>
      <c r="E1573" s="18" t="s">
        <v>196</v>
      </c>
      <c r="F1573" s="19">
        <v>42842</v>
      </c>
      <c r="G1573" s="27" t="s">
        <v>273</v>
      </c>
      <c r="H1573" s="20"/>
      <c r="I1573" s="20"/>
      <c r="J1573" s="22">
        <v>2309.2800000000002</v>
      </c>
      <c r="K1573" s="20"/>
      <c r="L1573" s="20"/>
      <c r="M1573" s="20"/>
      <c r="N1573" s="20"/>
      <c r="O1573" s="22">
        <v>-12.97</v>
      </c>
      <c r="P1573" s="22">
        <v>-0.98</v>
      </c>
      <c r="Q1573" s="28">
        <f t="shared" si="48"/>
        <v>-13.950000000000001</v>
      </c>
      <c r="R1573" s="22">
        <v>152.19</v>
      </c>
      <c r="S1573" s="20"/>
      <c r="T1573" s="28">
        <f t="shared" si="49"/>
        <v>152.19</v>
      </c>
      <c r="U1573" s="20"/>
      <c r="W1573" s="135">
        <f t="array" ref="W1573">SUM(($D1573=W$25)*($G1573="CM")*($H1573:$P1573))</f>
        <v>2295.3300000000004</v>
      </c>
      <c r="X1573" s="135">
        <f t="array" ref="X1573">SUM(($D1573=W$25)*($G1573&lt;&gt;"CM")*($H1573:$P1573))</f>
        <v>0</v>
      </c>
      <c r="AA1573" s="135">
        <f t="array" ref="AA1573">SUM(($D1573=AA$25)*($G1573="CM")*(H1573+I1573+J1573+K1573+L1573+N1573))</f>
        <v>0</v>
      </c>
      <c r="AB1573" s="135">
        <f t="array" ref="AB1573">SUM(($D1573=AA$25)*($G1573&lt;&gt;"CM")*(H1573+I1573+J1573+K1573+L1573+N1573))</f>
        <v>0</v>
      </c>
    </row>
    <row r="1574" spans="1:28" ht="15.75" thickBot="1" x14ac:dyDescent="0.3">
      <c r="A1574" s="18" t="s">
        <v>22</v>
      </c>
      <c r="B1574" s="18" t="s">
        <v>22</v>
      </c>
      <c r="C1574" s="18" t="s">
        <v>195</v>
      </c>
      <c r="D1574" s="27" t="s">
        <v>271</v>
      </c>
      <c r="E1574" s="18" t="s">
        <v>196</v>
      </c>
      <c r="F1574" s="19">
        <v>42843</v>
      </c>
      <c r="G1574" s="27" t="s">
        <v>273</v>
      </c>
      <c r="H1574" s="21"/>
      <c r="I1574" s="21"/>
      <c r="J1574" s="23">
        <v>203.76</v>
      </c>
      <c r="K1574" s="21"/>
      <c r="L1574" s="21"/>
      <c r="M1574" s="21"/>
      <c r="N1574" s="21"/>
      <c r="O1574" s="23">
        <v>-1.1299999999999999</v>
      </c>
      <c r="P1574" s="23">
        <v>-0.09</v>
      </c>
      <c r="Q1574" s="28">
        <f t="shared" si="48"/>
        <v>-1.22</v>
      </c>
      <c r="R1574" s="23">
        <v>13.43</v>
      </c>
      <c r="S1574" s="21"/>
      <c r="T1574" s="28">
        <f t="shared" si="49"/>
        <v>13.43</v>
      </c>
      <c r="U1574" s="21"/>
      <c r="W1574" s="135">
        <f t="array" ref="W1574">SUM(($D1574=W$25)*($G1574="CM")*($H1574:$P1574))</f>
        <v>202.54</v>
      </c>
      <c r="X1574" s="135">
        <f t="array" ref="X1574">SUM(($D1574=W$25)*($G1574&lt;&gt;"CM")*($H1574:$P1574))</f>
        <v>0</v>
      </c>
      <c r="AA1574" s="135">
        <f t="array" ref="AA1574">SUM(($D1574=AA$25)*($G1574="CM")*(H1574+I1574+J1574+K1574+L1574+N1574))</f>
        <v>0</v>
      </c>
      <c r="AB1574" s="135">
        <f t="array" ref="AB1574">SUM(($D1574=AA$25)*($G1574&lt;&gt;"CM")*(H1574+I1574+J1574+K1574+L1574+N1574))</f>
        <v>0</v>
      </c>
    </row>
    <row r="1575" spans="1:28" ht="15.75" thickBot="1" x14ac:dyDescent="0.3">
      <c r="A1575" s="18" t="s">
        <v>22</v>
      </c>
      <c r="B1575" s="18" t="s">
        <v>22</v>
      </c>
      <c r="C1575" s="18" t="s">
        <v>195</v>
      </c>
      <c r="D1575" s="27" t="s">
        <v>271</v>
      </c>
      <c r="E1575" s="18" t="s">
        <v>196</v>
      </c>
      <c r="F1575" s="19">
        <v>42844</v>
      </c>
      <c r="G1575" s="27" t="s">
        <v>273</v>
      </c>
      <c r="H1575" s="20"/>
      <c r="I1575" s="20"/>
      <c r="J1575" s="22">
        <v>67.92</v>
      </c>
      <c r="K1575" s="20"/>
      <c r="L1575" s="20"/>
      <c r="M1575" s="20"/>
      <c r="N1575" s="20"/>
      <c r="O1575" s="22">
        <v>-0.4</v>
      </c>
      <c r="P1575" s="22">
        <v>-0.03</v>
      </c>
      <c r="Q1575" s="28">
        <f t="shared" si="48"/>
        <v>-0.43000000000000005</v>
      </c>
      <c r="R1575" s="22">
        <v>4.47</v>
      </c>
      <c r="S1575" s="20"/>
      <c r="T1575" s="28">
        <f t="shared" si="49"/>
        <v>4.47</v>
      </c>
      <c r="U1575" s="20"/>
      <c r="W1575" s="135">
        <f t="array" ref="W1575">SUM(($D1575=W$25)*($G1575="CM")*($H1575:$P1575))</f>
        <v>67.489999999999995</v>
      </c>
      <c r="X1575" s="135">
        <f t="array" ref="X1575">SUM(($D1575=W$25)*($G1575&lt;&gt;"CM")*($H1575:$P1575))</f>
        <v>0</v>
      </c>
      <c r="AA1575" s="135">
        <f t="array" ref="AA1575">SUM(($D1575=AA$25)*($G1575="CM")*(H1575+I1575+J1575+K1575+L1575+N1575))</f>
        <v>0</v>
      </c>
      <c r="AB1575" s="135">
        <f t="array" ref="AB1575">SUM(($D1575=AA$25)*($G1575&lt;&gt;"CM")*(H1575+I1575+J1575+K1575+L1575+N1575))</f>
        <v>0</v>
      </c>
    </row>
    <row r="1576" spans="1:28" ht="15.75" thickBot="1" x14ac:dyDescent="0.3">
      <c r="A1576" s="18" t="s">
        <v>22</v>
      </c>
      <c r="B1576" s="18" t="s">
        <v>22</v>
      </c>
      <c r="C1576" s="18" t="s">
        <v>195</v>
      </c>
      <c r="D1576" s="27" t="s">
        <v>271</v>
      </c>
      <c r="E1576" s="18" t="s">
        <v>196</v>
      </c>
      <c r="F1576" s="19">
        <v>42845</v>
      </c>
      <c r="G1576" s="27" t="s">
        <v>273</v>
      </c>
      <c r="H1576" s="21"/>
      <c r="I1576" s="21"/>
      <c r="J1576" s="23">
        <v>1596.12</v>
      </c>
      <c r="K1576" s="21"/>
      <c r="L1576" s="21"/>
      <c r="M1576" s="21"/>
      <c r="N1576" s="21"/>
      <c r="O1576" s="23">
        <v>-9.41</v>
      </c>
      <c r="P1576" s="23">
        <v>-0.74</v>
      </c>
      <c r="Q1576" s="28">
        <f t="shared" ref="Q1576:Q1639" si="50">O1576+P1576</f>
        <v>-10.15</v>
      </c>
      <c r="R1576" s="23">
        <v>105.15</v>
      </c>
      <c r="S1576" s="21"/>
      <c r="T1576" s="28">
        <f t="shared" ref="T1576:T1639" si="51">R1576+S1576</f>
        <v>105.15</v>
      </c>
      <c r="U1576" s="21"/>
      <c r="W1576" s="135">
        <f t="array" ref="W1576">SUM(($D1576=W$25)*($G1576="CM")*($H1576:$P1576))</f>
        <v>1585.9699999999998</v>
      </c>
      <c r="X1576" s="135">
        <f t="array" ref="X1576">SUM(($D1576=W$25)*($G1576&lt;&gt;"CM")*($H1576:$P1576))</f>
        <v>0</v>
      </c>
      <c r="AA1576" s="135">
        <f t="array" ref="AA1576">SUM(($D1576=AA$25)*($G1576="CM")*(H1576+I1576+J1576+K1576+L1576+N1576))</f>
        <v>0</v>
      </c>
      <c r="AB1576" s="135">
        <f t="array" ref="AB1576">SUM(($D1576=AA$25)*($G1576&lt;&gt;"CM")*(H1576+I1576+J1576+K1576+L1576+N1576))</f>
        <v>0</v>
      </c>
    </row>
    <row r="1577" spans="1:28" ht="15.75" thickBot="1" x14ac:dyDescent="0.3">
      <c r="A1577" s="18" t="s">
        <v>22</v>
      </c>
      <c r="B1577" s="18" t="s">
        <v>22</v>
      </c>
      <c r="C1577" s="18" t="s">
        <v>195</v>
      </c>
      <c r="D1577" s="27" t="s">
        <v>271</v>
      </c>
      <c r="E1577" s="18" t="s">
        <v>196</v>
      </c>
      <c r="F1577" s="19">
        <v>42854</v>
      </c>
      <c r="G1577" s="27" t="s">
        <v>273</v>
      </c>
      <c r="H1577" s="20"/>
      <c r="I1577" s="20"/>
      <c r="J1577" s="22">
        <v>679.2</v>
      </c>
      <c r="K1577" s="20"/>
      <c r="L1577" s="20"/>
      <c r="M1577" s="20"/>
      <c r="N1577" s="20"/>
      <c r="O1577" s="22">
        <v>-3.58</v>
      </c>
      <c r="P1577" s="22">
        <v>-0.28000000000000003</v>
      </c>
      <c r="Q1577" s="28">
        <f t="shared" si="50"/>
        <v>-3.8600000000000003</v>
      </c>
      <c r="R1577" s="22">
        <v>44.78</v>
      </c>
      <c r="S1577" s="20"/>
      <c r="T1577" s="28">
        <f t="shared" si="51"/>
        <v>44.78</v>
      </c>
      <c r="U1577" s="20"/>
      <c r="W1577" s="135">
        <f t="array" ref="W1577">SUM(($D1577=W$25)*($G1577="CM")*($H1577:$P1577))</f>
        <v>675.34</v>
      </c>
      <c r="X1577" s="135">
        <f t="array" ref="X1577">SUM(($D1577=W$25)*($G1577&lt;&gt;"CM")*($H1577:$P1577))</f>
        <v>0</v>
      </c>
      <c r="AA1577" s="135">
        <f t="array" ref="AA1577">SUM(($D1577=AA$25)*($G1577="CM")*(H1577+I1577+J1577+K1577+L1577+N1577))</f>
        <v>0</v>
      </c>
      <c r="AB1577" s="135">
        <f t="array" ref="AB1577">SUM(($D1577=AA$25)*($G1577&lt;&gt;"CM")*(H1577+I1577+J1577+K1577+L1577+N1577))</f>
        <v>0</v>
      </c>
    </row>
    <row r="1578" spans="1:28" ht="15.75" thickBot="1" x14ac:dyDescent="0.3">
      <c r="A1578" s="18" t="s">
        <v>22</v>
      </c>
      <c r="B1578" s="18" t="s">
        <v>22</v>
      </c>
      <c r="C1578" s="18" t="s">
        <v>195</v>
      </c>
      <c r="D1578" s="27" t="s">
        <v>271</v>
      </c>
      <c r="E1578" s="18" t="s">
        <v>196</v>
      </c>
      <c r="F1578" s="19">
        <v>42855</v>
      </c>
      <c r="G1578" s="27" t="s">
        <v>273</v>
      </c>
      <c r="H1578" s="21"/>
      <c r="I1578" s="21"/>
      <c r="J1578" s="23">
        <v>169.8</v>
      </c>
      <c r="K1578" s="21"/>
      <c r="L1578" s="21"/>
      <c r="M1578" s="21"/>
      <c r="N1578" s="21"/>
      <c r="O1578" s="23">
        <v>-0.9</v>
      </c>
      <c r="P1578" s="23">
        <v>-0.06</v>
      </c>
      <c r="Q1578" s="28">
        <f t="shared" si="50"/>
        <v>-0.96</v>
      </c>
      <c r="R1578" s="23">
        <v>11.2</v>
      </c>
      <c r="S1578" s="21"/>
      <c r="T1578" s="28">
        <f t="shared" si="51"/>
        <v>11.2</v>
      </c>
      <c r="U1578" s="21"/>
      <c r="W1578" s="135">
        <f t="array" ref="W1578">SUM(($D1578=W$25)*($G1578="CM")*($H1578:$P1578))</f>
        <v>168.84</v>
      </c>
      <c r="X1578" s="135">
        <f t="array" ref="X1578">SUM(($D1578=W$25)*($G1578&lt;&gt;"CM")*($H1578:$P1578))</f>
        <v>0</v>
      </c>
      <c r="AA1578" s="135">
        <f t="array" ref="AA1578">SUM(($D1578=AA$25)*($G1578="CM")*(H1578+I1578+J1578+K1578+L1578+N1578))</f>
        <v>0</v>
      </c>
      <c r="AB1578" s="135">
        <f t="array" ref="AB1578">SUM(($D1578=AA$25)*($G1578&lt;&gt;"CM")*(H1578+I1578+J1578+K1578+L1578+N1578))</f>
        <v>0</v>
      </c>
    </row>
    <row r="1579" spans="1:28" ht="15.75" thickBot="1" x14ac:dyDescent="0.3">
      <c r="A1579" s="18" t="s">
        <v>22</v>
      </c>
      <c r="B1579" s="18" t="s">
        <v>22</v>
      </c>
      <c r="C1579" s="18" t="s">
        <v>197</v>
      </c>
      <c r="D1579" s="27" t="s">
        <v>271</v>
      </c>
      <c r="E1579" s="18" t="s">
        <v>198</v>
      </c>
      <c r="F1579" s="19">
        <v>42800</v>
      </c>
      <c r="G1579" s="27" t="s">
        <v>274</v>
      </c>
      <c r="H1579" s="20"/>
      <c r="I1579" s="20"/>
      <c r="J1579" s="22">
        <v>9.25</v>
      </c>
      <c r="K1579" s="20"/>
      <c r="L1579" s="20"/>
      <c r="M1579" s="20"/>
      <c r="N1579" s="20"/>
      <c r="O1579" s="22">
        <v>0.01</v>
      </c>
      <c r="P1579" s="22">
        <v>-0.02</v>
      </c>
      <c r="Q1579" s="28">
        <f t="shared" si="50"/>
        <v>-0.01</v>
      </c>
      <c r="R1579" s="22">
        <v>0.5</v>
      </c>
      <c r="S1579" s="20"/>
      <c r="T1579" s="28">
        <f t="shared" si="51"/>
        <v>0.5</v>
      </c>
      <c r="U1579" s="20"/>
      <c r="W1579" s="135">
        <f t="array" ref="W1579">SUM(($D1579=W$25)*($G1579="CM")*($H1579:$P1579))</f>
        <v>0</v>
      </c>
      <c r="X1579" s="135">
        <f t="array" ref="X1579">SUM(($D1579=W$25)*($G1579&lt;&gt;"CM")*($H1579:$P1579))</f>
        <v>9.24</v>
      </c>
      <c r="AA1579" s="135">
        <f t="array" ref="AA1579">SUM(($D1579=AA$25)*($G1579="CM")*(H1579+I1579+J1579+K1579+L1579+N1579))</f>
        <v>0</v>
      </c>
      <c r="AB1579" s="135">
        <f t="array" ref="AB1579">SUM(($D1579=AA$25)*($G1579&lt;&gt;"CM")*(H1579+I1579+J1579+K1579+L1579+N1579))</f>
        <v>0</v>
      </c>
    </row>
    <row r="1580" spans="1:28" ht="15.75" thickBot="1" x14ac:dyDescent="0.3">
      <c r="A1580" s="18" t="s">
        <v>22</v>
      </c>
      <c r="B1580" s="18" t="s">
        <v>22</v>
      </c>
      <c r="C1580" s="18" t="s">
        <v>197</v>
      </c>
      <c r="D1580" s="27" t="s">
        <v>271</v>
      </c>
      <c r="E1580" s="18" t="s">
        <v>198</v>
      </c>
      <c r="F1580" s="19">
        <v>42824</v>
      </c>
      <c r="G1580" s="27" t="s">
        <v>274</v>
      </c>
      <c r="H1580" s="21"/>
      <c r="I1580" s="21"/>
      <c r="J1580" s="23">
        <v>118.89</v>
      </c>
      <c r="K1580" s="21"/>
      <c r="L1580" s="21"/>
      <c r="M1580" s="21"/>
      <c r="N1580" s="21"/>
      <c r="O1580" s="23">
        <v>0.1</v>
      </c>
      <c r="P1580" s="23">
        <v>-0.21</v>
      </c>
      <c r="Q1580" s="28">
        <f t="shared" si="50"/>
        <v>-0.10999999999999999</v>
      </c>
      <c r="R1580" s="23">
        <v>6.46</v>
      </c>
      <c r="S1580" s="21"/>
      <c r="T1580" s="28">
        <f t="shared" si="51"/>
        <v>6.46</v>
      </c>
      <c r="U1580" s="21"/>
      <c r="W1580" s="135">
        <f t="array" ref="W1580">SUM(($D1580=W$25)*($G1580="CM")*($H1580:$P1580))</f>
        <v>0</v>
      </c>
      <c r="X1580" s="135">
        <f t="array" ref="X1580">SUM(($D1580=W$25)*($G1580&lt;&gt;"CM")*($H1580:$P1580))</f>
        <v>118.78</v>
      </c>
      <c r="AA1580" s="135">
        <f t="array" ref="AA1580">SUM(($D1580=AA$25)*($G1580="CM")*(H1580+I1580+J1580+K1580+L1580+N1580))</f>
        <v>0</v>
      </c>
      <c r="AB1580" s="135">
        <f t="array" ref="AB1580">SUM(($D1580=AA$25)*($G1580&lt;&gt;"CM")*(H1580+I1580+J1580+K1580+L1580+N1580))</f>
        <v>0</v>
      </c>
    </row>
    <row r="1581" spans="1:28" ht="15.75" thickBot="1" x14ac:dyDescent="0.3">
      <c r="A1581" s="18" t="s">
        <v>22</v>
      </c>
      <c r="B1581" s="18" t="s">
        <v>22</v>
      </c>
      <c r="C1581" s="18" t="s">
        <v>197</v>
      </c>
      <c r="D1581" s="27" t="s">
        <v>271</v>
      </c>
      <c r="E1581" s="18" t="s">
        <v>198</v>
      </c>
      <c r="F1581" s="19">
        <v>42828</v>
      </c>
      <c r="G1581" s="27" t="s">
        <v>273</v>
      </c>
      <c r="H1581" s="20"/>
      <c r="I1581" s="20"/>
      <c r="J1581" s="22">
        <v>1505.94</v>
      </c>
      <c r="K1581" s="20"/>
      <c r="L1581" s="20"/>
      <c r="M1581" s="20"/>
      <c r="N1581" s="20"/>
      <c r="O1581" s="22">
        <v>-12</v>
      </c>
      <c r="P1581" s="22">
        <v>-0.92</v>
      </c>
      <c r="Q1581" s="28">
        <f t="shared" si="50"/>
        <v>-12.92</v>
      </c>
      <c r="R1581" s="22">
        <v>98.98</v>
      </c>
      <c r="S1581" s="20"/>
      <c r="T1581" s="28">
        <f t="shared" si="51"/>
        <v>98.98</v>
      </c>
      <c r="U1581" s="20"/>
      <c r="W1581" s="135">
        <f t="array" ref="W1581">SUM(($D1581=W$25)*($G1581="CM")*($H1581:$P1581))</f>
        <v>1493.02</v>
      </c>
      <c r="X1581" s="135">
        <f t="array" ref="X1581">SUM(($D1581=W$25)*($G1581&lt;&gt;"CM")*($H1581:$P1581))</f>
        <v>0</v>
      </c>
      <c r="AA1581" s="135">
        <f t="array" ref="AA1581">SUM(($D1581=AA$25)*($G1581="CM")*(H1581+I1581+J1581+K1581+L1581+N1581))</f>
        <v>0</v>
      </c>
      <c r="AB1581" s="135">
        <f t="array" ref="AB1581">SUM(($D1581=AA$25)*($G1581&lt;&gt;"CM")*(H1581+I1581+J1581+K1581+L1581+N1581))</f>
        <v>0</v>
      </c>
    </row>
    <row r="1582" spans="1:28" ht="15.75" thickBot="1" x14ac:dyDescent="0.3">
      <c r="A1582" s="18" t="s">
        <v>22</v>
      </c>
      <c r="B1582" s="18" t="s">
        <v>22</v>
      </c>
      <c r="C1582" s="18" t="s">
        <v>197</v>
      </c>
      <c r="D1582" s="27" t="s">
        <v>271</v>
      </c>
      <c r="E1582" s="18" t="s">
        <v>198</v>
      </c>
      <c r="F1582" s="19">
        <v>42829</v>
      </c>
      <c r="G1582" s="27" t="s">
        <v>273</v>
      </c>
      <c r="H1582" s="21"/>
      <c r="I1582" s="21"/>
      <c r="J1582" s="23">
        <v>277.41000000000003</v>
      </c>
      <c r="K1582" s="21"/>
      <c r="L1582" s="21"/>
      <c r="M1582" s="21"/>
      <c r="N1582" s="21"/>
      <c r="O1582" s="23">
        <v>-2.2200000000000002</v>
      </c>
      <c r="P1582" s="23">
        <v>-0.16</v>
      </c>
      <c r="Q1582" s="28">
        <f t="shared" si="50"/>
        <v>-2.3800000000000003</v>
      </c>
      <c r="R1582" s="23">
        <v>18.22</v>
      </c>
      <c r="S1582" s="21"/>
      <c r="T1582" s="28">
        <f t="shared" si="51"/>
        <v>18.22</v>
      </c>
      <c r="U1582" s="21"/>
      <c r="W1582" s="135">
        <f t="array" ref="W1582">SUM(($D1582=W$25)*($G1582="CM")*($H1582:$P1582))</f>
        <v>275.02999999999997</v>
      </c>
      <c r="X1582" s="135">
        <f t="array" ref="X1582">SUM(($D1582=W$25)*($G1582&lt;&gt;"CM")*($H1582:$P1582))</f>
        <v>0</v>
      </c>
      <c r="AA1582" s="135">
        <f t="array" ref="AA1582">SUM(($D1582=AA$25)*($G1582="CM")*(H1582+I1582+J1582+K1582+L1582+N1582))</f>
        <v>0</v>
      </c>
      <c r="AB1582" s="135">
        <f t="array" ref="AB1582">SUM(($D1582=AA$25)*($G1582&lt;&gt;"CM")*(H1582+I1582+J1582+K1582+L1582+N1582))</f>
        <v>0</v>
      </c>
    </row>
    <row r="1583" spans="1:28" ht="15.75" thickBot="1" x14ac:dyDescent="0.3">
      <c r="A1583" s="18" t="s">
        <v>22</v>
      </c>
      <c r="B1583" s="18" t="s">
        <v>22</v>
      </c>
      <c r="C1583" s="18" t="s">
        <v>197</v>
      </c>
      <c r="D1583" s="27" t="s">
        <v>271</v>
      </c>
      <c r="E1583" s="18" t="s">
        <v>198</v>
      </c>
      <c r="F1583" s="19">
        <v>42830</v>
      </c>
      <c r="G1583" s="27" t="s">
        <v>273</v>
      </c>
      <c r="H1583" s="20"/>
      <c r="I1583" s="20"/>
      <c r="J1583" s="22">
        <v>3190.22</v>
      </c>
      <c r="K1583" s="20"/>
      <c r="L1583" s="20"/>
      <c r="M1583" s="20"/>
      <c r="N1583" s="20"/>
      <c r="O1583" s="22">
        <v>-26.95</v>
      </c>
      <c r="P1583" s="22">
        <v>-2.09</v>
      </c>
      <c r="Q1583" s="28">
        <f t="shared" si="50"/>
        <v>-29.04</v>
      </c>
      <c r="R1583" s="22">
        <v>209.55</v>
      </c>
      <c r="S1583" s="20"/>
      <c r="T1583" s="28">
        <f t="shared" si="51"/>
        <v>209.55</v>
      </c>
      <c r="U1583" s="20"/>
      <c r="W1583" s="135">
        <f t="array" ref="W1583">SUM(($D1583=W$25)*($G1583="CM")*($H1583:$P1583))</f>
        <v>3161.18</v>
      </c>
      <c r="X1583" s="135">
        <f t="array" ref="X1583">SUM(($D1583=W$25)*($G1583&lt;&gt;"CM")*($H1583:$P1583))</f>
        <v>0</v>
      </c>
      <c r="AA1583" s="135">
        <f t="array" ref="AA1583">SUM(($D1583=AA$25)*($G1583="CM")*(H1583+I1583+J1583+K1583+L1583+N1583))</f>
        <v>0</v>
      </c>
      <c r="AB1583" s="135">
        <f t="array" ref="AB1583">SUM(($D1583=AA$25)*($G1583&lt;&gt;"CM")*(H1583+I1583+J1583+K1583+L1583+N1583))</f>
        <v>0</v>
      </c>
    </row>
    <row r="1584" spans="1:28" ht="15.75" thickBot="1" x14ac:dyDescent="0.3">
      <c r="A1584" s="18" t="s">
        <v>22</v>
      </c>
      <c r="B1584" s="18" t="s">
        <v>22</v>
      </c>
      <c r="C1584" s="18" t="s">
        <v>197</v>
      </c>
      <c r="D1584" s="27" t="s">
        <v>271</v>
      </c>
      <c r="E1584" s="18" t="s">
        <v>198</v>
      </c>
      <c r="F1584" s="19">
        <v>42831</v>
      </c>
      <c r="G1584" s="27" t="s">
        <v>273</v>
      </c>
      <c r="H1584" s="21"/>
      <c r="I1584" s="21"/>
      <c r="J1584" s="23">
        <v>1109.6400000000001</v>
      </c>
      <c r="K1584" s="21"/>
      <c r="L1584" s="21"/>
      <c r="M1584" s="21"/>
      <c r="N1584" s="21"/>
      <c r="O1584" s="23">
        <v>-8.7799999999999994</v>
      </c>
      <c r="P1584" s="23">
        <v>-0.65</v>
      </c>
      <c r="Q1584" s="28">
        <f t="shared" si="50"/>
        <v>-9.43</v>
      </c>
      <c r="R1584" s="23">
        <v>72.92</v>
      </c>
      <c r="S1584" s="21"/>
      <c r="T1584" s="28">
        <f t="shared" si="51"/>
        <v>72.92</v>
      </c>
      <c r="U1584" s="21"/>
      <c r="W1584" s="135">
        <f t="array" ref="W1584">SUM(($D1584=W$25)*($G1584="CM")*($H1584:$P1584))</f>
        <v>1100.21</v>
      </c>
      <c r="X1584" s="135">
        <f t="array" ref="X1584">SUM(($D1584=W$25)*($G1584&lt;&gt;"CM")*($H1584:$P1584))</f>
        <v>0</v>
      </c>
      <c r="AA1584" s="135">
        <f t="array" ref="AA1584">SUM(($D1584=AA$25)*($G1584="CM")*(H1584+I1584+J1584+K1584+L1584+N1584))</f>
        <v>0</v>
      </c>
      <c r="AB1584" s="135">
        <f t="array" ref="AB1584">SUM(($D1584=AA$25)*($G1584&lt;&gt;"CM")*(H1584+I1584+J1584+K1584+L1584+N1584))</f>
        <v>0</v>
      </c>
    </row>
    <row r="1585" spans="1:28" ht="15.75" thickBot="1" x14ac:dyDescent="0.3">
      <c r="A1585" s="18" t="s">
        <v>22</v>
      </c>
      <c r="B1585" s="18" t="s">
        <v>22</v>
      </c>
      <c r="C1585" s="18" t="s">
        <v>197</v>
      </c>
      <c r="D1585" s="27" t="s">
        <v>271</v>
      </c>
      <c r="E1585" s="18" t="s">
        <v>198</v>
      </c>
      <c r="F1585" s="19">
        <v>42832</v>
      </c>
      <c r="G1585" s="27" t="s">
        <v>273</v>
      </c>
      <c r="H1585" s="20"/>
      <c r="I1585" s="20"/>
      <c r="J1585" s="22">
        <v>475.56</v>
      </c>
      <c r="K1585" s="20"/>
      <c r="L1585" s="20"/>
      <c r="M1585" s="20"/>
      <c r="N1585" s="20"/>
      <c r="O1585" s="22">
        <v>-3.72</v>
      </c>
      <c r="P1585" s="22">
        <v>-0.28000000000000003</v>
      </c>
      <c r="Q1585" s="28">
        <f t="shared" si="50"/>
        <v>-4</v>
      </c>
      <c r="R1585" s="22">
        <v>31.28</v>
      </c>
      <c r="S1585" s="20"/>
      <c r="T1585" s="28">
        <f t="shared" si="51"/>
        <v>31.28</v>
      </c>
      <c r="U1585" s="20"/>
      <c r="W1585" s="135">
        <f t="array" ref="W1585">SUM(($D1585=W$25)*($G1585="CM")*($H1585:$P1585))</f>
        <v>471.56</v>
      </c>
      <c r="X1585" s="135">
        <f t="array" ref="X1585">SUM(($D1585=W$25)*($G1585&lt;&gt;"CM")*($H1585:$P1585))</f>
        <v>0</v>
      </c>
      <c r="AA1585" s="135">
        <f t="array" ref="AA1585">SUM(($D1585=AA$25)*($G1585="CM")*(H1585+I1585+J1585+K1585+L1585+N1585))</f>
        <v>0</v>
      </c>
      <c r="AB1585" s="135">
        <f t="array" ref="AB1585">SUM(($D1585=AA$25)*($G1585&lt;&gt;"CM")*(H1585+I1585+J1585+K1585+L1585+N1585))</f>
        <v>0</v>
      </c>
    </row>
    <row r="1586" spans="1:28" ht="15.75" thickBot="1" x14ac:dyDescent="0.3">
      <c r="A1586" s="18" t="s">
        <v>22</v>
      </c>
      <c r="B1586" s="18" t="s">
        <v>22</v>
      </c>
      <c r="C1586" s="18" t="s">
        <v>197</v>
      </c>
      <c r="D1586" s="27" t="s">
        <v>271</v>
      </c>
      <c r="E1586" s="18" t="s">
        <v>198</v>
      </c>
      <c r="F1586" s="19">
        <v>42833</v>
      </c>
      <c r="G1586" s="27" t="s">
        <v>273</v>
      </c>
      <c r="H1586" s="21"/>
      <c r="I1586" s="21"/>
      <c r="J1586" s="23">
        <v>792.6</v>
      </c>
      <c r="K1586" s="21"/>
      <c r="L1586" s="21"/>
      <c r="M1586" s="21"/>
      <c r="N1586" s="21"/>
      <c r="O1586" s="23">
        <v>-6.2</v>
      </c>
      <c r="P1586" s="23">
        <v>-0.48</v>
      </c>
      <c r="Q1586" s="28">
        <f t="shared" si="50"/>
        <v>-6.68</v>
      </c>
      <c r="R1586" s="23">
        <v>52.11</v>
      </c>
      <c r="S1586" s="21"/>
      <c r="T1586" s="28">
        <f t="shared" si="51"/>
        <v>52.11</v>
      </c>
      <c r="U1586" s="21"/>
      <c r="W1586" s="135">
        <f t="array" ref="W1586">SUM(($D1586=W$25)*($G1586="CM")*($H1586:$P1586))</f>
        <v>785.92</v>
      </c>
      <c r="X1586" s="135">
        <f t="array" ref="X1586">SUM(($D1586=W$25)*($G1586&lt;&gt;"CM")*($H1586:$P1586))</f>
        <v>0</v>
      </c>
      <c r="AA1586" s="135">
        <f t="array" ref="AA1586">SUM(($D1586=AA$25)*($G1586="CM")*(H1586+I1586+J1586+K1586+L1586+N1586))</f>
        <v>0</v>
      </c>
      <c r="AB1586" s="135">
        <f t="array" ref="AB1586">SUM(($D1586=AA$25)*($G1586&lt;&gt;"CM")*(H1586+I1586+J1586+K1586+L1586+N1586))</f>
        <v>0</v>
      </c>
    </row>
    <row r="1587" spans="1:28" ht="15.75" thickBot="1" x14ac:dyDescent="0.3">
      <c r="A1587" s="18" t="s">
        <v>22</v>
      </c>
      <c r="B1587" s="18" t="s">
        <v>22</v>
      </c>
      <c r="C1587" s="18" t="s">
        <v>197</v>
      </c>
      <c r="D1587" s="27" t="s">
        <v>271</v>
      </c>
      <c r="E1587" s="18" t="s">
        <v>198</v>
      </c>
      <c r="F1587" s="19">
        <v>42834</v>
      </c>
      <c r="G1587" s="27" t="s">
        <v>273</v>
      </c>
      <c r="H1587" s="20"/>
      <c r="I1587" s="20"/>
      <c r="J1587" s="22">
        <v>792.6</v>
      </c>
      <c r="K1587" s="20"/>
      <c r="L1587" s="20"/>
      <c r="M1587" s="20"/>
      <c r="N1587" s="20"/>
      <c r="O1587" s="22">
        <v>-6.18</v>
      </c>
      <c r="P1587" s="22">
        <v>-0.46</v>
      </c>
      <c r="Q1587" s="28">
        <f t="shared" si="50"/>
        <v>-6.64</v>
      </c>
      <c r="R1587" s="22">
        <v>52.14</v>
      </c>
      <c r="S1587" s="20"/>
      <c r="T1587" s="28">
        <f t="shared" si="51"/>
        <v>52.14</v>
      </c>
      <c r="U1587" s="20"/>
      <c r="W1587" s="135">
        <f t="array" ref="W1587">SUM(($D1587=W$25)*($G1587="CM")*($H1587:$P1587))</f>
        <v>785.96</v>
      </c>
      <c r="X1587" s="135">
        <f t="array" ref="X1587">SUM(($D1587=W$25)*($G1587&lt;&gt;"CM")*($H1587:$P1587))</f>
        <v>0</v>
      </c>
      <c r="AA1587" s="135">
        <f t="array" ref="AA1587">SUM(($D1587=AA$25)*($G1587="CM")*(H1587+I1587+J1587+K1587+L1587+N1587))</f>
        <v>0</v>
      </c>
      <c r="AB1587" s="135">
        <f t="array" ref="AB1587">SUM(($D1587=AA$25)*($G1587&lt;&gt;"CM")*(H1587+I1587+J1587+K1587+L1587+N1587))</f>
        <v>0</v>
      </c>
    </row>
    <row r="1588" spans="1:28" ht="15.75" thickBot="1" x14ac:dyDescent="0.3">
      <c r="A1588" s="18" t="s">
        <v>22</v>
      </c>
      <c r="B1588" s="18" t="s">
        <v>22</v>
      </c>
      <c r="C1588" s="18" t="s">
        <v>197</v>
      </c>
      <c r="D1588" s="27" t="s">
        <v>271</v>
      </c>
      <c r="E1588" s="18" t="s">
        <v>198</v>
      </c>
      <c r="F1588" s="19">
        <v>42835</v>
      </c>
      <c r="G1588" s="27" t="s">
        <v>273</v>
      </c>
      <c r="H1588" s="21"/>
      <c r="I1588" s="21"/>
      <c r="J1588" s="23">
        <v>3210.03</v>
      </c>
      <c r="K1588" s="21"/>
      <c r="L1588" s="21"/>
      <c r="M1588" s="21"/>
      <c r="N1588" s="21"/>
      <c r="O1588" s="23">
        <v>-26.45</v>
      </c>
      <c r="P1588" s="23">
        <v>-2.0699999999999998</v>
      </c>
      <c r="Q1588" s="28">
        <f t="shared" si="50"/>
        <v>-28.52</v>
      </c>
      <c r="R1588" s="23">
        <v>210.92</v>
      </c>
      <c r="S1588" s="21"/>
      <c r="T1588" s="28">
        <f t="shared" si="51"/>
        <v>210.92</v>
      </c>
      <c r="U1588" s="21"/>
      <c r="W1588" s="135">
        <f t="array" ref="W1588">SUM(($D1588=W$25)*($G1588="CM")*($H1588:$P1588))</f>
        <v>3181.51</v>
      </c>
      <c r="X1588" s="135">
        <f t="array" ref="X1588">SUM(($D1588=W$25)*($G1588&lt;&gt;"CM")*($H1588:$P1588))</f>
        <v>0</v>
      </c>
      <c r="AA1588" s="135">
        <f t="array" ref="AA1588">SUM(($D1588=AA$25)*($G1588="CM")*(H1588+I1588+J1588+K1588+L1588+N1588))</f>
        <v>0</v>
      </c>
      <c r="AB1588" s="135">
        <f t="array" ref="AB1588">SUM(($D1588=AA$25)*($G1588&lt;&gt;"CM")*(H1588+I1588+J1588+K1588+L1588+N1588))</f>
        <v>0</v>
      </c>
    </row>
    <row r="1589" spans="1:28" ht="15.75" thickBot="1" x14ac:dyDescent="0.3">
      <c r="A1589" s="18" t="s">
        <v>22</v>
      </c>
      <c r="B1589" s="18" t="s">
        <v>22</v>
      </c>
      <c r="C1589" s="18" t="s">
        <v>197</v>
      </c>
      <c r="D1589" s="27" t="s">
        <v>271</v>
      </c>
      <c r="E1589" s="18" t="s">
        <v>198</v>
      </c>
      <c r="F1589" s="19">
        <v>42836</v>
      </c>
      <c r="G1589" s="27" t="s">
        <v>273</v>
      </c>
      <c r="H1589" s="20"/>
      <c r="I1589" s="20"/>
      <c r="J1589" s="22">
        <v>79.260000000000005</v>
      </c>
      <c r="K1589" s="20"/>
      <c r="L1589" s="20"/>
      <c r="M1589" s="20"/>
      <c r="N1589" s="20"/>
      <c r="O1589" s="22">
        <v>-0.62</v>
      </c>
      <c r="P1589" s="22">
        <v>-0.04</v>
      </c>
      <c r="Q1589" s="28">
        <f t="shared" si="50"/>
        <v>-0.66</v>
      </c>
      <c r="R1589" s="22">
        <v>5.22</v>
      </c>
      <c r="S1589" s="20"/>
      <c r="T1589" s="28">
        <f t="shared" si="51"/>
        <v>5.22</v>
      </c>
      <c r="U1589" s="20"/>
      <c r="W1589" s="135">
        <f t="array" ref="W1589">SUM(($D1589=W$25)*($G1589="CM")*($H1589:$P1589))</f>
        <v>78.599999999999994</v>
      </c>
      <c r="X1589" s="135">
        <f t="array" ref="X1589">SUM(($D1589=W$25)*($G1589&lt;&gt;"CM")*($H1589:$P1589))</f>
        <v>0</v>
      </c>
      <c r="AA1589" s="135">
        <f t="array" ref="AA1589">SUM(($D1589=AA$25)*($G1589="CM")*(H1589+I1589+J1589+K1589+L1589+N1589))</f>
        <v>0</v>
      </c>
      <c r="AB1589" s="135">
        <f t="array" ref="AB1589">SUM(($D1589=AA$25)*($G1589&lt;&gt;"CM")*(H1589+I1589+J1589+K1589+L1589+N1589))</f>
        <v>0</v>
      </c>
    </row>
    <row r="1590" spans="1:28" ht="15.75" thickBot="1" x14ac:dyDescent="0.3">
      <c r="A1590" s="18" t="s">
        <v>22</v>
      </c>
      <c r="B1590" s="18" t="s">
        <v>22</v>
      </c>
      <c r="C1590" s="18" t="s">
        <v>197</v>
      </c>
      <c r="D1590" s="27" t="s">
        <v>271</v>
      </c>
      <c r="E1590" s="18" t="s">
        <v>198</v>
      </c>
      <c r="F1590" s="19">
        <v>42837</v>
      </c>
      <c r="G1590" s="27" t="s">
        <v>273</v>
      </c>
      <c r="H1590" s="21"/>
      <c r="I1590" s="21"/>
      <c r="J1590" s="23">
        <v>158.52000000000001</v>
      </c>
      <c r="K1590" s="21"/>
      <c r="L1590" s="21"/>
      <c r="M1590" s="21"/>
      <c r="N1590" s="21"/>
      <c r="O1590" s="23">
        <v>-1.21</v>
      </c>
      <c r="P1590" s="23">
        <v>-0.09</v>
      </c>
      <c r="Q1590" s="28">
        <f t="shared" si="50"/>
        <v>-1.3</v>
      </c>
      <c r="R1590" s="23">
        <v>10.42</v>
      </c>
      <c r="S1590" s="21"/>
      <c r="T1590" s="28">
        <f t="shared" si="51"/>
        <v>10.42</v>
      </c>
      <c r="U1590" s="21"/>
      <c r="W1590" s="135">
        <f t="array" ref="W1590">SUM(($D1590=W$25)*($G1590="CM")*($H1590:$P1590))</f>
        <v>157.22</v>
      </c>
      <c r="X1590" s="135">
        <f t="array" ref="X1590">SUM(($D1590=W$25)*($G1590&lt;&gt;"CM")*($H1590:$P1590))</f>
        <v>0</v>
      </c>
      <c r="AA1590" s="135">
        <f t="array" ref="AA1590">SUM(($D1590=AA$25)*($G1590="CM")*(H1590+I1590+J1590+K1590+L1590+N1590))</f>
        <v>0</v>
      </c>
      <c r="AB1590" s="135">
        <f t="array" ref="AB1590">SUM(($D1590=AA$25)*($G1590&lt;&gt;"CM")*(H1590+I1590+J1590+K1590+L1590+N1590))</f>
        <v>0</v>
      </c>
    </row>
    <row r="1591" spans="1:28" ht="15.75" thickBot="1" x14ac:dyDescent="0.3">
      <c r="A1591" s="18" t="s">
        <v>22</v>
      </c>
      <c r="B1591" s="18" t="s">
        <v>22</v>
      </c>
      <c r="C1591" s="18" t="s">
        <v>197</v>
      </c>
      <c r="D1591" s="27" t="s">
        <v>271</v>
      </c>
      <c r="E1591" s="18" t="s">
        <v>198</v>
      </c>
      <c r="F1591" s="19">
        <v>42838</v>
      </c>
      <c r="G1591" s="27" t="s">
        <v>273</v>
      </c>
      <c r="H1591" s="20"/>
      <c r="I1591" s="20"/>
      <c r="J1591" s="22">
        <v>515.19000000000005</v>
      </c>
      <c r="K1591" s="20"/>
      <c r="L1591" s="20"/>
      <c r="M1591" s="20"/>
      <c r="N1591" s="20"/>
      <c r="O1591" s="22">
        <v>-3.95</v>
      </c>
      <c r="P1591" s="22">
        <v>-0.3</v>
      </c>
      <c r="Q1591" s="28">
        <f t="shared" si="50"/>
        <v>-4.25</v>
      </c>
      <c r="R1591" s="22">
        <v>33.89</v>
      </c>
      <c r="S1591" s="20"/>
      <c r="T1591" s="28">
        <f t="shared" si="51"/>
        <v>33.89</v>
      </c>
      <c r="U1591" s="20"/>
      <c r="W1591" s="135">
        <f t="array" ref="W1591">SUM(($D1591=W$25)*($G1591="CM")*($H1591:$P1591))</f>
        <v>510.94000000000005</v>
      </c>
      <c r="X1591" s="135">
        <f t="array" ref="X1591">SUM(($D1591=W$25)*($G1591&lt;&gt;"CM")*($H1591:$P1591))</f>
        <v>0</v>
      </c>
      <c r="AA1591" s="135">
        <f t="array" ref="AA1591">SUM(($D1591=AA$25)*($G1591="CM")*(H1591+I1591+J1591+K1591+L1591+N1591))</f>
        <v>0</v>
      </c>
      <c r="AB1591" s="135">
        <f t="array" ref="AB1591">SUM(($D1591=AA$25)*($G1591&lt;&gt;"CM")*(H1591+I1591+J1591+K1591+L1591+N1591))</f>
        <v>0</v>
      </c>
    </row>
    <row r="1592" spans="1:28" ht="15.75" thickBot="1" x14ac:dyDescent="0.3">
      <c r="A1592" s="18" t="s">
        <v>22</v>
      </c>
      <c r="B1592" s="18" t="s">
        <v>22</v>
      </c>
      <c r="C1592" s="18" t="s">
        <v>197</v>
      </c>
      <c r="D1592" s="27" t="s">
        <v>271</v>
      </c>
      <c r="E1592" s="18" t="s">
        <v>198</v>
      </c>
      <c r="F1592" s="19">
        <v>42839</v>
      </c>
      <c r="G1592" s="27" t="s">
        <v>273</v>
      </c>
      <c r="H1592" s="21"/>
      <c r="I1592" s="21"/>
      <c r="J1592" s="23">
        <v>673.71</v>
      </c>
      <c r="K1592" s="21"/>
      <c r="L1592" s="21"/>
      <c r="M1592" s="21"/>
      <c r="N1592" s="21"/>
      <c r="O1592" s="23">
        <v>-5.6</v>
      </c>
      <c r="P1592" s="23">
        <v>-0.44</v>
      </c>
      <c r="Q1592" s="28">
        <f t="shared" si="50"/>
        <v>-6.04</v>
      </c>
      <c r="R1592" s="23">
        <v>44.27</v>
      </c>
      <c r="S1592" s="21"/>
      <c r="T1592" s="28">
        <f t="shared" si="51"/>
        <v>44.27</v>
      </c>
      <c r="U1592" s="21"/>
      <c r="W1592" s="135">
        <f t="array" ref="W1592">SUM(($D1592=W$25)*($G1592="CM")*($H1592:$P1592))</f>
        <v>667.67</v>
      </c>
      <c r="X1592" s="135">
        <f t="array" ref="X1592">SUM(($D1592=W$25)*($G1592&lt;&gt;"CM")*($H1592:$P1592))</f>
        <v>0</v>
      </c>
      <c r="AA1592" s="135">
        <f t="array" ref="AA1592">SUM(($D1592=AA$25)*($G1592="CM")*(H1592+I1592+J1592+K1592+L1592+N1592))</f>
        <v>0</v>
      </c>
      <c r="AB1592" s="135">
        <f t="array" ref="AB1592">SUM(($D1592=AA$25)*($G1592&lt;&gt;"CM")*(H1592+I1592+J1592+K1592+L1592+N1592))</f>
        <v>0</v>
      </c>
    </row>
    <row r="1593" spans="1:28" ht="15.75" thickBot="1" x14ac:dyDescent="0.3">
      <c r="A1593" s="18" t="s">
        <v>22</v>
      </c>
      <c r="B1593" s="18" t="s">
        <v>22</v>
      </c>
      <c r="C1593" s="18" t="s">
        <v>197</v>
      </c>
      <c r="D1593" s="27" t="s">
        <v>271</v>
      </c>
      <c r="E1593" s="18" t="s">
        <v>198</v>
      </c>
      <c r="F1593" s="19">
        <v>42840</v>
      </c>
      <c r="G1593" s="27" t="s">
        <v>273</v>
      </c>
      <c r="H1593" s="20"/>
      <c r="I1593" s="20"/>
      <c r="J1593" s="22">
        <v>198.15</v>
      </c>
      <c r="K1593" s="20"/>
      <c r="L1593" s="20"/>
      <c r="M1593" s="20"/>
      <c r="N1593" s="20"/>
      <c r="O1593" s="22">
        <v>-1.64</v>
      </c>
      <c r="P1593" s="22">
        <v>-0.13</v>
      </c>
      <c r="Q1593" s="28">
        <f t="shared" si="50"/>
        <v>-1.77</v>
      </c>
      <c r="R1593" s="22">
        <v>13.02</v>
      </c>
      <c r="S1593" s="20"/>
      <c r="T1593" s="28">
        <f t="shared" si="51"/>
        <v>13.02</v>
      </c>
      <c r="U1593" s="20"/>
      <c r="W1593" s="135">
        <f t="array" ref="W1593">SUM(($D1593=W$25)*($G1593="CM")*($H1593:$P1593))</f>
        <v>196.38000000000002</v>
      </c>
      <c r="X1593" s="135">
        <f t="array" ref="X1593">SUM(($D1593=W$25)*($G1593&lt;&gt;"CM")*($H1593:$P1593))</f>
        <v>0</v>
      </c>
      <c r="AA1593" s="135">
        <f t="array" ref="AA1593">SUM(($D1593=AA$25)*($G1593="CM")*(H1593+I1593+J1593+K1593+L1593+N1593))</f>
        <v>0</v>
      </c>
      <c r="AB1593" s="135">
        <f t="array" ref="AB1593">SUM(($D1593=AA$25)*($G1593&lt;&gt;"CM")*(H1593+I1593+J1593+K1593+L1593+N1593))</f>
        <v>0</v>
      </c>
    </row>
    <row r="1594" spans="1:28" ht="15.75" thickBot="1" x14ac:dyDescent="0.3">
      <c r="A1594" s="18" t="s">
        <v>22</v>
      </c>
      <c r="B1594" s="18" t="s">
        <v>22</v>
      </c>
      <c r="C1594" s="18" t="s">
        <v>197</v>
      </c>
      <c r="D1594" s="27" t="s">
        <v>271</v>
      </c>
      <c r="E1594" s="18" t="s">
        <v>198</v>
      </c>
      <c r="F1594" s="19">
        <v>42841</v>
      </c>
      <c r="G1594" s="27" t="s">
        <v>273</v>
      </c>
      <c r="H1594" s="21"/>
      <c r="I1594" s="21"/>
      <c r="J1594" s="23">
        <v>911.49</v>
      </c>
      <c r="K1594" s="21"/>
      <c r="L1594" s="21"/>
      <c r="M1594" s="21"/>
      <c r="N1594" s="21"/>
      <c r="O1594" s="23">
        <v>-7.04</v>
      </c>
      <c r="P1594" s="23">
        <v>-0.54</v>
      </c>
      <c r="Q1594" s="28">
        <f t="shared" si="50"/>
        <v>-7.58</v>
      </c>
      <c r="R1594" s="23">
        <v>59.94</v>
      </c>
      <c r="S1594" s="21"/>
      <c r="T1594" s="28">
        <f t="shared" si="51"/>
        <v>59.94</v>
      </c>
      <c r="U1594" s="21"/>
      <c r="W1594" s="135">
        <f t="array" ref="W1594">SUM(($D1594=W$25)*($G1594="CM")*($H1594:$P1594))</f>
        <v>903.91000000000008</v>
      </c>
      <c r="X1594" s="135">
        <f t="array" ref="X1594">SUM(($D1594=W$25)*($G1594&lt;&gt;"CM")*($H1594:$P1594))</f>
        <v>0</v>
      </c>
      <c r="AA1594" s="135">
        <f t="array" ref="AA1594">SUM(($D1594=AA$25)*($G1594="CM")*(H1594+I1594+J1594+K1594+L1594+N1594))</f>
        <v>0</v>
      </c>
      <c r="AB1594" s="135">
        <f t="array" ref="AB1594">SUM(($D1594=AA$25)*($G1594&lt;&gt;"CM")*(H1594+I1594+J1594+K1594+L1594+N1594))</f>
        <v>0</v>
      </c>
    </row>
    <row r="1595" spans="1:28" ht="15.75" thickBot="1" x14ac:dyDescent="0.3">
      <c r="A1595" s="18" t="s">
        <v>22</v>
      </c>
      <c r="B1595" s="18" t="s">
        <v>22</v>
      </c>
      <c r="C1595" s="18" t="s">
        <v>197</v>
      </c>
      <c r="D1595" s="27" t="s">
        <v>271</v>
      </c>
      <c r="E1595" s="18" t="s">
        <v>198</v>
      </c>
      <c r="F1595" s="19">
        <v>42842</v>
      </c>
      <c r="G1595" s="27" t="s">
        <v>273</v>
      </c>
      <c r="H1595" s="20"/>
      <c r="I1595" s="20"/>
      <c r="J1595" s="22">
        <v>59.45</v>
      </c>
      <c r="K1595" s="20"/>
      <c r="L1595" s="20"/>
      <c r="M1595" s="20"/>
      <c r="N1595" s="20"/>
      <c r="O1595" s="22">
        <v>-0.46</v>
      </c>
      <c r="P1595" s="22">
        <v>-0.03</v>
      </c>
      <c r="Q1595" s="28">
        <f t="shared" si="50"/>
        <v>-0.49</v>
      </c>
      <c r="R1595" s="22">
        <v>3.91</v>
      </c>
      <c r="S1595" s="20"/>
      <c r="T1595" s="28">
        <f t="shared" si="51"/>
        <v>3.91</v>
      </c>
      <c r="U1595" s="20"/>
      <c r="W1595" s="135">
        <f t="array" ref="W1595">SUM(($D1595=W$25)*($G1595="CM")*($H1595:$P1595))</f>
        <v>58.96</v>
      </c>
      <c r="X1595" s="135">
        <f t="array" ref="X1595">SUM(($D1595=W$25)*($G1595&lt;&gt;"CM")*($H1595:$P1595))</f>
        <v>0</v>
      </c>
      <c r="AA1595" s="135">
        <f t="array" ref="AA1595">SUM(($D1595=AA$25)*($G1595="CM")*(H1595+I1595+J1595+K1595+L1595+N1595))</f>
        <v>0</v>
      </c>
      <c r="AB1595" s="135">
        <f t="array" ref="AB1595">SUM(($D1595=AA$25)*($G1595&lt;&gt;"CM")*(H1595+I1595+J1595+K1595+L1595+N1595))</f>
        <v>0</v>
      </c>
    </row>
    <row r="1596" spans="1:28" ht="15.75" thickBot="1" x14ac:dyDescent="0.3">
      <c r="A1596" s="18" t="s">
        <v>22</v>
      </c>
      <c r="B1596" s="18" t="s">
        <v>22</v>
      </c>
      <c r="C1596" s="18" t="s">
        <v>197</v>
      </c>
      <c r="D1596" s="27" t="s">
        <v>271</v>
      </c>
      <c r="E1596" s="18" t="s">
        <v>198</v>
      </c>
      <c r="F1596" s="19">
        <v>42843</v>
      </c>
      <c r="G1596" s="27" t="s">
        <v>273</v>
      </c>
      <c r="H1596" s="21"/>
      <c r="I1596" s="21"/>
      <c r="J1596" s="23">
        <v>317.04000000000002</v>
      </c>
      <c r="K1596" s="21"/>
      <c r="L1596" s="21"/>
      <c r="M1596" s="21"/>
      <c r="N1596" s="21"/>
      <c r="O1596" s="23">
        <v>-2.44</v>
      </c>
      <c r="P1596" s="23">
        <v>-0.18</v>
      </c>
      <c r="Q1596" s="28">
        <f t="shared" si="50"/>
        <v>-2.62</v>
      </c>
      <c r="R1596" s="23">
        <v>20.85</v>
      </c>
      <c r="S1596" s="21"/>
      <c r="T1596" s="28">
        <f t="shared" si="51"/>
        <v>20.85</v>
      </c>
      <c r="U1596" s="21"/>
      <c r="W1596" s="135">
        <f t="array" ref="W1596">SUM(($D1596=W$25)*($G1596="CM")*($H1596:$P1596))</f>
        <v>314.42</v>
      </c>
      <c r="X1596" s="135">
        <f t="array" ref="X1596">SUM(($D1596=W$25)*($G1596&lt;&gt;"CM")*($H1596:$P1596))</f>
        <v>0</v>
      </c>
      <c r="AA1596" s="135">
        <f t="array" ref="AA1596">SUM(($D1596=AA$25)*($G1596="CM")*(H1596+I1596+J1596+K1596+L1596+N1596))</f>
        <v>0</v>
      </c>
      <c r="AB1596" s="135">
        <f t="array" ref="AB1596">SUM(($D1596=AA$25)*($G1596&lt;&gt;"CM")*(H1596+I1596+J1596+K1596+L1596+N1596))</f>
        <v>0</v>
      </c>
    </row>
    <row r="1597" spans="1:28" ht="15.75" thickBot="1" x14ac:dyDescent="0.3">
      <c r="A1597" s="18" t="s">
        <v>22</v>
      </c>
      <c r="B1597" s="18" t="s">
        <v>22</v>
      </c>
      <c r="C1597" s="18" t="s">
        <v>197</v>
      </c>
      <c r="D1597" s="27" t="s">
        <v>271</v>
      </c>
      <c r="E1597" s="18" t="s">
        <v>198</v>
      </c>
      <c r="F1597" s="19">
        <v>42844</v>
      </c>
      <c r="G1597" s="27" t="s">
        <v>273</v>
      </c>
      <c r="H1597" s="20"/>
      <c r="I1597" s="20"/>
      <c r="J1597" s="22">
        <v>554.82000000000005</v>
      </c>
      <c r="K1597" s="20"/>
      <c r="L1597" s="20"/>
      <c r="M1597" s="20"/>
      <c r="N1597" s="20"/>
      <c r="O1597" s="22">
        <v>-4.51</v>
      </c>
      <c r="P1597" s="22">
        <v>-0.35</v>
      </c>
      <c r="Q1597" s="28">
        <f t="shared" si="50"/>
        <v>-4.8599999999999994</v>
      </c>
      <c r="R1597" s="22">
        <v>36.46</v>
      </c>
      <c r="S1597" s="20"/>
      <c r="T1597" s="28">
        <f t="shared" si="51"/>
        <v>36.46</v>
      </c>
      <c r="U1597" s="20"/>
      <c r="W1597" s="135">
        <f t="array" ref="W1597">SUM(($D1597=W$25)*($G1597="CM")*($H1597:$P1597))</f>
        <v>549.96</v>
      </c>
      <c r="X1597" s="135">
        <f t="array" ref="X1597">SUM(($D1597=W$25)*($G1597&lt;&gt;"CM")*($H1597:$P1597))</f>
        <v>0</v>
      </c>
      <c r="AA1597" s="135">
        <f t="array" ref="AA1597">SUM(($D1597=AA$25)*($G1597="CM")*(H1597+I1597+J1597+K1597+L1597+N1597))</f>
        <v>0</v>
      </c>
      <c r="AB1597" s="135">
        <f t="array" ref="AB1597">SUM(($D1597=AA$25)*($G1597&lt;&gt;"CM")*(H1597+I1597+J1597+K1597+L1597+N1597))</f>
        <v>0</v>
      </c>
    </row>
    <row r="1598" spans="1:28" ht="15.75" thickBot="1" x14ac:dyDescent="0.3">
      <c r="A1598" s="18" t="s">
        <v>22</v>
      </c>
      <c r="B1598" s="18" t="s">
        <v>22</v>
      </c>
      <c r="C1598" s="18" t="s">
        <v>197</v>
      </c>
      <c r="D1598" s="27" t="s">
        <v>271</v>
      </c>
      <c r="E1598" s="18" t="s">
        <v>198</v>
      </c>
      <c r="F1598" s="19">
        <v>42845</v>
      </c>
      <c r="G1598" s="27" t="s">
        <v>273</v>
      </c>
      <c r="H1598" s="21"/>
      <c r="I1598" s="21"/>
      <c r="J1598" s="23">
        <v>1783.35</v>
      </c>
      <c r="K1598" s="21"/>
      <c r="L1598" s="21"/>
      <c r="M1598" s="21"/>
      <c r="N1598" s="21"/>
      <c r="O1598" s="23">
        <v>-14.47</v>
      </c>
      <c r="P1598" s="23">
        <v>-1.0900000000000001</v>
      </c>
      <c r="Q1598" s="28">
        <f t="shared" si="50"/>
        <v>-15.56</v>
      </c>
      <c r="R1598" s="23">
        <v>117.19</v>
      </c>
      <c r="S1598" s="21"/>
      <c r="T1598" s="28">
        <f t="shared" si="51"/>
        <v>117.19</v>
      </c>
      <c r="U1598" s="21"/>
      <c r="W1598" s="135">
        <f t="array" ref="W1598">SUM(($D1598=W$25)*($G1598="CM")*($H1598:$P1598))</f>
        <v>1767.79</v>
      </c>
      <c r="X1598" s="135">
        <f t="array" ref="X1598">SUM(($D1598=W$25)*($G1598&lt;&gt;"CM")*($H1598:$P1598))</f>
        <v>0</v>
      </c>
      <c r="AA1598" s="135">
        <f t="array" ref="AA1598">SUM(($D1598=AA$25)*($G1598="CM")*(H1598+I1598+J1598+K1598+L1598+N1598))</f>
        <v>0</v>
      </c>
      <c r="AB1598" s="135">
        <f t="array" ref="AB1598">SUM(($D1598=AA$25)*($G1598&lt;&gt;"CM")*(H1598+I1598+J1598+K1598+L1598+N1598))</f>
        <v>0</v>
      </c>
    </row>
    <row r="1599" spans="1:28" ht="15.75" thickBot="1" x14ac:dyDescent="0.3">
      <c r="A1599" s="18" t="s">
        <v>22</v>
      </c>
      <c r="B1599" s="18" t="s">
        <v>22</v>
      </c>
      <c r="C1599" s="18" t="s">
        <v>197</v>
      </c>
      <c r="D1599" s="27" t="s">
        <v>271</v>
      </c>
      <c r="E1599" s="18" t="s">
        <v>198</v>
      </c>
      <c r="F1599" s="19">
        <v>42854</v>
      </c>
      <c r="G1599" s="27" t="s">
        <v>273</v>
      </c>
      <c r="H1599" s="20"/>
      <c r="I1599" s="20"/>
      <c r="J1599" s="22">
        <v>237.78</v>
      </c>
      <c r="K1599" s="20"/>
      <c r="L1599" s="20"/>
      <c r="M1599" s="20"/>
      <c r="N1599" s="20"/>
      <c r="O1599" s="22">
        <v>-1.74</v>
      </c>
      <c r="P1599" s="22">
        <v>-0.12</v>
      </c>
      <c r="Q1599" s="28">
        <f t="shared" si="50"/>
        <v>-1.8599999999999999</v>
      </c>
      <c r="R1599" s="22">
        <v>15.65</v>
      </c>
      <c r="S1599" s="20"/>
      <c r="T1599" s="28">
        <f t="shared" si="51"/>
        <v>15.65</v>
      </c>
      <c r="U1599" s="20"/>
      <c r="W1599" s="135">
        <f t="array" ref="W1599">SUM(($D1599=W$25)*($G1599="CM")*($H1599:$P1599))</f>
        <v>235.92</v>
      </c>
      <c r="X1599" s="135">
        <f t="array" ref="X1599">SUM(($D1599=W$25)*($G1599&lt;&gt;"CM")*($H1599:$P1599))</f>
        <v>0</v>
      </c>
      <c r="AA1599" s="135">
        <f t="array" ref="AA1599">SUM(($D1599=AA$25)*($G1599="CM")*(H1599+I1599+J1599+K1599+L1599+N1599))</f>
        <v>0</v>
      </c>
      <c r="AB1599" s="135">
        <f t="array" ref="AB1599">SUM(($D1599=AA$25)*($G1599&lt;&gt;"CM")*(H1599+I1599+J1599+K1599+L1599+N1599))</f>
        <v>0</v>
      </c>
    </row>
    <row r="1600" spans="1:28" ht="15.75" thickBot="1" x14ac:dyDescent="0.3">
      <c r="A1600" s="18" t="s">
        <v>22</v>
      </c>
      <c r="B1600" s="18" t="s">
        <v>22</v>
      </c>
      <c r="C1600" s="18" t="s">
        <v>197</v>
      </c>
      <c r="D1600" s="27" t="s">
        <v>271</v>
      </c>
      <c r="E1600" s="18" t="s">
        <v>198</v>
      </c>
      <c r="F1600" s="19">
        <v>42855</v>
      </c>
      <c r="G1600" s="27" t="s">
        <v>273</v>
      </c>
      <c r="H1600" s="21"/>
      <c r="I1600" s="21"/>
      <c r="J1600" s="23">
        <v>1188.9000000000001</v>
      </c>
      <c r="K1600" s="21"/>
      <c r="L1600" s="21"/>
      <c r="M1600" s="21"/>
      <c r="N1600" s="21"/>
      <c r="O1600" s="23">
        <v>-8.56</v>
      </c>
      <c r="P1600" s="23">
        <v>-0.67</v>
      </c>
      <c r="Q1600" s="28">
        <f t="shared" si="50"/>
        <v>-9.23</v>
      </c>
      <c r="R1600" s="23">
        <v>78.22</v>
      </c>
      <c r="S1600" s="21"/>
      <c r="T1600" s="28">
        <f t="shared" si="51"/>
        <v>78.22</v>
      </c>
      <c r="U1600" s="21"/>
      <c r="W1600" s="135">
        <f t="array" ref="W1600">SUM(($D1600=W$25)*($G1600="CM")*($H1600:$P1600))</f>
        <v>1179.67</v>
      </c>
      <c r="X1600" s="135">
        <f t="array" ref="X1600">SUM(($D1600=W$25)*($G1600&lt;&gt;"CM")*($H1600:$P1600))</f>
        <v>0</v>
      </c>
      <c r="AA1600" s="135">
        <f t="array" ref="AA1600">SUM(($D1600=AA$25)*($G1600="CM")*(H1600+I1600+J1600+K1600+L1600+N1600))</f>
        <v>0</v>
      </c>
      <c r="AB1600" s="135">
        <f t="array" ref="AB1600">SUM(($D1600=AA$25)*($G1600&lt;&gt;"CM")*(H1600+I1600+J1600+K1600+L1600+N1600))</f>
        <v>0</v>
      </c>
    </row>
    <row r="1601" spans="1:28" ht="15.75" thickBot="1" x14ac:dyDescent="0.3">
      <c r="A1601" s="18" t="s">
        <v>22</v>
      </c>
      <c r="B1601" s="18" t="s">
        <v>22</v>
      </c>
      <c r="C1601" s="18" t="s">
        <v>199</v>
      </c>
      <c r="D1601" s="27" t="s">
        <v>271</v>
      </c>
      <c r="E1601" s="18" t="s">
        <v>200</v>
      </c>
      <c r="F1601" s="19">
        <v>42828</v>
      </c>
      <c r="G1601" s="27" t="s">
        <v>273</v>
      </c>
      <c r="H1601" s="20"/>
      <c r="I1601" s="20"/>
      <c r="J1601" s="22">
        <v>27.32</v>
      </c>
      <c r="K1601" s="20"/>
      <c r="L1601" s="20"/>
      <c r="M1601" s="20"/>
      <c r="N1601" s="20"/>
      <c r="O1601" s="22">
        <v>-0.12</v>
      </c>
      <c r="P1601" s="22">
        <v>-0.01</v>
      </c>
      <c r="Q1601" s="28">
        <f t="shared" si="50"/>
        <v>-0.13</v>
      </c>
      <c r="R1601" s="22">
        <v>1.8</v>
      </c>
      <c r="S1601" s="20"/>
      <c r="T1601" s="28">
        <f t="shared" si="51"/>
        <v>1.8</v>
      </c>
      <c r="U1601" s="20"/>
      <c r="W1601" s="135">
        <f t="array" ref="W1601">SUM(($D1601=W$25)*($G1601="CM")*($H1601:$P1601))</f>
        <v>27.189999999999998</v>
      </c>
      <c r="X1601" s="135">
        <f t="array" ref="X1601">SUM(($D1601=W$25)*($G1601&lt;&gt;"CM")*($H1601:$P1601))</f>
        <v>0</v>
      </c>
      <c r="AA1601" s="135">
        <f t="array" ref="AA1601">SUM(($D1601=AA$25)*($G1601="CM")*(H1601+I1601+J1601+K1601+L1601+N1601))</f>
        <v>0</v>
      </c>
      <c r="AB1601" s="135">
        <f t="array" ref="AB1601">SUM(($D1601=AA$25)*($G1601&lt;&gt;"CM")*(H1601+I1601+J1601+K1601+L1601+N1601))</f>
        <v>0</v>
      </c>
    </row>
    <row r="1602" spans="1:28" ht="15.75" thickBot="1" x14ac:dyDescent="0.3">
      <c r="A1602" s="18" t="s">
        <v>22</v>
      </c>
      <c r="B1602" s="18" t="s">
        <v>22</v>
      </c>
      <c r="C1602" s="18" t="s">
        <v>199</v>
      </c>
      <c r="D1602" s="27" t="s">
        <v>271</v>
      </c>
      <c r="E1602" s="18" t="s">
        <v>200</v>
      </c>
      <c r="F1602" s="19">
        <v>42829</v>
      </c>
      <c r="G1602" s="27" t="s">
        <v>273</v>
      </c>
      <c r="H1602" s="21"/>
      <c r="I1602" s="21"/>
      <c r="J1602" s="23">
        <v>27.32</v>
      </c>
      <c r="K1602" s="21"/>
      <c r="L1602" s="21"/>
      <c r="M1602" s="21"/>
      <c r="N1602" s="21"/>
      <c r="O1602" s="23">
        <v>-0.12</v>
      </c>
      <c r="P1602" s="23">
        <v>-0.01</v>
      </c>
      <c r="Q1602" s="28">
        <f t="shared" si="50"/>
        <v>-0.13</v>
      </c>
      <c r="R1602" s="23">
        <v>1.8</v>
      </c>
      <c r="S1602" s="21"/>
      <c r="T1602" s="28">
        <f t="shared" si="51"/>
        <v>1.8</v>
      </c>
      <c r="U1602" s="21"/>
      <c r="W1602" s="135">
        <f t="array" ref="W1602">SUM(($D1602=W$25)*($G1602="CM")*($H1602:$P1602))</f>
        <v>27.189999999999998</v>
      </c>
      <c r="X1602" s="135">
        <f t="array" ref="X1602">SUM(($D1602=W$25)*($G1602&lt;&gt;"CM")*($H1602:$P1602))</f>
        <v>0</v>
      </c>
      <c r="AA1602" s="135">
        <f t="array" ref="AA1602">SUM(($D1602=AA$25)*($G1602="CM")*(H1602+I1602+J1602+K1602+L1602+N1602))</f>
        <v>0</v>
      </c>
      <c r="AB1602" s="135">
        <f t="array" ref="AB1602">SUM(($D1602=AA$25)*($G1602&lt;&gt;"CM")*(H1602+I1602+J1602+K1602+L1602+N1602))</f>
        <v>0</v>
      </c>
    </row>
    <row r="1603" spans="1:28" ht="15.75" thickBot="1" x14ac:dyDescent="0.3">
      <c r="A1603" s="18" t="s">
        <v>22</v>
      </c>
      <c r="B1603" s="18" t="s">
        <v>22</v>
      </c>
      <c r="C1603" s="18" t="s">
        <v>199</v>
      </c>
      <c r="D1603" s="27" t="s">
        <v>271</v>
      </c>
      <c r="E1603" s="18" t="s">
        <v>200</v>
      </c>
      <c r="F1603" s="19">
        <v>42833</v>
      </c>
      <c r="G1603" s="27" t="s">
        <v>273</v>
      </c>
      <c r="H1603" s="20"/>
      <c r="I1603" s="20"/>
      <c r="J1603" s="22">
        <v>54.64</v>
      </c>
      <c r="K1603" s="20"/>
      <c r="L1603" s="20"/>
      <c r="M1603" s="20"/>
      <c r="N1603" s="20"/>
      <c r="O1603" s="22">
        <v>-0.24</v>
      </c>
      <c r="P1603" s="22">
        <v>-0.02</v>
      </c>
      <c r="Q1603" s="28">
        <f t="shared" si="50"/>
        <v>-0.26</v>
      </c>
      <c r="R1603" s="22">
        <v>3.6</v>
      </c>
      <c r="S1603" s="20"/>
      <c r="T1603" s="28">
        <f t="shared" si="51"/>
        <v>3.6</v>
      </c>
      <c r="U1603" s="20"/>
      <c r="W1603" s="135">
        <f t="array" ref="W1603">SUM(($D1603=W$25)*($G1603="CM")*($H1603:$P1603))</f>
        <v>54.379999999999995</v>
      </c>
      <c r="X1603" s="135">
        <f t="array" ref="X1603">SUM(($D1603=W$25)*($G1603&lt;&gt;"CM")*($H1603:$P1603))</f>
        <v>0</v>
      </c>
      <c r="AA1603" s="135">
        <f t="array" ref="AA1603">SUM(($D1603=AA$25)*($G1603="CM")*(H1603+I1603+J1603+K1603+L1603+N1603))</f>
        <v>0</v>
      </c>
      <c r="AB1603" s="135">
        <f t="array" ref="AB1603">SUM(($D1603=AA$25)*($G1603&lt;&gt;"CM")*(H1603+I1603+J1603+K1603+L1603+N1603))</f>
        <v>0</v>
      </c>
    </row>
    <row r="1604" spans="1:28" ht="15.75" thickBot="1" x14ac:dyDescent="0.3">
      <c r="A1604" s="18" t="s">
        <v>22</v>
      </c>
      <c r="B1604" s="18" t="s">
        <v>22</v>
      </c>
      <c r="C1604" s="18" t="s">
        <v>199</v>
      </c>
      <c r="D1604" s="27" t="s">
        <v>271</v>
      </c>
      <c r="E1604" s="18" t="s">
        <v>200</v>
      </c>
      <c r="F1604" s="19">
        <v>42834</v>
      </c>
      <c r="G1604" s="27" t="s">
        <v>273</v>
      </c>
      <c r="H1604" s="21"/>
      <c r="I1604" s="21"/>
      <c r="J1604" s="23">
        <v>81.96</v>
      </c>
      <c r="K1604" s="21"/>
      <c r="L1604" s="21"/>
      <c r="M1604" s="21"/>
      <c r="N1604" s="21"/>
      <c r="O1604" s="23">
        <v>-0.35</v>
      </c>
      <c r="P1604" s="23">
        <v>-0.03</v>
      </c>
      <c r="Q1604" s="28">
        <f t="shared" si="50"/>
        <v>-0.38</v>
      </c>
      <c r="R1604" s="23">
        <v>5.41</v>
      </c>
      <c r="S1604" s="21"/>
      <c r="T1604" s="28">
        <f t="shared" si="51"/>
        <v>5.41</v>
      </c>
      <c r="U1604" s="21"/>
      <c r="W1604" s="135">
        <f t="array" ref="W1604">SUM(($D1604=W$25)*($G1604="CM")*($H1604:$P1604))</f>
        <v>81.58</v>
      </c>
      <c r="X1604" s="135">
        <f t="array" ref="X1604">SUM(($D1604=W$25)*($G1604&lt;&gt;"CM")*($H1604:$P1604))</f>
        <v>0</v>
      </c>
      <c r="AA1604" s="135">
        <f t="array" ref="AA1604">SUM(($D1604=AA$25)*($G1604="CM")*(H1604+I1604+J1604+K1604+L1604+N1604))</f>
        <v>0</v>
      </c>
      <c r="AB1604" s="135">
        <f t="array" ref="AB1604">SUM(($D1604=AA$25)*($G1604&lt;&gt;"CM")*(H1604+I1604+J1604+K1604+L1604+N1604))</f>
        <v>0</v>
      </c>
    </row>
    <row r="1605" spans="1:28" ht="15.75" thickBot="1" x14ac:dyDescent="0.3">
      <c r="A1605" s="18" t="s">
        <v>22</v>
      </c>
      <c r="B1605" s="18" t="s">
        <v>22</v>
      </c>
      <c r="C1605" s="18" t="s">
        <v>199</v>
      </c>
      <c r="D1605" s="27" t="s">
        <v>271</v>
      </c>
      <c r="E1605" s="18" t="s">
        <v>200</v>
      </c>
      <c r="F1605" s="19">
        <v>42837</v>
      </c>
      <c r="G1605" s="27" t="s">
        <v>273</v>
      </c>
      <c r="H1605" s="20"/>
      <c r="I1605" s="20"/>
      <c r="J1605" s="22">
        <v>81.96</v>
      </c>
      <c r="K1605" s="20"/>
      <c r="L1605" s="20"/>
      <c r="M1605" s="20"/>
      <c r="N1605" s="20"/>
      <c r="O1605" s="22">
        <v>-0.35</v>
      </c>
      <c r="P1605" s="22">
        <v>-0.03</v>
      </c>
      <c r="Q1605" s="28">
        <f t="shared" si="50"/>
        <v>-0.38</v>
      </c>
      <c r="R1605" s="22">
        <v>5.41</v>
      </c>
      <c r="S1605" s="20"/>
      <c r="T1605" s="28">
        <f t="shared" si="51"/>
        <v>5.41</v>
      </c>
      <c r="U1605" s="20"/>
      <c r="W1605" s="135">
        <f t="array" ref="W1605">SUM(($D1605=W$25)*($G1605="CM")*($H1605:$P1605))</f>
        <v>81.58</v>
      </c>
      <c r="X1605" s="135">
        <f t="array" ref="X1605">SUM(($D1605=W$25)*($G1605&lt;&gt;"CM")*($H1605:$P1605))</f>
        <v>0</v>
      </c>
      <c r="AA1605" s="135">
        <f t="array" ref="AA1605">SUM(($D1605=AA$25)*($G1605="CM")*(H1605+I1605+J1605+K1605+L1605+N1605))</f>
        <v>0</v>
      </c>
      <c r="AB1605" s="135">
        <f t="array" ref="AB1605">SUM(($D1605=AA$25)*($G1605&lt;&gt;"CM")*(H1605+I1605+J1605+K1605+L1605+N1605))</f>
        <v>0</v>
      </c>
    </row>
    <row r="1606" spans="1:28" ht="15.75" thickBot="1" x14ac:dyDescent="0.3">
      <c r="A1606" s="18" t="s">
        <v>22</v>
      </c>
      <c r="B1606" s="18" t="s">
        <v>22</v>
      </c>
      <c r="C1606" s="18" t="s">
        <v>199</v>
      </c>
      <c r="D1606" s="27" t="s">
        <v>271</v>
      </c>
      <c r="E1606" s="18" t="s">
        <v>200</v>
      </c>
      <c r="F1606" s="19">
        <v>42842</v>
      </c>
      <c r="G1606" s="27" t="s">
        <v>273</v>
      </c>
      <c r="H1606" s="21"/>
      <c r="I1606" s="21"/>
      <c r="J1606" s="23">
        <v>27.32</v>
      </c>
      <c r="K1606" s="21"/>
      <c r="L1606" s="21"/>
      <c r="M1606" s="21"/>
      <c r="N1606" s="21"/>
      <c r="O1606" s="23">
        <v>-0.12</v>
      </c>
      <c r="P1606" s="23">
        <v>-0.01</v>
      </c>
      <c r="Q1606" s="28">
        <f t="shared" si="50"/>
        <v>-0.13</v>
      </c>
      <c r="R1606" s="23">
        <v>1.8</v>
      </c>
      <c r="S1606" s="21"/>
      <c r="T1606" s="28">
        <f t="shared" si="51"/>
        <v>1.8</v>
      </c>
      <c r="U1606" s="21"/>
      <c r="W1606" s="135">
        <f t="array" ref="W1606">SUM(($D1606=W$25)*($G1606="CM")*($H1606:$P1606))</f>
        <v>27.189999999999998</v>
      </c>
      <c r="X1606" s="135">
        <f t="array" ref="X1606">SUM(($D1606=W$25)*($G1606&lt;&gt;"CM")*($H1606:$P1606))</f>
        <v>0</v>
      </c>
      <c r="AA1606" s="135">
        <f t="array" ref="AA1606">SUM(($D1606=AA$25)*($G1606="CM")*(H1606+I1606+J1606+K1606+L1606+N1606))</f>
        <v>0</v>
      </c>
      <c r="AB1606" s="135">
        <f t="array" ref="AB1606">SUM(($D1606=AA$25)*($G1606&lt;&gt;"CM")*(H1606+I1606+J1606+K1606+L1606+N1606))</f>
        <v>0</v>
      </c>
    </row>
    <row r="1607" spans="1:28" ht="15.75" thickBot="1" x14ac:dyDescent="0.3">
      <c r="A1607" s="18" t="s">
        <v>22</v>
      </c>
      <c r="B1607" s="18" t="s">
        <v>22</v>
      </c>
      <c r="C1607" s="18" t="s">
        <v>199</v>
      </c>
      <c r="D1607" s="27" t="s">
        <v>271</v>
      </c>
      <c r="E1607" s="18" t="s">
        <v>200</v>
      </c>
      <c r="F1607" s="19">
        <v>42844</v>
      </c>
      <c r="G1607" s="27" t="s">
        <v>273</v>
      </c>
      <c r="H1607" s="20"/>
      <c r="I1607" s="20"/>
      <c r="J1607" s="22">
        <v>54.64</v>
      </c>
      <c r="K1607" s="20"/>
      <c r="L1607" s="20"/>
      <c r="M1607" s="20"/>
      <c r="N1607" s="20"/>
      <c r="O1607" s="22">
        <v>-0.25</v>
      </c>
      <c r="P1607" s="22">
        <v>-0.02</v>
      </c>
      <c r="Q1607" s="28">
        <f t="shared" si="50"/>
        <v>-0.27</v>
      </c>
      <c r="R1607" s="22">
        <v>3.6</v>
      </c>
      <c r="S1607" s="20"/>
      <c r="T1607" s="28">
        <f t="shared" si="51"/>
        <v>3.6</v>
      </c>
      <c r="U1607" s="20"/>
      <c r="W1607" s="135">
        <f t="array" ref="W1607">SUM(($D1607=W$25)*($G1607="CM")*($H1607:$P1607))</f>
        <v>54.37</v>
      </c>
      <c r="X1607" s="135">
        <f t="array" ref="X1607">SUM(($D1607=W$25)*($G1607&lt;&gt;"CM")*($H1607:$P1607))</f>
        <v>0</v>
      </c>
      <c r="AA1607" s="135">
        <f t="array" ref="AA1607">SUM(($D1607=AA$25)*($G1607="CM")*(H1607+I1607+J1607+K1607+L1607+N1607))</f>
        <v>0</v>
      </c>
      <c r="AB1607" s="135">
        <f t="array" ref="AB1607">SUM(($D1607=AA$25)*($G1607&lt;&gt;"CM")*(H1607+I1607+J1607+K1607+L1607+N1607))</f>
        <v>0</v>
      </c>
    </row>
    <row r="1608" spans="1:28" ht="15.75" thickBot="1" x14ac:dyDescent="0.3">
      <c r="A1608" s="18" t="s">
        <v>22</v>
      </c>
      <c r="B1608" s="18" t="s">
        <v>22</v>
      </c>
      <c r="C1608" s="18" t="s">
        <v>199</v>
      </c>
      <c r="D1608" s="27" t="s">
        <v>271</v>
      </c>
      <c r="E1608" s="18" t="s">
        <v>200</v>
      </c>
      <c r="F1608" s="19">
        <v>42855</v>
      </c>
      <c r="G1608" s="27" t="s">
        <v>273</v>
      </c>
      <c r="H1608" s="21"/>
      <c r="I1608" s="21"/>
      <c r="J1608" s="23">
        <v>273.2</v>
      </c>
      <c r="K1608" s="21"/>
      <c r="L1608" s="21"/>
      <c r="M1608" s="21"/>
      <c r="N1608" s="21"/>
      <c r="O1608" s="23">
        <v>-1.1000000000000001</v>
      </c>
      <c r="P1608" s="23">
        <v>-0.09</v>
      </c>
      <c r="Q1608" s="28">
        <f t="shared" si="50"/>
        <v>-1.1900000000000002</v>
      </c>
      <c r="R1608" s="23">
        <v>18.02</v>
      </c>
      <c r="S1608" s="21"/>
      <c r="T1608" s="28">
        <f t="shared" si="51"/>
        <v>18.02</v>
      </c>
      <c r="U1608" s="21"/>
      <c r="W1608" s="135">
        <f t="array" ref="W1608">SUM(($D1608=W$25)*($G1608="CM")*($H1608:$P1608))</f>
        <v>272.01</v>
      </c>
      <c r="X1608" s="135">
        <f t="array" ref="X1608">SUM(($D1608=W$25)*($G1608&lt;&gt;"CM")*($H1608:$P1608))</f>
        <v>0</v>
      </c>
      <c r="AA1608" s="135">
        <f t="array" ref="AA1608">SUM(($D1608=AA$25)*($G1608="CM")*(H1608+I1608+J1608+K1608+L1608+N1608))</f>
        <v>0</v>
      </c>
      <c r="AB1608" s="135">
        <f t="array" ref="AB1608">SUM(($D1608=AA$25)*($G1608&lt;&gt;"CM")*(H1608+I1608+J1608+K1608+L1608+N1608))</f>
        <v>0</v>
      </c>
    </row>
    <row r="1609" spans="1:28" ht="15.75" thickBot="1" x14ac:dyDescent="0.3">
      <c r="A1609" s="18" t="s">
        <v>22</v>
      </c>
      <c r="B1609" s="18" t="s">
        <v>22</v>
      </c>
      <c r="C1609" s="18" t="s">
        <v>201</v>
      </c>
      <c r="D1609" s="27" t="s">
        <v>271</v>
      </c>
      <c r="E1609" s="18" t="s">
        <v>202</v>
      </c>
      <c r="F1609" s="19">
        <v>42806</v>
      </c>
      <c r="G1609" s="27" t="s">
        <v>274</v>
      </c>
      <c r="H1609" s="20"/>
      <c r="I1609" s="20"/>
      <c r="J1609" s="22">
        <v>29.55</v>
      </c>
      <c r="K1609" s="20"/>
      <c r="L1609" s="20"/>
      <c r="M1609" s="20"/>
      <c r="N1609" s="20"/>
      <c r="O1609" s="22">
        <v>0.03</v>
      </c>
      <c r="P1609" s="22">
        <v>-0.05</v>
      </c>
      <c r="Q1609" s="28">
        <f t="shared" si="50"/>
        <v>-2.0000000000000004E-2</v>
      </c>
      <c r="R1609" s="22">
        <v>1.61</v>
      </c>
      <c r="S1609" s="20"/>
      <c r="T1609" s="28">
        <f t="shared" si="51"/>
        <v>1.61</v>
      </c>
      <c r="U1609" s="20"/>
      <c r="W1609" s="135">
        <f t="array" ref="W1609">SUM(($D1609=W$25)*($G1609="CM")*($H1609:$P1609))</f>
        <v>0</v>
      </c>
      <c r="X1609" s="135">
        <f t="array" ref="X1609">SUM(($D1609=W$25)*($G1609&lt;&gt;"CM")*($H1609:$P1609))</f>
        <v>29.53</v>
      </c>
      <c r="AA1609" s="135">
        <f t="array" ref="AA1609">SUM(($D1609=AA$25)*($G1609="CM")*(H1609+I1609+J1609+K1609+L1609+N1609))</f>
        <v>0</v>
      </c>
      <c r="AB1609" s="135">
        <f t="array" ref="AB1609">SUM(($D1609=AA$25)*($G1609&lt;&gt;"CM")*(H1609+I1609+J1609+K1609+L1609+N1609))</f>
        <v>0</v>
      </c>
    </row>
    <row r="1610" spans="1:28" ht="15.75" thickBot="1" x14ac:dyDescent="0.3">
      <c r="A1610" s="18" t="s">
        <v>22</v>
      </c>
      <c r="B1610" s="18" t="s">
        <v>22</v>
      </c>
      <c r="C1610" s="18" t="s">
        <v>201</v>
      </c>
      <c r="D1610" s="27" t="s">
        <v>271</v>
      </c>
      <c r="E1610" s="18" t="s">
        <v>202</v>
      </c>
      <c r="F1610" s="19">
        <v>42814</v>
      </c>
      <c r="G1610" s="27" t="s">
        <v>274</v>
      </c>
      <c r="H1610" s="21"/>
      <c r="I1610" s="21"/>
      <c r="J1610" s="23">
        <v>118.2</v>
      </c>
      <c r="K1610" s="21"/>
      <c r="L1610" s="21"/>
      <c r="M1610" s="21"/>
      <c r="N1610" s="21"/>
      <c r="O1610" s="23">
        <v>0.09</v>
      </c>
      <c r="P1610" s="23">
        <v>-0.17</v>
      </c>
      <c r="Q1610" s="28">
        <f t="shared" si="50"/>
        <v>-8.0000000000000016E-2</v>
      </c>
      <c r="R1610" s="23">
        <v>6.43</v>
      </c>
      <c r="S1610" s="21"/>
      <c r="T1610" s="28">
        <f t="shared" si="51"/>
        <v>6.43</v>
      </c>
      <c r="U1610" s="21"/>
      <c r="W1610" s="135">
        <f t="array" ref="W1610">SUM(($D1610=W$25)*($G1610="CM")*($H1610:$P1610))</f>
        <v>0</v>
      </c>
      <c r="X1610" s="135">
        <f t="array" ref="X1610">SUM(($D1610=W$25)*($G1610&lt;&gt;"CM")*($H1610:$P1610))</f>
        <v>118.12</v>
      </c>
      <c r="AA1610" s="135">
        <f t="array" ref="AA1610">SUM(($D1610=AA$25)*($G1610="CM")*(H1610+I1610+J1610+K1610+L1610+N1610))</f>
        <v>0</v>
      </c>
      <c r="AB1610" s="135">
        <f t="array" ref="AB1610">SUM(($D1610=AA$25)*($G1610&lt;&gt;"CM")*(H1610+I1610+J1610+K1610+L1610+N1610))</f>
        <v>0</v>
      </c>
    </row>
    <row r="1611" spans="1:28" ht="15.75" thickBot="1" x14ac:dyDescent="0.3">
      <c r="A1611" s="18" t="s">
        <v>22</v>
      </c>
      <c r="B1611" s="18" t="s">
        <v>22</v>
      </c>
      <c r="C1611" s="18" t="s">
        <v>201</v>
      </c>
      <c r="D1611" s="27" t="s">
        <v>271</v>
      </c>
      <c r="E1611" s="18" t="s">
        <v>202</v>
      </c>
      <c r="F1611" s="19">
        <v>42829</v>
      </c>
      <c r="G1611" s="27" t="s">
        <v>273</v>
      </c>
      <c r="H1611" s="20"/>
      <c r="I1611" s="20"/>
      <c r="J1611" s="22">
        <v>88.65</v>
      </c>
      <c r="K1611" s="20"/>
      <c r="L1611" s="20"/>
      <c r="M1611" s="20"/>
      <c r="N1611" s="20"/>
      <c r="O1611" s="22">
        <v>-0.59</v>
      </c>
      <c r="P1611" s="22">
        <v>-0.05</v>
      </c>
      <c r="Q1611" s="28">
        <f t="shared" si="50"/>
        <v>-0.64</v>
      </c>
      <c r="R1611" s="22">
        <v>5.84</v>
      </c>
      <c r="S1611" s="20"/>
      <c r="T1611" s="28">
        <f t="shared" si="51"/>
        <v>5.84</v>
      </c>
      <c r="U1611" s="20"/>
      <c r="W1611" s="135">
        <f t="array" ref="W1611">SUM(($D1611=W$25)*($G1611="CM")*($H1611:$P1611))</f>
        <v>88.01</v>
      </c>
      <c r="X1611" s="135">
        <f t="array" ref="X1611">SUM(($D1611=W$25)*($G1611&lt;&gt;"CM")*($H1611:$P1611))</f>
        <v>0</v>
      </c>
      <c r="AA1611" s="135">
        <f t="array" ref="AA1611">SUM(($D1611=AA$25)*($G1611="CM")*(H1611+I1611+J1611+K1611+L1611+N1611))</f>
        <v>0</v>
      </c>
      <c r="AB1611" s="135">
        <f t="array" ref="AB1611">SUM(($D1611=AA$25)*($G1611&lt;&gt;"CM")*(H1611+I1611+J1611+K1611+L1611+N1611))</f>
        <v>0</v>
      </c>
    </row>
    <row r="1612" spans="1:28" ht="15.75" thickBot="1" x14ac:dyDescent="0.3">
      <c r="A1612" s="18" t="s">
        <v>22</v>
      </c>
      <c r="B1612" s="18" t="s">
        <v>22</v>
      </c>
      <c r="C1612" s="18" t="s">
        <v>201</v>
      </c>
      <c r="D1612" s="27" t="s">
        <v>271</v>
      </c>
      <c r="E1612" s="18" t="s">
        <v>202</v>
      </c>
      <c r="F1612" s="19">
        <v>42830</v>
      </c>
      <c r="G1612" s="27" t="s">
        <v>273</v>
      </c>
      <c r="H1612" s="21"/>
      <c r="I1612" s="21"/>
      <c r="J1612" s="23">
        <v>177.3</v>
      </c>
      <c r="K1612" s="21"/>
      <c r="L1612" s="21"/>
      <c r="M1612" s="21"/>
      <c r="N1612" s="21"/>
      <c r="O1612" s="23">
        <v>-1.26</v>
      </c>
      <c r="P1612" s="23">
        <v>-0.1</v>
      </c>
      <c r="Q1612" s="28">
        <f t="shared" si="50"/>
        <v>-1.36</v>
      </c>
      <c r="R1612" s="23">
        <v>11.66</v>
      </c>
      <c r="S1612" s="21"/>
      <c r="T1612" s="28">
        <f t="shared" si="51"/>
        <v>11.66</v>
      </c>
      <c r="U1612" s="21"/>
      <c r="W1612" s="135">
        <f t="array" ref="W1612">SUM(($D1612=W$25)*($G1612="CM")*($H1612:$P1612))</f>
        <v>175.94000000000003</v>
      </c>
      <c r="X1612" s="135">
        <f t="array" ref="X1612">SUM(($D1612=W$25)*($G1612&lt;&gt;"CM")*($H1612:$P1612))</f>
        <v>0</v>
      </c>
      <c r="AA1612" s="135">
        <f t="array" ref="AA1612">SUM(($D1612=AA$25)*($G1612="CM")*(H1612+I1612+J1612+K1612+L1612+N1612))</f>
        <v>0</v>
      </c>
      <c r="AB1612" s="135">
        <f t="array" ref="AB1612">SUM(($D1612=AA$25)*($G1612&lt;&gt;"CM")*(H1612+I1612+J1612+K1612+L1612+N1612))</f>
        <v>0</v>
      </c>
    </row>
    <row r="1613" spans="1:28" ht="15.75" thickBot="1" x14ac:dyDescent="0.3">
      <c r="A1613" s="18" t="s">
        <v>22</v>
      </c>
      <c r="B1613" s="18" t="s">
        <v>22</v>
      </c>
      <c r="C1613" s="18" t="s">
        <v>201</v>
      </c>
      <c r="D1613" s="27" t="s">
        <v>271</v>
      </c>
      <c r="E1613" s="18" t="s">
        <v>202</v>
      </c>
      <c r="F1613" s="19">
        <v>42832</v>
      </c>
      <c r="G1613" s="27" t="s">
        <v>273</v>
      </c>
      <c r="H1613" s="20"/>
      <c r="I1613" s="20"/>
      <c r="J1613" s="22">
        <v>29.55</v>
      </c>
      <c r="K1613" s="20"/>
      <c r="L1613" s="20"/>
      <c r="M1613" s="20"/>
      <c r="N1613" s="20"/>
      <c r="O1613" s="22">
        <v>-0.19</v>
      </c>
      <c r="P1613" s="22">
        <v>-0.02</v>
      </c>
      <c r="Q1613" s="28">
        <f t="shared" si="50"/>
        <v>-0.21</v>
      </c>
      <c r="R1613" s="22">
        <v>1.95</v>
      </c>
      <c r="S1613" s="20"/>
      <c r="T1613" s="28">
        <f t="shared" si="51"/>
        <v>1.95</v>
      </c>
      <c r="U1613" s="20"/>
      <c r="W1613" s="135">
        <f t="array" ref="W1613">SUM(($D1613=W$25)*($G1613="CM")*($H1613:$P1613))</f>
        <v>29.34</v>
      </c>
      <c r="X1613" s="135">
        <f t="array" ref="X1613">SUM(($D1613=W$25)*($G1613&lt;&gt;"CM")*($H1613:$P1613))</f>
        <v>0</v>
      </c>
      <c r="AA1613" s="135">
        <f t="array" ref="AA1613">SUM(($D1613=AA$25)*($G1613="CM")*(H1613+I1613+J1613+K1613+L1613+N1613))</f>
        <v>0</v>
      </c>
      <c r="AB1613" s="135">
        <f t="array" ref="AB1613">SUM(($D1613=AA$25)*($G1613&lt;&gt;"CM")*(H1613+I1613+J1613+K1613+L1613+N1613))</f>
        <v>0</v>
      </c>
    </row>
    <row r="1614" spans="1:28" ht="15.75" thickBot="1" x14ac:dyDescent="0.3">
      <c r="A1614" s="18" t="s">
        <v>22</v>
      </c>
      <c r="B1614" s="18" t="s">
        <v>22</v>
      </c>
      <c r="C1614" s="18" t="s">
        <v>201</v>
      </c>
      <c r="D1614" s="27" t="s">
        <v>271</v>
      </c>
      <c r="E1614" s="18" t="s">
        <v>202</v>
      </c>
      <c r="F1614" s="19">
        <v>42834</v>
      </c>
      <c r="G1614" s="27" t="s">
        <v>273</v>
      </c>
      <c r="H1614" s="21"/>
      <c r="I1614" s="21"/>
      <c r="J1614" s="23">
        <v>265.95</v>
      </c>
      <c r="K1614" s="21"/>
      <c r="L1614" s="21"/>
      <c r="M1614" s="21"/>
      <c r="N1614" s="21"/>
      <c r="O1614" s="23">
        <v>-1.74</v>
      </c>
      <c r="P1614" s="23">
        <v>-0.13</v>
      </c>
      <c r="Q1614" s="28">
        <f t="shared" si="50"/>
        <v>-1.87</v>
      </c>
      <c r="R1614" s="23">
        <v>17.510000000000002</v>
      </c>
      <c r="S1614" s="21"/>
      <c r="T1614" s="28">
        <f t="shared" si="51"/>
        <v>17.510000000000002</v>
      </c>
      <c r="U1614" s="21"/>
      <c r="W1614" s="135">
        <f t="array" ref="W1614">SUM(($D1614=W$25)*($G1614="CM")*($H1614:$P1614))</f>
        <v>264.08</v>
      </c>
      <c r="X1614" s="135">
        <f t="array" ref="X1614">SUM(($D1614=W$25)*($G1614&lt;&gt;"CM")*($H1614:$P1614))</f>
        <v>0</v>
      </c>
      <c r="AA1614" s="135">
        <f t="array" ref="AA1614">SUM(($D1614=AA$25)*($G1614="CM")*(H1614+I1614+J1614+K1614+L1614+N1614))</f>
        <v>0</v>
      </c>
      <c r="AB1614" s="135">
        <f t="array" ref="AB1614">SUM(($D1614=AA$25)*($G1614&lt;&gt;"CM")*(H1614+I1614+J1614+K1614+L1614+N1614))</f>
        <v>0</v>
      </c>
    </row>
    <row r="1615" spans="1:28" ht="15.75" thickBot="1" x14ac:dyDescent="0.3">
      <c r="A1615" s="18" t="s">
        <v>22</v>
      </c>
      <c r="B1615" s="18" t="s">
        <v>22</v>
      </c>
      <c r="C1615" s="18" t="s">
        <v>201</v>
      </c>
      <c r="D1615" s="27" t="s">
        <v>271</v>
      </c>
      <c r="E1615" s="18" t="s">
        <v>202</v>
      </c>
      <c r="F1615" s="19">
        <v>42835</v>
      </c>
      <c r="G1615" s="27" t="s">
        <v>273</v>
      </c>
      <c r="H1615" s="20"/>
      <c r="I1615" s="20"/>
      <c r="J1615" s="22">
        <v>29.55</v>
      </c>
      <c r="K1615" s="20"/>
      <c r="L1615" s="20"/>
      <c r="M1615" s="20"/>
      <c r="N1615" s="20"/>
      <c r="O1615" s="22">
        <v>-0.2</v>
      </c>
      <c r="P1615" s="22">
        <v>-0.02</v>
      </c>
      <c r="Q1615" s="28">
        <f t="shared" si="50"/>
        <v>-0.22</v>
      </c>
      <c r="R1615" s="22">
        <v>1.94</v>
      </c>
      <c r="S1615" s="20"/>
      <c r="T1615" s="28">
        <f t="shared" si="51"/>
        <v>1.94</v>
      </c>
      <c r="U1615" s="20"/>
      <c r="W1615" s="135">
        <f t="array" ref="W1615">SUM(($D1615=W$25)*($G1615="CM")*($H1615:$P1615))</f>
        <v>29.330000000000002</v>
      </c>
      <c r="X1615" s="135">
        <f t="array" ref="X1615">SUM(($D1615=W$25)*($G1615&lt;&gt;"CM")*($H1615:$P1615))</f>
        <v>0</v>
      </c>
      <c r="AA1615" s="135">
        <f t="array" ref="AA1615">SUM(($D1615=AA$25)*($G1615="CM")*(H1615+I1615+J1615+K1615+L1615+N1615))</f>
        <v>0</v>
      </c>
      <c r="AB1615" s="135">
        <f t="array" ref="AB1615">SUM(($D1615=AA$25)*($G1615&lt;&gt;"CM")*(H1615+I1615+J1615+K1615+L1615+N1615))</f>
        <v>0</v>
      </c>
    </row>
    <row r="1616" spans="1:28" ht="15.75" thickBot="1" x14ac:dyDescent="0.3">
      <c r="A1616" s="18" t="s">
        <v>22</v>
      </c>
      <c r="B1616" s="18" t="s">
        <v>22</v>
      </c>
      <c r="C1616" s="18" t="s">
        <v>201</v>
      </c>
      <c r="D1616" s="27" t="s">
        <v>271</v>
      </c>
      <c r="E1616" s="18" t="s">
        <v>202</v>
      </c>
      <c r="F1616" s="19">
        <v>42845</v>
      </c>
      <c r="G1616" s="27" t="s">
        <v>273</v>
      </c>
      <c r="H1616" s="21"/>
      <c r="I1616" s="21"/>
      <c r="J1616" s="23">
        <v>118.2</v>
      </c>
      <c r="K1616" s="21"/>
      <c r="L1616" s="21"/>
      <c r="M1616" s="21"/>
      <c r="N1616" s="21"/>
      <c r="O1616" s="23">
        <v>-0.8</v>
      </c>
      <c r="P1616" s="23">
        <v>-7.0000000000000007E-2</v>
      </c>
      <c r="Q1616" s="28">
        <f t="shared" si="50"/>
        <v>-0.87000000000000011</v>
      </c>
      <c r="R1616" s="23">
        <v>7.77</v>
      </c>
      <c r="S1616" s="21"/>
      <c r="T1616" s="28">
        <f t="shared" si="51"/>
        <v>7.77</v>
      </c>
      <c r="U1616" s="21"/>
      <c r="W1616" s="135">
        <f t="array" ref="W1616">SUM(($D1616=W$25)*($G1616="CM")*($H1616:$P1616))</f>
        <v>117.33000000000001</v>
      </c>
      <c r="X1616" s="135">
        <f t="array" ref="X1616">SUM(($D1616=W$25)*($G1616&lt;&gt;"CM")*($H1616:$P1616))</f>
        <v>0</v>
      </c>
      <c r="AA1616" s="135">
        <f t="array" ref="AA1616">SUM(($D1616=AA$25)*($G1616="CM")*(H1616+I1616+J1616+K1616+L1616+N1616))</f>
        <v>0</v>
      </c>
      <c r="AB1616" s="135">
        <f t="array" ref="AB1616">SUM(($D1616=AA$25)*($G1616&lt;&gt;"CM")*(H1616+I1616+J1616+K1616+L1616+N1616))</f>
        <v>0</v>
      </c>
    </row>
    <row r="1617" spans="1:28" ht="15.75" thickBot="1" x14ac:dyDescent="0.3">
      <c r="A1617" s="18" t="s">
        <v>22</v>
      </c>
      <c r="B1617" s="18" t="s">
        <v>22</v>
      </c>
      <c r="C1617" s="18" t="s">
        <v>201</v>
      </c>
      <c r="D1617" s="27" t="s">
        <v>271</v>
      </c>
      <c r="E1617" s="18" t="s">
        <v>202</v>
      </c>
      <c r="F1617" s="19">
        <v>42855</v>
      </c>
      <c r="G1617" s="27" t="s">
        <v>273</v>
      </c>
      <c r="H1617" s="20"/>
      <c r="I1617" s="20"/>
      <c r="J1617" s="22">
        <v>18603.25</v>
      </c>
      <c r="K1617" s="20"/>
      <c r="L1617" s="20"/>
      <c r="M1617" s="20"/>
      <c r="N1617" s="20"/>
      <c r="O1617" s="22">
        <v>-112.39</v>
      </c>
      <c r="P1617" s="22">
        <v>-8.68</v>
      </c>
      <c r="Q1617" s="28">
        <f t="shared" si="50"/>
        <v>-121.07</v>
      </c>
      <c r="R1617" s="22">
        <v>1225.3699999999999</v>
      </c>
      <c r="S1617" s="20"/>
      <c r="T1617" s="28">
        <f t="shared" si="51"/>
        <v>1225.3699999999999</v>
      </c>
      <c r="U1617" s="20"/>
      <c r="W1617" s="135">
        <f t="array" ref="W1617">SUM(($D1617=W$25)*($G1617="CM")*($H1617:$P1617))</f>
        <v>18482.18</v>
      </c>
      <c r="X1617" s="135">
        <f t="array" ref="X1617">SUM(($D1617=W$25)*($G1617&lt;&gt;"CM")*($H1617:$P1617))</f>
        <v>0</v>
      </c>
      <c r="AA1617" s="135">
        <f t="array" ref="AA1617">SUM(($D1617=AA$25)*($G1617="CM")*(H1617+I1617+J1617+K1617+L1617+N1617))</f>
        <v>0</v>
      </c>
      <c r="AB1617" s="135">
        <f t="array" ref="AB1617">SUM(($D1617=AA$25)*($G1617&lt;&gt;"CM")*(H1617+I1617+J1617+K1617+L1617+N1617))</f>
        <v>0</v>
      </c>
    </row>
    <row r="1618" spans="1:28" ht="15.75" thickBot="1" x14ac:dyDescent="0.3">
      <c r="A1618" s="18" t="s">
        <v>22</v>
      </c>
      <c r="B1618" s="18" t="s">
        <v>22</v>
      </c>
      <c r="C1618" s="18" t="s">
        <v>203</v>
      </c>
      <c r="D1618" s="27" t="s">
        <v>271</v>
      </c>
      <c r="E1618" s="18" t="s">
        <v>204</v>
      </c>
      <c r="F1618" s="19">
        <v>42824</v>
      </c>
      <c r="G1618" s="27" t="s">
        <v>274</v>
      </c>
      <c r="H1618" s="21"/>
      <c r="I1618" s="21"/>
      <c r="J1618" s="23">
        <v>105.81</v>
      </c>
      <c r="K1618" s="21"/>
      <c r="L1618" s="21"/>
      <c r="M1618" s="21"/>
      <c r="N1618" s="21"/>
      <c r="O1618" s="23">
        <v>0.1</v>
      </c>
      <c r="P1618" s="23">
        <v>-0.21</v>
      </c>
      <c r="Q1618" s="28">
        <f t="shared" si="50"/>
        <v>-0.10999999999999999</v>
      </c>
      <c r="R1618" s="23">
        <v>5.75</v>
      </c>
      <c r="S1618" s="21"/>
      <c r="T1618" s="28">
        <f t="shared" si="51"/>
        <v>5.75</v>
      </c>
      <c r="U1618" s="21"/>
      <c r="W1618" s="135">
        <f t="array" ref="W1618">SUM(($D1618=W$25)*($G1618="CM")*($H1618:$P1618))</f>
        <v>0</v>
      </c>
      <c r="X1618" s="135">
        <f t="array" ref="X1618">SUM(($D1618=W$25)*($G1618&lt;&gt;"CM")*($H1618:$P1618))</f>
        <v>105.7</v>
      </c>
      <c r="AA1618" s="135">
        <f t="array" ref="AA1618">SUM(($D1618=AA$25)*($G1618="CM")*(H1618+I1618+J1618+K1618+L1618+N1618))</f>
        <v>0</v>
      </c>
      <c r="AB1618" s="135">
        <f t="array" ref="AB1618">SUM(($D1618=AA$25)*($G1618&lt;&gt;"CM")*(H1618+I1618+J1618+K1618+L1618+N1618))</f>
        <v>0</v>
      </c>
    </row>
    <row r="1619" spans="1:28" ht="15.75" thickBot="1" x14ac:dyDescent="0.3">
      <c r="A1619" s="18" t="s">
        <v>22</v>
      </c>
      <c r="B1619" s="18" t="s">
        <v>22</v>
      </c>
      <c r="C1619" s="18" t="s">
        <v>203</v>
      </c>
      <c r="D1619" s="27" t="s">
        <v>271</v>
      </c>
      <c r="E1619" s="18" t="s">
        <v>204</v>
      </c>
      <c r="F1619" s="19">
        <v>42831</v>
      </c>
      <c r="G1619" s="27" t="s">
        <v>273</v>
      </c>
      <c r="H1619" s="20"/>
      <c r="I1619" s="20"/>
      <c r="J1619" s="22">
        <v>35.270000000000003</v>
      </c>
      <c r="K1619" s="20"/>
      <c r="L1619" s="20"/>
      <c r="M1619" s="20"/>
      <c r="N1619" s="20"/>
      <c r="O1619" s="22">
        <v>-0.32</v>
      </c>
      <c r="P1619" s="22">
        <v>-0.02</v>
      </c>
      <c r="Q1619" s="28">
        <f t="shared" si="50"/>
        <v>-0.34</v>
      </c>
      <c r="R1619" s="22">
        <v>2.3199999999999998</v>
      </c>
      <c r="S1619" s="20"/>
      <c r="T1619" s="28">
        <f t="shared" si="51"/>
        <v>2.3199999999999998</v>
      </c>
      <c r="U1619" s="20"/>
      <c r="W1619" s="135">
        <f t="array" ref="W1619">SUM(($D1619=W$25)*($G1619="CM")*($H1619:$P1619))</f>
        <v>34.93</v>
      </c>
      <c r="X1619" s="135">
        <f t="array" ref="X1619">SUM(($D1619=W$25)*($G1619&lt;&gt;"CM")*($H1619:$P1619))</f>
        <v>0</v>
      </c>
      <c r="AA1619" s="135">
        <f t="array" ref="AA1619">SUM(($D1619=AA$25)*($G1619="CM")*(H1619+I1619+J1619+K1619+L1619+N1619))</f>
        <v>0</v>
      </c>
      <c r="AB1619" s="135">
        <f t="array" ref="AB1619">SUM(($D1619=AA$25)*($G1619&lt;&gt;"CM")*(H1619+I1619+J1619+K1619+L1619+N1619))</f>
        <v>0</v>
      </c>
    </row>
    <row r="1620" spans="1:28" ht="15.75" thickBot="1" x14ac:dyDescent="0.3">
      <c r="A1620" s="18" t="s">
        <v>22</v>
      </c>
      <c r="B1620" s="18" t="s">
        <v>22</v>
      </c>
      <c r="C1620" s="18" t="s">
        <v>203</v>
      </c>
      <c r="D1620" s="27" t="s">
        <v>271</v>
      </c>
      <c r="E1620" s="18" t="s">
        <v>204</v>
      </c>
      <c r="F1620" s="19">
        <v>42832</v>
      </c>
      <c r="G1620" s="27" t="s">
        <v>273</v>
      </c>
      <c r="H1620" s="21"/>
      <c r="I1620" s="21"/>
      <c r="J1620" s="23">
        <v>211.62</v>
      </c>
      <c r="K1620" s="21"/>
      <c r="L1620" s="21"/>
      <c r="M1620" s="21"/>
      <c r="N1620" s="21"/>
      <c r="O1620" s="23">
        <v>-1.87</v>
      </c>
      <c r="P1620" s="23">
        <v>-0.14000000000000001</v>
      </c>
      <c r="Q1620" s="28">
        <f t="shared" si="50"/>
        <v>-2.0100000000000002</v>
      </c>
      <c r="R1620" s="23">
        <v>13.9</v>
      </c>
      <c r="S1620" s="21"/>
      <c r="T1620" s="28">
        <f t="shared" si="51"/>
        <v>13.9</v>
      </c>
      <c r="U1620" s="21"/>
      <c r="W1620" s="135">
        <f t="array" ref="W1620">SUM(($D1620=W$25)*($G1620="CM")*($H1620:$P1620))</f>
        <v>209.61</v>
      </c>
      <c r="X1620" s="135">
        <f t="array" ref="X1620">SUM(($D1620=W$25)*($G1620&lt;&gt;"CM")*($H1620:$P1620))</f>
        <v>0</v>
      </c>
      <c r="AA1620" s="135">
        <f t="array" ref="AA1620">SUM(($D1620=AA$25)*($G1620="CM")*(H1620+I1620+J1620+K1620+L1620+N1620))</f>
        <v>0</v>
      </c>
      <c r="AB1620" s="135">
        <f t="array" ref="AB1620">SUM(($D1620=AA$25)*($G1620&lt;&gt;"CM")*(H1620+I1620+J1620+K1620+L1620+N1620))</f>
        <v>0</v>
      </c>
    </row>
    <row r="1621" spans="1:28" ht="15.75" thickBot="1" x14ac:dyDescent="0.3">
      <c r="A1621" s="18" t="s">
        <v>22</v>
      </c>
      <c r="B1621" s="18" t="s">
        <v>22</v>
      </c>
      <c r="C1621" s="18" t="s">
        <v>203</v>
      </c>
      <c r="D1621" s="27" t="s">
        <v>271</v>
      </c>
      <c r="E1621" s="18" t="s">
        <v>204</v>
      </c>
      <c r="F1621" s="19">
        <v>42835</v>
      </c>
      <c r="G1621" s="27" t="s">
        <v>273</v>
      </c>
      <c r="H1621" s="20"/>
      <c r="I1621" s="20"/>
      <c r="J1621" s="22">
        <v>35.270000000000003</v>
      </c>
      <c r="K1621" s="20"/>
      <c r="L1621" s="20"/>
      <c r="M1621" s="20"/>
      <c r="N1621" s="20"/>
      <c r="O1621" s="22">
        <v>-0.32</v>
      </c>
      <c r="P1621" s="22">
        <v>-0.03</v>
      </c>
      <c r="Q1621" s="28">
        <f t="shared" si="50"/>
        <v>-0.35</v>
      </c>
      <c r="R1621" s="22">
        <v>2.3199999999999998</v>
      </c>
      <c r="S1621" s="20"/>
      <c r="T1621" s="28">
        <f t="shared" si="51"/>
        <v>2.3199999999999998</v>
      </c>
      <c r="U1621" s="20"/>
      <c r="W1621" s="135">
        <f t="array" ref="W1621">SUM(($D1621=W$25)*($G1621="CM")*($H1621:$P1621))</f>
        <v>34.92</v>
      </c>
      <c r="X1621" s="135">
        <f t="array" ref="X1621">SUM(($D1621=W$25)*($G1621&lt;&gt;"CM")*($H1621:$P1621))</f>
        <v>0</v>
      </c>
      <c r="AA1621" s="135">
        <f t="array" ref="AA1621">SUM(($D1621=AA$25)*($G1621="CM")*(H1621+I1621+J1621+K1621+L1621+N1621))</f>
        <v>0</v>
      </c>
      <c r="AB1621" s="135">
        <f t="array" ref="AB1621">SUM(($D1621=AA$25)*($G1621&lt;&gt;"CM")*(H1621+I1621+J1621+K1621+L1621+N1621))</f>
        <v>0</v>
      </c>
    </row>
    <row r="1622" spans="1:28" ht="15.75" thickBot="1" x14ac:dyDescent="0.3">
      <c r="A1622" s="18" t="s">
        <v>22</v>
      </c>
      <c r="B1622" s="18" t="s">
        <v>22</v>
      </c>
      <c r="C1622" s="18" t="s">
        <v>203</v>
      </c>
      <c r="D1622" s="27" t="s">
        <v>271</v>
      </c>
      <c r="E1622" s="18" t="s">
        <v>204</v>
      </c>
      <c r="F1622" s="19">
        <v>42836</v>
      </c>
      <c r="G1622" s="27" t="s">
        <v>273</v>
      </c>
      <c r="H1622" s="21"/>
      <c r="I1622" s="21"/>
      <c r="J1622" s="23">
        <v>105.81</v>
      </c>
      <c r="K1622" s="21"/>
      <c r="L1622" s="21"/>
      <c r="M1622" s="21"/>
      <c r="N1622" s="21"/>
      <c r="O1622" s="23">
        <v>-0.92</v>
      </c>
      <c r="P1622" s="23">
        <v>-7.0000000000000007E-2</v>
      </c>
      <c r="Q1622" s="28">
        <f t="shared" si="50"/>
        <v>-0.99</v>
      </c>
      <c r="R1622" s="23">
        <v>6.95</v>
      </c>
      <c r="S1622" s="21"/>
      <c r="T1622" s="28">
        <f t="shared" si="51"/>
        <v>6.95</v>
      </c>
      <c r="U1622" s="21"/>
      <c r="W1622" s="135">
        <f t="array" ref="W1622">SUM(($D1622=W$25)*($G1622="CM")*($H1622:$P1622))</f>
        <v>104.82000000000001</v>
      </c>
      <c r="X1622" s="135">
        <f t="array" ref="X1622">SUM(($D1622=W$25)*($G1622&lt;&gt;"CM")*($H1622:$P1622))</f>
        <v>0</v>
      </c>
      <c r="AA1622" s="135">
        <f t="array" ref="AA1622">SUM(($D1622=AA$25)*($G1622="CM")*(H1622+I1622+J1622+K1622+L1622+N1622))</f>
        <v>0</v>
      </c>
      <c r="AB1622" s="135">
        <f t="array" ref="AB1622">SUM(($D1622=AA$25)*($G1622&lt;&gt;"CM")*(H1622+I1622+J1622+K1622+L1622+N1622))</f>
        <v>0</v>
      </c>
    </row>
    <row r="1623" spans="1:28" ht="15.75" thickBot="1" x14ac:dyDescent="0.3">
      <c r="A1623" s="18" t="s">
        <v>22</v>
      </c>
      <c r="B1623" s="18" t="s">
        <v>22</v>
      </c>
      <c r="C1623" s="18" t="s">
        <v>203</v>
      </c>
      <c r="D1623" s="27" t="s">
        <v>271</v>
      </c>
      <c r="E1623" s="18" t="s">
        <v>204</v>
      </c>
      <c r="F1623" s="19">
        <v>42837</v>
      </c>
      <c r="G1623" s="27" t="s">
        <v>273</v>
      </c>
      <c r="H1623" s="20"/>
      <c r="I1623" s="20"/>
      <c r="J1623" s="22">
        <v>458.51</v>
      </c>
      <c r="K1623" s="20"/>
      <c r="L1623" s="20"/>
      <c r="M1623" s="20"/>
      <c r="N1623" s="20"/>
      <c r="O1623" s="22">
        <v>-3.94</v>
      </c>
      <c r="P1623" s="22">
        <v>-0.3</v>
      </c>
      <c r="Q1623" s="28">
        <f t="shared" si="50"/>
        <v>-4.24</v>
      </c>
      <c r="R1623" s="22">
        <v>30.12</v>
      </c>
      <c r="S1623" s="20"/>
      <c r="T1623" s="28">
        <f t="shared" si="51"/>
        <v>30.12</v>
      </c>
      <c r="U1623" s="20"/>
      <c r="W1623" s="135">
        <f t="array" ref="W1623">SUM(($D1623=W$25)*($G1623="CM")*($H1623:$P1623))</f>
        <v>454.27</v>
      </c>
      <c r="X1623" s="135">
        <f t="array" ref="X1623">SUM(($D1623=W$25)*($G1623&lt;&gt;"CM")*($H1623:$P1623))</f>
        <v>0</v>
      </c>
      <c r="AA1623" s="135">
        <f t="array" ref="AA1623">SUM(($D1623=AA$25)*($G1623="CM")*(H1623+I1623+J1623+K1623+L1623+N1623))</f>
        <v>0</v>
      </c>
      <c r="AB1623" s="135">
        <f t="array" ref="AB1623">SUM(($D1623=AA$25)*($G1623&lt;&gt;"CM")*(H1623+I1623+J1623+K1623+L1623+N1623))</f>
        <v>0</v>
      </c>
    </row>
    <row r="1624" spans="1:28" ht="15.75" thickBot="1" x14ac:dyDescent="0.3">
      <c r="A1624" s="18" t="s">
        <v>22</v>
      </c>
      <c r="B1624" s="18" t="s">
        <v>22</v>
      </c>
      <c r="C1624" s="18" t="s">
        <v>203</v>
      </c>
      <c r="D1624" s="27" t="s">
        <v>271</v>
      </c>
      <c r="E1624" s="18" t="s">
        <v>204</v>
      </c>
      <c r="F1624" s="19">
        <v>42838</v>
      </c>
      <c r="G1624" s="27" t="s">
        <v>273</v>
      </c>
      <c r="H1624" s="21"/>
      <c r="I1624" s="21"/>
      <c r="J1624" s="23">
        <v>70.540000000000006</v>
      </c>
      <c r="K1624" s="21"/>
      <c r="L1624" s="21"/>
      <c r="M1624" s="21"/>
      <c r="N1624" s="21"/>
      <c r="O1624" s="23">
        <v>-0.6</v>
      </c>
      <c r="P1624" s="23">
        <v>-0.05</v>
      </c>
      <c r="Q1624" s="28">
        <f t="shared" si="50"/>
        <v>-0.65</v>
      </c>
      <c r="R1624" s="23">
        <v>4.63</v>
      </c>
      <c r="S1624" s="21"/>
      <c r="T1624" s="28">
        <f t="shared" si="51"/>
        <v>4.63</v>
      </c>
      <c r="U1624" s="21"/>
      <c r="W1624" s="135">
        <f t="array" ref="W1624">SUM(($D1624=W$25)*($G1624="CM")*($H1624:$P1624))</f>
        <v>69.890000000000015</v>
      </c>
      <c r="X1624" s="135">
        <f t="array" ref="X1624">SUM(($D1624=W$25)*($G1624&lt;&gt;"CM")*($H1624:$P1624))</f>
        <v>0</v>
      </c>
      <c r="AA1624" s="135">
        <f t="array" ref="AA1624">SUM(($D1624=AA$25)*($G1624="CM")*(H1624+I1624+J1624+K1624+L1624+N1624))</f>
        <v>0</v>
      </c>
      <c r="AB1624" s="135">
        <f t="array" ref="AB1624">SUM(($D1624=AA$25)*($G1624&lt;&gt;"CM")*(H1624+I1624+J1624+K1624+L1624+N1624))</f>
        <v>0</v>
      </c>
    </row>
    <row r="1625" spans="1:28" ht="15.75" thickBot="1" x14ac:dyDescent="0.3">
      <c r="A1625" s="18" t="s">
        <v>22</v>
      </c>
      <c r="B1625" s="18" t="s">
        <v>22</v>
      </c>
      <c r="C1625" s="18" t="s">
        <v>203</v>
      </c>
      <c r="D1625" s="27" t="s">
        <v>271</v>
      </c>
      <c r="E1625" s="18" t="s">
        <v>204</v>
      </c>
      <c r="F1625" s="19">
        <v>42844</v>
      </c>
      <c r="G1625" s="27" t="s">
        <v>273</v>
      </c>
      <c r="H1625" s="20"/>
      <c r="I1625" s="20"/>
      <c r="J1625" s="22">
        <v>176.35</v>
      </c>
      <c r="K1625" s="20"/>
      <c r="L1625" s="20"/>
      <c r="M1625" s="20"/>
      <c r="N1625" s="20"/>
      <c r="O1625" s="22">
        <v>-1.61</v>
      </c>
      <c r="P1625" s="22">
        <v>-0.12</v>
      </c>
      <c r="Q1625" s="28">
        <f t="shared" si="50"/>
        <v>-1.73</v>
      </c>
      <c r="R1625" s="22">
        <v>11.58</v>
      </c>
      <c r="S1625" s="20"/>
      <c r="T1625" s="28">
        <f t="shared" si="51"/>
        <v>11.58</v>
      </c>
      <c r="U1625" s="20"/>
      <c r="W1625" s="135">
        <f t="array" ref="W1625">SUM(($D1625=W$25)*($G1625="CM")*($H1625:$P1625))</f>
        <v>174.61999999999998</v>
      </c>
      <c r="X1625" s="135">
        <f t="array" ref="X1625">SUM(($D1625=W$25)*($G1625&lt;&gt;"CM")*($H1625:$P1625))</f>
        <v>0</v>
      </c>
      <c r="AA1625" s="135">
        <f t="array" ref="AA1625">SUM(($D1625=AA$25)*($G1625="CM")*(H1625+I1625+J1625+K1625+L1625+N1625))</f>
        <v>0</v>
      </c>
      <c r="AB1625" s="135">
        <f t="array" ref="AB1625">SUM(($D1625=AA$25)*($G1625&lt;&gt;"CM")*(H1625+I1625+J1625+K1625+L1625+N1625))</f>
        <v>0</v>
      </c>
    </row>
    <row r="1626" spans="1:28" ht="15.75" thickBot="1" x14ac:dyDescent="0.3">
      <c r="A1626" s="18" t="s">
        <v>22</v>
      </c>
      <c r="B1626" s="18" t="s">
        <v>22</v>
      </c>
      <c r="C1626" s="18" t="s">
        <v>203</v>
      </c>
      <c r="D1626" s="27" t="s">
        <v>271</v>
      </c>
      <c r="E1626" s="18" t="s">
        <v>204</v>
      </c>
      <c r="F1626" s="19">
        <v>42845</v>
      </c>
      <c r="G1626" s="27" t="s">
        <v>273</v>
      </c>
      <c r="H1626" s="21"/>
      <c r="I1626" s="21"/>
      <c r="J1626" s="23">
        <v>141.08000000000001</v>
      </c>
      <c r="K1626" s="21"/>
      <c r="L1626" s="21"/>
      <c r="M1626" s="21"/>
      <c r="N1626" s="21"/>
      <c r="O1626" s="23">
        <v>-1.3</v>
      </c>
      <c r="P1626" s="23">
        <v>-0.09</v>
      </c>
      <c r="Q1626" s="28">
        <f t="shared" si="50"/>
        <v>-1.3900000000000001</v>
      </c>
      <c r="R1626" s="23">
        <v>9.27</v>
      </c>
      <c r="S1626" s="21"/>
      <c r="T1626" s="28">
        <f t="shared" si="51"/>
        <v>9.27</v>
      </c>
      <c r="U1626" s="21"/>
      <c r="W1626" s="135">
        <f t="array" ref="W1626">SUM(($D1626=W$25)*($G1626="CM")*($H1626:$P1626))</f>
        <v>139.69</v>
      </c>
      <c r="X1626" s="135">
        <f t="array" ref="X1626">SUM(($D1626=W$25)*($G1626&lt;&gt;"CM")*($H1626:$P1626))</f>
        <v>0</v>
      </c>
      <c r="AA1626" s="135">
        <f t="array" ref="AA1626">SUM(($D1626=AA$25)*($G1626="CM")*(H1626+I1626+J1626+K1626+L1626+N1626))</f>
        <v>0</v>
      </c>
      <c r="AB1626" s="135">
        <f t="array" ref="AB1626">SUM(($D1626=AA$25)*($G1626&lt;&gt;"CM")*(H1626+I1626+J1626+K1626+L1626+N1626))</f>
        <v>0</v>
      </c>
    </row>
    <row r="1627" spans="1:28" ht="15.75" thickBot="1" x14ac:dyDescent="0.3">
      <c r="A1627" s="18" t="s">
        <v>22</v>
      </c>
      <c r="B1627" s="18" t="s">
        <v>22</v>
      </c>
      <c r="C1627" s="18" t="s">
        <v>203</v>
      </c>
      <c r="D1627" s="27" t="s">
        <v>271</v>
      </c>
      <c r="E1627" s="18" t="s">
        <v>204</v>
      </c>
      <c r="F1627" s="19">
        <v>42855</v>
      </c>
      <c r="G1627" s="27" t="s">
        <v>273</v>
      </c>
      <c r="H1627" s="20"/>
      <c r="I1627" s="20"/>
      <c r="J1627" s="22">
        <v>246.89</v>
      </c>
      <c r="K1627" s="20"/>
      <c r="L1627" s="20"/>
      <c r="M1627" s="20"/>
      <c r="N1627" s="20"/>
      <c r="O1627" s="22">
        <v>-2.0099999999999998</v>
      </c>
      <c r="P1627" s="22">
        <v>-0.15</v>
      </c>
      <c r="Q1627" s="28">
        <f t="shared" si="50"/>
        <v>-2.1599999999999997</v>
      </c>
      <c r="R1627" s="22">
        <v>16.23</v>
      </c>
      <c r="S1627" s="20"/>
      <c r="T1627" s="28">
        <f t="shared" si="51"/>
        <v>16.23</v>
      </c>
      <c r="U1627" s="20"/>
      <c r="W1627" s="135">
        <f t="array" ref="W1627">SUM(($D1627=W$25)*($G1627="CM")*($H1627:$P1627))</f>
        <v>244.73</v>
      </c>
      <c r="X1627" s="135">
        <f t="array" ref="X1627">SUM(($D1627=W$25)*($G1627&lt;&gt;"CM")*($H1627:$P1627))</f>
        <v>0</v>
      </c>
      <c r="AA1627" s="135">
        <f t="array" ref="AA1627">SUM(($D1627=AA$25)*($G1627="CM")*(H1627+I1627+J1627+K1627+L1627+N1627))</f>
        <v>0</v>
      </c>
      <c r="AB1627" s="135">
        <f t="array" ref="AB1627">SUM(($D1627=AA$25)*($G1627&lt;&gt;"CM")*(H1627+I1627+J1627+K1627+L1627+N1627))</f>
        <v>0</v>
      </c>
    </row>
    <row r="1628" spans="1:28" ht="15.75" thickBot="1" x14ac:dyDescent="0.3">
      <c r="A1628" s="18" t="s">
        <v>22</v>
      </c>
      <c r="B1628" s="18" t="s">
        <v>22</v>
      </c>
      <c r="C1628" s="18" t="s">
        <v>205</v>
      </c>
      <c r="D1628" s="27" t="s">
        <v>271</v>
      </c>
      <c r="E1628" s="18" t="s">
        <v>206</v>
      </c>
      <c r="F1628" s="19">
        <v>42835</v>
      </c>
      <c r="G1628" s="27" t="s">
        <v>273</v>
      </c>
      <c r="H1628" s="21"/>
      <c r="I1628" s="21"/>
      <c r="J1628" s="23">
        <v>1164.8399999999999</v>
      </c>
      <c r="K1628" s="21"/>
      <c r="L1628" s="21"/>
      <c r="M1628" s="21"/>
      <c r="N1628" s="21"/>
      <c r="O1628" s="23">
        <v>-1.96</v>
      </c>
      <c r="P1628" s="23">
        <v>-0.15</v>
      </c>
      <c r="Q1628" s="28">
        <f t="shared" si="50"/>
        <v>-2.11</v>
      </c>
      <c r="R1628" s="23">
        <v>77.09</v>
      </c>
      <c r="S1628" s="21"/>
      <c r="T1628" s="28">
        <f t="shared" si="51"/>
        <v>77.09</v>
      </c>
      <c r="U1628" s="21"/>
      <c r="W1628" s="135">
        <f t="array" ref="W1628">SUM(($D1628=W$25)*($G1628="CM")*($H1628:$P1628))</f>
        <v>1162.7299999999998</v>
      </c>
      <c r="X1628" s="135">
        <f t="array" ref="X1628">SUM(($D1628=W$25)*($G1628&lt;&gt;"CM")*($H1628:$P1628))</f>
        <v>0</v>
      </c>
      <c r="AA1628" s="135">
        <f t="array" ref="AA1628">SUM(($D1628=AA$25)*($G1628="CM")*(H1628+I1628+J1628+K1628+L1628+N1628))</f>
        <v>0</v>
      </c>
      <c r="AB1628" s="135">
        <f t="array" ref="AB1628">SUM(($D1628=AA$25)*($G1628&lt;&gt;"CM")*(H1628+I1628+J1628+K1628+L1628+N1628))</f>
        <v>0</v>
      </c>
    </row>
    <row r="1629" spans="1:28" ht="15.75" thickBot="1" x14ac:dyDescent="0.3">
      <c r="A1629" s="18" t="s">
        <v>22</v>
      </c>
      <c r="B1629" s="18" t="s">
        <v>22</v>
      </c>
      <c r="C1629" s="18" t="s">
        <v>207</v>
      </c>
      <c r="D1629" s="27" t="s">
        <v>271</v>
      </c>
      <c r="E1629" s="18" t="s">
        <v>208</v>
      </c>
      <c r="F1629" s="19">
        <v>42835</v>
      </c>
      <c r="G1629" s="27" t="s">
        <v>273</v>
      </c>
      <c r="H1629" s="20"/>
      <c r="I1629" s="20"/>
      <c r="J1629" s="22">
        <v>1377.12</v>
      </c>
      <c r="K1629" s="20"/>
      <c r="L1629" s="20"/>
      <c r="M1629" s="20"/>
      <c r="N1629" s="20"/>
      <c r="O1629" s="22">
        <v>-2.19</v>
      </c>
      <c r="P1629" s="22">
        <v>-0.17</v>
      </c>
      <c r="Q1629" s="28">
        <f t="shared" si="50"/>
        <v>-2.36</v>
      </c>
      <c r="R1629" s="22">
        <v>91.15</v>
      </c>
      <c r="S1629" s="20"/>
      <c r="T1629" s="28">
        <f t="shared" si="51"/>
        <v>91.15</v>
      </c>
      <c r="U1629" s="20"/>
      <c r="W1629" s="135">
        <f t="array" ref="W1629">SUM(($D1629=W$25)*($G1629="CM")*($H1629:$P1629))</f>
        <v>1374.7599999999998</v>
      </c>
      <c r="X1629" s="135">
        <f t="array" ref="X1629">SUM(($D1629=W$25)*($G1629&lt;&gt;"CM")*($H1629:$P1629))</f>
        <v>0</v>
      </c>
      <c r="AA1629" s="135">
        <f t="array" ref="AA1629">SUM(($D1629=AA$25)*($G1629="CM")*(H1629+I1629+J1629+K1629+L1629+N1629))</f>
        <v>0</v>
      </c>
      <c r="AB1629" s="135">
        <f t="array" ref="AB1629">SUM(($D1629=AA$25)*($G1629&lt;&gt;"CM")*(H1629+I1629+J1629+K1629+L1629+N1629))</f>
        <v>0</v>
      </c>
    </row>
    <row r="1630" spans="1:28" ht="15.75" thickBot="1" x14ac:dyDescent="0.3">
      <c r="A1630" s="18" t="s">
        <v>22</v>
      </c>
      <c r="B1630" s="18" t="s">
        <v>22</v>
      </c>
      <c r="C1630" s="18" t="s">
        <v>207</v>
      </c>
      <c r="D1630" s="27" t="s">
        <v>271</v>
      </c>
      <c r="E1630" s="18" t="s">
        <v>208</v>
      </c>
      <c r="F1630" s="19">
        <v>42836</v>
      </c>
      <c r="G1630" s="27" t="s">
        <v>273</v>
      </c>
      <c r="H1630" s="21"/>
      <c r="I1630" s="21"/>
      <c r="J1630" s="23">
        <v>196.12</v>
      </c>
      <c r="K1630" s="21"/>
      <c r="L1630" s="21"/>
      <c r="M1630" s="21"/>
      <c r="N1630" s="21"/>
      <c r="O1630" s="23">
        <v>-0.27</v>
      </c>
      <c r="P1630" s="23">
        <v>-0.02</v>
      </c>
      <c r="Q1630" s="28">
        <f t="shared" si="50"/>
        <v>-0.29000000000000004</v>
      </c>
      <c r="R1630" s="23">
        <v>12.98</v>
      </c>
      <c r="S1630" s="21"/>
      <c r="T1630" s="28">
        <f t="shared" si="51"/>
        <v>12.98</v>
      </c>
      <c r="U1630" s="21"/>
      <c r="W1630" s="135">
        <f t="array" ref="W1630">SUM(($D1630=W$25)*($G1630="CM")*($H1630:$P1630))</f>
        <v>195.82999999999998</v>
      </c>
      <c r="X1630" s="135">
        <f t="array" ref="X1630">SUM(($D1630=W$25)*($G1630&lt;&gt;"CM")*($H1630:$P1630))</f>
        <v>0</v>
      </c>
      <c r="AA1630" s="135">
        <f t="array" ref="AA1630">SUM(($D1630=AA$25)*($G1630="CM")*(H1630+I1630+J1630+K1630+L1630+N1630))</f>
        <v>0</v>
      </c>
      <c r="AB1630" s="135">
        <f t="array" ref="AB1630">SUM(($D1630=AA$25)*($G1630&lt;&gt;"CM")*(H1630+I1630+J1630+K1630+L1630+N1630))</f>
        <v>0</v>
      </c>
    </row>
    <row r="1631" spans="1:28" ht="15.75" thickBot="1" x14ac:dyDescent="0.3">
      <c r="A1631" s="18" t="s">
        <v>22</v>
      </c>
      <c r="B1631" s="18" t="s">
        <v>22</v>
      </c>
      <c r="C1631" s="18" t="s">
        <v>207</v>
      </c>
      <c r="D1631" s="27" t="s">
        <v>271</v>
      </c>
      <c r="E1631" s="18" t="s">
        <v>208</v>
      </c>
      <c r="F1631" s="19">
        <v>42838</v>
      </c>
      <c r="G1631" s="27" t="s">
        <v>273</v>
      </c>
      <c r="H1631" s="20"/>
      <c r="I1631" s="20"/>
      <c r="J1631" s="22">
        <v>199</v>
      </c>
      <c r="K1631" s="20"/>
      <c r="L1631" s="20"/>
      <c r="M1631" s="20"/>
      <c r="N1631" s="20"/>
      <c r="O1631" s="22">
        <v>-0.27</v>
      </c>
      <c r="P1631" s="22">
        <v>-0.02</v>
      </c>
      <c r="Q1631" s="28">
        <f t="shared" si="50"/>
        <v>-0.29000000000000004</v>
      </c>
      <c r="R1631" s="22">
        <v>13.17</v>
      </c>
      <c r="S1631" s="20"/>
      <c r="T1631" s="28">
        <f t="shared" si="51"/>
        <v>13.17</v>
      </c>
      <c r="U1631" s="20"/>
      <c r="W1631" s="135">
        <f t="array" ref="W1631">SUM(($D1631=W$25)*($G1631="CM")*($H1631:$P1631))</f>
        <v>198.70999999999998</v>
      </c>
      <c r="X1631" s="135">
        <f t="array" ref="X1631">SUM(($D1631=W$25)*($G1631&lt;&gt;"CM")*($H1631:$P1631))</f>
        <v>0</v>
      </c>
      <c r="AA1631" s="135">
        <f t="array" ref="AA1631">SUM(($D1631=AA$25)*($G1631="CM")*(H1631+I1631+J1631+K1631+L1631+N1631))</f>
        <v>0</v>
      </c>
      <c r="AB1631" s="135">
        <f t="array" ref="AB1631">SUM(($D1631=AA$25)*($G1631&lt;&gt;"CM")*(H1631+I1631+J1631+K1631+L1631+N1631))</f>
        <v>0</v>
      </c>
    </row>
    <row r="1632" spans="1:28" ht="15.75" thickBot="1" x14ac:dyDescent="0.3">
      <c r="A1632" s="18" t="s">
        <v>22</v>
      </c>
      <c r="B1632" s="18" t="s">
        <v>22</v>
      </c>
      <c r="C1632" s="18" t="s">
        <v>207</v>
      </c>
      <c r="D1632" s="27" t="s">
        <v>271</v>
      </c>
      <c r="E1632" s="18" t="s">
        <v>208</v>
      </c>
      <c r="F1632" s="19">
        <v>42843</v>
      </c>
      <c r="G1632" s="27" t="s">
        <v>273</v>
      </c>
      <c r="H1632" s="21"/>
      <c r="I1632" s="21"/>
      <c r="J1632" s="23">
        <v>159.19999999999999</v>
      </c>
      <c r="K1632" s="21"/>
      <c r="L1632" s="21"/>
      <c r="M1632" s="21"/>
      <c r="N1632" s="21"/>
      <c r="O1632" s="23">
        <v>-0.21</v>
      </c>
      <c r="P1632" s="23">
        <v>-0.02</v>
      </c>
      <c r="Q1632" s="28">
        <f t="shared" si="50"/>
        <v>-0.22999999999999998</v>
      </c>
      <c r="R1632" s="23">
        <v>10.54</v>
      </c>
      <c r="S1632" s="21"/>
      <c r="T1632" s="28">
        <f t="shared" si="51"/>
        <v>10.54</v>
      </c>
      <c r="U1632" s="21"/>
      <c r="W1632" s="135">
        <f t="array" ref="W1632">SUM(($D1632=W$25)*($G1632="CM")*($H1632:$P1632))</f>
        <v>158.96999999999997</v>
      </c>
      <c r="X1632" s="135">
        <f t="array" ref="X1632">SUM(($D1632=W$25)*($G1632&lt;&gt;"CM")*($H1632:$P1632))</f>
        <v>0</v>
      </c>
      <c r="AA1632" s="135">
        <f t="array" ref="AA1632">SUM(($D1632=AA$25)*($G1632="CM")*(H1632+I1632+J1632+K1632+L1632+N1632))</f>
        <v>0</v>
      </c>
      <c r="AB1632" s="135">
        <f t="array" ref="AB1632">SUM(($D1632=AA$25)*($G1632&lt;&gt;"CM")*(H1632+I1632+J1632+K1632+L1632+N1632))</f>
        <v>0</v>
      </c>
    </row>
    <row r="1633" spans="1:28" ht="15.75" thickBot="1" x14ac:dyDescent="0.3">
      <c r="A1633" s="18" t="s">
        <v>22</v>
      </c>
      <c r="B1633" s="18" t="s">
        <v>22</v>
      </c>
      <c r="C1633" s="18" t="s">
        <v>207</v>
      </c>
      <c r="D1633" s="27" t="s">
        <v>271</v>
      </c>
      <c r="E1633" s="18" t="s">
        <v>208</v>
      </c>
      <c r="F1633" s="19">
        <v>42855</v>
      </c>
      <c r="G1633" s="27" t="s">
        <v>273</v>
      </c>
      <c r="H1633" s="20"/>
      <c r="I1633" s="20"/>
      <c r="J1633" s="22">
        <v>239.14</v>
      </c>
      <c r="K1633" s="20"/>
      <c r="L1633" s="20"/>
      <c r="M1633" s="20"/>
      <c r="N1633" s="20"/>
      <c r="O1633" s="22">
        <v>-0.3</v>
      </c>
      <c r="P1633" s="22">
        <v>-0.03</v>
      </c>
      <c r="Q1633" s="28">
        <f t="shared" si="50"/>
        <v>-0.32999999999999996</v>
      </c>
      <c r="R1633" s="22">
        <v>15.83</v>
      </c>
      <c r="S1633" s="20"/>
      <c r="T1633" s="28">
        <f t="shared" si="51"/>
        <v>15.83</v>
      </c>
      <c r="U1633" s="20"/>
      <c r="W1633" s="135">
        <f t="array" ref="W1633">SUM(($D1633=W$25)*($G1633="CM")*($H1633:$P1633))</f>
        <v>238.80999999999997</v>
      </c>
      <c r="X1633" s="135">
        <f t="array" ref="X1633">SUM(($D1633=W$25)*($G1633&lt;&gt;"CM")*($H1633:$P1633))</f>
        <v>0</v>
      </c>
      <c r="AA1633" s="135">
        <f t="array" ref="AA1633">SUM(($D1633=AA$25)*($G1633="CM")*(H1633+I1633+J1633+K1633+L1633+N1633))</f>
        <v>0</v>
      </c>
      <c r="AB1633" s="135">
        <f t="array" ref="AB1633">SUM(($D1633=AA$25)*($G1633&lt;&gt;"CM")*(H1633+I1633+J1633+K1633+L1633+N1633))</f>
        <v>0</v>
      </c>
    </row>
    <row r="1634" spans="1:28" ht="15.75" thickBot="1" x14ac:dyDescent="0.3">
      <c r="A1634" s="18" t="s">
        <v>22</v>
      </c>
      <c r="B1634" s="18" t="s">
        <v>22</v>
      </c>
      <c r="C1634" s="18" t="s">
        <v>209</v>
      </c>
      <c r="D1634" s="27" t="s">
        <v>271</v>
      </c>
      <c r="E1634" s="18" t="s">
        <v>210</v>
      </c>
      <c r="F1634" s="19">
        <v>42829</v>
      </c>
      <c r="G1634" s="27" t="s">
        <v>273</v>
      </c>
      <c r="H1634" s="21"/>
      <c r="I1634" s="21"/>
      <c r="J1634" s="23">
        <v>35.17</v>
      </c>
      <c r="K1634" s="21"/>
      <c r="L1634" s="21"/>
      <c r="M1634" s="21"/>
      <c r="N1634" s="21"/>
      <c r="O1634" s="23">
        <v>-7.0000000000000007E-2</v>
      </c>
      <c r="P1634" s="23">
        <v>-0.01</v>
      </c>
      <c r="Q1634" s="28">
        <f t="shared" si="50"/>
        <v>-0.08</v>
      </c>
      <c r="R1634" s="23">
        <v>2.33</v>
      </c>
      <c r="S1634" s="21"/>
      <c r="T1634" s="28">
        <f t="shared" si="51"/>
        <v>2.33</v>
      </c>
      <c r="U1634" s="21"/>
      <c r="W1634" s="135">
        <f t="array" ref="W1634">SUM(($D1634=W$25)*($G1634="CM")*($H1634:$P1634))</f>
        <v>35.090000000000003</v>
      </c>
      <c r="X1634" s="135">
        <f t="array" ref="X1634">SUM(($D1634=W$25)*($G1634&lt;&gt;"CM")*($H1634:$P1634))</f>
        <v>0</v>
      </c>
      <c r="AA1634" s="135">
        <f t="array" ref="AA1634">SUM(($D1634=AA$25)*($G1634="CM")*(H1634+I1634+J1634+K1634+L1634+N1634))</f>
        <v>0</v>
      </c>
      <c r="AB1634" s="135">
        <f t="array" ref="AB1634">SUM(($D1634=AA$25)*($G1634&lt;&gt;"CM")*(H1634+I1634+J1634+K1634+L1634+N1634))</f>
        <v>0</v>
      </c>
    </row>
    <row r="1635" spans="1:28" ht="15.75" thickBot="1" x14ac:dyDescent="0.3">
      <c r="A1635" s="18" t="s">
        <v>22</v>
      </c>
      <c r="B1635" s="18" t="s">
        <v>22</v>
      </c>
      <c r="C1635" s="18" t="s">
        <v>209</v>
      </c>
      <c r="D1635" s="27" t="s">
        <v>271</v>
      </c>
      <c r="E1635" s="18" t="s">
        <v>210</v>
      </c>
      <c r="F1635" s="19">
        <v>42832</v>
      </c>
      <c r="G1635" s="27" t="s">
        <v>273</v>
      </c>
      <c r="H1635" s="20"/>
      <c r="I1635" s="20"/>
      <c r="J1635" s="22">
        <v>246.19</v>
      </c>
      <c r="K1635" s="20"/>
      <c r="L1635" s="20"/>
      <c r="M1635" s="20"/>
      <c r="N1635" s="20"/>
      <c r="O1635" s="22">
        <v>-0.54</v>
      </c>
      <c r="P1635" s="22">
        <v>-0.04</v>
      </c>
      <c r="Q1635" s="28">
        <f t="shared" si="50"/>
        <v>-0.58000000000000007</v>
      </c>
      <c r="R1635" s="22">
        <v>16.28</v>
      </c>
      <c r="S1635" s="20"/>
      <c r="T1635" s="28">
        <f t="shared" si="51"/>
        <v>16.28</v>
      </c>
      <c r="U1635" s="20"/>
      <c r="W1635" s="135">
        <f t="array" ref="W1635">SUM(($D1635=W$25)*($G1635="CM")*($H1635:$P1635))</f>
        <v>245.61</v>
      </c>
      <c r="X1635" s="135">
        <f t="array" ref="X1635">SUM(($D1635=W$25)*($G1635&lt;&gt;"CM")*($H1635:$P1635))</f>
        <v>0</v>
      </c>
      <c r="AA1635" s="135">
        <f t="array" ref="AA1635">SUM(($D1635=AA$25)*($G1635="CM")*(H1635+I1635+J1635+K1635+L1635+N1635))</f>
        <v>0</v>
      </c>
      <c r="AB1635" s="135">
        <f t="array" ref="AB1635">SUM(($D1635=AA$25)*($G1635&lt;&gt;"CM")*(H1635+I1635+J1635+K1635+L1635+N1635))</f>
        <v>0</v>
      </c>
    </row>
    <row r="1636" spans="1:28" ht="15.75" thickBot="1" x14ac:dyDescent="0.3">
      <c r="A1636" s="18" t="s">
        <v>22</v>
      </c>
      <c r="B1636" s="18" t="s">
        <v>22</v>
      </c>
      <c r="C1636" s="18" t="s">
        <v>209</v>
      </c>
      <c r="D1636" s="27" t="s">
        <v>271</v>
      </c>
      <c r="E1636" s="18" t="s">
        <v>210</v>
      </c>
      <c r="F1636" s="19">
        <v>42835</v>
      </c>
      <c r="G1636" s="27" t="s">
        <v>273</v>
      </c>
      <c r="H1636" s="21"/>
      <c r="I1636" s="21"/>
      <c r="J1636" s="23">
        <v>8625.25</v>
      </c>
      <c r="K1636" s="21"/>
      <c r="L1636" s="21"/>
      <c r="M1636" s="21"/>
      <c r="N1636" s="21"/>
      <c r="O1636" s="23">
        <v>-19.489999999999998</v>
      </c>
      <c r="P1636" s="23">
        <v>-1.51</v>
      </c>
      <c r="Q1636" s="28">
        <f t="shared" si="50"/>
        <v>-21</v>
      </c>
      <c r="R1636" s="23">
        <v>570.45000000000005</v>
      </c>
      <c r="S1636" s="21"/>
      <c r="T1636" s="28">
        <f t="shared" si="51"/>
        <v>570.45000000000005</v>
      </c>
      <c r="U1636" s="21"/>
      <c r="W1636" s="135">
        <f t="array" ref="W1636">SUM(($D1636=W$25)*($G1636="CM")*($H1636:$P1636))</f>
        <v>8604.25</v>
      </c>
      <c r="X1636" s="135">
        <f t="array" ref="X1636">SUM(($D1636=W$25)*($G1636&lt;&gt;"CM")*($H1636:$P1636))</f>
        <v>0</v>
      </c>
      <c r="AA1636" s="135">
        <f t="array" ref="AA1636">SUM(($D1636=AA$25)*($G1636="CM")*(H1636+I1636+J1636+K1636+L1636+N1636))</f>
        <v>0</v>
      </c>
      <c r="AB1636" s="135">
        <f t="array" ref="AB1636">SUM(($D1636=AA$25)*($G1636&lt;&gt;"CM")*(H1636+I1636+J1636+K1636+L1636+N1636))</f>
        <v>0</v>
      </c>
    </row>
    <row r="1637" spans="1:28" ht="15.75" thickBot="1" x14ac:dyDescent="0.3">
      <c r="A1637" s="18" t="s">
        <v>22</v>
      </c>
      <c r="B1637" s="18" t="s">
        <v>22</v>
      </c>
      <c r="C1637" s="18" t="s">
        <v>209</v>
      </c>
      <c r="D1637" s="27" t="s">
        <v>271</v>
      </c>
      <c r="E1637" s="18" t="s">
        <v>210</v>
      </c>
      <c r="F1637" s="19">
        <v>42840</v>
      </c>
      <c r="G1637" s="27" t="s">
        <v>273</v>
      </c>
      <c r="H1637" s="20"/>
      <c r="I1637" s="20"/>
      <c r="J1637" s="22">
        <v>1200.3</v>
      </c>
      <c r="K1637" s="20"/>
      <c r="L1637" s="20"/>
      <c r="M1637" s="20"/>
      <c r="N1637" s="20"/>
      <c r="O1637" s="22">
        <v>-2.5299999999999998</v>
      </c>
      <c r="P1637" s="22">
        <v>-0.2</v>
      </c>
      <c r="Q1637" s="28">
        <f t="shared" si="50"/>
        <v>-2.73</v>
      </c>
      <c r="R1637" s="22">
        <v>79.400000000000006</v>
      </c>
      <c r="S1637" s="20"/>
      <c r="T1637" s="28">
        <f t="shared" si="51"/>
        <v>79.400000000000006</v>
      </c>
      <c r="U1637" s="20"/>
      <c r="W1637" s="135">
        <f t="array" ref="W1637">SUM(($D1637=W$25)*($G1637="CM")*($H1637:$P1637))</f>
        <v>1197.57</v>
      </c>
      <c r="X1637" s="135">
        <f t="array" ref="X1637">SUM(($D1637=W$25)*($G1637&lt;&gt;"CM")*($H1637:$P1637))</f>
        <v>0</v>
      </c>
      <c r="AA1637" s="135">
        <f t="array" ref="AA1637">SUM(($D1637=AA$25)*($G1637="CM")*(H1637+I1637+J1637+K1637+L1637+N1637))</f>
        <v>0</v>
      </c>
      <c r="AB1637" s="135">
        <f t="array" ref="AB1637">SUM(($D1637=AA$25)*($G1637&lt;&gt;"CM")*(H1637+I1637+J1637+K1637+L1637+N1637))</f>
        <v>0</v>
      </c>
    </row>
    <row r="1638" spans="1:28" ht="15.75" thickBot="1" x14ac:dyDescent="0.3">
      <c r="A1638" s="18" t="s">
        <v>22</v>
      </c>
      <c r="B1638" s="18" t="s">
        <v>22</v>
      </c>
      <c r="C1638" s="18" t="s">
        <v>209</v>
      </c>
      <c r="D1638" s="27" t="s">
        <v>271</v>
      </c>
      <c r="E1638" s="18" t="s">
        <v>210</v>
      </c>
      <c r="F1638" s="19">
        <v>42842</v>
      </c>
      <c r="G1638" s="27" t="s">
        <v>273</v>
      </c>
      <c r="H1638" s="21"/>
      <c r="I1638" s="21"/>
      <c r="J1638" s="23">
        <v>597.89</v>
      </c>
      <c r="K1638" s="21"/>
      <c r="L1638" s="21"/>
      <c r="M1638" s="21"/>
      <c r="N1638" s="21"/>
      <c r="O1638" s="23">
        <v>-1.29</v>
      </c>
      <c r="P1638" s="23">
        <v>-0.1</v>
      </c>
      <c r="Q1638" s="28">
        <f t="shared" si="50"/>
        <v>-1.3900000000000001</v>
      </c>
      <c r="R1638" s="23">
        <v>39.549999999999997</v>
      </c>
      <c r="S1638" s="21"/>
      <c r="T1638" s="28">
        <f t="shared" si="51"/>
        <v>39.549999999999997</v>
      </c>
      <c r="U1638" s="21"/>
      <c r="W1638" s="135">
        <f t="array" ref="W1638">SUM(($D1638=W$25)*($G1638="CM")*($H1638:$P1638))</f>
        <v>596.5</v>
      </c>
      <c r="X1638" s="135">
        <f t="array" ref="X1638">SUM(($D1638=W$25)*($G1638&lt;&gt;"CM")*($H1638:$P1638))</f>
        <v>0</v>
      </c>
      <c r="AA1638" s="135">
        <f t="array" ref="AA1638">SUM(($D1638=AA$25)*($G1638="CM")*(H1638+I1638+J1638+K1638+L1638+N1638))</f>
        <v>0</v>
      </c>
      <c r="AB1638" s="135">
        <f t="array" ref="AB1638">SUM(($D1638=AA$25)*($G1638&lt;&gt;"CM")*(H1638+I1638+J1638+K1638+L1638+N1638))</f>
        <v>0</v>
      </c>
    </row>
    <row r="1639" spans="1:28" ht="15.75" thickBot="1" x14ac:dyDescent="0.3">
      <c r="A1639" s="18" t="s">
        <v>22</v>
      </c>
      <c r="B1639" s="18" t="s">
        <v>22</v>
      </c>
      <c r="C1639" s="18" t="s">
        <v>209</v>
      </c>
      <c r="D1639" s="27" t="s">
        <v>271</v>
      </c>
      <c r="E1639" s="18" t="s">
        <v>210</v>
      </c>
      <c r="F1639" s="19">
        <v>42854</v>
      </c>
      <c r="G1639" s="27" t="s">
        <v>273</v>
      </c>
      <c r="H1639" s="20"/>
      <c r="I1639" s="20"/>
      <c r="J1639" s="22">
        <v>214.58</v>
      </c>
      <c r="K1639" s="20"/>
      <c r="L1639" s="20"/>
      <c r="M1639" s="20"/>
      <c r="N1639" s="20"/>
      <c r="O1639" s="22">
        <v>-0.42</v>
      </c>
      <c r="P1639" s="22">
        <v>-0.04</v>
      </c>
      <c r="Q1639" s="28">
        <f t="shared" si="50"/>
        <v>-0.45999999999999996</v>
      </c>
      <c r="R1639" s="22">
        <v>14.19</v>
      </c>
      <c r="S1639" s="20"/>
      <c r="T1639" s="28">
        <f t="shared" si="51"/>
        <v>14.19</v>
      </c>
      <c r="U1639" s="20"/>
      <c r="W1639" s="135">
        <f t="array" ref="W1639">SUM(($D1639=W$25)*($G1639="CM")*($H1639:$P1639))</f>
        <v>214.12000000000003</v>
      </c>
      <c r="X1639" s="135">
        <f t="array" ref="X1639">SUM(($D1639=W$25)*($G1639&lt;&gt;"CM")*($H1639:$P1639))</f>
        <v>0</v>
      </c>
      <c r="AA1639" s="135">
        <f t="array" ref="AA1639">SUM(($D1639=AA$25)*($G1639="CM")*(H1639+I1639+J1639+K1639+L1639+N1639))</f>
        <v>0</v>
      </c>
      <c r="AB1639" s="135">
        <f t="array" ref="AB1639">SUM(($D1639=AA$25)*($G1639&lt;&gt;"CM")*(H1639+I1639+J1639+K1639+L1639+N1639))</f>
        <v>0</v>
      </c>
    </row>
    <row r="1640" spans="1:28" ht="15.75" thickBot="1" x14ac:dyDescent="0.3">
      <c r="A1640" s="18" t="s">
        <v>22</v>
      </c>
      <c r="B1640" s="18" t="s">
        <v>22</v>
      </c>
      <c r="C1640" s="18" t="s">
        <v>211</v>
      </c>
      <c r="D1640" s="27" t="s">
        <v>271</v>
      </c>
      <c r="E1640" s="18" t="s">
        <v>212</v>
      </c>
      <c r="F1640" s="19">
        <v>42824</v>
      </c>
      <c r="G1640" s="27" t="s">
        <v>274</v>
      </c>
      <c r="H1640" s="21"/>
      <c r="I1640" s="21"/>
      <c r="J1640" s="23">
        <v>1587.69</v>
      </c>
      <c r="K1640" s="21"/>
      <c r="L1640" s="21"/>
      <c r="M1640" s="21"/>
      <c r="N1640" s="21"/>
      <c r="O1640" s="23">
        <v>0.34</v>
      </c>
      <c r="P1640" s="23">
        <v>-0.68</v>
      </c>
      <c r="Q1640" s="28">
        <f t="shared" ref="Q1640:Q1703" si="52">O1640+P1640</f>
        <v>-0.34</v>
      </c>
      <c r="R1640" s="23">
        <v>86.35</v>
      </c>
      <c r="S1640" s="21"/>
      <c r="T1640" s="28">
        <f t="shared" ref="T1640:T1703" si="53">R1640+S1640</f>
        <v>86.35</v>
      </c>
      <c r="U1640" s="21"/>
      <c r="W1640" s="135">
        <f t="array" ref="W1640">SUM(($D1640=W$25)*($G1640="CM")*($H1640:$P1640))</f>
        <v>0</v>
      </c>
      <c r="X1640" s="135">
        <f t="array" ref="X1640">SUM(($D1640=W$25)*($G1640&lt;&gt;"CM")*($H1640:$P1640))</f>
        <v>1587.35</v>
      </c>
      <c r="AA1640" s="135">
        <f t="array" ref="AA1640">SUM(($D1640=AA$25)*($G1640="CM")*(H1640+I1640+J1640+K1640+L1640+N1640))</f>
        <v>0</v>
      </c>
      <c r="AB1640" s="135">
        <f t="array" ref="AB1640">SUM(($D1640=AA$25)*($G1640&lt;&gt;"CM")*(H1640+I1640+J1640+K1640+L1640+N1640))</f>
        <v>0</v>
      </c>
    </row>
    <row r="1641" spans="1:28" ht="15.75" thickBot="1" x14ac:dyDescent="0.3">
      <c r="A1641" s="18" t="s">
        <v>22</v>
      </c>
      <c r="B1641" s="18" t="s">
        <v>22</v>
      </c>
      <c r="C1641" s="18" t="s">
        <v>211</v>
      </c>
      <c r="D1641" s="27" t="s">
        <v>271</v>
      </c>
      <c r="E1641" s="18" t="s">
        <v>212</v>
      </c>
      <c r="F1641" s="19">
        <v>42831</v>
      </c>
      <c r="G1641" s="27" t="s">
        <v>273</v>
      </c>
      <c r="H1641" s="20"/>
      <c r="I1641" s="20"/>
      <c r="J1641" s="22">
        <v>206.57</v>
      </c>
      <c r="K1641" s="20"/>
      <c r="L1641" s="20"/>
      <c r="M1641" s="20"/>
      <c r="N1641" s="20"/>
      <c r="O1641" s="22">
        <v>-0.39</v>
      </c>
      <c r="P1641" s="22">
        <v>-0.03</v>
      </c>
      <c r="Q1641" s="28">
        <f t="shared" si="52"/>
        <v>-0.42000000000000004</v>
      </c>
      <c r="R1641" s="22">
        <v>13.67</v>
      </c>
      <c r="S1641" s="20"/>
      <c r="T1641" s="28">
        <f t="shared" si="53"/>
        <v>13.67</v>
      </c>
      <c r="U1641" s="20"/>
      <c r="W1641" s="135">
        <f t="array" ref="W1641">SUM(($D1641=W$25)*($G1641="CM")*($H1641:$P1641))</f>
        <v>206.15</v>
      </c>
      <c r="X1641" s="135">
        <f t="array" ref="X1641">SUM(($D1641=W$25)*($G1641&lt;&gt;"CM")*($H1641:$P1641))</f>
        <v>0</v>
      </c>
      <c r="AA1641" s="135">
        <f t="array" ref="AA1641">SUM(($D1641=AA$25)*($G1641="CM")*(H1641+I1641+J1641+K1641+L1641+N1641))</f>
        <v>0</v>
      </c>
      <c r="AB1641" s="135">
        <f t="array" ref="AB1641">SUM(($D1641=AA$25)*($G1641&lt;&gt;"CM")*(H1641+I1641+J1641+K1641+L1641+N1641))</f>
        <v>0</v>
      </c>
    </row>
    <row r="1642" spans="1:28" ht="15.75" thickBot="1" x14ac:dyDescent="0.3">
      <c r="A1642" s="18" t="s">
        <v>22</v>
      </c>
      <c r="B1642" s="18" t="s">
        <v>22</v>
      </c>
      <c r="C1642" s="18" t="s">
        <v>211</v>
      </c>
      <c r="D1642" s="27" t="s">
        <v>271</v>
      </c>
      <c r="E1642" s="18" t="s">
        <v>212</v>
      </c>
      <c r="F1642" s="19">
        <v>42835</v>
      </c>
      <c r="G1642" s="27" t="s">
        <v>273</v>
      </c>
      <c r="H1642" s="21"/>
      <c r="I1642" s="21"/>
      <c r="J1642" s="23">
        <v>408.65</v>
      </c>
      <c r="K1642" s="21"/>
      <c r="L1642" s="21"/>
      <c r="M1642" s="21"/>
      <c r="N1642" s="21"/>
      <c r="O1642" s="23">
        <v>-0.89</v>
      </c>
      <c r="P1642" s="23">
        <v>-7.0000000000000007E-2</v>
      </c>
      <c r="Q1642" s="28">
        <f t="shared" si="52"/>
        <v>-0.96</v>
      </c>
      <c r="R1642" s="23">
        <v>27.03</v>
      </c>
      <c r="S1642" s="21"/>
      <c r="T1642" s="28">
        <f t="shared" si="53"/>
        <v>27.03</v>
      </c>
      <c r="U1642" s="21"/>
      <c r="W1642" s="135">
        <f t="array" ref="W1642">SUM(($D1642=W$25)*($G1642="CM")*($H1642:$P1642))</f>
        <v>407.69</v>
      </c>
      <c r="X1642" s="135">
        <f t="array" ref="X1642">SUM(($D1642=W$25)*($G1642&lt;&gt;"CM")*($H1642:$P1642))</f>
        <v>0</v>
      </c>
      <c r="AA1642" s="135">
        <f t="array" ref="AA1642">SUM(($D1642=AA$25)*($G1642="CM")*(H1642+I1642+J1642+K1642+L1642+N1642))</f>
        <v>0</v>
      </c>
      <c r="AB1642" s="135">
        <f t="array" ref="AB1642">SUM(($D1642=AA$25)*($G1642&lt;&gt;"CM")*(H1642+I1642+J1642+K1642+L1642+N1642))</f>
        <v>0</v>
      </c>
    </row>
    <row r="1643" spans="1:28" ht="15.75" thickBot="1" x14ac:dyDescent="0.3">
      <c r="A1643" s="18" t="s">
        <v>22</v>
      </c>
      <c r="B1643" s="18" t="s">
        <v>22</v>
      </c>
      <c r="C1643" s="18" t="s">
        <v>211</v>
      </c>
      <c r="D1643" s="27" t="s">
        <v>271</v>
      </c>
      <c r="E1643" s="18" t="s">
        <v>212</v>
      </c>
      <c r="F1643" s="19">
        <v>42836</v>
      </c>
      <c r="G1643" s="27" t="s">
        <v>273</v>
      </c>
      <c r="H1643" s="20"/>
      <c r="I1643" s="20"/>
      <c r="J1643" s="22">
        <v>814.48</v>
      </c>
      <c r="K1643" s="20"/>
      <c r="L1643" s="20"/>
      <c r="M1643" s="20"/>
      <c r="N1643" s="20"/>
      <c r="O1643" s="22">
        <v>-1.51</v>
      </c>
      <c r="P1643" s="22">
        <v>-0.12</v>
      </c>
      <c r="Q1643" s="28">
        <f t="shared" si="52"/>
        <v>-1.63</v>
      </c>
      <c r="R1643" s="22">
        <v>53.89</v>
      </c>
      <c r="S1643" s="20"/>
      <c r="T1643" s="28">
        <f t="shared" si="53"/>
        <v>53.89</v>
      </c>
      <c r="U1643" s="20"/>
      <c r="W1643" s="135">
        <f t="array" ref="W1643">SUM(($D1643=W$25)*($G1643="CM")*($H1643:$P1643))</f>
        <v>812.85</v>
      </c>
      <c r="X1643" s="135">
        <f t="array" ref="X1643">SUM(($D1643=W$25)*($G1643&lt;&gt;"CM")*($H1643:$P1643))</f>
        <v>0</v>
      </c>
      <c r="AA1643" s="135">
        <f t="array" ref="AA1643">SUM(($D1643=AA$25)*($G1643="CM")*(H1643+I1643+J1643+K1643+L1643+N1643))</f>
        <v>0</v>
      </c>
      <c r="AB1643" s="135">
        <f t="array" ref="AB1643">SUM(($D1643=AA$25)*($G1643&lt;&gt;"CM")*(H1643+I1643+J1643+K1643+L1643+N1643))</f>
        <v>0</v>
      </c>
    </row>
    <row r="1644" spans="1:28" ht="15.75" thickBot="1" x14ac:dyDescent="0.3">
      <c r="A1644" s="18" t="s">
        <v>22</v>
      </c>
      <c r="B1644" s="18" t="s">
        <v>22</v>
      </c>
      <c r="C1644" s="18" t="s">
        <v>211</v>
      </c>
      <c r="D1644" s="27" t="s">
        <v>271</v>
      </c>
      <c r="E1644" s="18" t="s">
        <v>212</v>
      </c>
      <c r="F1644" s="19">
        <v>42837</v>
      </c>
      <c r="G1644" s="27" t="s">
        <v>273</v>
      </c>
      <c r="H1644" s="21"/>
      <c r="I1644" s="21"/>
      <c r="J1644" s="23">
        <v>488.52</v>
      </c>
      <c r="K1644" s="21"/>
      <c r="L1644" s="21"/>
      <c r="M1644" s="21"/>
      <c r="N1644" s="21"/>
      <c r="O1644" s="23">
        <v>-0.9</v>
      </c>
      <c r="P1644" s="23">
        <v>-7.0000000000000007E-2</v>
      </c>
      <c r="Q1644" s="28">
        <f t="shared" si="52"/>
        <v>-0.97</v>
      </c>
      <c r="R1644" s="23">
        <v>32.32</v>
      </c>
      <c r="S1644" s="21"/>
      <c r="T1644" s="28">
        <f t="shared" si="53"/>
        <v>32.32</v>
      </c>
      <c r="U1644" s="21"/>
      <c r="W1644" s="135">
        <f t="array" ref="W1644">SUM(($D1644=W$25)*($G1644="CM")*($H1644:$P1644))</f>
        <v>487.55</v>
      </c>
      <c r="X1644" s="135">
        <f t="array" ref="X1644">SUM(($D1644=W$25)*($G1644&lt;&gt;"CM")*($H1644:$P1644))</f>
        <v>0</v>
      </c>
      <c r="AA1644" s="135">
        <f t="array" ref="AA1644">SUM(($D1644=AA$25)*($G1644="CM")*(H1644+I1644+J1644+K1644+L1644+N1644))</f>
        <v>0</v>
      </c>
      <c r="AB1644" s="135">
        <f t="array" ref="AB1644">SUM(($D1644=AA$25)*($G1644&lt;&gt;"CM")*(H1644+I1644+J1644+K1644+L1644+N1644))</f>
        <v>0</v>
      </c>
    </row>
    <row r="1645" spans="1:28" ht="15.75" thickBot="1" x14ac:dyDescent="0.3">
      <c r="A1645" s="18" t="s">
        <v>22</v>
      </c>
      <c r="B1645" s="18" t="s">
        <v>22</v>
      </c>
      <c r="C1645" s="18" t="s">
        <v>211</v>
      </c>
      <c r="D1645" s="27" t="s">
        <v>271</v>
      </c>
      <c r="E1645" s="18" t="s">
        <v>212</v>
      </c>
      <c r="F1645" s="19">
        <v>42839</v>
      </c>
      <c r="G1645" s="27" t="s">
        <v>273</v>
      </c>
      <c r="H1645" s="20"/>
      <c r="I1645" s="20"/>
      <c r="J1645" s="22">
        <v>1294.27</v>
      </c>
      <c r="K1645" s="20"/>
      <c r="L1645" s="20"/>
      <c r="M1645" s="20"/>
      <c r="N1645" s="20"/>
      <c r="O1645" s="22">
        <v>-2.68</v>
      </c>
      <c r="P1645" s="22">
        <v>-0.22</v>
      </c>
      <c r="Q1645" s="28">
        <f t="shared" si="52"/>
        <v>-2.9000000000000004</v>
      </c>
      <c r="R1645" s="22">
        <v>85.63</v>
      </c>
      <c r="S1645" s="20"/>
      <c r="T1645" s="28">
        <f t="shared" si="53"/>
        <v>85.63</v>
      </c>
      <c r="U1645" s="20"/>
      <c r="W1645" s="135">
        <f t="array" ref="W1645">SUM(($D1645=W$25)*($G1645="CM")*($H1645:$P1645))</f>
        <v>1291.3699999999999</v>
      </c>
      <c r="X1645" s="135">
        <f t="array" ref="X1645">SUM(($D1645=W$25)*($G1645&lt;&gt;"CM")*($H1645:$P1645))</f>
        <v>0</v>
      </c>
      <c r="AA1645" s="135">
        <f t="array" ref="AA1645">SUM(($D1645=AA$25)*($G1645="CM")*(H1645+I1645+J1645+K1645+L1645+N1645))</f>
        <v>0</v>
      </c>
      <c r="AB1645" s="135">
        <f t="array" ref="AB1645">SUM(($D1645=AA$25)*($G1645&lt;&gt;"CM")*(H1645+I1645+J1645+K1645+L1645+N1645))</f>
        <v>0</v>
      </c>
    </row>
    <row r="1646" spans="1:28" ht="15.75" thickBot="1" x14ac:dyDescent="0.3">
      <c r="A1646" s="18" t="s">
        <v>22</v>
      </c>
      <c r="B1646" s="18" t="s">
        <v>22</v>
      </c>
      <c r="C1646" s="18" t="s">
        <v>211</v>
      </c>
      <c r="D1646" s="27" t="s">
        <v>271</v>
      </c>
      <c r="E1646" s="18" t="s">
        <v>212</v>
      </c>
      <c r="F1646" s="19">
        <v>42840</v>
      </c>
      <c r="G1646" s="27" t="s">
        <v>273</v>
      </c>
      <c r="H1646" s="21"/>
      <c r="I1646" s="21"/>
      <c r="J1646" s="23">
        <v>1221.3</v>
      </c>
      <c r="K1646" s="21"/>
      <c r="L1646" s="21"/>
      <c r="M1646" s="21"/>
      <c r="N1646" s="21"/>
      <c r="O1646" s="23">
        <v>-2.4500000000000002</v>
      </c>
      <c r="P1646" s="23">
        <v>-0.19</v>
      </c>
      <c r="Q1646" s="28">
        <f t="shared" si="52"/>
        <v>-2.64</v>
      </c>
      <c r="R1646" s="23">
        <v>80.8</v>
      </c>
      <c r="S1646" s="21"/>
      <c r="T1646" s="28">
        <f t="shared" si="53"/>
        <v>80.8</v>
      </c>
      <c r="U1646" s="21"/>
      <c r="W1646" s="135">
        <f t="array" ref="W1646">SUM(($D1646=W$25)*($G1646="CM")*($H1646:$P1646))</f>
        <v>1218.6599999999999</v>
      </c>
      <c r="X1646" s="135">
        <f t="array" ref="X1646">SUM(($D1646=W$25)*($G1646&lt;&gt;"CM")*($H1646:$P1646))</f>
        <v>0</v>
      </c>
      <c r="AA1646" s="135">
        <f t="array" ref="AA1646">SUM(($D1646=AA$25)*($G1646="CM")*(H1646+I1646+J1646+K1646+L1646+N1646))</f>
        <v>0</v>
      </c>
      <c r="AB1646" s="135">
        <f t="array" ref="AB1646">SUM(($D1646=AA$25)*($G1646&lt;&gt;"CM")*(H1646+I1646+J1646+K1646+L1646+N1646))</f>
        <v>0</v>
      </c>
    </row>
    <row r="1647" spans="1:28" ht="15.75" thickBot="1" x14ac:dyDescent="0.3">
      <c r="A1647" s="18" t="s">
        <v>22</v>
      </c>
      <c r="B1647" s="18" t="s">
        <v>22</v>
      </c>
      <c r="C1647" s="18" t="s">
        <v>211</v>
      </c>
      <c r="D1647" s="27" t="s">
        <v>271</v>
      </c>
      <c r="E1647" s="18" t="s">
        <v>212</v>
      </c>
      <c r="F1647" s="19">
        <v>42845</v>
      </c>
      <c r="G1647" s="27" t="s">
        <v>273</v>
      </c>
      <c r="H1647" s="20"/>
      <c r="I1647" s="20"/>
      <c r="J1647" s="22">
        <v>2463.09</v>
      </c>
      <c r="K1647" s="20"/>
      <c r="L1647" s="20"/>
      <c r="M1647" s="20"/>
      <c r="N1647" s="20"/>
      <c r="O1647" s="22">
        <v>-4.88</v>
      </c>
      <c r="P1647" s="22">
        <v>-0.37</v>
      </c>
      <c r="Q1647" s="28">
        <f t="shared" si="52"/>
        <v>-5.25</v>
      </c>
      <c r="R1647" s="22">
        <v>162.94999999999999</v>
      </c>
      <c r="S1647" s="20"/>
      <c r="T1647" s="28">
        <f t="shared" si="53"/>
        <v>162.94999999999999</v>
      </c>
      <c r="U1647" s="20"/>
      <c r="W1647" s="135">
        <f t="array" ref="W1647">SUM(($D1647=W$25)*($G1647="CM")*($H1647:$P1647))</f>
        <v>2457.84</v>
      </c>
      <c r="X1647" s="135">
        <f t="array" ref="X1647">SUM(($D1647=W$25)*($G1647&lt;&gt;"CM")*($H1647:$P1647))</f>
        <v>0</v>
      </c>
      <c r="AA1647" s="135">
        <f t="array" ref="AA1647">SUM(($D1647=AA$25)*($G1647="CM")*(H1647+I1647+J1647+K1647+L1647+N1647))</f>
        <v>0</v>
      </c>
      <c r="AB1647" s="135">
        <f t="array" ref="AB1647">SUM(($D1647=AA$25)*($G1647&lt;&gt;"CM")*(H1647+I1647+J1647+K1647+L1647+N1647))</f>
        <v>0</v>
      </c>
    </row>
    <row r="1648" spans="1:28" ht="15.75" thickBot="1" x14ac:dyDescent="0.3">
      <c r="A1648" s="18" t="s">
        <v>22</v>
      </c>
      <c r="B1648" s="18" t="s">
        <v>22</v>
      </c>
      <c r="C1648" s="18" t="s">
        <v>211</v>
      </c>
      <c r="D1648" s="27" t="s">
        <v>271</v>
      </c>
      <c r="E1648" s="18" t="s">
        <v>212</v>
      </c>
      <c r="F1648" s="19">
        <v>42854</v>
      </c>
      <c r="G1648" s="27" t="s">
        <v>273</v>
      </c>
      <c r="H1648" s="21"/>
      <c r="I1648" s="21"/>
      <c r="J1648" s="23">
        <v>352.32</v>
      </c>
      <c r="K1648" s="21"/>
      <c r="L1648" s="21"/>
      <c r="M1648" s="21"/>
      <c r="N1648" s="21"/>
      <c r="O1648" s="23">
        <v>-0.65</v>
      </c>
      <c r="P1648" s="23">
        <v>-0.05</v>
      </c>
      <c r="Q1648" s="28">
        <f t="shared" si="52"/>
        <v>-0.70000000000000007</v>
      </c>
      <c r="R1648" s="23">
        <v>23.32</v>
      </c>
      <c r="S1648" s="21"/>
      <c r="T1648" s="28">
        <f t="shared" si="53"/>
        <v>23.32</v>
      </c>
      <c r="U1648" s="21"/>
      <c r="W1648" s="135">
        <f t="array" ref="W1648">SUM(($D1648=W$25)*($G1648="CM")*($H1648:$P1648))</f>
        <v>351.62</v>
      </c>
      <c r="X1648" s="135">
        <f t="array" ref="X1648">SUM(($D1648=W$25)*($G1648&lt;&gt;"CM")*($H1648:$P1648))</f>
        <v>0</v>
      </c>
      <c r="AA1648" s="135">
        <f t="array" ref="AA1648">SUM(($D1648=AA$25)*($G1648="CM")*(H1648+I1648+J1648+K1648+L1648+N1648))</f>
        <v>0</v>
      </c>
      <c r="AB1648" s="135">
        <f t="array" ref="AB1648">SUM(($D1648=AA$25)*($G1648&lt;&gt;"CM")*(H1648+I1648+J1648+K1648+L1648+N1648))</f>
        <v>0</v>
      </c>
    </row>
    <row r="1649" spans="1:28" ht="15.75" thickBot="1" x14ac:dyDescent="0.3">
      <c r="A1649" s="18" t="s">
        <v>22</v>
      </c>
      <c r="B1649" s="18" t="s">
        <v>22</v>
      </c>
      <c r="C1649" s="18" t="s">
        <v>211</v>
      </c>
      <c r="D1649" s="27" t="s">
        <v>271</v>
      </c>
      <c r="E1649" s="18" t="s">
        <v>212</v>
      </c>
      <c r="F1649" s="19">
        <v>42855</v>
      </c>
      <c r="G1649" s="27" t="s">
        <v>273</v>
      </c>
      <c r="H1649" s="20"/>
      <c r="I1649" s="20"/>
      <c r="J1649" s="22">
        <v>2897.04</v>
      </c>
      <c r="K1649" s="20"/>
      <c r="L1649" s="20"/>
      <c r="M1649" s="20"/>
      <c r="N1649" s="20"/>
      <c r="O1649" s="22">
        <v>-5.0599999999999996</v>
      </c>
      <c r="P1649" s="22">
        <v>-0.37</v>
      </c>
      <c r="Q1649" s="28">
        <f t="shared" si="52"/>
        <v>-5.43</v>
      </c>
      <c r="R1649" s="22">
        <v>191.71</v>
      </c>
      <c r="S1649" s="20"/>
      <c r="T1649" s="28">
        <f t="shared" si="53"/>
        <v>191.71</v>
      </c>
      <c r="U1649" s="20"/>
      <c r="W1649" s="135">
        <f t="array" ref="W1649">SUM(($D1649=W$25)*($G1649="CM")*($H1649:$P1649))</f>
        <v>2891.61</v>
      </c>
      <c r="X1649" s="135">
        <f t="array" ref="X1649">SUM(($D1649=W$25)*($G1649&lt;&gt;"CM")*($H1649:$P1649))</f>
        <v>0</v>
      </c>
      <c r="AA1649" s="135">
        <f t="array" ref="AA1649">SUM(($D1649=AA$25)*($G1649="CM")*(H1649+I1649+J1649+K1649+L1649+N1649))</f>
        <v>0</v>
      </c>
      <c r="AB1649" s="135">
        <f t="array" ref="AB1649">SUM(($D1649=AA$25)*($G1649&lt;&gt;"CM")*(H1649+I1649+J1649+K1649+L1649+N1649))</f>
        <v>0</v>
      </c>
    </row>
    <row r="1650" spans="1:28" ht="15.75" thickBot="1" x14ac:dyDescent="0.3">
      <c r="A1650" s="18" t="s">
        <v>22</v>
      </c>
      <c r="B1650" s="18" t="s">
        <v>22</v>
      </c>
      <c r="C1650" s="18" t="s">
        <v>213</v>
      </c>
      <c r="D1650" s="27" t="s">
        <v>271</v>
      </c>
      <c r="E1650" s="18" t="s">
        <v>214</v>
      </c>
      <c r="F1650" s="19">
        <v>42833</v>
      </c>
      <c r="G1650" s="27" t="s">
        <v>273</v>
      </c>
      <c r="H1650" s="21"/>
      <c r="I1650" s="21"/>
      <c r="J1650" s="23">
        <v>33.299999999999997</v>
      </c>
      <c r="K1650" s="21"/>
      <c r="L1650" s="21"/>
      <c r="M1650" s="21"/>
      <c r="N1650" s="21"/>
      <c r="O1650" s="23">
        <v>-0.06</v>
      </c>
      <c r="P1650" s="23">
        <v>0</v>
      </c>
      <c r="Q1650" s="28">
        <f t="shared" si="52"/>
        <v>-0.06</v>
      </c>
      <c r="R1650" s="23">
        <v>2.2000000000000002</v>
      </c>
      <c r="S1650" s="21"/>
      <c r="T1650" s="28">
        <f t="shared" si="53"/>
        <v>2.2000000000000002</v>
      </c>
      <c r="U1650" s="21"/>
      <c r="W1650" s="135">
        <f t="array" ref="W1650">SUM(($D1650=W$25)*($G1650="CM")*($H1650:$P1650))</f>
        <v>33.239999999999995</v>
      </c>
      <c r="X1650" s="135">
        <f t="array" ref="X1650">SUM(($D1650=W$25)*($G1650&lt;&gt;"CM")*($H1650:$P1650))</f>
        <v>0</v>
      </c>
      <c r="AA1650" s="135">
        <f t="array" ref="AA1650">SUM(($D1650=AA$25)*($G1650="CM")*(H1650+I1650+J1650+K1650+L1650+N1650))</f>
        <v>0</v>
      </c>
      <c r="AB1650" s="135">
        <f t="array" ref="AB1650">SUM(($D1650=AA$25)*($G1650&lt;&gt;"CM")*(H1650+I1650+J1650+K1650+L1650+N1650))</f>
        <v>0</v>
      </c>
    </row>
    <row r="1651" spans="1:28" ht="15.75" thickBot="1" x14ac:dyDescent="0.3">
      <c r="A1651" s="18" t="s">
        <v>22</v>
      </c>
      <c r="B1651" s="18" t="s">
        <v>22</v>
      </c>
      <c r="C1651" s="18" t="s">
        <v>213</v>
      </c>
      <c r="D1651" s="27" t="s">
        <v>271</v>
      </c>
      <c r="E1651" s="18" t="s">
        <v>214</v>
      </c>
      <c r="F1651" s="19">
        <v>42855</v>
      </c>
      <c r="G1651" s="27" t="s">
        <v>273</v>
      </c>
      <c r="H1651" s="20"/>
      <c r="I1651" s="20"/>
      <c r="J1651" s="22">
        <v>399.6</v>
      </c>
      <c r="K1651" s="20"/>
      <c r="L1651" s="20"/>
      <c r="M1651" s="20"/>
      <c r="N1651" s="20"/>
      <c r="O1651" s="22">
        <v>-0.6</v>
      </c>
      <c r="P1651" s="22">
        <v>-0.05</v>
      </c>
      <c r="Q1651" s="28">
        <f t="shared" si="52"/>
        <v>-0.65</v>
      </c>
      <c r="R1651" s="22">
        <v>26.45</v>
      </c>
      <c r="S1651" s="20"/>
      <c r="T1651" s="28">
        <f t="shared" si="53"/>
        <v>26.45</v>
      </c>
      <c r="U1651" s="20"/>
      <c r="W1651" s="135">
        <f t="array" ref="W1651">SUM(($D1651=W$25)*($G1651="CM")*($H1651:$P1651))</f>
        <v>398.95</v>
      </c>
      <c r="X1651" s="135">
        <f t="array" ref="X1651">SUM(($D1651=W$25)*($G1651&lt;&gt;"CM")*($H1651:$P1651))</f>
        <v>0</v>
      </c>
      <c r="AA1651" s="135">
        <f t="array" ref="AA1651">SUM(($D1651=AA$25)*($G1651="CM")*(H1651+I1651+J1651+K1651+L1651+N1651))</f>
        <v>0</v>
      </c>
      <c r="AB1651" s="135">
        <f t="array" ref="AB1651">SUM(($D1651=AA$25)*($G1651&lt;&gt;"CM")*(H1651+I1651+J1651+K1651+L1651+N1651))</f>
        <v>0</v>
      </c>
    </row>
    <row r="1652" spans="1:28" ht="15.75" thickBot="1" x14ac:dyDescent="0.3">
      <c r="A1652" s="18" t="s">
        <v>22</v>
      </c>
      <c r="B1652" s="18" t="s">
        <v>22</v>
      </c>
      <c r="C1652" s="18" t="s">
        <v>215</v>
      </c>
      <c r="D1652" s="27" t="s">
        <v>271</v>
      </c>
      <c r="E1652" s="18" t="s">
        <v>216</v>
      </c>
      <c r="F1652" s="19">
        <v>42831</v>
      </c>
      <c r="G1652" s="27" t="s">
        <v>273</v>
      </c>
      <c r="H1652" s="21"/>
      <c r="I1652" s="21"/>
      <c r="J1652" s="23">
        <v>1281.8</v>
      </c>
      <c r="K1652" s="21"/>
      <c r="L1652" s="21"/>
      <c r="M1652" s="21"/>
      <c r="N1652" s="21"/>
      <c r="O1652" s="23">
        <v>-1.86</v>
      </c>
      <c r="P1652" s="23">
        <v>-0.15</v>
      </c>
      <c r="Q1652" s="28">
        <f t="shared" si="52"/>
        <v>-2.0100000000000002</v>
      </c>
      <c r="R1652" s="23">
        <v>84.85</v>
      </c>
      <c r="S1652" s="21"/>
      <c r="T1652" s="28">
        <f t="shared" si="53"/>
        <v>84.85</v>
      </c>
      <c r="U1652" s="21"/>
      <c r="W1652" s="135">
        <f t="array" ref="W1652">SUM(($D1652=W$25)*($G1652="CM")*($H1652:$P1652))</f>
        <v>1279.79</v>
      </c>
      <c r="X1652" s="135">
        <f t="array" ref="X1652">SUM(($D1652=W$25)*($G1652&lt;&gt;"CM")*($H1652:$P1652))</f>
        <v>0</v>
      </c>
      <c r="AA1652" s="135">
        <f t="array" ref="AA1652">SUM(($D1652=AA$25)*($G1652="CM")*(H1652+I1652+J1652+K1652+L1652+N1652))</f>
        <v>0</v>
      </c>
      <c r="AB1652" s="135">
        <f t="array" ref="AB1652">SUM(($D1652=AA$25)*($G1652&lt;&gt;"CM")*(H1652+I1652+J1652+K1652+L1652+N1652))</f>
        <v>0</v>
      </c>
    </row>
    <row r="1653" spans="1:28" ht="15.75" thickBot="1" x14ac:dyDescent="0.3">
      <c r="A1653" s="18" t="s">
        <v>22</v>
      </c>
      <c r="B1653" s="18" t="s">
        <v>22</v>
      </c>
      <c r="C1653" s="18" t="s">
        <v>215</v>
      </c>
      <c r="D1653" s="27" t="s">
        <v>271</v>
      </c>
      <c r="E1653" s="18" t="s">
        <v>216</v>
      </c>
      <c r="F1653" s="19">
        <v>42836</v>
      </c>
      <c r="G1653" s="27" t="s">
        <v>273</v>
      </c>
      <c r="H1653" s="20"/>
      <c r="I1653" s="20"/>
      <c r="J1653" s="22">
        <v>75.06</v>
      </c>
      <c r="K1653" s="20"/>
      <c r="L1653" s="20"/>
      <c r="M1653" s="20"/>
      <c r="N1653" s="20"/>
      <c r="O1653" s="22">
        <v>-0.11</v>
      </c>
      <c r="P1653" s="22">
        <v>-0.01</v>
      </c>
      <c r="Q1653" s="28">
        <f t="shared" si="52"/>
        <v>-0.12</v>
      </c>
      <c r="R1653" s="22">
        <v>4.97</v>
      </c>
      <c r="S1653" s="20"/>
      <c r="T1653" s="28">
        <f t="shared" si="53"/>
        <v>4.97</v>
      </c>
      <c r="U1653" s="20"/>
      <c r="W1653" s="135">
        <f t="array" ref="W1653">SUM(($D1653=W$25)*($G1653="CM")*($H1653:$P1653))</f>
        <v>74.94</v>
      </c>
      <c r="X1653" s="135">
        <f t="array" ref="X1653">SUM(($D1653=W$25)*($G1653&lt;&gt;"CM")*($H1653:$P1653))</f>
        <v>0</v>
      </c>
      <c r="AA1653" s="135">
        <f t="array" ref="AA1653">SUM(($D1653=AA$25)*($G1653="CM")*(H1653+I1653+J1653+K1653+L1653+N1653))</f>
        <v>0</v>
      </c>
      <c r="AB1653" s="135">
        <f t="array" ref="AB1653">SUM(($D1653=AA$25)*($G1653&lt;&gt;"CM")*(H1653+I1653+J1653+K1653+L1653+N1653))</f>
        <v>0</v>
      </c>
    </row>
    <row r="1654" spans="1:28" ht="15.75" thickBot="1" x14ac:dyDescent="0.3">
      <c r="A1654" s="18" t="s">
        <v>22</v>
      </c>
      <c r="B1654" s="18" t="s">
        <v>22</v>
      </c>
      <c r="C1654" s="18" t="s">
        <v>215</v>
      </c>
      <c r="D1654" s="27" t="s">
        <v>271</v>
      </c>
      <c r="E1654" s="18" t="s">
        <v>216</v>
      </c>
      <c r="F1654" s="19">
        <v>42837</v>
      </c>
      <c r="G1654" s="27" t="s">
        <v>273</v>
      </c>
      <c r="H1654" s="21"/>
      <c r="I1654" s="21"/>
      <c r="J1654" s="23">
        <v>37.700000000000003</v>
      </c>
      <c r="K1654" s="21"/>
      <c r="L1654" s="21"/>
      <c r="M1654" s="21"/>
      <c r="N1654" s="21"/>
      <c r="O1654" s="23">
        <v>-0.06</v>
      </c>
      <c r="P1654" s="23">
        <v>0</v>
      </c>
      <c r="Q1654" s="28">
        <f t="shared" si="52"/>
        <v>-0.06</v>
      </c>
      <c r="R1654" s="23">
        <v>2.5</v>
      </c>
      <c r="S1654" s="21"/>
      <c r="T1654" s="28">
        <f t="shared" si="53"/>
        <v>2.5</v>
      </c>
      <c r="U1654" s="21"/>
      <c r="W1654" s="135">
        <f t="array" ref="W1654">SUM(($D1654=W$25)*($G1654="CM")*($H1654:$P1654))</f>
        <v>37.64</v>
      </c>
      <c r="X1654" s="135">
        <f t="array" ref="X1654">SUM(($D1654=W$25)*($G1654&lt;&gt;"CM")*($H1654:$P1654))</f>
        <v>0</v>
      </c>
      <c r="AA1654" s="135">
        <f t="array" ref="AA1654">SUM(($D1654=AA$25)*($G1654="CM")*(H1654+I1654+J1654+K1654+L1654+N1654))</f>
        <v>0</v>
      </c>
      <c r="AB1654" s="135">
        <f t="array" ref="AB1654">SUM(($D1654=AA$25)*($G1654&lt;&gt;"CM")*(H1654+I1654+J1654+K1654+L1654+N1654))</f>
        <v>0</v>
      </c>
    </row>
    <row r="1655" spans="1:28" ht="15.75" thickBot="1" x14ac:dyDescent="0.3">
      <c r="A1655" s="18" t="s">
        <v>22</v>
      </c>
      <c r="B1655" s="18" t="s">
        <v>22</v>
      </c>
      <c r="C1655" s="18" t="s">
        <v>215</v>
      </c>
      <c r="D1655" s="27" t="s">
        <v>271</v>
      </c>
      <c r="E1655" s="18" t="s">
        <v>216</v>
      </c>
      <c r="F1655" s="19">
        <v>42838</v>
      </c>
      <c r="G1655" s="27" t="s">
        <v>273</v>
      </c>
      <c r="H1655" s="20"/>
      <c r="I1655" s="20"/>
      <c r="J1655" s="22">
        <v>339.3</v>
      </c>
      <c r="K1655" s="20"/>
      <c r="L1655" s="20"/>
      <c r="M1655" s="20"/>
      <c r="N1655" s="20"/>
      <c r="O1655" s="22">
        <v>-0.48</v>
      </c>
      <c r="P1655" s="22">
        <v>-0.04</v>
      </c>
      <c r="Q1655" s="28">
        <f t="shared" si="52"/>
        <v>-0.52</v>
      </c>
      <c r="R1655" s="22">
        <v>22.46</v>
      </c>
      <c r="S1655" s="20"/>
      <c r="T1655" s="28">
        <f t="shared" si="53"/>
        <v>22.46</v>
      </c>
      <c r="U1655" s="20"/>
      <c r="W1655" s="135">
        <f t="array" ref="W1655">SUM(($D1655=W$25)*($G1655="CM")*($H1655:$P1655))</f>
        <v>338.78</v>
      </c>
      <c r="X1655" s="135">
        <f t="array" ref="X1655">SUM(($D1655=W$25)*($G1655&lt;&gt;"CM")*($H1655:$P1655))</f>
        <v>0</v>
      </c>
      <c r="AA1655" s="135">
        <f t="array" ref="AA1655">SUM(($D1655=AA$25)*($G1655="CM")*(H1655+I1655+J1655+K1655+L1655+N1655))</f>
        <v>0</v>
      </c>
      <c r="AB1655" s="135">
        <f t="array" ref="AB1655">SUM(($D1655=AA$25)*($G1655&lt;&gt;"CM")*(H1655+I1655+J1655+K1655+L1655+N1655))</f>
        <v>0</v>
      </c>
    </row>
    <row r="1656" spans="1:28" ht="15.75" thickBot="1" x14ac:dyDescent="0.3">
      <c r="A1656" s="18" t="s">
        <v>22</v>
      </c>
      <c r="B1656" s="18" t="s">
        <v>22</v>
      </c>
      <c r="C1656" s="18" t="s">
        <v>215</v>
      </c>
      <c r="D1656" s="27" t="s">
        <v>271</v>
      </c>
      <c r="E1656" s="18" t="s">
        <v>216</v>
      </c>
      <c r="F1656" s="19">
        <v>42842</v>
      </c>
      <c r="G1656" s="27" t="s">
        <v>273</v>
      </c>
      <c r="H1656" s="21"/>
      <c r="I1656" s="21"/>
      <c r="J1656" s="23">
        <v>337.77</v>
      </c>
      <c r="K1656" s="21"/>
      <c r="L1656" s="21"/>
      <c r="M1656" s="21"/>
      <c r="N1656" s="21"/>
      <c r="O1656" s="23">
        <v>-0.48</v>
      </c>
      <c r="P1656" s="23">
        <v>-0.04</v>
      </c>
      <c r="Q1656" s="28">
        <f t="shared" si="52"/>
        <v>-0.52</v>
      </c>
      <c r="R1656" s="23">
        <v>22.36</v>
      </c>
      <c r="S1656" s="21"/>
      <c r="T1656" s="28">
        <f t="shared" si="53"/>
        <v>22.36</v>
      </c>
      <c r="U1656" s="21"/>
      <c r="W1656" s="135">
        <f t="array" ref="W1656">SUM(($D1656=W$25)*($G1656="CM")*($H1656:$P1656))</f>
        <v>337.24999999999994</v>
      </c>
      <c r="X1656" s="135">
        <f t="array" ref="X1656">SUM(($D1656=W$25)*($G1656&lt;&gt;"CM")*($H1656:$P1656))</f>
        <v>0</v>
      </c>
      <c r="AA1656" s="135">
        <f t="array" ref="AA1656">SUM(($D1656=AA$25)*($G1656="CM")*(H1656+I1656+J1656+K1656+L1656+N1656))</f>
        <v>0</v>
      </c>
      <c r="AB1656" s="135">
        <f t="array" ref="AB1656">SUM(($D1656=AA$25)*($G1656&lt;&gt;"CM")*(H1656+I1656+J1656+K1656+L1656+N1656))</f>
        <v>0</v>
      </c>
    </row>
    <row r="1657" spans="1:28" ht="15.75" thickBot="1" x14ac:dyDescent="0.3">
      <c r="A1657" s="18" t="s">
        <v>22</v>
      </c>
      <c r="B1657" s="18" t="s">
        <v>22</v>
      </c>
      <c r="C1657" s="18" t="s">
        <v>215</v>
      </c>
      <c r="D1657" s="27" t="s">
        <v>271</v>
      </c>
      <c r="E1657" s="18" t="s">
        <v>216</v>
      </c>
      <c r="F1657" s="19">
        <v>42844</v>
      </c>
      <c r="G1657" s="27" t="s">
        <v>273</v>
      </c>
      <c r="H1657" s="20"/>
      <c r="I1657" s="20"/>
      <c r="J1657" s="22">
        <v>37.53</v>
      </c>
      <c r="K1657" s="20"/>
      <c r="L1657" s="20"/>
      <c r="M1657" s="20"/>
      <c r="N1657" s="20"/>
      <c r="O1657" s="22">
        <v>-0.06</v>
      </c>
      <c r="P1657" s="22">
        <v>0</v>
      </c>
      <c r="Q1657" s="28">
        <f t="shared" si="52"/>
        <v>-0.06</v>
      </c>
      <c r="R1657" s="22">
        <v>2.48</v>
      </c>
      <c r="S1657" s="20"/>
      <c r="T1657" s="28">
        <f t="shared" si="53"/>
        <v>2.48</v>
      </c>
      <c r="U1657" s="20"/>
      <c r="W1657" s="135">
        <f t="array" ref="W1657">SUM(($D1657=W$25)*($G1657="CM")*($H1657:$P1657))</f>
        <v>37.47</v>
      </c>
      <c r="X1657" s="135">
        <f t="array" ref="X1657">SUM(($D1657=W$25)*($G1657&lt;&gt;"CM")*($H1657:$P1657))</f>
        <v>0</v>
      </c>
      <c r="AA1657" s="135">
        <f t="array" ref="AA1657">SUM(($D1657=AA$25)*($G1657="CM")*(H1657+I1657+J1657+K1657+L1657+N1657))</f>
        <v>0</v>
      </c>
      <c r="AB1657" s="135">
        <f t="array" ref="AB1657">SUM(($D1657=AA$25)*($G1657&lt;&gt;"CM")*(H1657+I1657+J1657+K1657+L1657+N1657))</f>
        <v>0</v>
      </c>
    </row>
    <row r="1658" spans="1:28" ht="15.75" thickBot="1" x14ac:dyDescent="0.3">
      <c r="A1658" s="18" t="s">
        <v>22</v>
      </c>
      <c r="B1658" s="18" t="s">
        <v>22</v>
      </c>
      <c r="C1658" s="18" t="s">
        <v>217</v>
      </c>
      <c r="D1658" s="27" t="s">
        <v>271</v>
      </c>
      <c r="E1658" s="18" t="s">
        <v>218</v>
      </c>
      <c r="F1658" s="19">
        <v>42833</v>
      </c>
      <c r="G1658" s="27" t="s">
        <v>273</v>
      </c>
      <c r="H1658" s="21"/>
      <c r="I1658" s="21"/>
      <c r="J1658" s="23">
        <v>318.69</v>
      </c>
      <c r="K1658" s="21"/>
      <c r="L1658" s="21"/>
      <c r="M1658" s="21"/>
      <c r="N1658" s="21"/>
      <c r="O1658" s="23">
        <v>-0.7</v>
      </c>
      <c r="P1658" s="23">
        <v>-0.05</v>
      </c>
      <c r="Q1658" s="28">
        <f t="shared" si="52"/>
        <v>-0.75</v>
      </c>
      <c r="R1658" s="23">
        <v>21.08</v>
      </c>
      <c r="S1658" s="21"/>
      <c r="T1658" s="28">
        <f t="shared" si="53"/>
        <v>21.08</v>
      </c>
      <c r="U1658" s="21"/>
      <c r="W1658" s="135">
        <f t="array" ref="W1658">SUM(($D1658=W$25)*($G1658="CM")*($H1658:$P1658))</f>
        <v>317.94</v>
      </c>
      <c r="X1658" s="135">
        <f t="array" ref="X1658">SUM(($D1658=W$25)*($G1658&lt;&gt;"CM")*($H1658:$P1658))</f>
        <v>0</v>
      </c>
      <c r="AA1658" s="135">
        <f t="array" ref="AA1658">SUM(($D1658=AA$25)*($G1658="CM")*(H1658+I1658+J1658+K1658+L1658+N1658))</f>
        <v>0</v>
      </c>
      <c r="AB1658" s="135">
        <f t="array" ref="AB1658">SUM(($D1658=AA$25)*($G1658&lt;&gt;"CM")*(H1658+I1658+J1658+K1658+L1658+N1658))</f>
        <v>0</v>
      </c>
    </row>
    <row r="1659" spans="1:28" ht="15.75" thickBot="1" x14ac:dyDescent="0.3">
      <c r="A1659" s="18" t="s">
        <v>22</v>
      </c>
      <c r="B1659" s="18" t="s">
        <v>22</v>
      </c>
      <c r="C1659" s="18" t="s">
        <v>217</v>
      </c>
      <c r="D1659" s="27" t="s">
        <v>271</v>
      </c>
      <c r="E1659" s="18" t="s">
        <v>218</v>
      </c>
      <c r="F1659" s="19">
        <v>42836</v>
      </c>
      <c r="G1659" s="27" t="s">
        <v>273</v>
      </c>
      <c r="H1659" s="20"/>
      <c r="I1659" s="20"/>
      <c r="J1659" s="22">
        <v>38.880000000000003</v>
      </c>
      <c r="K1659" s="20"/>
      <c r="L1659" s="20"/>
      <c r="M1659" s="20"/>
      <c r="N1659" s="20"/>
      <c r="O1659" s="22">
        <v>-7.0000000000000007E-2</v>
      </c>
      <c r="P1659" s="22">
        <v>-0.01</v>
      </c>
      <c r="Q1659" s="28">
        <f t="shared" si="52"/>
        <v>-0.08</v>
      </c>
      <c r="R1659" s="22">
        <v>2.57</v>
      </c>
      <c r="S1659" s="20"/>
      <c r="T1659" s="28">
        <f t="shared" si="53"/>
        <v>2.57</v>
      </c>
      <c r="U1659" s="20"/>
      <c r="W1659" s="135">
        <f t="array" ref="W1659">SUM(($D1659=W$25)*($G1659="CM")*($H1659:$P1659))</f>
        <v>38.800000000000004</v>
      </c>
      <c r="X1659" s="135">
        <f t="array" ref="X1659">SUM(($D1659=W$25)*($G1659&lt;&gt;"CM")*($H1659:$P1659))</f>
        <v>0</v>
      </c>
      <c r="AA1659" s="135">
        <f t="array" ref="AA1659">SUM(($D1659=AA$25)*($G1659="CM")*(H1659+I1659+J1659+K1659+L1659+N1659))</f>
        <v>0</v>
      </c>
      <c r="AB1659" s="135">
        <f t="array" ref="AB1659">SUM(($D1659=AA$25)*($G1659&lt;&gt;"CM")*(H1659+I1659+J1659+K1659+L1659+N1659))</f>
        <v>0</v>
      </c>
    </row>
    <row r="1660" spans="1:28" ht="15.75" thickBot="1" x14ac:dyDescent="0.3">
      <c r="A1660" s="18" t="s">
        <v>22</v>
      </c>
      <c r="B1660" s="18" t="s">
        <v>22</v>
      </c>
      <c r="C1660" s="18" t="s">
        <v>219</v>
      </c>
      <c r="D1660" s="27" t="s">
        <v>271</v>
      </c>
      <c r="E1660" s="18" t="s">
        <v>220</v>
      </c>
      <c r="F1660" s="19">
        <v>42825</v>
      </c>
      <c r="G1660" s="27" t="s">
        <v>274</v>
      </c>
      <c r="H1660" s="21"/>
      <c r="I1660" s="21"/>
      <c r="J1660" s="23">
        <v>159.19999999999999</v>
      </c>
      <c r="K1660" s="21"/>
      <c r="L1660" s="21"/>
      <c r="M1660" s="21"/>
      <c r="N1660" s="21"/>
      <c r="O1660" s="23">
        <v>0.04</v>
      </c>
      <c r="P1660" s="23">
        <v>-7.0000000000000007E-2</v>
      </c>
      <c r="Q1660" s="28">
        <f t="shared" si="52"/>
        <v>-3.0000000000000006E-2</v>
      </c>
      <c r="R1660" s="23">
        <v>8.66</v>
      </c>
      <c r="S1660" s="21"/>
      <c r="T1660" s="28">
        <f t="shared" si="53"/>
        <v>8.66</v>
      </c>
      <c r="U1660" s="21"/>
      <c r="W1660" s="135">
        <f t="array" ref="W1660">SUM(($D1660=W$25)*($G1660="CM")*($H1660:$P1660))</f>
        <v>0</v>
      </c>
      <c r="X1660" s="135">
        <f t="array" ref="X1660">SUM(($D1660=W$25)*($G1660&lt;&gt;"CM")*($H1660:$P1660))</f>
        <v>159.16999999999999</v>
      </c>
      <c r="AA1660" s="135">
        <f t="array" ref="AA1660">SUM(($D1660=AA$25)*($G1660="CM")*(H1660+I1660+J1660+K1660+L1660+N1660))</f>
        <v>0</v>
      </c>
      <c r="AB1660" s="135">
        <f t="array" ref="AB1660">SUM(($D1660=AA$25)*($G1660&lt;&gt;"CM")*(H1660+I1660+J1660+K1660+L1660+N1660))</f>
        <v>0</v>
      </c>
    </row>
    <row r="1661" spans="1:28" ht="15.75" thickBot="1" x14ac:dyDescent="0.3">
      <c r="A1661" s="18" t="s">
        <v>22</v>
      </c>
      <c r="B1661" s="18" t="s">
        <v>22</v>
      </c>
      <c r="C1661" s="18" t="s">
        <v>219</v>
      </c>
      <c r="D1661" s="27" t="s">
        <v>271</v>
      </c>
      <c r="E1661" s="18" t="s">
        <v>220</v>
      </c>
      <c r="F1661" s="19">
        <v>42831</v>
      </c>
      <c r="G1661" s="27" t="s">
        <v>273</v>
      </c>
      <c r="H1661" s="20"/>
      <c r="I1661" s="20"/>
      <c r="J1661" s="22">
        <v>990.75</v>
      </c>
      <c r="K1661" s="20"/>
      <c r="L1661" s="20"/>
      <c r="M1661" s="20"/>
      <c r="N1661" s="20"/>
      <c r="O1661" s="22">
        <v>-1.93</v>
      </c>
      <c r="P1661" s="22">
        <v>-0.15</v>
      </c>
      <c r="Q1661" s="28">
        <f t="shared" si="52"/>
        <v>-2.08</v>
      </c>
      <c r="R1661" s="22">
        <v>65.540000000000006</v>
      </c>
      <c r="S1661" s="20"/>
      <c r="T1661" s="28">
        <f t="shared" si="53"/>
        <v>65.540000000000006</v>
      </c>
      <c r="U1661" s="20"/>
      <c r="W1661" s="135">
        <f t="array" ref="W1661">SUM(($D1661=W$25)*($G1661="CM")*($H1661:$P1661))</f>
        <v>988.67000000000007</v>
      </c>
      <c r="X1661" s="135">
        <f t="array" ref="X1661">SUM(($D1661=W$25)*($G1661&lt;&gt;"CM")*($H1661:$P1661))</f>
        <v>0</v>
      </c>
      <c r="AA1661" s="135">
        <f t="array" ref="AA1661">SUM(($D1661=AA$25)*($G1661="CM")*(H1661+I1661+J1661+K1661+L1661+N1661))</f>
        <v>0</v>
      </c>
      <c r="AB1661" s="135">
        <f t="array" ref="AB1661">SUM(($D1661=AA$25)*($G1661&lt;&gt;"CM")*(H1661+I1661+J1661+K1661+L1661+N1661))</f>
        <v>0</v>
      </c>
    </row>
    <row r="1662" spans="1:28" ht="15.75" thickBot="1" x14ac:dyDescent="0.3">
      <c r="A1662" s="18" t="s">
        <v>22</v>
      </c>
      <c r="B1662" s="18" t="s">
        <v>22</v>
      </c>
      <c r="C1662" s="18" t="s">
        <v>219</v>
      </c>
      <c r="D1662" s="27" t="s">
        <v>271</v>
      </c>
      <c r="E1662" s="18" t="s">
        <v>220</v>
      </c>
      <c r="F1662" s="19">
        <v>42835</v>
      </c>
      <c r="G1662" s="27" t="s">
        <v>273</v>
      </c>
      <c r="H1662" s="21"/>
      <c r="I1662" s="21"/>
      <c r="J1662" s="23">
        <v>198.15</v>
      </c>
      <c r="K1662" s="21"/>
      <c r="L1662" s="21"/>
      <c r="M1662" s="21"/>
      <c r="N1662" s="21"/>
      <c r="O1662" s="23">
        <v>-0.41</v>
      </c>
      <c r="P1662" s="23">
        <v>-0.03</v>
      </c>
      <c r="Q1662" s="28">
        <f t="shared" si="52"/>
        <v>-0.43999999999999995</v>
      </c>
      <c r="R1662" s="23">
        <v>13.11</v>
      </c>
      <c r="S1662" s="21"/>
      <c r="T1662" s="28">
        <f t="shared" si="53"/>
        <v>13.11</v>
      </c>
      <c r="U1662" s="21"/>
      <c r="W1662" s="135">
        <f t="array" ref="W1662">SUM(($D1662=W$25)*($G1662="CM")*($H1662:$P1662))</f>
        <v>197.71</v>
      </c>
      <c r="X1662" s="135">
        <f t="array" ref="X1662">SUM(($D1662=W$25)*($G1662&lt;&gt;"CM")*($H1662:$P1662))</f>
        <v>0</v>
      </c>
      <c r="AA1662" s="135">
        <f t="array" ref="AA1662">SUM(($D1662=AA$25)*($G1662="CM")*(H1662+I1662+J1662+K1662+L1662+N1662))</f>
        <v>0</v>
      </c>
      <c r="AB1662" s="135">
        <f t="array" ref="AB1662">SUM(($D1662=AA$25)*($G1662&lt;&gt;"CM")*(H1662+I1662+J1662+K1662+L1662+N1662))</f>
        <v>0</v>
      </c>
    </row>
    <row r="1663" spans="1:28" ht="15.75" thickBot="1" x14ac:dyDescent="0.3">
      <c r="A1663" s="18" t="s">
        <v>22</v>
      </c>
      <c r="B1663" s="18" t="s">
        <v>22</v>
      </c>
      <c r="C1663" s="18" t="s">
        <v>219</v>
      </c>
      <c r="D1663" s="27" t="s">
        <v>271</v>
      </c>
      <c r="E1663" s="18" t="s">
        <v>220</v>
      </c>
      <c r="F1663" s="19">
        <v>42836</v>
      </c>
      <c r="G1663" s="27" t="s">
        <v>273</v>
      </c>
      <c r="H1663" s="20"/>
      <c r="I1663" s="20"/>
      <c r="J1663" s="22">
        <v>1726.86</v>
      </c>
      <c r="K1663" s="20"/>
      <c r="L1663" s="20"/>
      <c r="M1663" s="20"/>
      <c r="N1663" s="20"/>
      <c r="O1663" s="22">
        <v>-3.48</v>
      </c>
      <c r="P1663" s="22">
        <v>-0.27</v>
      </c>
      <c r="Q1663" s="28">
        <f t="shared" si="52"/>
        <v>-3.75</v>
      </c>
      <c r="R1663" s="22">
        <v>114.24</v>
      </c>
      <c r="S1663" s="20"/>
      <c r="T1663" s="28">
        <f t="shared" si="53"/>
        <v>114.24</v>
      </c>
      <c r="U1663" s="20"/>
      <c r="W1663" s="135">
        <f t="array" ref="W1663">SUM(($D1663=W$25)*($G1663="CM")*($H1663:$P1663))</f>
        <v>1723.11</v>
      </c>
      <c r="X1663" s="135">
        <f t="array" ref="X1663">SUM(($D1663=W$25)*($G1663&lt;&gt;"CM")*($H1663:$P1663))</f>
        <v>0</v>
      </c>
      <c r="AA1663" s="135">
        <f t="array" ref="AA1663">SUM(($D1663=AA$25)*($G1663="CM")*(H1663+I1663+J1663+K1663+L1663+N1663))</f>
        <v>0</v>
      </c>
      <c r="AB1663" s="135">
        <f t="array" ref="AB1663">SUM(($D1663=AA$25)*($G1663&lt;&gt;"CM")*(H1663+I1663+J1663+K1663+L1663+N1663))</f>
        <v>0</v>
      </c>
    </row>
    <row r="1664" spans="1:28" ht="15.75" thickBot="1" x14ac:dyDescent="0.3">
      <c r="A1664" s="18" t="s">
        <v>22</v>
      </c>
      <c r="B1664" s="18" t="s">
        <v>22</v>
      </c>
      <c r="C1664" s="18" t="s">
        <v>219</v>
      </c>
      <c r="D1664" s="27" t="s">
        <v>271</v>
      </c>
      <c r="E1664" s="18" t="s">
        <v>220</v>
      </c>
      <c r="F1664" s="19">
        <v>42837</v>
      </c>
      <c r="G1664" s="27" t="s">
        <v>273</v>
      </c>
      <c r="H1664" s="21"/>
      <c r="I1664" s="21"/>
      <c r="J1664" s="23">
        <v>79.430000000000007</v>
      </c>
      <c r="K1664" s="21"/>
      <c r="L1664" s="21"/>
      <c r="M1664" s="21"/>
      <c r="N1664" s="21"/>
      <c r="O1664" s="23">
        <v>-0.14000000000000001</v>
      </c>
      <c r="P1664" s="23">
        <v>-0.02</v>
      </c>
      <c r="Q1664" s="28">
        <f t="shared" si="52"/>
        <v>-0.16</v>
      </c>
      <c r="R1664" s="23">
        <v>5.25</v>
      </c>
      <c r="S1664" s="21"/>
      <c r="T1664" s="28">
        <f t="shared" si="53"/>
        <v>5.25</v>
      </c>
      <c r="U1664" s="21"/>
      <c r="W1664" s="135">
        <f t="array" ref="W1664">SUM(($D1664=W$25)*($G1664="CM")*($H1664:$P1664))</f>
        <v>79.27000000000001</v>
      </c>
      <c r="X1664" s="135">
        <f t="array" ref="X1664">SUM(($D1664=W$25)*($G1664&lt;&gt;"CM")*($H1664:$P1664))</f>
        <v>0</v>
      </c>
      <c r="AA1664" s="135">
        <f t="array" ref="AA1664">SUM(($D1664=AA$25)*($G1664="CM")*(H1664+I1664+J1664+K1664+L1664+N1664))</f>
        <v>0</v>
      </c>
      <c r="AB1664" s="135">
        <f t="array" ref="AB1664">SUM(($D1664=AA$25)*($G1664&lt;&gt;"CM")*(H1664+I1664+J1664+K1664+L1664+N1664))</f>
        <v>0</v>
      </c>
    </row>
    <row r="1665" spans="1:28" ht="15.75" thickBot="1" x14ac:dyDescent="0.3">
      <c r="A1665" s="18" t="s">
        <v>22</v>
      </c>
      <c r="B1665" s="18" t="s">
        <v>22</v>
      </c>
      <c r="C1665" s="18" t="s">
        <v>219</v>
      </c>
      <c r="D1665" s="27" t="s">
        <v>271</v>
      </c>
      <c r="E1665" s="18" t="s">
        <v>220</v>
      </c>
      <c r="F1665" s="19">
        <v>42838</v>
      </c>
      <c r="G1665" s="27" t="s">
        <v>273</v>
      </c>
      <c r="H1665" s="20"/>
      <c r="I1665" s="20"/>
      <c r="J1665" s="22">
        <v>356.67</v>
      </c>
      <c r="K1665" s="20"/>
      <c r="L1665" s="20"/>
      <c r="M1665" s="20"/>
      <c r="N1665" s="20"/>
      <c r="O1665" s="22">
        <v>-0.67</v>
      </c>
      <c r="P1665" s="22">
        <v>-0.06</v>
      </c>
      <c r="Q1665" s="28">
        <f t="shared" si="52"/>
        <v>-0.73</v>
      </c>
      <c r="R1665" s="22">
        <v>23.6</v>
      </c>
      <c r="S1665" s="20"/>
      <c r="T1665" s="28">
        <f t="shared" si="53"/>
        <v>23.6</v>
      </c>
      <c r="U1665" s="20"/>
      <c r="W1665" s="135">
        <f t="array" ref="W1665">SUM(($D1665=W$25)*($G1665="CM")*($H1665:$P1665))</f>
        <v>355.94</v>
      </c>
      <c r="X1665" s="135">
        <f t="array" ref="X1665">SUM(($D1665=W$25)*($G1665&lt;&gt;"CM")*($H1665:$P1665))</f>
        <v>0</v>
      </c>
      <c r="AA1665" s="135">
        <f t="array" ref="AA1665">SUM(($D1665=AA$25)*($G1665="CM")*(H1665+I1665+J1665+K1665+L1665+N1665))</f>
        <v>0</v>
      </c>
      <c r="AB1665" s="135">
        <f t="array" ref="AB1665">SUM(($D1665=AA$25)*($G1665&lt;&gt;"CM")*(H1665+I1665+J1665+K1665+L1665+N1665))</f>
        <v>0</v>
      </c>
    </row>
    <row r="1666" spans="1:28" ht="15.75" thickBot="1" x14ac:dyDescent="0.3">
      <c r="A1666" s="18" t="s">
        <v>22</v>
      </c>
      <c r="B1666" s="18" t="s">
        <v>22</v>
      </c>
      <c r="C1666" s="18" t="s">
        <v>219</v>
      </c>
      <c r="D1666" s="27" t="s">
        <v>271</v>
      </c>
      <c r="E1666" s="18" t="s">
        <v>220</v>
      </c>
      <c r="F1666" s="19">
        <v>42841</v>
      </c>
      <c r="G1666" s="27" t="s">
        <v>273</v>
      </c>
      <c r="H1666" s="21"/>
      <c r="I1666" s="21"/>
      <c r="J1666" s="23">
        <v>277.41000000000003</v>
      </c>
      <c r="K1666" s="21"/>
      <c r="L1666" s="21"/>
      <c r="M1666" s="21"/>
      <c r="N1666" s="21"/>
      <c r="O1666" s="23">
        <v>-0.53</v>
      </c>
      <c r="P1666" s="23">
        <v>-0.04</v>
      </c>
      <c r="Q1666" s="28">
        <f t="shared" si="52"/>
        <v>-0.57000000000000006</v>
      </c>
      <c r="R1666" s="23">
        <v>18.350000000000001</v>
      </c>
      <c r="S1666" s="21"/>
      <c r="T1666" s="28">
        <f t="shared" si="53"/>
        <v>18.350000000000001</v>
      </c>
      <c r="U1666" s="21"/>
      <c r="W1666" s="135">
        <f t="array" ref="W1666">SUM(($D1666=W$25)*($G1666="CM")*($H1666:$P1666))</f>
        <v>276.84000000000003</v>
      </c>
      <c r="X1666" s="135">
        <f t="array" ref="X1666">SUM(($D1666=W$25)*($G1666&lt;&gt;"CM")*($H1666:$P1666))</f>
        <v>0</v>
      </c>
      <c r="AA1666" s="135">
        <f t="array" ref="AA1666">SUM(($D1666=AA$25)*($G1666="CM")*(H1666+I1666+J1666+K1666+L1666+N1666))</f>
        <v>0</v>
      </c>
      <c r="AB1666" s="135">
        <f t="array" ref="AB1666">SUM(($D1666=AA$25)*($G1666&lt;&gt;"CM")*(H1666+I1666+J1666+K1666+L1666+N1666))</f>
        <v>0</v>
      </c>
    </row>
    <row r="1667" spans="1:28" ht="15.75" thickBot="1" x14ac:dyDescent="0.3">
      <c r="A1667" s="18" t="s">
        <v>22</v>
      </c>
      <c r="B1667" s="18" t="s">
        <v>22</v>
      </c>
      <c r="C1667" s="18" t="s">
        <v>219</v>
      </c>
      <c r="D1667" s="27" t="s">
        <v>271</v>
      </c>
      <c r="E1667" s="18" t="s">
        <v>220</v>
      </c>
      <c r="F1667" s="19">
        <v>42842</v>
      </c>
      <c r="G1667" s="27" t="s">
        <v>273</v>
      </c>
      <c r="H1667" s="20"/>
      <c r="I1667" s="20"/>
      <c r="J1667" s="22">
        <v>158.13</v>
      </c>
      <c r="K1667" s="20"/>
      <c r="L1667" s="20"/>
      <c r="M1667" s="20"/>
      <c r="N1667" s="20"/>
      <c r="O1667" s="22">
        <v>-0.23</v>
      </c>
      <c r="P1667" s="22">
        <v>-0.02</v>
      </c>
      <c r="Q1667" s="28">
        <f t="shared" si="52"/>
        <v>-0.25</v>
      </c>
      <c r="R1667" s="22">
        <v>10.47</v>
      </c>
      <c r="S1667" s="20"/>
      <c r="T1667" s="28">
        <f t="shared" si="53"/>
        <v>10.47</v>
      </c>
      <c r="U1667" s="20"/>
      <c r="W1667" s="135">
        <f t="array" ref="W1667">SUM(($D1667=W$25)*($G1667="CM")*($H1667:$P1667))</f>
        <v>157.88</v>
      </c>
      <c r="X1667" s="135">
        <f t="array" ref="X1667">SUM(($D1667=W$25)*($G1667&lt;&gt;"CM")*($H1667:$P1667))</f>
        <v>0</v>
      </c>
      <c r="AA1667" s="135">
        <f t="array" ref="AA1667">SUM(($D1667=AA$25)*($G1667="CM")*(H1667+I1667+J1667+K1667+L1667+N1667))</f>
        <v>0</v>
      </c>
      <c r="AB1667" s="135">
        <f t="array" ref="AB1667">SUM(($D1667=AA$25)*($G1667&lt;&gt;"CM")*(H1667+I1667+J1667+K1667+L1667+N1667))</f>
        <v>0</v>
      </c>
    </row>
    <row r="1668" spans="1:28" ht="15.75" thickBot="1" x14ac:dyDescent="0.3">
      <c r="A1668" s="18" t="s">
        <v>22</v>
      </c>
      <c r="B1668" s="18" t="s">
        <v>22</v>
      </c>
      <c r="C1668" s="18" t="s">
        <v>219</v>
      </c>
      <c r="D1668" s="27" t="s">
        <v>271</v>
      </c>
      <c r="E1668" s="18" t="s">
        <v>220</v>
      </c>
      <c r="F1668" s="19">
        <v>42845</v>
      </c>
      <c r="G1668" s="27" t="s">
        <v>273</v>
      </c>
      <c r="H1668" s="21"/>
      <c r="I1668" s="21"/>
      <c r="J1668" s="23">
        <v>277.92</v>
      </c>
      <c r="K1668" s="21"/>
      <c r="L1668" s="21"/>
      <c r="M1668" s="21"/>
      <c r="N1668" s="21"/>
      <c r="O1668" s="23">
        <v>-0.55000000000000004</v>
      </c>
      <c r="P1668" s="23">
        <v>-0.04</v>
      </c>
      <c r="Q1668" s="28">
        <f t="shared" si="52"/>
        <v>-0.59000000000000008</v>
      </c>
      <c r="R1668" s="23">
        <v>18.38</v>
      </c>
      <c r="S1668" s="21"/>
      <c r="T1668" s="28">
        <f t="shared" si="53"/>
        <v>18.38</v>
      </c>
      <c r="U1668" s="21"/>
      <c r="W1668" s="135">
        <f t="array" ref="W1668">SUM(($D1668=W$25)*($G1668="CM")*($H1668:$P1668))</f>
        <v>277.33</v>
      </c>
      <c r="X1668" s="135">
        <f t="array" ref="X1668">SUM(($D1668=W$25)*($G1668&lt;&gt;"CM")*($H1668:$P1668))</f>
        <v>0</v>
      </c>
      <c r="AA1668" s="135">
        <f t="array" ref="AA1668">SUM(($D1668=AA$25)*($G1668="CM")*(H1668+I1668+J1668+K1668+L1668+N1668))</f>
        <v>0</v>
      </c>
      <c r="AB1668" s="135">
        <f t="array" ref="AB1668">SUM(($D1668=AA$25)*($G1668&lt;&gt;"CM")*(H1668+I1668+J1668+K1668+L1668+N1668))</f>
        <v>0</v>
      </c>
    </row>
    <row r="1669" spans="1:28" ht="15.75" thickBot="1" x14ac:dyDescent="0.3">
      <c r="A1669" s="18" t="s">
        <v>22</v>
      </c>
      <c r="B1669" s="18" t="s">
        <v>22</v>
      </c>
      <c r="C1669" s="18" t="s">
        <v>219</v>
      </c>
      <c r="D1669" s="27" t="s">
        <v>271</v>
      </c>
      <c r="E1669" s="18" t="s">
        <v>220</v>
      </c>
      <c r="F1669" s="19">
        <v>42854</v>
      </c>
      <c r="G1669" s="27" t="s">
        <v>273</v>
      </c>
      <c r="H1669" s="20"/>
      <c r="I1669" s="20"/>
      <c r="J1669" s="22">
        <v>5339.48</v>
      </c>
      <c r="K1669" s="20"/>
      <c r="L1669" s="20"/>
      <c r="M1669" s="20"/>
      <c r="N1669" s="20"/>
      <c r="O1669" s="22">
        <v>-9.25</v>
      </c>
      <c r="P1669" s="22">
        <v>-0.73</v>
      </c>
      <c r="Q1669" s="28">
        <f t="shared" si="52"/>
        <v>-9.98</v>
      </c>
      <c r="R1669" s="22">
        <v>353.33</v>
      </c>
      <c r="S1669" s="20"/>
      <c r="T1669" s="28">
        <f t="shared" si="53"/>
        <v>353.33</v>
      </c>
      <c r="U1669" s="20"/>
      <c r="W1669" s="135">
        <f t="array" ref="W1669">SUM(($D1669=W$25)*($G1669="CM")*($H1669:$P1669))</f>
        <v>5329.5</v>
      </c>
      <c r="X1669" s="135">
        <f t="array" ref="X1669">SUM(($D1669=W$25)*($G1669&lt;&gt;"CM")*($H1669:$P1669))</f>
        <v>0</v>
      </c>
      <c r="AA1669" s="135">
        <f t="array" ref="AA1669">SUM(($D1669=AA$25)*($G1669="CM")*(H1669+I1669+J1669+K1669+L1669+N1669))</f>
        <v>0</v>
      </c>
      <c r="AB1669" s="135">
        <f t="array" ref="AB1669">SUM(($D1669=AA$25)*($G1669&lt;&gt;"CM")*(H1669+I1669+J1669+K1669+L1669+N1669))</f>
        <v>0</v>
      </c>
    </row>
    <row r="1670" spans="1:28" ht="15.75" thickBot="1" x14ac:dyDescent="0.3">
      <c r="A1670" s="18" t="s">
        <v>22</v>
      </c>
      <c r="B1670" s="18" t="s">
        <v>22</v>
      </c>
      <c r="C1670" s="18" t="s">
        <v>221</v>
      </c>
      <c r="D1670" s="27" t="s">
        <v>271</v>
      </c>
      <c r="E1670" s="18" t="s">
        <v>222</v>
      </c>
      <c r="F1670" s="19">
        <v>42834</v>
      </c>
      <c r="G1670" s="27" t="s">
        <v>273</v>
      </c>
      <c r="H1670" s="21"/>
      <c r="I1670" s="21"/>
      <c r="J1670" s="23">
        <v>77.48</v>
      </c>
      <c r="K1670" s="21"/>
      <c r="L1670" s="21"/>
      <c r="M1670" s="21"/>
      <c r="N1670" s="21"/>
      <c r="O1670" s="23">
        <v>-0.77</v>
      </c>
      <c r="P1670" s="23">
        <v>-0.06</v>
      </c>
      <c r="Q1670" s="28">
        <f t="shared" si="52"/>
        <v>-0.83000000000000007</v>
      </c>
      <c r="R1670" s="23">
        <v>5.08</v>
      </c>
      <c r="S1670" s="21"/>
      <c r="T1670" s="28">
        <f t="shared" si="53"/>
        <v>5.08</v>
      </c>
      <c r="U1670" s="21"/>
      <c r="W1670" s="135">
        <f t="array" ref="W1670">SUM(($D1670=W$25)*($G1670="CM")*($H1670:$P1670))</f>
        <v>76.650000000000006</v>
      </c>
      <c r="X1670" s="135">
        <f t="array" ref="X1670">SUM(($D1670=W$25)*($G1670&lt;&gt;"CM")*($H1670:$P1670))</f>
        <v>0</v>
      </c>
      <c r="AA1670" s="135">
        <f t="array" ref="AA1670">SUM(($D1670=AA$25)*($G1670="CM")*(H1670+I1670+J1670+K1670+L1670+N1670))</f>
        <v>0</v>
      </c>
      <c r="AB1670" s="135">
        <f t="array" ref="AB1670">SUM(($D1670=AA$25)*($G1670&lt;&gt;"CM")*(H1670+I1670+J1670+K1670+L1670+N1670))</f>
        <v>0</v>
      </c>
    </row>
    <row r="1671" spans="1:28" ht="15.75" thickBot="1" x14ac:dyDescent="0.3">
      <c r="A1671" s="18" t="s">
        <v>22</v>
      </c>
      <c r="B1671" s="18" t="s">
        <v>22</v>
      </c>
      <c r="C1671" s="18" t="s">
        <v>221</v>
      </c>
      <c r="D1671" s="27" t="s">
        <v>271</v>
      </c>
      <c r="E1671" s="18" t="s">
        <v>222</v>
      </c>
      <c r="F1671" s="19">
        <v>42835</v>
      </c>
      <c r="G1671" s="27" t="s">
        <v>273</v>
      </c>
      <c r="H1671" s="20"/>
      <c r="I1671" s="20"/>
      <c r="J1671" s="22">
        <v>154.96</v>
      </c>
      <c r="K1671" s="20"/>
      <c r="L1671" s="20"/>
      <c r="M1671" s="20"/>
      <c r="N1671" s="20"/>
      <c r="O1671" s="22">
        <v>-1.64</v>
      </c>
      <c r="P1671" s="22">
        <v>-0.12</v>
      </c>
      <c r="Q1671" s="28">
        <f t="shared" si="52"/>
        <v>-1.7599999999999998</v>
      </c>
      <c r="R1671" s="22">
        <v>10.16</v>
      </c>
      <c r="S1671" s="20"/>
      <c r="T1671" s="28">
        <f t="shared" si="53"/>
        <v>10.16</v>
      </c>
      <c r="U1671" s="20"/>
      <c r="W1671" s="135">
        <f t="array" ref="W1671">SUM(($D1671=W$25)*($G1671="CM")*($H1671:$P1671))</f>
        <v>153.20000000000002</v>
      </c>
      <c r="X1671" s="135">
        <f t="array" ref="X1671">SUM(($D1671=W$25)*($G1671&lt;&gt;"CM")*($H1671:$P1671))</f>
        <v>0</v>
      </c>
      <c r="AA1671" s="135">
        <f t="array" ref="AA1671">SUM(($D1671=AA$25)*($G1671="CM")*(H1671+I1671+J1671+K1671+L1671+N1671))</f>
        <v>0</v>
      </c>
      <c r="AB1671" s="135">
        <f t="array" ref="AB1671">SUM(($D1671=AA$25)*($G1671&lt;&gt;"CM")*(H1671+I1671+J1671+K1671+L1671+N1671))</f>
        <v>0</v>
      </c>
    </row>
    <row r="1672" spans="1:28" ht="15.75" thickBot="1" x14ac:dyDescent="0.3">
      <c r="A1672" s="18" t="s">
        <v>22</v>
      </c>
      <c r="B1672" s="18" t="s">
        <v>22</v>
      </c>
      <c r="C1672" s="18" t="s">
        <v>221</v>
      </c>
      <c r="D1672" s="27" t="s">
        <v>271</v>
      </c>
      <c r="E1672" s="18" t="s">
        <v>222</v>
      </c>
      <c r="F1672" s="19">
        <v>42838</v>
      </c>
      <c r="G1672" s="27" t="s">
        <v>273</v>
      </c>
      <c r="H1672" s="21"/>
      <c r="I1672" s="21"/>
      <c r="J1672" s="23">
        <v>19.37</v>
      </c>
      <c r="K1672" s="21"/>
      <c r="L1672" s="21"/>
      <c r="M1672" s="21"/>
      <c r="N1672" s="21"/>
      <c r="O1672" s="23">
        <v>-0.19</v>
      </c>
      <c r="P1672" s="23">
        <v>-0.01</v>
      </c>
      <c r="Q1672" s="28">
        <f t="shared" si="52"/>
        <v>-0.2</v>
      </c>
      <c r="R1672" s="23">
        <v>1.27</v>
      </c>
      <c r="S1672" s="21"/>
      <c r="T1672" s="28">
        <f t="shared" si="53"/>
        <v>1.27</v>
      </c>
      <c r="U1672" s="21"/>
      <c r="W1672" s="135">
        <f t="array" ref="W1672">SUM(($D1672=W$25)*($G1672="CM")*($H1672:$P1672))</f>
        <v>19.169999999999998</v>
      </c>
      <c r="X1672" s="135">
        <f t="array" ref="X1672">SUM(($D1672=W$25)*($G1672&lt;&gt;"CM")*($H1672:$P1672))</f>
        <v>0</v>
      </c>
      <c r="AA1672" s="135">
        <f t="array" ref="AA1672">SUM(($D1672=AA$25)*($G1672="CM")*(H1672+I1672+J1672+K1672+L1672+N1672))</f>
        <v>0</v>
      </c>
      <c r="AB1672" s="135">
        <f t="array" ref="AB1672">SUM(($D1672=AA$25)*($G1672&lt;&gt;"CM")*(H1672+I1672+J1672+K1672+L1672+N1672))</f>
        <v>0</v>
      </c>
    </row>
    <row r="1673" spans="1:28" ht="15.75" thickBot="1" x14ac:dyDescent="0.3">
      <c r="A1673" s="18" t="s">
        <v>22</v>
      </c>
      <c r="B1673" s="18" t="s">
        <v>22</v>
      </c>
      <c r="C1673" s="18" t="s">
        <v>221</v>
      </c>
      <c r="D1673" s="27" t="s">
        <v>271</v>
      </c>
      <c r="E1673" s="18" t="s">
        <v>222</v>
      </c>
      <c r="F1673" s="19">
        <v>42842</v>
      </c>
      <c r="G1673" s="27" t="s">
        <v>273</v>
      </c>
      <c r="H1673" s="20"/>
      <c r="I1673" s="20"/>
      <c r="J1673" s="22">
        <v>58.11</v>
      </c>
      <c r="K1673" s="20"/>
      <c r="L1673" s="20"/>
      <c r="M1673" s="20"/>
      <c r="N1673" s="20"/>
      <c r="O1673" s="22">
        <v>-0.57999999999999996</v>
      </c>
      <c r="P1673" s="22">
        <v>-0.04</v>
      </c>
      <c r="Q1673" s="28">
        <f t="shared" si="52"/>
        <v>-0.62</v>
      </c>
      <c r="R1673" s="22">
        <v>3.81</v>
      </c>
      <c r="S1673" s="20"/>
      <c r="T1673" s="28">
        <f t="shared" si="53"/>
        <v>3.81</v>
      </c>
      <c r="U1673" s="20"/>
      <c r="W1673" s="135">
        <f t="array" ref="W1673">SUM(($D1673=W$25)*($G1673="CM")*($H1673:$P1673))</f>
        <v>57.49</v>
      </c>
      <c r="X1673" s="135">
        <f t="array" ref="X1673">SUM(($D1673=W$25)*($G1673&lt;&gt;"CM")*($H1673:$P1673))</f>
        <v>0</v>
      </c>
      <c r="AA1673" s="135">
        <f t="array" ref="AA1673">SUM(($D1673=AA$25)*($G1673="CM")*(H1673+I1673+J1673+K1673+L1673+N1673))</f>
        <v>0</v>
      </c>
      <c r="AB1673" s="135">
        <f t="array" ref="AB1673">SUM(($D1673=AA$25)*($G1673&lt;&gt;"CM")*(H1673+I1673+J1673+K1673+L1673+N1673))</f>
        <v>0</v>
      </c>
    </row>
    <row r="1674" spans="1:28" ht="15.75" thickBot="1" x14ac:dyDescent="0.3">
      <c r="A1674" s="18" t="s">
        <v>22</v>
      </c>
      <c r="B1674" s="18" t="s">
        <v>22</v>
      </c>
      <c r="C1674" s="18" t="s">
        <v>221</v>
      </c>
      <c r="D1674" s="27" t="s">
        <v>271</v>
      </c>
      <c r="E1674" s="18" t="s">
        <v>222</v>
      </c>
      <c r="F1674" s="19">
        <v>42843</v>
      </c>
      <c r="G1674" s="27" t="s">
        <v>273</v>
      </c>
      <c r="H1674" s="21"/>
      <c r="I1674" s="21"/>
      <c r="J1674" s="23">
        <v>19.37</v>
      </c>
      <c r="K1674" s="21"/>
      <c r="L1674" s="21"/>
      <c r="M1674" s="21"/>
      <c r="N1674" s="21"/>
      <c r="O1674" s="23">
        <v>-0.19</v>
      </c>
      <c r="P1674" s="23">
        <v>-0.01</v>
      </c>
      <c r="Q1674" s="28">
        <f t="shared" si="52"/>
        <v>-0.2</v>
      </c>
      <c r="R1674" s="23">
        <v>1.27</v>
      </c>
      <c r="S1674" s="21"/>
      <c r="T1674" s="28">
        <f t="shared" si="53"/>
        <v>1.27</v>
      </c>
      <c r="U1674" s="21"/>
      <c r="W1674" s="135">
        <f t="array" ref="W1674">SUM(($D1674=W$25)*($G1674="CM")*($H1674:$P1674))</f>
        <v>19.169999999999998</v>
      </c>
      <c r="X1674" s="135">
        <f t="array" ref="X1674">SUM(($D1674=W$25)*($G1674&lt;&gt;"CM")*($H1674:$P1674))</f>
        <v>0</v>
      </c>
      <c r="AA1674" s="135">
        <f t="array" ref="AA1674">SUM(($D1674=AA$25)*($G1674="CM")*(H1674+I1674+J1674+K1674+L1674+N1674))</f>
        <v>0</v>
      </c>
      <c r="AB1674" s="135">
        <f t="array" ref="AB1674">SUM(($D1674=AA$25)*($G1674&lt;&gt;"CM")*(H1674+I1674+J1674+K1674+L1674+N1674))</f>
        <v>0</v>
      </c>
    </row>
    <row r="1675" spans="1:28" ht="15.75" thickBot="1" x14ac:dyDescent="0.3">
      <c r="A1675" s="18" t="s">
        <v>22</v>
      </c>
      <c r="B1675" s="18" t="s">
        <v>22</v>
      </c>
      <c r="C1675" s="18" t="s">
        <v>221</v>
      </c>
      <c r="D1675" s="27" t="s">
        <v>271</v>
      </c>
      <c r="E1675" s="18" t="s">
        <v>222</v>
      </c>
      <c r="F1675" s="19">
        <v>42845</v>
      </c>
      <c r="G1675" s="27" t="s">
        <v>273</v>
      </c>
      <c r="H1675" s="20"/>
      <c r="I1675" s="20"/>
      <c r="J1675" s="22">
        <v>503.62</v>
      </c>
      <c r="K1675" s="20"/>
      <c r="L1675" s="20"/>
      <c r="M1675" s="20"/>
      <c r="N1675" s="20"/>
      <c r="O1675" s="22">
        <v>-5.21</v>
      </c>
      <c r="P1675" s="22">
        <v>-0.4</v>
      </c>
      <c r="Q1675" s="28">
        <f t="shared" si="52"/>
        <v>-5.61</v>
      </c>
      <c r="R1675" s="22">
        <v>33.020000000000003</v>
      </c>
      <c r="S1675" s="20"/>
      <c r="T1675" s="28">
        <f t="shared" si="53"/>
        <v>33.020000000000003</v>
      </c>
      <c r="U1675" s="20"/>
      <c r="W1675" s="135">
        <f t="array" ref="W1675">SUM(($D1675=W$25)*($G1675="CM")*($H1675:$P1675))</f>
        <v>498.01000000000005</v>
      </c>
      <c r="X1675" s="135">
        <f t="array" ref="X1675">SUM(($D1675=W$25)*($G1675&lt;&gt;"CM")*($H1675:$P1675))</f>
        <v>0</v>
      </c>
      <c r="AA1675" s="135">
        <f t="array" ref="AA1675">SUM(($D1675=AA$25)*($G1675="CM")*(H1675+I1675+J1675+K1675+L1675+N1675))</f>
        <v>0</v>
      </c>
      <c r="AB1675" s="135">
        <f t="array" ref="AB1675">SUM(($D1675=AA$25)*($G1675&lt;&gt;"CM")*(H1675+I1675+J1675+K1675+L1675+N1675))</f>
        <v>0</v>
      </c>
    </row>
    <row r="1676" spans="1:28" ht="15.75" thickBot="1" x14ac:dyDescent="0.3">
      <c r="A1676" s="18" t="s">
        <v>22</v>
      </c>
      <c r="B1676" s="18" t="s">
        <v>22</v>
      </c>
      <c r="C1676" s="18" t="s">
        <v>223</v>
      </c>
      <c r="D1676" s="27" t="s">
        <v>271</v>
      </c>
      <c r="E1676" s="18" t="s">
        <v>224</v>
      </c>
      <c r="F1676" s="19">
        <v>42800</v>
      </c>
      <c r="G1676" s="27" t="s">
        <v>274</v>
      </c>
      <c r="H1676" s="21"/>
      <c r="I1676" s="21"/>
      <c r="J1676" s="23">
        <v>5.49</v>
      </c>
      <c r="K1676" s="21"/>
      <c r="L1676" s="21"/>
      <c r="M1676" s="21"/>
      <c r="N1676" s="21"/>
      <c r="O1676" s="23">
        <v>0.01</v>
      </c>
      <c r="P1676" s="23">
        <v>-0.02</v>
      </c>
      <c r="Q1676" s="28">
        <f t="shared" si="52"/>
        <v>-0.01</v>
      </c>
      <c r="R1676" s="23">
        <v>0.3</v>
      </c>
      <c r="S1676" s="21"/>
      <c r="T1676" s="28">
        <f t="shared" si="53"/>
        <v>0.3</v>
      </c>
      <c r="U1676" s="21"/>
      <c r="W1676" s="135">
        <f t="array" ref="W1676">SUM(($D1676=W$25)*($G1676="CM")*($H1676:$P1676))</f>
        <v>0</v>
      </c>
      <c r="X1676" s="135">
        <f t="array" ref="X1676">SUM(($D1676=W$25)*($G1676&lt;&gt;"CM")*($H1676:$P1676))</f>
        <v>5.48</v>
      </c>
      <c r="AA1676" s="135">
        <f t="array" ref="AA1676">SUM(($D1676=AA$25)*($G1676="CM")*(H1676+I1676+J1676+K1676+L1676+N1676))</f>
        <v>0</v>
      </c>
      <c r="AB1676" s="135">
        <f t="array" ref="AB1676">SUM(($D1676=AA$25)*($G1676&lt;&gt;"CM")*(H1676+I1676+J1676+K1676+L1676+N1676))</f>
        <v>0</v>
      </c>
    </row>
    <row r="1677" spans="1:28" ht="15.75" thickBot="1" x14ac:dyDescent="0.3">
      <c r="A1677" s="18" t="s">
        <v>22</v>
      </c>
      <c r="B1677" s="18" t="s">
        <v>22</v>
      </c>
      <c r="C1677" s="18" t="s">
        <v>223</v>
      </c>
      <c r="D1677" s="27" t="s">
        <v>271</v>
      </c>
      <c r="E1677" s="18" t="s">
        <v>224</v>
      </c>
      <c r="F1677" s="19">
        <v>42830</v>
      </c>
      <c r="G1677" s="27" t="s">
        <v>273</v>
      </c>
      <c r="H1677" s="20"/>
      <c r="I1677" s="20"/>
      <c r="J1677" s="22">
        <v>471</v>
      </c>
      <c r="K1677" s="20"/>
      <c r="L1677" s="20"/>
      <c r="M1677" s="20"/>
      <c r="N1677" s="20"/>
      <c r="O1677" s="22">
        <v>-6.69</v>
      </c>
      <c r="P1677" s="22">
        <v>-0.53</v>
      </c>
      <c r="Q1677" s="28">
        <f t="shared" si="52"/>
        <v>-7.2200000000000006</v>
      </c>
      <c r="R1677" s="22">
        <v>30.75</v>
      </c>
      <c r="S1677" s="20"/>
      <c r="T1677" s="28">
        <f t="shared" si="53"/>
        <v>30.75</v>
      </c>
      <c r="U1677" s="20"/>
      <c r="W1677" s="135">
        <f t="array" ref="W1677">SUM(($D1677=W$25)*($G1677="CM")*($H1677:$P1677))</f>
        <v>463.78000000000003</v>
      </c>
      <c r="X1677" s="135">
        <f t="array" ref="X1677">SUM(($D1677=W$25)*($G1677&lt;&gt;"CM")*($H1677:$P1677))</f>
        <v>0</v>
      </c>
      <c r="AA1677" s="135">
        <f t="array" ref="AA1677">SUM(($D1677=AA$25)*($G1677="CM")*(H1677+I1677+J1677+K1677+L1677+N1677))</f>
        <v>0</v>
      </c>
      <c r="AB1677" s="135">
        <f t="array" ref="AB1677">SUM(($D1677=AA$25)*($G1677&lt;&gt;"CM")*(H1677+I1677+J1677+K1677+L1677+N1677))</f>
        <v>0</v>
      </c>
    </row>
    <row r="1678" spans="1:28" ht="15.75" thickBot="1" x14ac:dyDescent="0.3">
      <c r="A1678" s="18" t="s">
        <v>22</v>
      </c>
      <c r="B1678" s="18" t="s">
        <v>22</v>
      </c>
      <c r="C1678" s="18" t="s">
        <v>223</v>
      </c>
      <c r="D1678" s="27" t="s">
        <v>271</v>
      </c>
      <c r="E1678" s="18" t="s">
        <v>224</v>
      </c>
      <c r="F1678" s="19">
        <v>42831</v>
      </c>
      <c r="G1678" s="27" t="s">
        <v>273</v>
      </c>
      <c r="H1678" s="21"/>
      <c r="I1678" s="21"/>
      <c r="J1678" s="23">
        <v>23.55</v>
      </c>
      <c r="K1678" s="21"/>
      <c r="L1678" s="21"/>
      <c r="M1678" s="21"/>
      <c r="N1678" s="21"/>
      <c r="O1678" s="23">
        <v>-0.32</v>
      </c>
      <c r="P1678" s="23">
        <v>-0.02</v>
      </c>
      <c r="Q1678" s="28">
        <f t="shared" si="52"/>
        <v>-0.34</v>
      </c>
      <c r="R1678" s="23">
        <v>1.54</v>
      </c>
      <c r="S1678" s="21"/>
      <c r="T1678" s="28">
        <f t="shared" si="53"/>
        <v>1.54</v>
      </c>
      <c r="U1678" s="21"/>
      <c r="W1678" s="135">
        <f t="array" ref="W1678">SUM(($D1678=W$25)*($G1678="CM")*($H1678:$P1678))</f>
        <v>23.21</v>
      </c>
      <c r="X1678" s="135">
        <f t="array" ref="X1678">SUM(($D1678=W$25)*($G1678&lt;&gt;"CM")*($H1678:$P1678))</f>
        <v>0</v>
      </c>
      <c r="AA1678" s="135">
        <f t="array" ref="AA1678">SUM(($D1678=AA$25)*($G1678="CM")*(H1678+I1678+J1678+K1678+L1678+N1678))</f>
        <v>0</v>
      </c>
      <c r="AB1678" s="135">
        <f t="array" ref="AB1678">SUM(($D1678=AA$25)*($G1678&lt;&gt;"CM")*(H1678+I1678+J1678+K1678+L1678+N1678))</f>
        <v>0</v>
      </c>
    </row>
    <row r="1679" spans="1:28" ht="15.75" thickBot="1" x14ac:dyDescent="0.3">
      <c r="A1679" s="18" t="s">
        <v>22</v>
      </c>
      <c r="B1679" s="18" t="s">
        <v>22</v>
      </c>
      <c r="C1679" s="18" t="s">
        <v>223</v>
      </c>
      <c r="D1679" s="27" t="s">
        <v>271</v>
      </c>
      <c r="E1679" s="18" t="s">
        <v>224</v>
      </c>
      <c r="F1679" s="19">
        <v>42832</v>
      </c>
      <c r="G1679" s="27" t="s">
        <v>273</v>
      </c>
      <c r="H1679" s="20"/>
      <c r="I1679" s="20"/>
      <c r="J1679" s="22">
        <v>70.650000000000006</v>
      </c>
      <c r="K1679" s="20"/>
      <c r="L1679" s="20"/>
      <c r="M1679" s="20"/>
      <c r="N1679" s="20"/>
      <c r="O1679" s="22">
        <v>-0.93</v>
      </c>
      <c r="P1679" s="22">
        <v>-7.0000000000000007E-2</v>
      </c>
      <c r="Q1679" s="28">
        <f t="shared" si="52"/>
        <v>-1</v>
      </c>
      <c r="R1679" s="22">
        <v>4.62</v>
      </c>
      <c r="S1679" s="20"/>
      <c r="T1679" s="28">
        <f t="shared" si="53"/>
        <v>4.62</v>
      </c>
      <c r="U1679" s="20"/>
      <c r="W1679" s="135">
        <f t="array" ref="W1679">SUM(($D1679=W$25)*($G1679="CM")*($H1679:$P1679))</f>
        <v>69.650000000000006</v>
      </c>
      <c r="X1679" s="135">
        <f t="array" ref="X1679">SUM(($D1679=W$25)*($G1679&lt;&gt;"CM")*($H1679:$P1679))</f>
        <v>0</v>
      </c>
      <c r="AA1679" s="135">
        <f t="array" ref="AA1679">SUM(($D1679=AA$25)*($G1679="CM")*(H1679+I1679+J1679+K1679+L1679+N1679))</f>
        <v>0</v>
      </c>
      <c r="AB1679" s="135">
        <f t="array" ref="AB1679">SUM(($D1679=AA$25)*($G1679&lt;&gt;"CM")*(H1679+I1679+J1679+K1679+L1679+N1679))</f>
        <v>0</v>
      </c>
    </row>
    <row r="1680" spans="1:28" ht="15.75" thickBot="1" x14ac:dyDescent="0.3">
      <c r="A1680" s="18" t="s">
        <v>22</v>
      </c>
      <c r="B1680" s="18" t="s">
        <v>22</v>
      </c>
      <c r="C1680" s="18" t="s">
        <v>223</v>
      </c>
      <c r="D1680" s="27" t="s">
        <v>271</v>
      </c>
      <c r="E1680" s="18" t="s">
        <v>224</v>
      </c>
      <c r="F1680" s="19">
        <v>42833</v>
      </c>
      <c r="G1680" s="27" t="s">
        <v>273</v>
      </c>
      <c r="H1680" s="21"/>
      <c r="I1680" s="21"/>
      <c r="J1680" s="23">
        <v>47.1</v>
      </c>
      <c r="K1680" s="21"/>
      <c r="L1680" s="21"/>
      <c r="M1680" s="21"/>
      <c r="N1680" s="21"/>
      <c r="O1680" s="23">
        <v>-0.62</v>
      </c>
      <c r="P1680" s="23">
        <v>-0.05</v>
      </c>
      <c r="Q1680" s="28">
        <f t="shared" si="52"/>
        <v>-0.67</v>
      </c>
      <c r="R1680" s="23">
        <v>3.08</v>
      </c>
      <c r="S1680" s="21"/>
      <c r="T1680" s="28">
        <f t="shared" si="53"/>
        <v>3.08</v>
      </c>
      <c r="U1680" s="21"/>
      <c r="W1680" s="135">
        <f t="array" ref="W1680">SUM(($D1680=W$25)*($G1680="CM")*($H1680:$P1680))</f>
        <v>46.430000000000007</v>
      </c>
      <c r="X1680" s="135">
        <f t="array" ref="X1680">SUM(($D1680=W$25)*($G1680&lt;&gt;"CM")*($H1680:$P1680))</f>
        <v>0</v>
      </c>
      <c r="AA1680" s="135">
        <f t="array" ref="AA1680">SUM(($D1680=AA$25)*($G1680="CM")*(H1680+I1680+J1680+K1680+L1680+N1680))</f>
        <v>0</v>
      </c>
      <c r="AB1680" s="135">
        <f t="array" ref="AB1680">SUM(($D1680=AA$25)*($G1680&lt;&gt;"CM")*(H1680+I1680+J1680+K1680+L1680+N1680))</f>
        <v>0</v>
      </c>
    </row>
    <row r="1681" spans="1:28" ht="15.75" thickBot="1" x14ac:dyDescent="0.3">
      <c r="A1681" s="18" t="s">
        <v>22</v>
      </c>
      <c r="B1681" s="18" t="s">
        <v>22</v>
      </c>
      <c r="C1681" s="18" t="s">
        <v>223</v>
      </c>
      <c r="D1681" s="27" t="s">
        <v>271</v>
      </c>
      <c r="E1681" s="18" t="s">
        <v>224</v>
      </c>
      <c r="F1681" s="19">
        <v>42835</v>
      </c>
      <c r="G1681" s="27" t="s">
        <v>273</v>
      </c>
      <c r="H1681" s="20"/>
      <c r="I1681" s="20"/>
      <c r="J1681" s="22">
        <v>211.95</v>
      </c>
      <c r="K1681" s="20"/>
      <c r="L1681" s="20"/>
      <c r="M1681" s="20"/>
      <c r="N1681" s="20"/>
      <c r="O1681" s="22">
        <v>-2.94</v>
      </c>
      <c r="P1681" s="22">
        <v>-0.23</v>
      </c>
      <c r="Q1681" s="28">
        <f t="shared" si="52"/>
        <v>-3.17</v>
      </c>
      <c r="R1681" s="22">
        <v>13.84</v>
      </c>
      <c r="S1681" s="20"/>
      <c r="T1681" s="28">
        <f t="shared" si="53"/>
        <v>13.84</v>
      </c>
      <c r="U1681" s="20"/>
      <c r="W1681" s="135">
        <f t="array" ref="W1681">SUM(($D1681=W$25)*($G1681="CM")*($H1681:$P1681))</f>
        <v>208.78</v>
      </c>
      <c r="X1681" s="135">
        <f t="array" ref="X1681">SUM(($D1681=W$25)*($G1681&lt;&gt;"CM")*($H1681:$P1681))</f>
        <v>0</v>
      </c>
      <c r="AA1681" s="135">
        <f t="array" ref="AA1681">SUM(($D1681=AA$25)*($G1681="CM")*(H1681+I1681+J1681+K1681+L1681+N1681))</f>
        <v>0</v>
      </c>
      <c r="AB1681" s="135">
        <f t="array" ref="AB1681">SUM(($D1681=AA$25)*($G1681&lt;&gt;"CM")*(H1681+I1681+J1681+K1681+L1681+N1681))</f>
        <v>0</v>
      </c>
    </row>
    <row r="1682" spans="1:28" ht="15.75" thickBot="1" x14ac:dyDescent="0.3">
      <c r="A1682" s="18" t="s">
        <v>22</v>
      </c>
      <c r="B1682" s="18" t="s">
        <v>22</v>
      </c>
      <c r="C1682" s="18" t="s">
        <v>223</v>
      </c>
      <c r="D1682" s="27" t="s">
        <v>271</v>
      </c>
      <c r="E1682" s="18" t="s">
        <v>224</v>
      </c>
      <c r="F1682" s="19">
        <v>42839</v>
      </c>
      <c r="G1682" s="27" t="s">
        <v>273</v>
      </c>
      <c r="H1682" s="21"/>
      <c r="I1682" s="21"/>
      <c r="J1682" s="23">
        <v>70.650000000000006</v>
      </c>
      <c r="K1682" s="21"/>
      <c r="L1682" s="21"/>
      <c r="M1682" s="21"/>
      <c r="N1682" s="21"/>
      <c r="O1682" s="23">
        <v>-0.98</v>
      </c>
      <c r="P1682" s="23">
        <v>-0.08</v>
      </c>
      <c r="Q1682" s="28">
        <f t="shared" si="52"/>
        <v>-1.06</v>
      </c>
      <c r="R1682" s="23">
        <v>4.62</v>
      </c>
      <c r="S1682" s="21"/>
      <c r="T1682" s="28">
        <f t="shared" si="53"/>
        <v>4.62</v>
      </c>
      <c r="U1682" s="21"/>
      <c r="W1682" s="135">
        <f t="array" ref="W1682">SUM(($D1682=W$25)*($G1682="CM")*($H1682:$P1682))</f>
        <v>69.59</v>
      </c>
      <c r="X1682" s="135">
        <f t="array" ref="X1682">SUM(($D1682=W$25)*($G1682&lt;&gt;"CM")*($H1682:$P1682))</f>
        <v>0</v>
      </c>
      <c r="AA1682" s="135">
        <f t="array" ref="AA1682">SUM(($D1682=AA$25)*($G1682="CM")*(H1682+I1682+J1682+K1682+L1682+N1682))</f>
        <v>0</v>
      </c>
      <c r="AB1682" s="135">
        <f t="array" ref="AB1682">SUM(($D1682=AA$25)*($G1682&lt;&gt;"CM")*(H1682+I1682+J1682+K1682+L1682+N1682))</f>
        <v>0</v>
      </c>
    </row>
    <row r="1683" spans="1:28" ht="15.75" thickBot="1" x14ac:dyDescent="0.3">
      <c r="A1683" s="18" t="s">
        <v>22</v>
      </c>
      <c r="B1683" s="18" t="s">
        <v>22</v>
      </c>
      <c r="C1683" s="18" t="s">
        <v>223</v>
      </c>
      <c r="D1683" s="27" t="s">
        <v>271</v>
      </c>
      <c r="E1683" s="18" t="s">
        <v>224</v>
      </c>
      <c r="F1683" s="19">
        <v>42841</v>
      </c>
      <c r="G1683" s="27" t="s">
        <v>273</v>
      </c>
      <c r="H1683" s="20"/>
      <c r="I1683" s="20"/>
      <c r="J1683" s="22">
        <v>94.2</v>
      </c>
      <c r="K1683" s="20"/>
      <c r="L1683" s="20"/>
      <c r="M1683" s="20"/>
      <c r="N1683" s="20"/>
      <c r="O1683" s="22">
        <v>-1.23</v>
      </c>
      <c r="P1683" s="22">
        <v>-0.09</v>
      </c>
      <c r="Q1683" s="28">
        <f t="shared" si="52"/>
        <v>-1.32</v>
      </c>
      <c r="R1683" s="22">
        <v>6.16</v>
      </c>
      <c r="S1683" s="20"/>
      <c r="T1683" s="28">
        <f t="shared" si="53"/>
        <v>6.16</v>
      </c>
      <c r="U1683" s="20"/>
      <c r="W1683" s="135">
        <f t="array" ref="W1683">SUM(($D1683=W$25)*($G1683="CM")*($H1683:$P1683))</f>
        <v>92.88</v>
      </c>
      <c r="X1683" s="135">
        <f t="array" ref="X1683">SUM(($D1683=W$25)*($G1683&lt;&gt;"CM")*($H1683:$P1683))</f>
        <v>0</v>
      </c>
      <c r="AA1683" s="135">
        <f t="array" ref="AA1683">SUM(($D1683=AA$25)*($G1683="CM")*(H1683+I1683+J1683+K1683+L1683+N1683))</f>
        <v>0</v>
      </c>
      <c r="AB1683" s="135">
        <f t="array" ref="AB1683">SUM(($D1683=AA$25)*($G1683&lt;&gt;"CM")*(H1683+I1683+J1683+K1683+L1683+N1683))</f>
        <v>0</v>
      </c>
    </row>
    <row r="1684" spans="1:28" ht="15.75" thickBot="1" x14ac:dyDescent="0.3">
      <c r="A1684" s="18" t="s">
        <v>22</v>
      </c>
      <c r="B1684" s="18" t="s">
        <v>22</v>
      </c>
      <c r="C1684" s="18" t="s">
        <v>223</v>
      </c>
      <c r="D1684" s="27" t="s">
        <v>271</v>
      </c>
      <c r="E1684" s="18" t="s">
        <v>224</v>
      </c>
      <c r="F1684" s="19">
        <v>42843</v>
      </c>
      <c r="G1684" s="27" t="s">
        <v>273</v>
      </c>
      <c r="H1684" s="21"/>
      <c r="I1684" s="21"/>
      <c r="J1684" s="23">
        <v>47.1</v>
      </c>
      <c r="K1684" s="21"/>
      <c r="L1684" s="21"/>
      <c r="M1684" s="21"/>
      <c r="N1684" s="21"/>
      <c r="O1684" s="23">
        <v>-0.62</v>
      </c>
      <c r="P1684" s="23">
        <v>-0.04</v>
      </c>
      <c r="Q1684" s="28">
        <f t="shared" si="52"/>
        <v>-0.66</v>
      </c>
      <c r="R1684" s="23">
        <v>3.08</v>
      </c>
      <c r="S1684" s="21"/>
      <c r="T1684" s="28">
        <f t="shared" si="53"/>
        <v>3.08</v>
      </c>
      <c r="U1684" s="21"/>
      <c r="W1684" s="135">
        <f t="array" ref="W1684">SUM(($D1684=W$25)*($G1684="CM")*($H1684:$P1684))</f>
        <v>46.440000000000005</v>
      </c>
      <c r="X1684" s="135">
        <f t="array" ref="X1684">SUM(($D1684=W$25)*($G1684&lt;&gt;"CM")*($H1684:$P1684))</f>
        <v>0</v>
      </c>
      <c r="AA1684" s="135">
        <f t="array" ref="AA1684">SUM(($D1684=AA$25)*($G1684="CM")*(H1684+I1684+J1684+K1684+L1684+N1684))</f>
        <v>0</v>
      </c>
      <c r="AB1684" s="135">
        <f t="array" ref="AB1684">SUM(($D1684=AA$25)*($G1684&lt;&gt;"CM")*(H1684+I1684+J1684+K1684+L1684+N1684))</f>
        <v>0</v>
      </c>
    </row>
    <row r="1685" spans="1:28" ht="15.75" thickBot="1" x14ac:dyDescent="0.3">
      <c r="A1685" s="18" t="s">
        <v>22</v>
      </c>
      <c r="B1685" s="18" t="s">
        <v>22</v>
      </c>
      <c r="C1685" s="18" t="s">
        <v>223</v>
      </c>
      <c r="D1685" s="27" t="s">
        <v>271</v>
      </c>
      <c r="E1685" s="18" t="s">
        <v>224</v>
      </c>
      <c r="F1685" s="19">
        <v>42844</v>
      </c>
      <c r="G1685" s="27" t="s">
        <v>273</v>
      </c>
      <c r="H1685" s="20"/>
      <c r="I1685" s="20"/>
      <c r="J1685" s="22">
        <v>94.2</v>
      </c>
      <c r="K1685" s="20"/>
      <c r="L1685" s="20"/>
      <c r="M1685" s="20"/>
      <c r="N1685" s="20"/>
      <c r="O1685" s="22">
        <v>-1.29</v>
      </c>
      <c r="P1685" s="22">
        <v>-0.1</v>
      </c>
      <c r="Q1685" s="28">
        <f t="shared" si="52"/>
        <v>-1.3900000000000001</v>
      </c>
      <c r="R1685" s="22">
        <v>6.15</v>
      </c>
      <c r="S1685" s="20"/>
      <c r="T1685" s="28">
        <f t="shared" si="53"/>
        <v>6.15</v>
      </c>
      <c r="U1685" s="20"/>
      <c r="W1685" s="135">
        <f t="array" ref="W1685">SUM(($D1685=W$25)*($G1685="CM")*($H1685:$P1685))</f>
        <v>92.81</v>
      </c>
      <c r="X1685" s="135">
        <f t="array" ref="X1685">SUM(($D1685=W$25)*($G1685&lt;&gt;"CM")*($H1685:$P1685))</f>
        <v>0</v>
      </c>
      <c r="AA1685" s="135">
        <f t="array" ref="AA1685">SUM(($D1685=AA$25)*($G1685="CM")*(H1685+I1685+J1685+K1685+L1685+N1685))</f>
        <v>0</v>
      </c>
      <c r="AB1685" s="135">
        <f t="array" ref="AB1685">SUM(($D1685=AA$25)*($G1685&lt;&gt;"CM")*(H1685+I1685+J1685+K1685+L1685+N1685))</f>
        <v>0</v>
      </c>
    </row>
    <row r="1686" spans="1:28" ht="15.75" thickBot="1" x14ac:dyDescent="0.3">
      <c r="A1686" s="18" t="s">
        <v>22</v>
      </c>
      <c r="B1686" s="18" t="s">
        <v>22</v>
      </c>
      <c r="C1686" s="18" t="s">
        <v>223</v>
      </c>
      <c r="D1686" s="27" t="s">
        <v>271</v>
      </c>
      <c r="E1686" s="18" t="s">
        <v>224</v>
      </c>
      <c r="F1686" s="19">
        <v>42845</v>
      </c>
      <c r="G1686" s="27" t="s">
        <v>273</v>
      </c>
      <c r="H1686" s="21"/>
      <c r="I1686" s="21"/>
      <c r="J1686" s="23">
        <v>282.60000000000002</v>
      </c>
      <c r="K1686" s="21"/>
      <c r="L1686" s="21"/>
      <c r="M1686" s="21"/>
      <c r="N1686" s="21"/>
      <c r="O1686" s="23">
        <v>-3.84</v>
      </c>
      <c r="P1686" s="23">
        <v>-0.3</v>
      </c>
      <c r="Q1686" s="28">
        <f t="shared" si="52"/>
        <v>-4.1399999999999997</v>
      </c>
      <c r="R1686" s="23">
        <v>18.46</v>
      </c>
      <c r="S1686" s="21"/>
      <c r="T1686" s="28">
        <f t="shared" si="53"/>
        <v>18.46</v>
      </c>
      <c r="U1686" s="21"/>
      <c r="W1686" s="135">
        <f t="array" ref="W1686">SUM(($D1686=W$25)*($G1686="CM")*($H1686:$P1686))</f>
        <v>278.46000000000004</v>
      </c>
      <c r="X1686" s="135">
        <f t="array" ref="X1686">SUM(($D1686=W$25)*($G1686&lt;&gt;"CM")*($H1686:$P1686))</f>
        <v>0</v>
      </c>
      <c r="AA1686" s="135">
        <f t="array" ref="AA1686">SUM(($D1686=AA$25)*($G1686="CM")*(H1686+I1686+J1686+K1686+L1686+N1686))</f>
        <v>0</v>
      </c>
      <c r="AB1686" s="135">
        <f t="array" ref="AB1686">SUM(($D1686=AA$25)*($G1686&lt;&gt;"CM")*(H1686+I1686+J1686+K1686+L1686+N1686))</f>
        <v>0</v>
      </c>
    </row>
    <row r="1687" spans="1:28" ht="15.75" thickBot="1" x14ac:dyDescent="0.3">
      <c r="A1687" s="18" t="s">
        <v>22</v>
      </c>
      <c r="B1687" s="18" t="s">
        <v>22</v>
      </c>
      <c r="C1687" s="18" t="s">
        <v>225</v>
      </c>
      <c r="D1687" s="27" t="s">
        <v>271</v>
      </c>
      <c r="E1687" s="18" t="s">
        <v>226</v>
      </c>
      <c r="F1687" s="19">
        <v>42833</v>
      </c>
      <c r="G1687" s="27" t="s">
        <v>273</v>
      </c>
      <c r="H1687" s="20"/>
      <c r="I1687" s="20"/>
      <c r="J1687" s="22">
        <v>108.45</v>
      </c>
      <c r="K1687" s="20"/>
      <c r="L1687" s="20"/>
      <c r="M1687" s="20"/>
      <c r="N1687" s="20"/>
      <c r="O1687" s="22">
        <v>-0.59</v>
      </c>
      <c r="P1687" s="22">
        <v>-0.05</v>
      </c>
      <c r="Q1687" s="28">
        <f t="shared" si="52"/>
        <v>-0.64</v>
      </c>
      <c r="R1687" s="22">
        <v>7.15</v>
      </c>
      <c r="S1687" s="20"/>
      <c r="T1687" s="28">
        <f t="shared" si="53"/>
        <v>7.15</v>
      </c>
      <c r="U1687" s="20"/>
      <c r="W1687" s="135">
        <f t="array" ref="W1687">SUM(($D1687=W$25)*($G1687="CM")*($H1687:$P1687))</f>
        <v>107.81</v>
      </c>
      <c r="X1687" s="135">
        <f t="array" ref="X1687">SUM(($D1687=W$25)*($G1687&lt;&gt;"CM")*($H1687:$P1687))</f>
        <v>0</v>
      </c>
      <c r="AA1687" s="135">
        <f t="array" ref="AA1687">SUM(($D1687=AA$25)*($G1687="CM")*(H1687+I1687+J1687+K1687+L1687+N1687))</f>
        <v>0</v>
      </c>
      <c r="AB1687" s="135">
        <f t="array" ref="AB1687">SUM(($D1687=AA$25)*($G1687&lt;&gt;"CM")*(H1687+I1687+J1687+K1687+L1687+N1687))</f>
        <v>0</v>
      </c>
    </row>
    <row r="1688" spans="1:28" ht="15.75" thickBot="1" x14ac:dyDescent="0.3">
      <c r="A1688" s="18" t="s">
        <v>22</v>
      </c>
      <c r="B1688" s="18" t="s">
        <v>22</v>
      </c>
      <c r="C1688" s="18" t="s">
        <v>225</v>
      </c>
      <c r="D1688" s="27" t="s">
        <v>271</v>
      </c>
      <c r="E1688" s="18" t="s">
        <v>226</v>
      </c>
      <c r="F1688" s="19">
        <v>42835</v>
      </c>
      <c r="G1688" s="27" t="s">
        <v>273</v>
      </c>
      <c r="H1688" s="21"/>
      <c r="I1688" s="21"/>
      <c r="J1688" s="23">
        <v>130.13999999999999</v>
      </c>
      <c r="K1688" s="21"/>
      <c r="L1688" s="21"/>
      <c r="M1688" s="21"/>
      <c r="N1688" s="21"/>
      <c r="O1688" s="23">
        <v>-0.75</v>
      </c>
      <c r="P1688" s="23">
        <v>-0.06</v>
      </c>
      <c r="Q1688" s="28">
        <f t="shared" si="52"/>
        <v>-0.81</v>
      </c>
      <c r="R1688" s="23">
        <v>8.57</v>
      </c>
      <c r="S1688" s="21"/>
      <c r="T1688" s="28">
        <f t="shared" si="53"/>
        <v>8.57</v>
      </c>
      <c r="U1688" s="21"/>
      <c r="W1688" s="135">
        <f t="array" ref="W1688">SUM(($D1688=W$25)*($G1688="CM")*($H1688:$P1688))</f>
        <v>129.32999999999998</v>
      </c>
      <c r="X1688" s="135">
        <f t="array" ref="X1688">SUM(($D1688=W$25)*($G1688&lt;&gt;"CM")*($H1688:$P1688))</f>
        <v>0</v>
      </c>
      <c r="AA1688" s="135">
        <f t="array" ref="AA1688">SUM(($D1688=AA$25)*($G1688="CM")*(H1688+I1688+J1688+K1688+L1688+N1688))</f>
        <v>0</v>
      </c>
      <c r="AB1688" s="135">
        <f t="array" ref="AB1688">SUM(($D1688=AA$25)*($G1688&lt;&gt;"CM")*(H1688+I1688+J1688+K1688+L1688+N1688))</f>
        <v>0</v>
      </c>
    </row>
    <row r="1689" spans="1:28" ht="15.75" thickBot="1" x14ac:dyDescent="0.3">
      <c r="A1689" s="18" t="s">
        <v>22</v>
      </c>
      <c r="B1689" s="18" t="s">
        <v>22</v>
      </c>
      <c r="C1689" s="18" t="s">
        <v>225</v>
      </c>
      <c r="D1689" s="27" t="s">
        <v>271</v>
      </c>
      <c r="E1689" s="18" t="s">
        <v>226</v>
      </c>
      <c r="F1689" s="19">
        <v>42837</v>
      </c>
      <c r="G1689" s="27" t="s">
        <v>273</v>
      </c>
      <c r="H1689" s="20"/>
      <c r="I1689" s="20"/>
      <c r="J1689" s="22">
        <v>43.38</v>
      </c>
      <c r="K1689" s="20"/>
      <c r="L1689" s="20"/>
      <c r="M1689" s="20"/>
      <c r="N1689" s="20"/>
      <c r="O1689" s="22">
        <v>-0.23</v>
      </c>
      <c r="P1689" s="22">
        <v>-0.02</v>
      </c>
      <c r="Q1689" s="28">
        <f t="shared" si="52"/>
        <v>-0.25</v>
      </c>
      <c r="R1689" s="22">
        <v>2.86</v>
      </c>
      <c r="S1689" s="20"/>
      <c r="T1689" s="28">
        <f t="shared" si="53"/>
        <v>2.86</v>
      </c>
      <c r="U1689" s="20"/>
      <c r="W1689" s="135">
        <f t="array" ref="W1689">SUM(($D1689=W$25)*($G1689="CM")*($H1689:$P1689))</f>
        <v>43.13</v>
      </c>
      <c r="X1689" s="135">
        <f t="array" ref="X1689">SUM(($D1689=W$25)*($G1689&lt;&gt;"CM")*($H1689:$P1689))</f>
        <v>0</v>
      </c>
      <c r="AA1689" s="135">
        <f t="array" ref="AA1689">SUM(($D1689=AA$25)*($G1689="CM")*(H1689+I1689+J1689+K1689+L1689+N1689))</f>
        <v>0</v>
      </c>
      <c r="AB1689" s="135">
        <f t="array" ref="AB1689">SUM(($D1689=AA$25)*($G1689&lt;&gt;"CM")*(H1689+I1689+J1689+K1689+L1689+N1689))</f>
        <v>0</v>
      </c>
    </row>
    <row r="1690" spans="1:28" ht="15.75" thickBot="1" x14ac:dyDescent="0.3">
      <c r="A1690" s="18" t="s">
        <v>22</v>
      </c>
      <c r="B1690" s="18" t="s">
        <v>22</v>
      </c>
      <c r="C1690" s="18" t="s">
        <v>225</v>
      </c>
      <c r="D1690" s="27" t="s">
        <v>271</v>
      </c>
      <c r="E1690" s="18" t="s">
        <v>226</v>
      </c>
      <c r="F1690" s="19">
        <v>42838</v>
      </c>
      <c r="G1690" s="27" t="s">
        <v>273</v>
      </c>
      <c r="H1690" s="21"/>
      <c r="I1690" s="21"/>
      <c r="J1690" s="23">
        <v>21.69</v>
      </c>
      <c r="K1690" s="21"/>
      <c r="L1690" s="21"/>
      <c r="M1690" s="21"/>
      <c r="N1690" s="21"/>
      <c r="O1690" s="23">
        <v>-0.11</v>
      </c>
      <c r="P1690" s="23">
        <v>-0.01</v>
      </c>
      <c r="Q1690" s="28">
        <f t="shared" si="52"/>
        <v>-0.12</v>
      </c>
      <c r="R1690" s="23">
        <v>1.43</v>
      </c>
      <c r="S1690" s="21"/>
      <c r="T1690" s="28">
        <f t="shared" si="53"/>
        <v>1.43</v>
      </c>
      <c r="U1690" s="21"/>
      <c r="W1690" s="135">
        <f t="array" ref="W1690">SUM(($D1690=W$25)*($G1690="CM")*($H1690:$P1690))</f>
        <v>21.57</v>
      </c>
      <c r="X1690" s="135">
        <f t="array" ref="X1690">SUM(($D1690=W$25)*($G1690&lt;&gt;"CM")*($H1690:$P1690))</f>
        <v>0</v>
      </c>
      <c r="AA1690" s="135">
        <f t="array" ref="AA1690">SUM(($D1690=AA$25)*($G1690="CM")*(H1690+I1690+J1690+K1690+L1690+N1690))</f>
        <v>0</v>
      </c>
      <c r="AB1690" s="135">
        <f t="array" ref="AB1690">SUM(($D1690=AA$25)*($G1690&lt;&gt;"CM")*(H1690+I1690+J1690+K1690+L1690+N1690))</f>
        <v>0</v>
      </c>
    </row>
    <row r="1691" spans="1:28" ht="15.75" thickBot="1" x14ac:dyDescent="0.3">
      <c r="A1691" s="18" t="s">
        <v>22</v>
      </c>
      <c r="B1691" s="18" t="s">
        <v>22</v>
      </c>
      <c r="C1691" s="18" t="s">
        <v>225</v>
      </c>
      <c r="D1691" s="27" t="s">
        <v>271</v>
      </c>
      <c r="E1691" s="18" t="s">
        <v>226</v>
      </c>
      <c r="F1691" s="19">
        <v>42839</v>
      </c>
      <c r="G1691" s="27" t="s">
        <v>273</v>
      </c>
      <c r="H1691" s="20"/>
      <c r="I1691" s="20"/>
      <c r="J1691" s="22">
        <v>21.69</v>
      </c>
      <c r="K1691" s="20"/>
      <c r="L1691" s="20"/>
      <c r="M1691" s="20"/>
      <c r="N1691" s="20"/>
      <c r="O1691" s="22">
        <v>-0.13</v>
      </c>
      <c r="P1691" s="22">
        <v>-0.01</v>
      </c>
      <c r="Q1691" s="28">
        <f t="shared" si="52"/>
        <v>-0.14000000000000001</v>
      </c>
      <c r="R1691" s="22">
        <v>1.43</v>
      </c>
      <c r="S1691" s="20"/>
      <c r="T1691" s="28">
        <f t="shared" si="53"/>
        <v>1.43</v>
      </c>
      <c r="U1691" s="20"/>
      <c r="W1691" s="135">
        <f t="array" ref="W1691">SUM(($D1691=W$25)*($G1691="CM")*($H1691:$P1691))</f>
        <v>21.55</v>
      </c>
      <c r="X1691" s="135">
        <f t="array" ref="X1691">SUM(($D1691=W$25)*($G1691&lt;&gt;"CM")*($H1691:$P1691))</f>
        <v>0</v>
      </c>
      <c r="AA1691" s="135">
        <f t="array" ref="AA1691">SUM(($D1691=AA$25)*($G1691="CM")*(H1691+I1691+J1691+K1691+L1691+N1691))</f>
        <v>0</v>
      </c>
      <c r="AB1691" s="135">
        <f t="array" ref="AB1691">SUM(($D1691=AA$25)*($G1691&lt;&gt;"CM")*(H1691+I1691+J1691+K1691+L1691+N1691))</f>
        <v>0</v>
      </c>
    </row>
    <row r="1692" spans="1:28" ht="15.75" thickBot="1" x14ac:dyDescent="0.3">
      <c r="A1692" s="18" t="s">
        <v>22</v>
      </c>
      <c r="B1692" s="18" t="s">
        <v>22</v>
      </c>
      <c r="C1692" s="18" t="s">
        <v>225</v>
      </c>
      <c r="D1692" s="27" t="s">
        <v>271</v>
      </c>
      <c r="E1692" s="18" t="s">
        <v>226</v>
      </c>
      <c r="F1692" s="19">
        <v>42840</v>
      </c>
      <c r="G1692" s="27" t="s">
        <v>273</v>
      </c>
      <c r="H1692" s="21"/>
      <c r="I1692" s="21"/>
      <c r="J1692" s="23">
        <v>173.52</v>
      </c>
      <c r="K1692" s="21"/>
      <c r="L1692" s="21"/>
      <c r="M1692" s="21"/>
      <c r="N1692" s="21"/>
      <c r="O1692" s="23">
        <v>-1.01</v>
      </c>
      <c r="P1692" s="23">
        <v>-0.08</v>
      </c>
      <c r="Q1692" s="28">
        <f t="shared" si="52"/>
        <v>-1.0900000000000001</v>
      </c>
      <c r="R1692" s="23">
        <v>11.43</v>
      </c>
      <c r="S1692" s="21"/>
      <c r="T1692" s="28">
        <f t="shared" si="53"/>
        <v>11.43</v>
      </c>
      <c r="U1692" s="21"/>
      <c r="W1692" s="135">
        <f t="array" ref="W1692">SUM(($D1692=W$25)*($G1692="CM")*($H1692:$P1692))</f>
        <v>172.43</v>
      </c>
      <c r="X1692" s="135">
        <f t="array" ref="X1692">SUM(($D1692=W$25)*($G1692&lt;&gt;"CM")*($H1692:$P1692))</f>
        <v>0</v>
      </c>
      <c r="AA1692" s="135">
        <f t="array" ref="AA1692">SUM(($D1692=AA$25)*($G1692="CM")*(H1692+I1692+J1692+K1692+L1692+N1692))</f>
        <v>0</v>
      </c>
      <c r="AB1692" s="135">
        <f t="array" ref="AB1692">SUM(($D1692=AA$25)*($G1692&lt;&gt;"CM")*(H1692+I1692+J1692+K1692+L1692+N1692))</f>
        <v>0</v>
      </c>
    </row>
    <row r="1693" spans="1:28" ht="15.75" thickBot="1" x14ac:dyDescent="0.3">
      <c r="A1693" s="18" t="s">
        <v>22</v>
      </c>
      <c r="B1693" s="18" t="s">
        <v>22</v>
      </c>
      <c r="C1693" s="18" t="s">
        <v>225</v>
      </c>
      <c r="D1693" s="27" t="s">
        <v>271</v>
      </c>
      <c r="E1693" s="18" t="s">
        <v>226</v>
      </c>
      <c r="F1693" s="19">
        <v>42842</v>
      </c>
      <c r="G1693" s="27" t="s">
        <v>273</v>
      </c>
      <c r="H1693" s="20"/>
      <c r="I1693" s="20"/>
      <c r="J1693" s="22">
        <v>21.69</v>
      </c>
      <c r="K1693" s="20"/>
      <c r="L1693" s="20"/>
      <c r="M1693" s="20"/>
      <c r="N1693" s="20"/>
      <c r="O1693" s="22">
        <v>-0.12</v>
      </c>
      <c r="P1693" s="22">
        <v>-0.01</v>
      </c>
      <c r="Q1693" s="28">
        <f t="shared" si="52"/>
        <v>-0.13</v>
      </c>
      <c r="R1693" s="22">
        <v>1.43</v>
      </c>
      <c r="S1693" s="20"/>
      <c r="T1693" s="28">
        <f t="shared" si="53"/>
        <v>1.43</v>
      </c>
      <c r="U1693" s="20"/>
      <c r="W1693" s="135">
        <f t="array" ref="W1693">SUM(($D1693=W$25)*($G1693="CM")*($H1693:$P1693))</f>
        <v>21.56</v>
      </c>
      <c r="X1693" s="135">
        <f t="array" ref="X1693">SUM(($D1693=W$25)*($G1693&lt;&gt;"CM")*($H1693:$P1693))</f>
        <v>0</v>
      </c>
      <c r="AA1693" s="135">
        <f t="array" ref="AA1693">SUM(($D1693=AA$25)*($G1693="CM")*(H1693+I1693+J1693+K1693+L1693+N1693))</f>
        <v>0</v>
      </c>
      <c r="AB1693" s="135">
        <f t="array" ref="AB1693">SUM(($D1693=AA$25)*($G1693&lt;&gt;"CM")*(H1693+I1693+J1693+K1693+L1693+N1693))</f>
        <v>0</v>
      </c>
    </row>
    <row r="1694" spans="1:28" ht="15.75" thickBot="1" x14ac:dyDescent="0.3">
      <c r="A1694" s="18" t="s">
        <v>22</v>
      </c>
      <c r="B1694" s="18" t="s">
        <v>22</v>
      </c>
      <c r="C1694" s="18" t="s">
        <v>225</v>
      </c>
      <c r="D1694" s="27" t="s">
        <v>271</v>
      </c>
      <c r="E1694" s="18" t="s">
        <v>226</v>
      </c>
      <c r="F1694" s="19">
        <v>42843</v>
      </c>
      <c r="G1694" s="27" t="s">
        <v>273</v>
      </c>
      <c r="H1694" s="21"/>
      <c r="I1694" s="21"/>
      <c r="J1694" s="23">
        <v>21.69</v>
      </c>
      <c r="K1694" s="21"/>
      <c r="L1694" s="21"/>
      <c r="M1694" s="21"/>
      <c r="N1694" s="21"/>
      <c r="O1694" s="23">
        <v>-0.11</v>
      </c>
      <c r="P1694" s="23">
        <v>-0.01</v>
      </c>
      <c r="Q1694" s="28">
        <f t="shared" si="52"/>
        <v>-0.12</v>
      </c>
      <c r="R1694" s="23">
        <v>1.43</v>
      </c>
      <c r="S1694" s="21"/>
      <c r="T1694" s="28">
        <f t="shared" si="53"/>
        <v>1.43</v>
      </c>
      <c r="U1694" s="21"/>
      <c r="W1694" s="135">
        <f t="array" ref="W1694">SUM(($D1694=W$25)*($G1694="CM")*($H1694:$P1694))</f>
        <v>21.57</v>
      </c>
      <c r="X1694" s="135">
        <f t="array" ref="X1694">SUM(($D1694=W$25)*($G1694&lt;&gt;"CM")*($H1694:$P1694))</f>
        <v>0</v>
      </c>
      <c r="AA1694" s="135">
        <f t="array" ref="AA1694">SUM(($D1694=AA$25)*($G1694="CM")*(H1694+I1694+J1694+K1694+L1694+N1694))</f>
        <v>0</v>
      </c>
      <c r="AB1694" s="135">
        <f t="array" ref="AB1694">SUM(($D1694=AA$25)*($G1694&lt;&gt;"CM")*(H1694+I1694+J1694+K1694+L1694+N1694))</f>
        <v>0</v>
      </c>
    </row>
    <row r="1695" spans="1:28" ht="15.75" thickBot="1" x14ac:dyDescent="0.3">
      <c r="A1695" s="18" t="s">
        <v>22</v>
      </c>
      <c r="B1695" s="18" t="s">
        <v>22</v>
      </c>
      <c r="C1695" s="18" t="s">
        <v>225</v>
      </c>
      <c r="D1695" s="27" t="s">
        <v>271</v>
      </c>
      <c r="E1695" s="18" t="s">
        <v>226</v>
      </c>
      <c r="F1695" s="19">
        <v>42844</v>
      </c>
      <c r="G1695" s="27" t="s">
        <v>273</v>
      </c>
      <c r="H1695" s="20"/>
      <c r="I1695" s="20"/>
      <c r="J1695" s="22">
        <v>21.69</v>
      </c>
      <c r="K1695" s="20"/>
      <c r="L1695" s="20"/>
      <c r="M1695" s="20"/>
      <c r="N1695" s="20"/>
      <c r="O1695" s="22">
        <v>-0.12</v>
      </c>
      <c r="P1695" s="22">
        <v>-0.01</v>
      </c>
      <c r="Q1695" s="28">
        <f t="shared" si="52"/>
        <v>-0.13</v>
      </c>
      <c r="R1695" s="22">
        <v>1.43</v>
      </c>
      <c r="S1695" s="20"/>
      <c r="T1695" s="28">
        <f t="shared" si="53"/>
        <v>1.43</v>
      </c>
      <c r="U1695" s="20"/>
      <c r="W1695" s="135">
        <f t="array" ref="W1695">SUM(($D1695=W$25)*($G1695="CM")*($H1695:$P1695))</f>
        <v>21.56</v>
      </c>
      <c r="X1695" s="135">
        <f t="array" ref="X1695">SUM(($D1695=W$25)*($G1695&lt;&gt;"CM")*($H1695:$P1695))</f>
        <v>0</v>
      </c>
      <c r="AA1695" s="135">
        <f t="array" ref="AA1695">SUM(($D1695=AA$25)*($G1695="CM")*(H1695+I1695+J1695+K1695+L1695+N1695))</f>
        <v>0</v>
      </c>
      <c r="AB1695" s="135">
        <f t="array" ref="AB1695">SUM(($D1695=AA$25)*($G1695&lt;&gt;"CM")*(H1695+I1695+J1695+K1695+L1695+N1695))</f>
        <v>0</v>
      </c>
    </row>
    <row r="1696" spans="1:28" ht="15.75" thickBot="1" x14ac:dyDescent="0.3">
      <c r="A1696" s="18" t="s">
        <v>22</v>
      </c>
      <c r="B1696" s="18" t="s">
        <v>22</v>
      </c>
      <c r="C1696" s="18" t="s">
        <v>225</v>
      </c>
      <c r="D1696" s="27" t="s">
        <v>271</v>
      </c>
      <c r="E1696" s="18" t="s">
        <v>226</v>
      </c>
      <c r="F1696" s="19">
        <v>42845</v>
      </c>
      <c r="G1696" s="27" t="s">
        <v>273</v>
      </c>
      <c r="H1696" s="21"/>
      <c r="I1696" s="21"/>
      <c r="J1696" s="23">
        <v>21.69</v>
      </c>
      <c r="K1696" s="21"/>
      <c r="L1696" s="21"/>
      <c r="M1696" s="21"/>
      <c r="N1696" s="21"/>
      <c r="O1696" s="23">
        <v>-0.12</v>
      </c>
      <c r="P1696" s="23">
        <v>-0.01</v>
      </c>
      <c r="Q1696" s="28">
        <f t="shared" si="52"/>
        <v>-0.13</v>
      </c>
      <c r="R1696" s="23">
        <v>1.43</v>
      </c>
      <c r="S1696" s="21"/>
      <c r="T1696" s="28">
        <f t="shared" si="53"/>
        <v>1.43</v>
      </c>
      <c r="U1696" s="21"/>
      <c r="W1696" s="135">
        <f t="array" ref="W1696">SUM(($D1696=W$25)*($G1696="CM")*($H1696:$P1696))</f>
        <v>21.56</v>
      </c>
      <c r="X1696" s="135">
        <f t="array" ref="X1696">SUM(($D1696=W$25)*($G1696&lt;&gt;"CM")*($H1696:$P1696))</f>
        <v>0</v>
      </c>
      <c r="AA1696" s="135">
        <f t="array" ref="AA1696">SUM(($D1696=AA$25)*($G1696="CM")*(H1696+I1696+J1696+K1696+L1696+N1696))</f>
        <v>0</v>
      </c>
      <c r="AB1696" s="135">
        <f t="array" ref="AB1696">SUM(($D1696=AA$25)*($G1696&lt;&gt;"CM")*(H1696+I1696+J1696+K1696+L1696+N1696))</f>
        <v>0</v>
      </c>
    </row>
    <row r="1697" spans="1:28" ht="15.75" thickBot="1" x14ac:dyDescent="0.3">
      <c r="A1697" s="18" t="s">
        <v>22</v>
      </c>
      <c r="B1697" s="18" t="s">
        <v>22</v>
      </c>
      <c r="C1697" s="18" t="s">
        <v>225</v>
      </c>
      <c r="D1697" s="27" t="s">
        <v>271</v>
      </c>
      <c r="E1697" s="18" t="s">
        <v>226</v>
      </c>
      <c r="F1697" s="19">
        <v>42855</v>
      </c>
      <c r="G1697" s="27" t="s">
        <v>273</v>
      </c>
      <c r="H1697" s="20"/>
      <c r="I1697" s="20"/>
      <c r="J1697" s="22">
        <v>21.69</v>
      </c>
      <c r="K1697" s="20"/>
      <c r="L1697" s="20"/>
      <c r="M1697" s="20"/>
      <c r="N1697" s="20"/>
      <c r="O1697" s="22">
        <v>-0.11</v>
      </c>
      <c r="P1697" s="22">
        <v>-0.01</v>
      </c>
      <c r="Q1697" s="28">
        <f t="shared" si="52"/>
        <v>-0.12</v>
      </c>
      <c r="R1697" s="22">
        <v>1.43</v>
      </c>
      <c r="S1697" s="20"/>
      <c r="T1697" s="28">
        <f t="shared" si="53"/>
        <v>1.43</v>
      </c>
      <c r="U1697" s="20"/>
      <c r="W1697" s="135">
        <f t="array" ref="W1697">SUM(($D1697=W$25)*($G1697="CM")*($H1697:$P1697))</f>
        <v>21.57</v>
      </c>
      <c r="X1697" s="135">
        <f t="array" ref="X1697">SUM(($D1697=W$25)*($G1697&lt;&gt;"CM")*($H1697:$P1697))</f>
        <v>0</v>
      </c>
      <c r="AA1697" s="135">
        <f t="array" ref="AA1697">SUM(($D1697=AA$25)*($G1697="CM")*(H1697+I1697+J1697+K1697+L1697+N1697))</f>
        <v>0</v>
      </c>
      <c r="AB1697" s="135">
        <f t="array" ref="AB1697">SUM(($D1697=AA$25)*($G1697&lt;&gt;"CM")*(H1697+I1697+J1697+K1697+L1697+N1697))</f>
        <v>0</v>
      </c>
    </row>
    <row r="1698" spans="1:28" ht="15.75" thickBot="1" x14ac:dyDescent="0.3">
      <c r="A1698" s="18" t="s">
        <v>22</v>
      </c>
      <c r="B1698" s="18" t="s">
        <v>22</v>
      </c>
      <c r="C1698" s="18" t="s">
        <v>227</v>
      </c>
      <c r="D1698" s="27" t="s">
        <v>271</v>
      </c>
      <c r="E1698" s="18" t="s">
        <v>228</v>
      </c>
      <c r="F1698" s="19">
        <v>42830</v>
      </c>
      <c r="G1698" s="27" t="s">
        <v>273</v>
      </c>
      <c r="H1698" s="21"/>
      <c r="I1698" s="21"/>
      <c r="J1698" s="23">
        <v>23.63</v>
      </c>
      <c r="K1698" s="21"/>
      <c r="L1698" s="21"/>
      <c r="M1698" s="21"/>
      <c r="N1698" s="21"/>
      <c r="O1698" s="23">
        <v>-0.13</v>
      </c>
      <c r="P1698" s="23">
        <v>-0.01</v>
      </c>
      <c r="Q1698" s="28">
        <f t="shared" si="52"/>
        <v>-0.14000000000000001</v>
      </c>
      <c r="R1698" s="23">
        <v>1.56</v>
      </c>
      <c r="S1698" s="21"/>
      <c r="T1698" s="28">
        <f t="shared" si="53"/>
        <v>1.56</v>
      </c>
      <c r="U1698" s="21"/>
      <c r="W1698" s="135">
        <f t="array" ref="W1698">SUM(($D1698=W$25)*($G1698="CM")*($H1698:$P1698))</f>
        <v>23.49</v>
      </c>
      <c r="X1698" s="135">
        <f t="array" ref="X1698">SUM(($D1698=W$25)*($G1698&lt;&gt;"CM")*($H1698:$P1698))</f>
        <v>0</v>
      </c>
      <c r="AA1698" s="135">
        <f t="array" ref="AA1698">SUM(($D1698=AA$25)*($G1698="CM")*(H1698+I1698+J1698+K1698+L1698+N1698))</f>
        <v>0</v>
      </c>
      <c r="AB1698" s="135">
        <f t="array" ref="AB1698">SUM(($D1698=AA$25)*($G1698&lt;&gt;"CM")*(H1698+I1698+J1698+K1698+L1698+N1698))</f>
        <v>0</v>
      </c>
    </row>
    <row r="1699" spans="1:28" ht="15.75" thickBot="1" x14ac:dyDescent="0.3">
      <c r="A1699" s="18" t="s">
        <v>22</v>
      </c>
      <c r="B1699" s="18" t="s">
        <v>22</v>
      </c>
      <c r="C1699" s="18" t="s">
        <v>227</v>
      </c>
      <c r="D1699" s="27" t="s">
        <v>271</v>
      </c>
      <c r="E1699" s="18" t="s">
        <v>228</v>
      </c>
      <c r="F1699" s="19">
        <v>42838</v>
      </c>
      <c r="G1699" s="27" t="s">
        <v>273</v>
      </c>
      <c r="H1699" s="20"/>
      <c r="I1699" s="20"/>
      <c r="J1699" s="22">
        <v>23.63</v>
      </c>
      <c r="K1699" s="20"/>
      <c r="L1699" s="20"/>
      <c r="M1699" s="20"/>
      <c r="N1699" s="20"/>
      <c r="O1699" s="22">
        <v>-0.11</v>
      </c>
      <c r="P1699" s="22">
        <v>-0.01</v>
      </c>
      <c r="Q1699" s="28">
        <f t="shared" si="52"/>
        <v>-0.12</v>
      </c>
      <c r="R1699" s="22">
        <v>1.56</v>
      </c>
      <c r="S1699" s="20"/>
      <c r="T1699" s="28">
        <f t="shared" si="53"/>
        <v>1.56</v>
      </c>
      <c r="U1699" s="20"/>
      <c r="W1699" s="135">
        <f t="array" ref="W1699">SUM(($D1699=W$25)*($G1699="CM")*($H1699:$P1699))</f>
        <v>23.509999999999998</v>
      </c>
      <c r="X1699" s="135">
        <f t="array" ref="X1699">SUM(($D1699=W$25)*($G1699&lt;&gt;"CM")*($H1699:$P1699))</f>
        <v>0</v>
      </c>
      <c r="AA1699" s="135">
        <f t="array" ref="AA1699">SUM(($D1699=AA$25)*($G1699="CM")*(H1699+I1699+J1699+K1699+L1699+N1699))</f>
        <v>0</v>
      </c>
      <c r="AB1699" s="135">
        <f t="array" ref="AB1699">SUM(($D1699=AA$25)*($G1699&lt;&gt;"CM")*(H1699+I1699+J1699+K1699+L1699+N1699))</f>
        <v>0</v>
      </c>
    </row>
    <row r="1700" spans="1:28" ht="15.75" thickBot="1" x14ac:dyDescent="0.3">
      <c r="A1700" s="18" t="s">
        <v>22</v>
      </c>
      <c r="B1700" s="18" t="s">
        <v>22</v>
      </c>
      <c r="C1700" s="18" t="s">
        <v>227</v>
      </c>
      <c r="D1700" s="27" t="s">
        <v>271</v>
      </c>
      <c r="E1700" s="18" t="s">
        <v>228</v>
      </c>
      <c r="F1700" s="19">
        <v>42843</v>
      </c>
      <c r="G1700" s="27" t="s">
        <v>273</v>
      </c>
      <c r="H1700" s="21"/>
      <c r="I1700" s="21"/>
      <c r="J1700" s="23">
        <v>70.89</v>
      </c>
      <c r="K1700" s="21"/>
      <c r="L1700" s="21"/>
      <c r="M1700" s="21"/>
      <c r="N1700" s="21"/>
      <c r="O1700" s="23">
        <v>-0.35</v>
      </c>
      <c r="P1700" s="23">
        <v>-0.03</v>
      </c>
      <c r="Q1700" s="28">
        <f t="shared" si="52"/>
        <v>-0.38</v>
      </c>
      <c r="R1700" s="23">
        <v>4.67</v>
      </c>
      <c r="S1700" s="21"/>
      <c r="T1700" s="28">
        <f t="shared" si="53"/>
        <v>4.67</v>
      </c>
      <c r="U1700" s="21"/>
      <c r="W1700" s="135">
        <f t="array" ref="W1700">SUM(($D1700=W$25)*($G1700="CM")*($H1700:$P1700))</f>
        <v>70.510000000000005</v>
      </c>
      <c r="X1700" s="135">
        <f t="array" ref="X1700">SUM(($D1700=W$25)*($G1700&lt;&gt;"CM")*($H1700:$P1700))</f>
        <v>0</v>
      </c>
      <c r="AA1700" s="135">
        <f t="array" ref="AA1700">SUM(($D1700=AA$25)*($G1700="CM")*(H1700+I1700+J1700+K1700+L1700+N1700))</f>
        <v>0</v>
      </c>
      <c r="AB1700" s="135">
        <f t="array" ref="AB1700">SUM(($D1700=AA$25)*($G1700&lt;&gt;"CM")*(H1700+I1700+J1700+K1700+L1700+N1700))</f>
        <v>0</v>
      </c>
    </row>
    <row r="1701" spans="1:28" ht="15.75" thickBot="1" x14ac:dyDescent="0.3">
      <c r="A1701" s="18" t="s">
        <v>22</v>
      </c>
      <c r="B1701" s="18" t="s">
        <v>22</v>
      </c>
      <c r="C1701" s="18" t="s">
        <v>227</v>
      </c>
      <c r="D1701" s="27" t="s">
        <v>271</v>
      </c>
      <c r="E1701" s="18" t="s">
        <v>228</v>
      </c>
      <c r="F1701" s="19">
        <v>42844</v>
      </c>
      <c r="G1701" s="27" t="s">
        <v>273</v>
      </c>
      <c r="H1701" s="20"/>
      <c r="I1701" s="20"/>
      <c r="J1701" s="22">
        <v>330.82</v>
      </c>
      <c r="K1701" s="20"/>
      <c r="L1701" s="20"/>
      <c r="M1701" s="20"/>
      <c r="N1701" s="20"/>
      <c r="O1701" s="22">
        <v>-1.74</v>
      </c>
      <c r="P1701" s="22">
        <v>-0.13</v>
      </c>
      <c r="Q1701" s="28">
        <f t="shared" si="52"/>
        <v>-1.87</v>
      </c>
      <c r="R1701" s="22">
        <v>21.81</v>
      </c>
      <c r="S1701" s="20"/>
      <c r="T1701" s="28">
        <f t="shared" si="53"/>
        <v>21.81</v>
      </c>
      <c r="U1701" s="20"/>
      <c r="W1701" s="135">
        <f t="array" ref="W1701">SUM(($D1701=W$25)*($G1701="CM")*($H1701:$P1701))</f>
        <v>328.95</v>
      </c>
      <c r="X1701" s="135">
        <f t="array" ref="X1701">SUM(($D1701=W$25)*($G1701&lt;&gt;"CM")*($H1701:$P1701))</f>
        <v>0</v>
      </c>
      <c r="AA1701" s="135">
        <f t="array" ref="AA1701">SUM(($D1701=AA$25)*($G1701="CM")*(H1701+I1701+J1701+K1701+L1701+N1701))</f>
        <v>0</v>
      </c>
      <c r="AB1701" s="135">
        <f t="array" ref="AB1701">SUM(($D1701=AA$25)*($G1701&lt;&gt;"CM")*(H1701+I1701+J1701+K1701+L1701+N1701))</f>
        <v>0</v>
      </c>
    </row>
    <row r="1702" spans="1:28" ht="15.75" thickBot="1" x14ac:dyDescent="0.3">
      <c r="A1702" s="18" t="s">
        <v>22</v>
      </c>
      <c r="B1702" s="18" t="s">
        <v>22</v>
      </c>
      <c r="C1702" s="18" t="s">
        <v>229</v>
      </c>
      <c r="D1702" s="27" t="s">
        <v>271</v>
      </c>
      <c r="E1702" s="18" t="s">
        <v>230</v>
      </c>
      <c r="F1702" s="19">
        <v>42798</v>
      </c>
      <c r="G1702" s="27" t="s">
        <v>274</v>
      </c>
      <c r="H1702" s="21"/>
      <c r="I1702" s="21"/>
      <c r="J1702" s="23">
        <v>3.67</v>
      </c>
      <c r="K1702" s="21"/>
      <c r="L1702" s="21"/>
      <c r="M1702" s="21"/>
      <c r="N1702" s="21"/>
      <c r="O1702" s="23">
        <v>0.01</v>
      </c>
      <c r="P1702" s="23">
        <v>-0.01</v>
      </c>
      <c r="Q1702" s="28">
        <f t="shared" si="52"/>
        <v>0</v>
      </c>
      <c r="R1702" s="23">
        <v>0.2</v>
      </c>
      <c r="S1702" s="21"/>
      <c r="T1702" s="28">
        <f t="shared" si="53"/>
        <v>0.2</v>
      </c>
      <c r="U1702" s="21"/>
      <c r="W1702" s="135">
        <f t="array" ref="W1702">SUM(($D1702=W$25)*($G1702="CM")*($H1702:$P1702))</f>
        <v>0</v>
      </c>
      <c r="X1702" s="135">
        <f t="array" ref="X1702">SUM(($D1702=W$25)*($G1702&lt;&gt;"CM")*($H1702:$P1702))</f>
        <v>3.67</v>
      </c>
      <c r="AA1702" s="135">
        <f t="array" ref="AA1702">SUM(($D1702=AA$25)*($G1702="CM")*(H1702+I1702+J1702+K1702+L1702+N1702))</f>
        <v>0</v>
      </c>
      <c r="AB1702" s="135">
        <f t="array" ref="AB1702">SUM(($D1702=AA$25)*($G1702&lt;&gt;"CM")*(H1702+I1702+J1702+K1702+L1702+N1702))</f>
        <v>0</v>
      </c>
    </row>
    <row r="1703" spans="1:28" ht="15.75" thickBot="1" x14ac:dyDescent="0.3">
      <c r="A1703" s="18" t="s">
        <v>22</v>
      </c>
      <c r="B1703" s="18" t="s">
        <v>22</v>
      </c>
      <c r="C1703" s="18" t="s">
        <v>229</v>
      </c>
      <c r="D1703" s="27" t="s">
        <v>271</v>
      </c>
      <c r="E1703" s="18" t="s">
        <v>230</v>
      </c>
      <c r="F1703" s="19">
        <v>42810</v>
      </c>
      <c r="G1703" s="27" t="s">
        <v>274</v>
      </c>
      <c r="H1703" s="20"/>
      <c r="I1703" s="20"/>
      <c r="J1703" s="22">
        <v>3.17</v>
      </c>
      <c r="K1703" s="20"/>
      <c r="L1703" s="20"/>
      <c r="M1703" s="20"/>
      <c r="N1703" s="20"/>
      <c r="O1703" s="22">
        <v>0.01</v>
      </c>
      <c r="P1703" s="22">
        <v>-0.01</v>
      </c>
      <c r="Q1703" s="28">
        <f t="shared" si="52"/>
        <v>0</v>
      </c>
      <c r="R1703" s="22">
        <v>0.17</v>
      </c>
      <c r="S1703" s="20"/>
      <c r="T1703" s="28">
        <f t="shared" si="53"/>
        <v>0.17</v>
      </c>
      <c r="U1703" s="20"/>
      <c r="W1703" s="135">
        <f t="array" ref="W1703">SUM(($D1703=W$25)*($G1703="CM")*($H1703:$P1703))</f>
        <v>0</v>
      </c>
      <c r="X1703" s="135">
        <f t="array" ref="X1703">SUM(($D1703=W$25)*($G1703&lt;&gt;"CM")*($H1703:$P1703))</f>
        <v>3.17</v>
      </c>
      <c r="AA1703" s="135">
        <f t="array" ref="AA1703">SUM(($D1703=AA$25)*($G1703="CM")*(H1703+I1703+J1703+K1703+L1703+N1703))</f>
        <v>0</v>
      </c>
      <c r="AB1703" s="135">
        <f t="array" ref="AB1703">SUM(($D1703=AA$25)*($G1703&lt;&gt;"CM")*(H1703+I1703+J1703+K1703+L1703+N1703))</f>
        <v>0</v>
      </c>
    </row>
    <row r="1704" spans="1:28" ht="15.75" thickBot="1" x14ac:dyDescent="0.3">
      <c r="A1704" s="18" t="s">
        <v>22</v>
      </c>
      <c r="B1704" s="18" t="s">
        <v>22</v>
      </c>
      <c r="C1704" s="18" t="s">
        <v>229</v>
      </c>
      <c r="D1704" s="27" t="s">
        <v>271</v>
      </c>
      <c r="E1704" s="18" t="s">
        <v>230</v>
      </c>
      <c r="F1704" s="19">
        <v>42812</v>
      </c>
      <c r="G1704" s="27" t="s">
        <v>274</v>
      </c>
      <c r="H1704" s="21"/>
      <c r="I1704" s="21"/>
      <c r="J1704" s="23">
        <v>0</v>
      </c>
      <c r="K1704" s="21"/>
      <c r="L1704" s="21"/>
      <c r="M1704" s="21"/>
      <c r="N1704" s="21"/>
      <c r="O1704" s="23">
        <v>0</v>
      </c>
      <c r="P1704" s="23">
        <v>0</v>
      </c>
      <c r="Q1704" s="28">
        <f t="shared" ref="Q1704:Q1767" si="54">O1704+P1704</f>
        <v>0</v>
      </c>
      <c r="R1704" s="23">
        <v>0</v>
      </c>
      <c r="S1704" s="21"/>
      <c r="T1704" s="28">
        <f t="shared" ref="T1704:T1767" si="55">R1704+S1704</f>
        <v>0</v>
      </c>
      <c r="U1704" s="21"/>
      <c r="W1704" s="135">
        <f t="array" ref="W1704">SUM(($D1704=W$25)*($G1704="CM")*($H1704:$P1704))</f>
        <v>0</v>
      </c>
      <c r="X1704" s="135">
        <f t="array" ref="X1704">SUM(($D1704=W$25)*($G1704&lt;&gt;"CM")*($H1704:$P1704))</f>
        <v>0</v>
      </c>
      <c r="AA1704" s="135">
        <f t="array" ref="AA1704">SUM(($D1704=AA$25)*($G1704="CM")*(H1704+I1704+J1704+K1704+L1704+N1704))</f>
        <v>0</v>
      </c>
      <c r="AB1704" s="135">
        <f t="array" ref="AB1704">SUM(($D1704=AA$25)*($G1704&lt;&gt;"CM")*(H1704+I1704+J1704+K1704+L1704+N1704))</f>
        <v>0</v>
      </c>
    </row>
    <row r="1705" spans="1:28" ht="15.75" thickBot="1" x14ac:dyDescent="0.3">
      <c r="A1705" s="18" t="s">
        <v>22</v>
      </c>
      <c r="B1705" s="18" t="s">
        <v>22</v>
      </c>
      <c r="C1705" s="18" t="s">
        <v>229</v>
      </c>
      <c r="D1705" s="27" t="s">
        <v>271</v>
      </c>
      <c r="E1705" s="18" t="s">
        <v>230</v>
      </c>
      <c r="F1705" s="19">
        <v>42813</v>
      </c>
      <c r="G1705" s="27" t="s">
        <v>274</v>
      </c>
      <c r="H1705" s="20"/>
      <c r="I1705" s="20"/>
      <c r="J1705" s="22">
        <v>13.78</v>
      </c>
      <c r="K1705" s="20"/>
      <c r="L1705" s="20"/>
      <c r="M1705" s="20"/>
      <c r="N1705" s="20"/>
      <c r="O1705" s="22">
        <v>0.02</v>
      </c>
      <c r="P1705" s="22">
        <v>-0.03</v>
      </c>
      <c r="Q1705" s="28">
        <f t="shared" si="54"/>
        <v>-9.9999999999999985E-3</v>
      </c>
      <c r="R1705" s="22">
        <v>0.75</v>
      </c>
      <c r="S1705" s="20"/>
      <c r="T1705" s="28">
        <f t="shared" si="55"/>
        <v>0.75</v>
      </c>
      <c r="U1705" s="20"/>
      <c r="W1705" s="135">
        <f t="array" ref="W1705">SUM(($D1705=W$25)*($G1705="CM")*($H1705:$P1705))</f>
        <v>0</v>
      </c>
      <c r="X1705" s="135">
        <f t="array" ref="X1705">SUM(($D1705=W$25)*($G1705&lt;&gt;"CM")*($H1705:$P1705))</f>
        <v>13.77</v>
      </c>
      <c r="AA1705" s="135">
        <f t="array" ref="AA1705">SUM(($D1705=AA$25)*($G1705="CM")*(H1705+I1705+J1705+K1705+L1705+N1705))</f>
        <v>0</v>
      </c>
      <c r="AB1705" s="135">
        <f t="array" ref="AB1705">SUM(($D1705=AA$25)*($G1705&lt;&gt;"CM")*(H1705+I1705+J1705+K1705+L1705+N1705))</f>
        <v>0</v>
      </c>
    </row>
    <row r="1706" spans="1:28" ht="15.75" thickBot="1" x14ac:dyDescent="0.3">
      <c r="A1706" s="18" t="s">
        <v>22</v>
      </c>
      <c r="B1706" s="18" t="s">
        <v>22</v>
      </c>
      <c r="C1706" s="18" t="s">
        <v>229</v>
      </c>
      <c r="D1706" s="27" t="s">
        <v>271</v>
      </c>
      <c r="E1706" s="18" t="s">
        <v>230</v>
      </c>
      <c r="F1706" s="19">
        <v>42814</v>
      </c>
      <c r="G1706" s="27" t="s">
        <v>274</v>
      </c>
      <c r="H1706" s="21"/>
      <c r="I1706" s="21"/>
      <c r="J1706" s="23">
        <v>165.36</v>
      </c>
      <c r="K1706" s="21"/>
      <c r="L1706" s="21"/>
      <c r="M1706" s="21"/>
      <c r="N1706" s="21"/>
      <c r="O1706" s="23">
        <v>0.2</v>
      </c>
      <c r="P1706" s="23">
        <v>-0.34</v>
      </c>
      <c r="Q1706" s="28">
        <f t="shared" si="54"/>
        <v>-0.14000000000000001</v>
      </c>
      <c r="R1706" s="23">
        <v>9</v>
      </c>
      <c r="S1706" s="21"/>
      <c r="T1706" s="28">
        <f t="shared" si="55"/>
        <v>9</v>
      </c>
      <c r="U1706" s="21"/>
      <c r="W1706" s="135">
        <f t="array" ref="W1706">SUM(($D1706=W$25)*($G1706="CM")*($H1706:$P1706))</f>
        <v>0</v>
      </c>
      <c r="X1706" s="135">
        <f t="array" ref="X1706">SUM(($D1706=W$25)*($G1706&lt;&gt;"CM")*($H1706:$P1706))</f>
        <v>165.22</v>
      </c>
      <c r="AA1706" s="135">
        <f t="array" ref="AA1706">SUM(($D1706=AA$25)*($G1706="CM")*(H1706+I1706+J1706+K1706+L1706+N1706))</f>
        <v>0</v>
      </c>
      <c r="AB1706" s="135">
        <f t="array" ref="AB1706">SUM(($D1706=AA$25)*($G1706&lt;&gt;"CM")*(H1706+I1706+J1706+K1706+L1706+N1706))</f>
        <v>0</v>
      </c>
    </row>
    <row r="1707" spans="1:28" ht="15.75" thickBot="1" x14ac:dyDescent="0.3">
      <c r="A1707" s="18" t="s">
        <v>22</v>
      </c>
      <c r="B1707" s="18" t="s">
        <v>22</v>
      </c>
      <c r="C1707" s="18" t="s">
        <v>229</v>
      </c>
      <c r="D1707" s="27" t="s">
        <v>271</v>
      </c>
      <c r="E1707" s="18" t="s">
        <v>230</v>
      </c>
      <c r="F1707" s="19">
        <v>42818</v>
      </c>
      <c r="G1707" s="27" t="s">
        <v>274</v>
      </c>
      <c r="H1707" s="20"/>
      <c r="I1707" s="20"/>
      <c r="J1707" s="22">
        <v>-0.92</v>
      </c>
      <c r="K1707" s="20"/>
      <c r="L1707" s="20"/>
      <c r="M1707" s="20"/>
      <c r="N1707" s="20"/>
      <c r="O1707" s="22">
        <v>0</v>
      </c>
      <c r="P1707" s="22">
        <v>0</v>
      </c>
      <c r="Q1707" s="28">
        <f t="shared" si="54"/>
        <v>0</v>
      </c>
      <c r="R1707" s="22">
        <v>-0.05</v>
      </c>
      <c r="S1707" s="20"/>
      <c r="T1707" s="28">
        <f t="shared" si="55"/>
        <v>-0.05</v>
      </c>
      <c r="U1707" s="20"/>
      <c r="W1707" s="135">
        <f t="array" ref="W1707">SUM(($D1707=W$25)*($G1707="CM")*($H1707:$P1707))</f>
        <v>0</v>
      </c>
      <c r="X1707" s="135">
        <f t="array" ref="X1707">SUM(($D1707=W$25)*($G1707&lt;&gt;"CM")*($H1707:$P1707))</f>
        <v>-0.92</v>
      </c>
      <c r="AA1707" s="135">
        <f t="array" ref="AA1707">SUM(($D1707=AA$25)*($G1707="CM")*(H1707+I1707+J1707+K1707+L1707+N1707))</f>
        <v>0</v>
      </c>
      <c r="AB1707" s="135">
        <f t="array" ref="AB1707">SUM(($D1707=AA$25)*($G1707&lt;&gt;"CM")*(H1707+I1707+J1707+K1707+L1707+N1707))</f>
        <v>0</v>
      </c>
    </row>
    <row r="1708" spans="1:28" ht="15.75" thickBot="1" x14ac:dyDescent="0.3">
      <c r="A1708" s="18" t="s">
        <v>22</v>
      </c>
      <c r="B1708" s="18" t="s">
        <v>22</v>
      </c>
      <c r="C1708" s="18" t="s">
        <v>229</v>
      </c>
      <c r="D1708" s="27" t="s">
        <v>271</v>
      </c>
      <c r="E1708" s="18" t="s">
        <v>230</v>
      </c>
      <c r="F1708" s="19">
        <v>42824</v>
      </c>
      <c r="G1708" s="27" t="s">
        <v>274</v>
      </c>
      <c r="H1708" s="21"/>
      <c r="I1708" s="21"/>
      <c r="J1708" s="23">
        <v>13.78</v>
      </c>
      <c r="K1708" s="21"/>
      <c r="L1708" s="21"/>
      <c r="M1708" s="21"/>
      <c r="N1708" s="21"/>
      <c r="O1708" s="23">
        <v>0.01</v>
      </c>
      <c r="P1708" s="23">
        <v>-0.02</v>
      </c>
      <c r="Q1708" s="28">
        <f t="shared" si="54"/>
        <v>-0.01</v>
      </c>
      <c r="R1708" s="23">
        <v>0.75</v>
      </c>
      <c r="S1708" s="21"/>
      <c r="T1708" s="28">
        <f t="shared" si="55"/>
        <v>0.75</v>
      </c>
      <c r="U1708" s="21"/>
      <c r="W1708" s="135">
        <f t="array" ref="W1708">SUM(($D1708=W$25)*($G1708="CM")*($H1708:$P1708))</f>
        <v>0</v>
      </c>
      <c r="X1708" s="135">
        <f t="array" ref="X1708">SUM(($D1708=W$25)*($G1708&lt;&gt;"CM")*($H1708:$P1708))</f>
        <v>13.77</v>
      </c>
      <c r="AA1708" s="135">
        <f t="array" ref="AA1708">SUM(($D1708=AA$25)*($G1708="CM")*(H1708+I1708+J1708+K1708+L1708+N1708))</f>
        <v>0</v>
      </c>
      <c r="AB1708" s="135">
        <f t="array" ref="AB1708">SUM(($D1708=AA$25)*($G1708&lt;&gt;"CM")*(H1708+I1708+J1708+K1708+L1708+N1708))</f>
        <v>0</v>
      </c>
    </row>
    <row r="1709" spans="1:28" ht="15.75" thickBot="1" x14ac:dyDescent="0.3">
      <c r="A1709" s="18" t="s">
        <v>22</v>
      </c>
      <c r="B1709" s="18" t="s">
        <v>22</v>
      </c>
      <c r="C1709" s="18" t="s">
        <v>229</v>
      </c>
      <c r="D1709" s="27" t="s">
        <v>271</v>
      </c>
      <c r="E1709" s="18" t="s">
        <v>230</v>
      </c>
      <c r="F1709" s="19">
        <v>42825</v>
      </c>
      <c r="G1709" s="27" t="s">
        <v>274</v>
      </c>
      <c r="H1709" s="20"/>
      <c r="I1709" s="20"/>
      <c r="J1709" s="22">
        <v>31.6</v>
      </c>
      <c r="K1709" s="20"/>
      <c r="L1709" s="20"/>
      <c r="M1709" s="20"/>
      <c r="N1709" s="20"/>
      <c r="O1709" s="22">
        <v>0.04</v>
      </c>
      <c r="P1709" s="22">
        <v>-0.06</v>
      </c>
      <c r="Q1709" s="28">
        <f t="shared" si="54"/>
        <v>-1.9999999999999997E-2</v>
      </c>
      <c r="R1709" s="22">
        <v>1.72</v>
      </c>
      <c r="S1709" s="20"/>
      <c r="T1709" s="28">
        <f t="shared" si="55"/>
        <v>1.72</v>
      </c>
      <c r="U1709" s="20"/>
      <c r="W1709" s="135">
        <f t="array" ref="W1709">SUM(($D1709=W$25)*($G1709="CM")*($H1709:$P1709))</f>
        <v>0</v>
      </c>
      <c r="X1709" s="135">
        <f t="array" ref="X1709">SUM(($D1709=W$25)*($G1709&lt;&gt;"CM")*($H1709:$P1709))</f>
        <v>31.580000000000002</v>
      </c>
      <c r="AA1709" s="135">
        <f t="array" ref="AA1709">SUM(($D1709=AA$25)*($G1709="CM")*(H1709+I1709+J1709+K1709+L1709+N1709))</f>
        <v>0</v>
      </c>
      <c r="AB1709" s="135">
        <f t="array" ref="AB1709">SUM(($D1709=AA$25)*($G1709&lt;&gt;"CM")*(H1709+I1709+J1709+K1709+L1709+N1709))</f>
        <v>0</v>
      </c>
    </row>
    <row r="1710" spans="1:28" ht="15.75" thickBot="1" x14ac:dyDescent="0.3">
      <c r="A1710" s="18" t="s">
        <v>22</v>
      </c>
      <c r="B1710" s="18" t="s">
        <v>22</v>
      </c>
      <c r="C1710" s="18" t="s">
        <v>229</v>
      </c>
      <c r="D1710" s="27" t="s">
        <v>271</v>
      </c>
      <c r="E1710" s="18" t="s">
        <v>230</v>
      </c>
      <c r="F1710" s="19">
        <v>42828</v>
      </c>
      <c r="G1710" s="27" t="s">
        <v>273</v>
      </c>
      <c r="H1710" s="21"/>
      <c r="I1710" s="21"/>
      <c r="J1710" s="23">
        <v>3143.56</v>
      </c>
      <c r="K1710" s="21"/>
      <c r="L1710" s="21"/>
      <c r="M1710" s="21"/>
      <c r="N1710" s="21"/>
      <c r="O1710" s="23">
        <v>-26.86</v>
      </c>
      <c r="P1710" s="23">
        <v>-2.2200000000000002</v>
      </c>
      <c r="Q1710" s="28">
        <f t="shared" si="54"/>
        <v>-29.08</v>
      </c>
      <c r="R1710" s="23">
        <v>205.73</v>
      </c>
      <c r="S1710" s="21"/>
      <c r="T1710" s="28">
        <f t="shared" si="55"/>
        <v>205.73</v>
      </c>
      <c r="U1710" s="21"/>
      <c r="W1710" s="135">
        <f t="array" ref="W1710">SUM(($D1710=W$25)*($G1710="CM")*($H1710:$P1710))</f>
        <v>3114.48</v>
      </c>
      <c r="X1710" s="135">
        <f t="array" ref="X1710">SUM(($D1710=W$25)*($G1710&lt;&gt;"CM")*($H1710:$P1710))</f>
        <v>0</v>
      </c>
      <c r="AA1710" s="135">
        <f t="array" ref="AA1710">SUM(($D1710=AA$25)*($G1710="CM")*(H1710+I1710+J1710+K1710+L1710+N1710))</f>
        <v>0</v>
      </c>
      <c r="AB1710" s="135">
        <f t="array" ref="AB1710">SUM(($D1710=AA$25)*($G1710&lt;&gt;"CM")*(H1710+I1710+J1710+K1710+L1710+N1710))</f>
        <v>0</v>
      </c>
    </row>
    <row r="1711" spans="1:28" ht="15.75" thickBot="1" x14ac:dyDescent="0.3">
      <c r="A1711" s="18" t="s">
        <v>22</v>
      </c>
      <c r="B1711" s="18" t="s">
        <v>22</v>
      </c>
      <c r="C1711" s="18" t="s">
        <v>229</v>
      </c>
      <c r="D1711" s="27" t="s">
        <v>271</v>
      </c>
      <c r="E1711" s="18" t="s">
        <v>230</v>
      </c>
      <c r="F1711" s="19">
        <v>42829</v>
      </c>
      <c r="G1711" s="27" t="s">
        <v>273</v>
      </c>
      <c r="H1711" s="20"/>
      <c r="I1711" s="20"/>
      <c r="J1711" s="22">
        <v>3536.62</v>
      </c>
      <c r="K1711" s="20"/>
      <c r="L1711" s="20"/>
      <c r="M1711" s="20"/>
      <c r="N1711" s="20"/>
      <c r="O1711" s="22">
        <v>-30.45</v>
      </c>
      <c r="P1711" s="22">
        <v>-2.46</v>
      </c>
      <c r="Q1711" s="28">
        <f t="shared" si="54"/>
        <v>-32.909999999999997</v>
      </c>
      <c r="R1711" s="22">
        <v>231.91</v>
      </c>
      <c r="S1711" s="20"/>
      <c r="T1711" s="28">
        <f t="shared" si="55"/>
        <v>231.91</v>
      </c>
      <c r="U1711" s="20"/>
      <c r="W1711" s="135">
        <f t="array" ref="W1711">SUM(($D1711=W$25)*($G1711="CM")*($H1711:$P1711))</f>
        <v>3503.71</v>
      </c>
      <c r="X1711" s="135">
        <f t="array" ref="X1711">SUM(($D1711=W$25)*($G1711&lt;&gt;"CM")*($H1711:$P1711))</f>
        <v>0</v>
      </c>
      <c r="AA1711" s="135">
        <f t="array" ref="AA1711">SUM(($D1711=AA$25)*($G1711="CM")*(H1711+I1711+J1711+K1711+L1711+N1711))</f>
        <v>0</v>
      </c>
      <c r="AB1711" s="135">
        <f t="array" ref="AB1711">SUM(($D1711=AA$25)*($G1711&lt;&gt;"CM")*(H1711+I1711+J1711+K1711+L1711+N1711))</f>
        <v>0</v>
      </c>
    </row>
    <row r="1712" spans="1:28" ht="15.75" thickBot="1" x14ac:dyDescent="0.3">
      <c r="A1712" s="18" t="s">
        <v>22</v>
      </c>
      <c r="B1712" s="18" t="s">
        <v>22</v>
      </c>
      <c r="C1712" s="18" t="s">
        <v>229</v>
      </c>
      <c r="D1712" s="27" t="s">
        <v>271</v>
      </c>
      <c r="E1712" s="18" t="s">
        <v>230</v>
      </c>
      <c r="F1712" s="19">
        <v>42830</v>
      </c>
      <c r="G1712" s="27" t="s">
        <v>273</v>
      </c>
      <c r="H1712" s="21"/>
      <c r="I1712" s="21"/>
      <c r="J1712" s="23">
        <v>3101.44</v>
      </c>
      <c r="K1712" s="21"/>
      <c r="L1712" s="21"/>
      <c r="M1712" s="21"/>
      <c r="N1712" s="21"/>
      <c r="O1712" s="23">
        <v>-28.56</v>
      </c>
      <c r="P1712" s="23">
        <v>-2.2000000000000002</v>
      </c>
      <c r="Q1712" s="28">
        <f t="shared" si="54"/>
        <v>-30.759999999999998</v>
      </c>
      <c r="R1712" s="23">
        <v>203.14</v>
      </c>
      <c r="S1712" s="21"/>
      <c r="T1712" s="28">
        <f t="shared" si="55"/>
        <v>203.14</v>
      </c>
      <c r="U1712" s="21"/>
      <c r="W1712" s="135">
        <f t="array" ref="W1712">SUM(($D1712=W$25)*($G1712="CM")*($H1712:$P1712))</f>
        <v>3070.6800000000003</v>
      </c>
      <c r="X1712" s="135">
        <f t="array" ref="X1712">SUM(($D1712=W$25)*($G1712&lt;&gt;"CM")*($H1712:$P1712))</f>
        <v>0</v>
      </c>
      <c r="AA1712" s="135">
        <f t="array" ref="AA1712">SUM(($D1712=AA$25)*($G1712="CM")*(H1712+I1712+J1712+K1712+L1712+N1712))</f>
        <v>0</v>
      </c>
      <c r="AB1712" s="135">
        <f t="array" ref="AB1712">SUM(($D1712=AA$25)*($G1712&lt;&gt;"CM")*(H1712+I1712+J1712+K1712+L1712+N1712))</f>
        <v>0</v>
      </c>
    </row>
    <row r="1713" spans="1:28" ht="15.75" thickBot="1" x14ac:dyDescent="0.3">
      <c r="A1713" s="18" t="s">
        <v>22</v>
      </c>
      <c r="B1713" s="18" t="s">
        <v>22</v>
      </c>
      <c r="C1713" s="18" t="s">
        <v>229</v>
      </c>
      <c r="D1713" s="27" t="s">
        <v>271</v>
      </c>
      <c r="E1713" s="18" t="s">
        <v>230</v>
      </c>
      <c r="F1713" s="19">
        <v>42831</v>
      </c>
      <c r="G1713" s="27" t="s">
        <v>273</v>
      </c>
      <c r="H1713" s="20"/>
      <c r="I1713" s="20"/>
      <c r="J1713" s="22">
        <v>2946.56</v>
      </c>
      <c r="K1713" s="20"/>
      <c r="L1713" s="20"/>
      <c r="M1713" s="20"/>
      <c r="N1713" s="20"/>
      <c r="O1713" s="22">
        <v>-24.95</v>
      </c>
      <c r="P1713" s="22">
        <v>-2.0099999999999998</v>
      </c>
      <c r="Q1713" s="28">
        <f t="shared" si="54"/>
        <v>-26.96</v>
      </c>
      <c r="R1713" s="22">
        <v>193.16</v>
      </c>
      <c r="S1713" s="20"/>
      <c r="T1713" s="28">
        <f t="shared" si="55"/>
        <v>193.16</v>
      </c>
      <c r="U1713" s="20"/>
      <c r="W1713" s="135">
        <f t="array" ref="W1713">SUM(($D1713=W$25)*($G1713="CM")*($H1713:$P1713))</f>
        <v>2919.6</v>
      </c>
      <c r="X1713" s="135">
        <f t="array" ref="X1713">SUM(($D1713=W$25)*($G1713&lt;&gt;"CM")*($H1713:$P1713))</f>
        <v>0</v>
      </c>
      <c r="AA1713" s="135">
        <f t="array" ref="AA1713">SUM(($D1713=AA$25)*($G1713="CM")*(H1713+I1713+J1713+K1713+L1713+N1713))</f>
        <v>0</v>
      </c>
      <c r="AB1713" s="135">
        <f t="array" ref="AB1713">SUM(($D1713=AA$25)*($G1713&lt;&gt;"CM")*(H1713+I1713+J1713+K1713+L1713+N1713))</f>
        <v>0</v>
      </c>
    </row>
    <row r="1714" spans="1:28" ht="15.75" thickBot="1" x14ac:dyDescent="0.3">
      <c r="A1714" s="18" t="s">
        <v>22</v>
      </c>
      <c r="B1714" s="18" t="s">
        <v>22</v>
      </c>
      <c r="C1714" s="18" t="s">
        <v>229</v>
      </c>
      <c r="D1714" s="27" t="s">
        <v>271</v>
      </c>
      <c r="E1714" s="18" t="s">
        <v>230</v>
      </c>
      <c r="F1714" s="19">
        <v>42832</v>
      </c>
      <c r="G1714" s="27" t="s">
        <v>273</v>
      </c>
      <c r="H1714" s="21"/>
      <c r="I1714" s="21"/>
      <c r="J1714" s="23">
        <v>3020.08</v>
      </c>
      <c r="K1714" s="21"/>
      <c r="L1714" s="21"/>
      <c r="M1714" s="21"/>
      <c r="N1714" s="21"/>
      <c r="O1714" s="23">
        <v>-25.55</v>
      </c>
      <c r="P1714" s="23">
        <v>-2.09</v>
      </c>
      <c r="Q1714" s="28">
        <f t="shared" si="54"/>
        <v>-27.64</v>
      </c>
      <c r="R1714" s="23">
        <v>197.9</v>
      </c>
      <c r="S1714" s="21"/>
      <c r="T1714" s="28">
        <f t="shared" si="55"/>
        <v>197.9</v>
      </c>
      <c r="U1714" s="21"/>
      <c r="W1714" s="135">
        <f t="array" ref="W1714">SUM(($D1714=W$25)*($G1714="CM")*($H1714:$P1714))</f>
        <v>2992.4399999999996</v>
      </c>
      <c r="X1714" s="135">
        <f t="array" ref="X1714">SUM(($D1714=W$25)*($G1714&lt;&gt;"CM")*($H1714:$P1714))</f>
        <v>0</v>
      </c>
      <c r="AA1714" s="135">
        <f t="array" ref="AA1714">SUM(($D1714=AA$25)*($G1714="CM")*(H1714+I1714+J1714+K1714+L1714+N1714))</f>
        <v>0</v>
      </c>
      <c r="AB1714" s="135">
        <f t="array" ref="AB1714">SUM(($D1714=AA$25)*($G1714&lt;&gt;"CM")*(H1714+I1714+J1714+K1714+L1714+N1714))</f>
        <v>0</v>
      </c>
    </row>
    <row r="1715" spans="1:28" ht="15.75" thickBot="1" x14ac:dyDescent="0.3">
      <c r="A1715" s="18" t="s">
        <v>22</v>
      </c>
      <c r="B1715" s="18" t="s">
        <v>22</v>
      </c>
      <c r="C1715" s="18" t="s">
        <v>229</v>
      </c>
      <c r="D1715" s="27" t="s">
        <v>271</v>
      </c>
      <c r="E1715" s="18" t="s">
        <v>230</v>
      </c>
      <c r="F1715" s="19">
        <v>42833</v>
      </c>
      <c r="G1715" s="27" t="s">
        <v>273</v>
      </c>
      <c r="H1715" s="20"/>
      <c r="I1715" s="20"/>
      <c r="J1715" s="22">
        <v>1861.58</v>
      </c>
      <c r="K1715" s="20"/>
      <c r="L1715" s="20"/>
      <c r="M1715" s="20"/>
      <c r="N1715" s="20"/>
      <c r="O1715" s="22">
        <v>-15.91</v>
      </c>
      <c r="P1715" s="22">
        <v>-1.29</v>
      </c>
      <c r="Q1715" s="28">
        <f t="shared" si="54"/>
        <v>-17.2</v>
      </c>
      <c r="R1715" s="22">
        <v>121.97</v>
      </c>
      <c r="S1715" s="20"/>
      <c r="T1715" s="28">
        <f t="shared" si="55"/>
        <v>121.97</v>
      </c>
      <c r="U1715" s="20"/>
      <c r="W1715" s="135">
        <f t="array" ref="W1715">SUM(($D1715=W$25)*($G1715="CM")*($H1715:$P1715))</f>
        <v>1844.3799999999999</v>
      </c>
      <c r="X1715" s="135">
        <f t="array" ref="X1715">SUM(($D1715=W$25)*($G1715&lt;&gt;"CM")*($H1715:$P1715))</f>
        <v>0</v>
      </c>
      <c r="AA1715" s="135">
        <f t="array" ref="AA1715">SUM(($D1715=AA$25)*($G1715="CM")*(H1715+I1715+J1715+K1715+L1715+N1715))</f>
        <v>0</v>
      </c>
      <c r="AB1715" s="135">
        <f t="array" ref="AB1715">SUM(($D1715=AA$25)*($G1715&lt;&gt;"CM")*(H1715+I1715+J1715+K1715+L1715+N1715))</f>
        <v>0</v>
      </c>
    </row>
    <row r="1716" spans="1:28" ht="15.75" thickBot="1" x14ac:dyDescent="0.3">
      <c r="A1716" s="18" t="s">
        <v>22</v>
      </c>
      <c r="B1716" s="18" t="s">
        <v>22</v>
      </c>
      <c r="C1716" s="18" t="s">
        <v>229</v>
      </c>
      <c r="D1716" s="27" t="s">
        <v>271</v>
      </c>
      <c r="E1716" s="18" t="s">
        <v>230</v>
      </c>
      <c r="F1716" s="19">
        <v>42834</v>
      </c>
      <c r="G1716" s="27" t="s">
        <v>273</v>
      </c>
      <c r="H1716" s="21"/>
      <c r="I1716" s="21"/>
      <c r="J1716" s="23">
        <v>3315.94</v>
      </c>
      <c r="K1716" s="21"/>
      <c r="L1716" s="21"/>
      <c r="M1716" s="21"/>
      <c r="N1716" s="21"/>
      <c r="O1716" s="23">
        <v>-28.13</v>
      </c>
      <c r="P1716" s="23">
        <v>-2.2799999999999998</v>
      </c>
      <c r="Q1716" s="28">
        <f t="shared" si="54"/>
        <v>-30.41</v>
      </c>
      <c r="R1716" s="23">
        <v>217.37</v>
      </c>
      <c r="S1716" s="21"/>
      <c r="T1716" s="28">
        <f t="shared" si="55"/>
        <v>217.37</v>
      </c>
      <c r="U1716" s="21"/>
      <c r="W1716" s="135">
        <f t="array" ref="W1716">SUM(($D1716=W$25)*($G1716="CM")*($H1716:$P1716))</f>
        <v>3285.5299999999997</v>
      </c>
      <c r="X1716" s="135">
        <f t="array" ref="X1716">SUM(($D1716=W$25)*($G1716&lt;&gt;"CM")*($H1716:$P1716))</f>
        <v>0</v>
      </c>
      <c r="AA1716" s="135">
        <f t="array" ref="AA1716">SUM(($D1716=AA$25)*($G1716="CM")*(H1716+I1716+J1716+K1716+L1716+N1716))</f>
        <v>0</v>
      </c>
      <c r="AB1716" s="135">
        <f t="array" ref="AB1716">SUM(($D1716=AA$25)*($G1716&lt;&gt;"CM")*(H1716+I1716+J1716+K1716+L1716+N1716))</f>
        <v>0</v>
      </c>
    </row>
    <row r="1717" spans="1:28" ht="15.75" thickBot="1" x14ac:dyDescent="0.3">
      <c r="A1717" s="18" t="s">
        <v>22</v>
      </c>
      <c r="B1717" s="18" t="s">
        <v>22</v>
      </c>
      <c r="C1717" s="18" t="s">
        <v>229</v>
      </c>
      <c r="D1717" s="27" t="s">
        <v>271</v>
      </c>
      <c r="E1717" s="18" t="s">
        <v>230</v>
      </c>
      <c r="F1717" s="19">
        <v>42835</v>
      </c>
      <c r="G1717" s="27" t="s">
        <v>273</v>
      </c>
      <c r="H1717" s="20"/>
      <c r="I1717" s="20"/>
      <c r="J1717" s="22">
        <v>587</v>
      </c>
      <c r="K1717" s="20"/>
      <c r="L1717" s="20"/>
      <c r="M1717" s="20"/>
      <c r="N1717" s="20"/>
      <c r="O1717" s="22">
        <v>-5.42</v>
      </c>
      <c r="P1717" s="22">
        <v>-0.42</v>
      </c>
      <c r="Q1717" s="28">
        <f t="shared" si="54"/>
        <v>-5.84</v>
      </c>
      <c r="R1717" s="22">
        <v>38.4</v>
      </c>
      <c r="S1717" s="20"/>
      <c r="T1717" s="28">
        <f t="shared" si="55"/>
        <v>38.4</v>
      </c>
      <c r="U1717" s="20"/>
      <c r="W1717" s="135">
        <f t="array" ref="W1717">SUM(($D1717=W$25)*($G1717="CM")*($H1717:$P1717))</f>
        <v>581.16000000000008</v>
      </c>
      <c r="X1717" s="135">
        <f t="array" ref="X1717">SUM(($D1717=W$25)*($G1717&lt;&gt;"CM")*($H1717:$P1717))</f>
        <v>0</v>
      </c>
      <c r="AA1717" s="135">
        <f t="array" ref="AA1717">SUM(($D1717=AA$25)*($G1717="CM")*(H1717+I1717+J1717+K1717+L1717+N1717))</f>
        <v>0</v>
      </c>
      <c r="AB1717" s="135">
        <f t="array" ref="AB1717">SUM(($D1717=AA$25)*($G1717&lt;&gt;"CM")*(H1717+I1717+J1717+K1717+L1717+N1717))</f>
        <v>0</v>
      </c>
    </row>
    <row r="1718" spans="1:28" ht="15.75" thickBot="1" x14ac:dyDescent="0.3">
      <c r="A1718" s="18" t="s">
        <v>22</v>
      </c>
      <c r="B1718" s="18" t="s">
        <v>22</v>
      </c>
      <c r="C1718" s="18" t="s">
        <v>229</v>
      </c>
      <c r="D1718" s="27" t="s">
        <v>271</v>
      </c>
      <c r="E1718" s="18" t="s">
        <v>230</v>
      </c>
      <c r="F1718" s="19">
        <v>42836</v>
      </c>
      <c r="G1718" s="27" t="s">
        <v>273</v>
      </c>
      <c r="H1718" s="21"/>
      <c r="I1718" s="21"/>
      <c r="J1718" s="23">
        <v>1347.45</v>
      </c>
      <c r="K1718" s="21"/>
      <c r="L1718" s="21"/>
      <c r="M1718" s="21"/>
      <c r="N1718" s="21"/>
      <c r="O1718" s="23">
        <v>-10.92</v>
      </c>
      <c r="P1718" s="23">
        <v>-0.89</v>
      </c>
      <c r="Q1718" s="28">
        <f t="shared" si="54"/>
        <v>-11.81</v>
      </c>
      <c r="R1718" s="23">
        <v>88.65</v>
      </c>
      <c r="S1718" s="21"/>
      <c r="T1718" s="28">
        <f t="shared" si="55"/>
        <v>88.65</v>
      </c>
      <c r="U1718" s="21"/>
      <c r="W1718" s="135">
        <f t="array" ref="W1718">SUM(($D1718=W$25)*($G1718="CM")*($H1718:$P1718))</f>
        <v>1335.6399999999999</v>
      </c>
      <c r="X1718" s="135">
        <f t="array" ref="X1718">SUM(($D1718=W$25)*($G1718&lt;&gt;"CM")*($H1718:$P1718))</f>
        <v>0</v>
      </c>
      <c r="AA1718" s="135">
        <f t="array" ref="AA1718">SUM(($D1718=AA$25)*($G1718="CM")*(H1718+I1718+J1718+K1718+L1718+N1718))</f>
        <v>0</v>
      </c>
      <c r="AB1718" s="135">
        <f t="array" ref="AB1718">SUM(($D1718=AA$25)*($G1718&lt;&gt;"CM")*(H1718+I1718+J1718+K1718+L1718+N1718))</f>
        <v>0</v>
      </c>
    </row>
    <row r="1719" spans="1:28" ht="15.75" thickBot="1" x14ac:dyDescent="0.3">
      <c r="A1719" s="18" t="s">
        <v>22</v>
      </c>
      <c r="B1719" s="18" t="s">
        <v>22</v>
      </c>
      <c r="C1719" s="18" t="s">
        <v>229</v>
      </c>
      <c r="D1719" s="27" t="s">
        <v>271</v>
      </c>
      <c r="E1719" s="18" t="s">
        <v>230</v>
      </c>
      <c r="F1719" s="19">
        <v>42837</v>
      </c>
      <c r="G1719" s="27" t="s">
        <v>273</v>
      </c>
      <c r="H1719" s="20"/>
      <c r="I1719" s="20"/>
      <c r="J1719" s="22">
        <v>871.87</v>
      </c>
      <c r="K1719" s="20"/>
      <c r="L1719" s="20"/>
      <c r="M1719" s="20"/>
      <c r="N1719" s="20"/>
      <c r="O1719" s="22">
        <v>-6.91</v>
      </c>
      <c r="P1719" s="22">
        <v>-0.6</v>
      </c>
      <c r="Q1719" s="28">
        <f t="shared" si="54"/>
        <v>-7.51</v>
      </c>
      <c r="R1719" s="22">
        <v>57.4</v>
      </c>
      <c r="S1719" s="20"/>
      <c r="T1719" s="28">
        <f t="shared" si="55"/>
        <v>57.4</v>
      </c>
      <c r="U1719" s="20"/>
      <c r="W1719" s="135">
        <f t="array" ref="W1719">SUM(($D1719=W$25)*($G1719="CM")*($H1719:$P1719))</f>
        <v>864.36</v>
      </c>
      <c r="X1719" s="135">
        <f t="array" ref="X1719">SUM(($D1719=W$25)*($G1719&lt;&gt;"CM")*($H1719:$P1719))</f>
        <v>0</v>
      </c>
      <c r="AA1719" s="135">
        <f t="array" ref="AA1719">SUM(($D1719=AA$25)*($G1719="CM")*(H1719+I1719+J1719+K1719+L1719+N1719))</f>
        <v>0</v>
      </c>
      <c r="AB1719" s="135">
        <f t="array" ref="AB1719">SUM(($D1719=AA$25)*($G1719&lt;&gt;"CM")*(H1719+I1719+J1719+K1719+L1719+N1719))</f>
        <v>0</v>
      </c>
    </row>
    <row r="1720" spans="1:28" ht="15.75" thickBot="1" x14ac:dyDescent="0.3">
      <c r="A1720" s="18" t="s">
        <v>22</v>
      </c>
      <c r="B1720" s="18" t="s">
        <v>22</v>
      </c>
      <c r="C1720" s="18" t="s">
        <v>229</v>
      </c>
      <c r="D1720" s="27" t="s">
        <v>271</v>
      </c>
      <c r="E1720" s="18" t="s">
        <v>230</v>
      </c>
      <c r="F1720" s="19">
        <v>42838</v>
      </c>
      <c r="G1720" s="27" t="s">
        <v>273</v>
      </c>
      <c r="H1720" s="21"/>
      <c r="I1720" s="21"/>
      <c r="J1720" s="23">
        <v>2411.36</v>
      </c>
      <c r="K1720" s="21"/>
      <c r="L1720" s="21"/>
      <c r="M1720" s="21"/>
      <c r="N1720" s="21"/>
      <c r="O1720" s="23">
        <v>-19.12</v>
      </c>
      <c r="P1720" s="23">
        <v>-1.69</v>
      </c>
      <c r="Q1720" s="28">
        <f t="shared" si="54"/>
        <v>-20.810000000000002</v>
      </c>
      <c r="R1720" s="23">
        <v>159.02000000000001</v>
      </c>
      <c r="S1720" s="21"/>
      <c r="T1720" s="28">
        <f t="shared" si="55"/>
        <v>159.02000000000001</v>
      </c>
      <c r="U1720" s="21"/>
      <c r="W1720" s="135">
        <f t="array" ref="W1720">SUM(($D1720=W$25)*($G1720="CM")*($H1720:$P1720))</f>
        <v>2390.5500000000002</v>
      </c>
      <c r="X1720" s="135">
        <f t="array" ref="X1720">SUM(($D1720=W$25)*($G1720&lt;&gt;"CM")*($H1720:$P1720))</f>
        <v>0</v>
      </c>
      <c r="AA1720" s="135">
        <f t="array" ref="AA1720">SUM(($D1720=AA$25)*($G1720="CM")*(H1720+I1720+J1720+K1720+L1720+N1720))</f>
        <v>0</v>
      </c>
      <c r="AB1720" s="135">
        <f t="array" ref="AB1720">SUM(($D1720=AA$25)*($G1720&lt;&gt;"CM")*(H1720+I1720+J1720+K1720+L1720+N1720))</f>
        <v>0</v>
      </c>
    </row>
    <row r="1721" spans="1:28" ht="15.75" thickBot="1" x14ac:dyDescent="0.3">
      <c r="A1721" s="18" t="s">
        <v>22</v>
      </c>
      <c r="B1721" s="18" t="s">
        <v>22</v>
      </c>
      <c r="C1721" s="18" t="s">
        <v>229</v>
      </c>
      <c r="D1721" s="27" t="s">
        <v>271</v>
      </c>
      <c r="E1721" s="18" t="s">
        <v>230</v>
      </c>
      <c r="F1721" s="19">
        <v>42839</v>
      </c>
      <c r="G1721" s="27" t="s">
        <v>273</v>
      </c>
      <c r="H1721" s="20"/>
      <c r="I1721" s="20"/>
      <c r="J1721" s="22">
        <v>2709.62</v>
      </c>
      <c r="K1721" s="20"/>
      <c r="L1721" s="20"/>
      <c r="M1721" s="20"/>
      <c r="N1721" s="20"/>
      <c r="O1721" s="22">
        <v>-24.43</v>
      </c>
      <c r="P1721" s="22">
        <v>-1.89</v>
      </c>
      <c r="Q1721" s="28">
        <f t="shared" si="54"/>
        <v>-26.32</v>
      </c>
      <c r="R1721" s="22">
        <v>177.76</v>
      </c>
      <c r="S1721" s="20"/>
      <c r="T1721" s="28">
        <f t="shared" si="55"/>
        <v>177.76</v>
      </c>
      <c r="U1721" s="20"/>
      <c r="W1721" s="135">
        <f t="array" ref="W1721">SUM(($D1721=W$25)*($G1721="CM")*($H1721:$P1721))</f>
        <v>2683.3</v>
      </c>
      <c r="X1721" s="135">
        <f t="array" ref="X1721">SUM(($D1721=W$25)*($G1721&lt;&gt;"CM")*($H1721:$P1721))</f>
        <v>0</v>
      </c>
      <c r="AA1721" s="135">
        <f t="array" ref="AA1721">SUM(($D1721=AA$25)*($G1721="CM")*(H1721+I1721+J1721+K1721+L1721+N1721))</f>
        <v>0</v>
      </c>
      <c r="AB1721" s="135">
        <f t="array" ref="AB1721">SUM(($D1721=AA$25)*($G1721&lt;&gt;"CM")*(H1721+I1721+J1721+K1721+L1721+N1721))</f>
        <v>0</v>
      </c>
    </row>
    <row r="1722" spans="1:28" ht="15.75" thickBot="1" x14ac:dyDescent="0.3">
      <c r="A1722" s="18" t="s">
        <v>22</v>
      </c>
      <c r="B1722" s="18" t="s">
        <v>22</v>
      </c>
      <c r="C1722" s="18" t="s">
        <v>229</v>
      </c>
      <c r="D1722" s="27" t="s">
        <v>271</v>
      </c>
      <c r="E1722" s="18" t="s">
        <v>230</v>
      </c>
      <c r="F1722" s="19">
        <v>42840</v>
      </c>
      <c r="G1722" s="27" t="s">
        <v>273</v>
      </c>
      <c r="H1722" s="21"/>
      <c r="I1722" s="21"/>
      <c r="J1722" s="23">
        <v>1360.74</v>
      </c>
      <c r="K1722" s="21"/>
      <c r="L1722" s="21"/>
      <c r="M1722" s="21"/>
      <c r="N1722" s="21"/>
      <c r="O1722" s="23">
        <v>-12.52</v>
      </c>
      <c r="P1722" s="23">
        <v>-0.97</v>
      </c>
      <c r="Q1722" s="28">
        <f t="shared" si="54"/>
        <v>-13.49</v>
      </c>
      <c r="R1722" s="23">
        <v>89.14</v>
      </c>
      <c r="S1722" s="21"/>
      <c r="T1722" s="28">
        <f t="shared" si="55"/>
        <v>89.14</v>
      </c>
      <c r="U1722" s="21"/>
      <c r="W1722" s="135">
        <f t="array" ref="W1722">SUM(($D1722=W$25)*($G1722="CM")*($H1722:$P1722))</f>
        <v>1347.25</v>
      </c>
      <c r="X1722" s="135">
        <f t="array" ref="X1722">SUM(($D1722=W$25)*($G1722&lt;&gt;"CM")*($H1722:$P1722))</f>
        <v>0</v>
      </c>
      <c r="AA1722" s="135">
        <f t="array" ref="AA1722">SUM(($D1722=AA$25)*($G1722="CM")*(H1722+I1722+J1722+K1722+L1722+N1722))</f>
        <v>0</v>
      </c>
      <c r="AB1722" s="135">
        <f t="array" ref="AB1722">SUM(($D1722=AA$25)*($G1722&lt;&gt;"CM")*(H1722+I1722+J1722+K1722+L1722+N1722))</f>
        <v>0</v>
      </c>
    </row>
    <row r="1723" spans="1:28" ht="15.75" thickBot="1" x14ac:dyDescent="0.3">
      <c r="A1723" s="18" t="s">
        <v>22</v>
      </c>
      <c r="B1723" s="18" t="s">
        <v>22</v>
      </c>
      <c r="C1723" s="18" t="s">
        <v>229</v>
      </c>
      <c r="D1723" s="27" t="s">
        <v>271</v>
      </c>
      <c r="E1723" s="18" t="s">
        <v>230</v>
      </c>
      <c r="F1723" s="19">
        <v>42841</v>
      </c>
      <c r="G1723" s="27" t="s">
        <v>273</v>
      </c>
      <c r="H1723" s="20"/>
      <c r="I1723" s="20"/>
      <c r="J1723" s="22">
        <v>1477.8</v>
      </c>
      <c r="K1723" s="20"/>
      <c r="L1723" s="20"/>
      <c r="M1723" s="20"/>
      <c r="N1723" s="20"/>
      <c r="O1723" s="22">
        <v>-12.42</v>
      </c>
      <c r="P1723" s="22">
        <v>-1.02</v>
      </c>
      <c r="Q1723" s="28">
        <f t="shared" si="54"/>
        <v>-13.44</v>
      </c>
      <c r="R1723" s="22">
        <v>96.87</v>
      </c>
      <c r="S1723" s="20"/>
      <c r="T1723" s="28">
        <f t="shared" si="55"/>
        <v>96.87</v>
      </c>
      <c r="U1723" s="20"/>
      <c r="W1723" s="135">
        <f t="array" ref="W1723">SUM(($D1723=W$25)*($G1723="CM")*($H1723:$P1723))</f>
        <v>1464.36</v>
      </c>
      <c r="X1723" s="135">
        <f t="array" ref="X1723">SUM(($D1723=W$25)*($G1723&lt;&gt;"CM")*($H1723:$P1723))</f>
        <v>0</v>
      </c>
      <c r="AA1723" s="135">
        <f t="array" ref="AA1723">SUM(($D1723=AA$25)*($G1723="CM")*(H1723+I1723+J1723+K1723+L1723+N1723))</f>
        <v>0</v>
      </c>
      <c r="AB1723" s="135">
        <f t="array" ref="AB1723">SUM(($D1723=AA$25)*($G1723&lt;&gt;"CM")*(H1723+I1723+J1723+K1723+L1723+N1723))</f>
        <v>0</v>
      </c>
    </row>
    <row r="1724" spans="1:28" ht="15.75" thickBot="1" x14ac:dyDescent="0.3">
      <c r="A1724" s="18" t="s">
        <v>22</v>
      </c>
      <c r="B1724" s="18" t="s">
        <v>22</v>
      </c>
      <c r="C1724" s="18" t="s">
        <v>229</v>
      </c>
      <c r="D1724" s="27" t="s">
        <v>271</v>
      </c>
      <c r="E1724" s="18" t="s">
        <v>230</v>
      </c>
      <c r="F1724" s="19">
        <v>42842</v>
      </c>
      <c r="G1724" s="27" t="s">
        <v>273</v>
      </c>
      <c r="H1724" s="21"/>
      <c r="I1724" s="21"/>
      <c r="J1724" s="23">
        <v>2676.39</v>
      </c>
      <c r="K1724" s="21"/>
      <c r="L1724" s="21"/>
      <c r="M1724" s="21"/>
      <c r="N1724" s="21"/>
      <c r="O1724" s="23">
        <v>-22.54</v>
      </c>
      <c r="P1724" s="23">
        <v>-1.77</v>
      </c>
      <c r="Q1724" s="28">
        <f t="shared" si="54"/>
        <v>-24.31</v>
      </c>
      <c r="R1724" s="23">
        <v>175.61</v>
      </c>
      <c r="S1724" s="21"/>
      <c r="T1724" s="28">
        <f t="shared" si="55"/>
        <v>175.61</v>
      </c>
      <c r="U1724" s="21"/>
      <c r="W1724" s="135">
        <f t="array" ref="W1724">SUM(($D1724=W$25)*($G1724="CM")*($H1724:$P1724))</f>
        <v>2652.08</v>
      </c>
      <c r="X1724" s="135">
        <f t="array" ref="X1724">SUM(($D1724=W$25)*($G1724&lt;&gt;"CM")*($H1724:$P1724))</f>
        <v>0</v>
      </c>
      <c r="AA1724" s="135">
        <f t="array" ref="AA1724">SUM(($D1724=AA$25)*($G1724="CM")*(H1724+I1724+J1724+K1724+L1724+N1724))</f>
        <v>0</v>
      </c>
      <c r="AB1724" s="135">
        <f t="array" ref="AB1724">SUM(($D1724=AA$25)*($G1724&lt;&gt;"CM")*(H1724+I1724+J1724+K1724+L1724+N1724))</f>
        <v>0</v>
      </c>
    </row>
    <row r="1725" spans="1:28" ht="15.75" thickBot="1" x14ac:dyDescent="0.3">
      <c r="A1725" s="18" t="s">
        <v>22</v>
      </c>
      <c r="B1725" s="18" t="s">
        <v>22</v>
      </c>
      <c r="C1725" s="18" t="s">
        <v>229</v>
      </c>
      <c r="D1725" s="27" t="s">
        <v>271</v>
      </c>
      <c r="E1725" s="18" t="s">
        <v>230</v>
      </c>
      <c r="F1725" s="19">
        <v>42843</v>
      </c>
      <c r="G1725" s="27" t="s">
        <v>273</v>
      </c>
      <c r="H1725" s="20"/>
      <c r="I1725" s="20"/>
      <c r="J1725" s="22">
        <v>3805.36</v>
      </c>
      <c r="K1725" s="20"/>
      <c r="L1725" s="20"/>
      <c r="M1725" s="20"/>
      <c r="N1725" s="20"/>
      <c r="O1725" s="22">
        <v>-30.88</v>
      </c>
      <c r="P1725" s="22">
        <v>-2.6</v>
      </c>
      <c r="Q1725" s="28">
        <f t="shared" si="54"/>
        <v>-33.479999999999997</v>
      </c>
      <c r="R1725" s="22">
        <v>250.53</v>
      </c>
      <c r="S1725" s="20"/>
      <c r="T1725" s="28">
        <f t="shared" si="55"/>
        <v>250.53</v>
      </c>
      <c r="U1725" s="20"/>
      <c r="W1725" s="135">
        <f t="array" ref="W1725">SUM(($D1725=W$25)*($G1725="CM")*($H1725:$P1725))</f>
        <v>3771.88</v>
      </c>
      <c r="X1725" s="135">
        <f t="array" ref="X1725">SUM(($D1725=W$25)*($G1725&lt;&gt;"CM")*($H1725:$P1725))</f>
        <v>0</v>
      </c>
      <c r="AA1725" s="135">
        <f t="array" ref="AA1725">SUM(($D1725=AA$25)*($G1725="CM")*(H1725+I1725+J1725+K1725+L1725+N1725))</f>
        <v>0</v>
      </c>
      <c r="AB1725" s="135">
        <f t="array" ref="AB1725">SUM(($D1725=AA$25)*($G1725&lt;&gt;"CM")*(H1725+I1725+J1725+K1725+L1725+N1725))</f>
        <v>0</v>
      </c>
    </row>
    <row r="1726" spans="1:28" ht="15.75" thickBot="1" x14ac:dyDescent="0.3">
      <c r="A1726" s="18" t="s">
        <v>22</v>
      </c>
      <c r="B1726" s="18" t="s">
        <v>22</v>
      </c>
      <c r="C1726" s="18" t="s">
        <v>229</v>
      </c>
      <c r="D1726" s="27" t="s">
        <v>271</v>
      </c>
      <c r="E1726" s="18" t="s">
        <v>230</v>
      </c>
      <c r="F1726" s="19">
        <v>42844</v>
      </c>
      <c r="G1726" s="27" t="s">
        <v>273</v>
      </c>
      <c r="H1726" s="21"/>
      <c r="I1726" s="21"/>
      <c r="J1726" s="23">
        <v>2055.5300000000002</v>
      </c>
      <c r="K1726" s="21"/>
      <c r="L1726" s="21"/>
      <c r="M1726" s="21"/>
      <c r="N1726" s="21"/>
      <c r="O1726" s="23">
        <v>-17.420000000000002</v>
      </c>
      <c r="P1726" s="23">
        <v>-1.4</v>
      </c>
      <c r="Q1726" s="28">
        <f t="shared" si="54"/>
        <v>-18.82</v>
      </c>
      <c r="R1726" s="23">
        <v>134.74</v>
      </c>
      <c r="S1726" s="21"/>
      <c r="T1726" s="28">
        <f t="shared" si="55"/>
        <v>134.74</v>
      </c>
      <c r="U1726" s="21"/>
      <c r="W1726" s="135">
        <f t="array" ref="W1726">SUM(($D1726=W$25)*($G1726="CM")*($H1726:$P1726))</f>
        <v>2036.71</v>
      </c>
      <c r="X1726" s="135">
        <f t="array" ref="X1726">SUM(($D1726=W$25)*($G1726&lt;&gt;"CM")*($H1726:$P1726))</f>
        <v>0</v>
      </c>
      <c r="AA1726" s="135">
        <f t="array" ref="AA1726">SUM(($D1726=AA$25)*($G1726="CM")*(H1726+I1726+J1726+K1726+L1726+N1726))</f>
        <v>0</v>
      </c>
      <c r="AB1726" s="135">
        <f t="array" ref="AB1726">SUM(($D1726=AA$25)*($G1726&lt;&gt;"CM")*(H1726+I1726+J1726+K1726+L1726+N1726))</f>
        <v>0</v>
      </c>
    </row>
    <row r="1727" spans="1:28" ht="15.75" thickBot="1" x14ac:dyDescent="0.3">
      <c r="A1727" s="18" t="s">
        <v>22</v>
      </c>
      <c r="B1727" s="18" t="s">
        <v>22</v>
      </c>
      <c r="C1727" s="18" t="s">
        <v>229</v>
      </c>
      <c r="D1727" s="27" t="s">
        <v>271</v>
      </c>
      <c r="E1727" s="18" t="s">
        <v>230</v>
      </c>
      <c r="F1727" s="19">
        <v>42845</v>
      </c>
      <c r="G1727" s="27" t="s">
        <v>273</v>
      </c>
      <c r="H1727" s="20"/>
      <c r="I1727" s="20"/>
      <c r="J1727" s="22">
        <v>1284.24</v>
      </c>
      <c r="K1727" s="20"/>
      <c r="L1727" s="20"/>
      <c r="M1727" s="20"/>
      <c r="N1727" s="20"/>
      <c r="O1727" s="22">
        <v>-11.27</v>
      </c>
      <c r="P1727" s="22">
        <v>-0.9</v>
      </c>
      <c r="Q1727" s="28">
        <f t="shared" si="54"/>
        <v>-12.17</v>
      </c>
      <c r="R1727" s="22">
        <v>84.22</v>
      </c>
      <c r="S1727" s="20"/>
      <c r="T1727" s="28">
        <f t="shared" si="55"/>
        <v>84.22</v>
      </c>
      <c r="U1727" s="20"/>
      <c r="W1727" s="135">
        <f t="array" ref="W1727">SUM(($D1727=W$25)*($G1727="CM")*($H1727:$P1727))</f>
        <v>1272.07</v>
      </c>
      <c r="X1727" s="135">
        <f t="array" ref="X1727">SUM(($D1727=W$25)*($G1727&lt;&gt;"CM")*($H1727:$P1727))</f>
        <v>0</v>
      </c>
      <c r="AA1727" s="135">
        <f t="array" ref="AA1727">SUM(($D1727=AA$25)*($G1727="CM")*(H1727+I1727+J1727+K1727+L1727+N1727))</f>
        <v>0</v>
      </c>
      <c r="AB1727" s="135">
        <f t="array" ref="AB1727">SUM(($D1727=AA$25)*($G1727&lt;&gt;"CM")*(H1727+I1727+J1727+K1727+L1727+N1727))</f>
        <v>0</v>
      </c>
    </row>
    <row r="1728" spans="1:28" ht="15.75" thickBot="1" x14ac:dyDescent="0.3">
      <c r="A1728" s="18" t="s">
        <v>22</v>
      </c>
      <c r="B1728" s="18" t="s">
        <v>22</v>
      </c>
      <c r="C1728" s="18" t="s">
        <v>229</v>
      </c>
      <c r="D1728" s="27" t="s">
        <v>271</v>
      </c>
      <c r="E1728" s="18" t="s">
        <v>230</v>
      </c>
      <c r="F1728" s="19">
        <v>42848</v>
      </c>
      <c r="G1728" s="27" t="s">
        <v>273</v>
      </c>
      <c r="H1728" s="21"/>
      <c r="I1728" s="21"/>
      <c r="J1728" s="23">
        <v>0</v>
      </c>
      <c r="K1728" s="21"/>
      <c r="L1728" s="21"/>
      <c r="M1728" s="21"/>
      <c r="N1728" s="21"/>
      <c r="O1728" s="23">
        <v>0</v>
      </c>
      <c r="P1728" s="23">
        <v>0</v>
      </c>
      <c r="Q1728" s="28">
        <f t="shared" si="54"/>
        <v>0</v>
      </c>
      <c r="R1728" s="23">
        <v>0</v>
      </c>
      <c r="S1728" s="21"/>
      <c r="T1728" s="28">
        <f t="shared" si="55"/>
        <v>0</v>
      </c>
      <c r="U1728" s="21"/>
      <c r="W1728" s="135">
        <f t="array" ref="W1728">SUM(($D1728=W$25)*($G1728="CM")*($H1728:$P1728))</f>
        <v>0</v>
      </c>
      <c r="X1728" s="135">
        <f t="array" ref="X1728">SUM(($D1728=W$25)*($G1728&lt;&gt;"CM")*($H1728:$P1728))</f>
        <v>0</v>
      </c>
      <c r="AA1728" s="135">
        <f t="array" ref="AA1728">SUM(($D1728=AA$25)*($G1728="CM")*(H1728+I1728+J1728+K1728+L1728+N1728))</f>
        <v>0</v>
      </c>
      <c r="AB1728" s="135">
        <f t="array" ref="AB1728">SUM(($D1728=AA$25)*($G1728&lt;&gt;"CM")*(H1728+I1728+J1728+K1728+L1728+N1728))</f>
        <v>0</v>
      </c>
    </row>
    <row r="1729" spans="1:28" ht="15.75" thickBot="1" x14ac:dyDescent="0.3">
      <c r="A1729" s="18" t="s">
        <v>22</v>
      </c>
      <c r="B1729" s="18" t="s">
        <v>22</v>
      </c>
      <c r="C1729" s="18" t="s">
        <v>229</v>
      </c>
      <c r="D1729" s="27" t="s">
        <v>271</v>
      </c>
      <c r="E1729" s="18" t="s">
        <v>230</v>
      </c>
      <c r="F1729" s="19">
        <v>42849</v>
      </c>
      <c r="G1729" s="27" t="s">
        <v>273</v>
      </c>
      <c r="H1729" s="20"/>
      <c r="I1729" s="20"/>
      <c r="J1729" s="22">
        <v>0</v>
      </c>
      <c r="K1729" s="20"/>
      <c r="L1729" s="20"/>
      <c r="M1729" s="20"/>
      <c r="N1729" s="20"/>
      <c r="O1729" s="22">
        <v>0</v>
      </c>
      <c r="P1729" s="22">
        <v>0</v>
      </c>
      <c r="Q1729" s="28">
        <f t="shared" si="54"/>
        <v>0</v>
      </c>
      <c r="R1729" s="22">
        <v>0</v>
      </c>
      <c r="S1729" s="20"/>
      <c r="T1729" s="28">
        <f t="shared" si="55"/>
        <v>0</v>
      </c>
      <c r="U1729" s="20"/>
      <c r="W1729" s="135">
        <f t="array" ref="W1729">SUM(($D1729=W$25)*($G1729="CM")*($H1729:$P1729))</f>
        <v>0</v>
      </c>
      <c r="X1729" s="135">
        <f t="array" ref="X1729">SUM(($D1729=W$25)*($G1729&lt;&gt;"CM")*($H1729:$P1729))</f>
        <v>0</v>
      </c>
      <c r="AA1729" s="135">
        <f t="array" ref="AA1729">SUM(($D1729=AA$25)*($G1729="CM")*(H1729+I1729+J1729+K1729+L1729+N1729))</f>
        <v>0</v>
      </c>
      <c r="AB1729" s="135">
        <f t="array" ref="AB1729">SUM(($D1729=AA$25)*($G1729&lt;&gt;"CM")*(H1729+I1729+J1729+K1729+L1729+N1729))</f>
        <v>0</v>
      </c>
    </row>
    <row r="1730" spans="1:28" ht="15.75" thickBot="1" x14ac:dyDescent="0.3">
      <c r="A1730" s="18" t="s">
        <v>22</v>
      </c>
      <c r="B1730" s="18" t="s">
        <v>22</v>
      </c>
      <c r="C1730" s="18" t="s">
        <v>229</v>
      </c>
      <c r="D1730" s="27" t="s">
        <v>271</v>
      </c>
      <c r="E1730" s="18" t="s">
        <v>230</v>
      </c>
      <c r="F1730" s="19">
        <v>42854</v>
      </c>
      <c r="G1730" s="27" t="s">
        <v>273</v>
      </c>
      <c r="H1730" s="21"/>
      <c r="I1730" s="21"/>
      <c r="J1730" s="23">
        <v>1851.76</v>
      </c>
      <c r="K1730" s="21"/>
      <c r="L1730" s="21"/>
      <c r="M1730" s="21"/>
      <c r="N1730" s="21"/>
      <c r="O1730" s="23">
        <v>-14.24</v>
      </c>
      <c r="P1730" s="23">
        <v>-1.21</v>
      </c>
      <c r="Q1730" s="28">
        <f t="shared" si="54"/>
        <v>-15.45</v>
      </c>
      <c r="R1730" s="23">
        <v>121.88</v>
      </c>
      <c r="S1730" s="21"/>
      <c r="T1730" s="28">
        <f t="shared" si="55"/>
        <v>121.88</v>
      </c>
      <c r="U1730" s="21"/>
      <c r="W1730" s="135">
        <f t="array" ref="W1730">SUM(($D1730=W$25)*($G1730="CM")*($H1730:$P1730))</f>
        <v>1836.31</v>
      </c>
      <c r="X1730" s="135">
        <f t="array" ref="X1730">SUM(($D1730=W$25)*($G1730&lt;&gt;"CM")*($H1730:$P1730))</f>
        <v>0</v>
      </c>
      <c r="AA1730" s="135">
        <f t="array" ref="AA1730">SUM(($D1730=AA$25)*($G1730="CM")*(H1730+I1730+J1730+K1730+L1730+N1730))</f>
        <v>0</v>
      </c>
      <c r="AB1730" s="135">
        <f t="array" ref="AB1730">SUM(($D1730=AA$25)*($G1730&lt;&gt;"CM")*(H1730+I1730+J1730+K1730+L1730+N1730))</f>
        <v>0</v>
      </c>
    </row>
    <row r="1731" spans="1:28" ht="15.75" thickBot="1" x14ac:dyDescent="0.3">
      <c r="A1731" s="18" t="s">
        <v>22</v>
      </c>
      <c r="B1731" s="18" t="s">
        <v>22</v>
      </c>
      <c r="C1731" s="18" t="s">
        <v>229</v>
      </c>
      <c r="D1731" s="27" t="s">
        <v>271</v>
      </c>
      <c r="E1731" s="18" t="s">
        <v>230</v>
      </c>
      <c r="F1731" s="19">
        <v>42855</v>
      </c>
      <c r="G1731" s="27" t="s">
        <v>273</v>
      </c>
      <c r="H1731" s="20"/>
      <c r="I1731" s="20"/>
      <c r="J1731" s="22">
        <v>53368.3</v>
      </c>
      <c r="K1731" s="20"/>
      <c r="L1731" s="20"/>
      <c r="M1731" s="20"/>
      <c r="N1731" s="20"/>
      <c r="O1731" s="22">
        <v>-424.59</v>
      </c>
      <c r="P1731" s="22">
        <v>-33.14</v>
      </c>
      <c r="Q1731" s="28">
        <f t="shared" si="54"/>
        <v>-457.72999999999996</v>
      </c>
      <c r="R1731" s="22">
        <v>3508.52</v>
      </c>
      <c r="S1731" s="20"/>
      <c r="T1731" s="28">
        <f t="shared" si="55"/>
        <v>3508.52</v>
      </c>
      <c r="U1731" s="20"/>
      <c r="W1731" s="135">
        <f t="array" ref="W1731">SUM(($D1731=W$25)*($G1731="CM")*($H1731:$P1731))</f>
        <v>52910.570000000007</v>
      </c>
      <c r="X1731" s="135">
        <f t="array" ref="X1731">SUM(($D1731=W$25)*($G1731&lt;&gt;"CM")*($H1731:$P1731))</f>
        <v>0</v>
      </c>
      <c r="AA1731" s="135">
        <f t="array" ref="AA1731">SUM(($D1731=AA$25)*($G1731="CM")*(H1731+I1731+J1731+K1731+L1731+N1731))</f>
        <v>0</v>
      </c>
      <c r="AB1731" s="135">
        <f t="array" ref="AB1731">SUM(($D1731=AA$25)*($G1731&lt;&gt;"CM")*(H1731+I1731+J1731+K1731+L1731+N1731))</f>
        <v>0</v>
      </c>
    </row>
    <row r="1732" spans="1:28" ht="15.75" thickBot="1" x14ac:dyDescent="0.3">
      <c r="A1732" s="18" t="s">
        <v>22</v>
      </c>
      <c r="B1732" s="18" t="s">
        <v>22</v>
      </c>
      <c r="C1732" s="18" t="s">
        <v>231</v>
      </c>
      <c r="D1732" s="27" t="s">
        <v>271</v>
      </c>
      <c r="E1732" s="18" t="s">
        <v>232</v>
      </c>
      <c r="F1732" s="19">
        <v>42733</v>
      </c>
      <c r="G1732" s="27" t="s">
        <v>274</v>
      </c>
      <c r="H1732" s="21"/>
      <c r="I1732" s="21"/>
      <c r="J1732" s="23">
        <v>16.170000000000002</v>
      </c>
      <c r="K1732" s="21"/>
      <c r="L1732" s="21"/>
      <c r="M1732" s="21"/>
      <c r="N1732" s="21"/>
      <c r="O1732" s="23">
        <v>-0.31</v>
      </c>
      <c r="P1732" s="23">
        <v>-0.01</v>
      </c>
      <c r="Q1732" s="28">
        <f t="shared" si="54"/>
        <v>-0.32</v>
      </c>
      <c r="R1732" s="23">
        <v>1.08</v>
      </c>
      <c r="S1732" s="21"/>
      <c r="T1732" s="28">
        <f t="shared" si="55"/>
        <v>1.08</v>
      </c>
      <c r="U1732" s="21"/>
      <c r="W1732" s="135">
        <f t="array" ref="W1732">SUM(($D1732=W$25)*($G1732="CM")*($H1732:$P1732))</f>
        <v>0</v>
      </c>
      <c r="X1732" s="135">
        <f t="array" ref="X1732">SUM(($D1732=W$25)*($G1732&lt;&gt;"CM")*($H1732:$P1732))</f>
        <v>15.850000000000001</v>
      </c>
      <c r="AA1732" s="135">
        <f t="array" ref="AA1732">SUM(($D1732=AA$25)*($G1732="CM")*(H1732+I1732+J1732+K1732+L1732+N1732))</f>
        <v>0</v>
      </c>
      <c r="AB1732" s="135">
        <f t="array" ref="AB1732">SUM(($D1732=AA$25)*($G1732&lt;&gt;"CM")*(H1732+I1732+J1732+K1732+L1732+N1732))</f>
        <v>0</v>
      </c>
    </row>
    <row r="1733" spans="1:28" ht="15.75" thickBot="1" x14ac:dyDescent="0.3">
      <c r="A1733" s="18" t="s">
        <v>22</v>
      </c>
      <c r="B1733" s="18" t="s">
        <v>22</v>
      </c>
      <c r="C1733" s="18" t="s">
        <v>231</v>
      </c>
      <c r="D1733" s="27" t="s">
        <v>271</v>
      </c>
      <c r="E1733" s="18" t="s">
        <v>232</v>
      </c>
      <c r="F1733" s="19">
        <v>42735</v>
      </c>
      <c r="G1733" s="27" t="s">
        <v>274</v>
      </c>
      <c r="H1733" s="20"/>
      <c r="I1733" s="20"/>
      <c r="J1733" s="22">
        <v>-0.54</v>
      </c>
      <c r="K1733" s="20"/>
      <c r="L1733" s="20"/>
      <c r="M1733" s="20"/>
      <c r="N1733" s="20"/>
      <c r="O1733" s="22">
        <v>0.01</v>
      </c>
      <c r="P1733" s="22">
        <v>0</v>
      </c>
      <c r="Q1733" s="28">
        <f t="shared" si="54"/>
        <v>0.01</v>
      </c>
      <c r="R1733" s="22">
        <v>-0.03</v>
      </c>
      <c r="S1733" s="20"/>
      <c r="T1733" s="28">
        <f t="shared" si="55"/>
        <v>-0.03</v>
      </c>
      <c r="U1733" s="20"/>
      <c r="W1733" s="135">
        <f t="array" ref="W1733">SUM(($D1733=W$25)*($G1733="CM")*($H1733:$P1733))</f>
        <v>0</v>
      </c>
      <c r="X1733" s="135">
        <f t="array" ref="X1733">SUM(($D1733=W$25)*($G1733&lt;&gt;"CM")*($H1733:$P1733))</f>
        <v>-0.53</v>
      </c>
      <c r="AA1733" s="135">
        <f t="array" ref="AA1733">SUM(($D1733=AA$25)*($G1733="CM")*(H1733+I1733+J1733+K1733+L1733+N1733))</f>
        <v>0</v>
      </c>
      <c r="AB1733" s="135">
        <f t="array" ref="AB1733">SUM(($D1733=AA$25)*($G1733&lt;&gt;"CM")*(H1733+I1733+J1733+K1733+L1733+N1733))</f>
        <v>0</v>
      </c>
    </row>
    <row r="1734" spans="1:28" ht="15.75" thickBot="1" x14ac:dyDescent="0.3">
      <c r="A1734" s="18" t="s">
        <v>22</v>
      </c>
      <c r="B1734" s="18" t="s">
        <v>22</v>
      </c>
      <c r="C1734" s="18" t="s">
        <v>231</v>
      </c>
      <c r="D1734" s="27" t="s">
        <v>271</v>
      </c>
      <c r="E1734" s="18" t="s">
        <v>232</v>
      </c>
      <c r="F1734" s="19">
        <v>42766</v>
      </c>
      <c r="G1734" s="27" t="s">
        <v>274</v>
      </c>
      <c r="H1734" s="21"/>
      <c r="I1734" s="21"/>
      <c r="J1734" s="23">
        <v>39.93</v>
      </c>
      <c r="K1734" s="21"/>
      <c r="L1734" s="21"/>
      <c r="M1734" s="21"/>
      <c r="N1734" s="21"/>
      <c r="O1734" s="23">
        <v>-0.98</v>
      </c>
      <c r="P1734" s="23">
        <v>-0.03</v>
      </c>
      <c r="Q1734" s="28">
        <f t="shared" si="54"/>
        <v>-1.01</v>
      </c>
      <c r="R1734" s="23">
        <v>2.81</v>
      </c>
      <c r="S1734" s="21"/>
      <c r="T1734" s="28">
        <f t="shared" si="55"/>
        <v>2.81</v>
      </c>
      <c r="U1734" s="21"/>
      <c r="W1734" s="135">
        <f t="array" ref="W1734">SUM(($D1734=W$25)*($G1734="CM")*($H1734:$P1734))</f>
        <v>0</v>
      </c>
      <c r="X1734" s="135">
        <f t="array" ref="X1734">SUM(($D1734=W$25)*($G1734&lt;&gt;"CM")*($H1734:$P1734))</f>
        <v>38.92</v>
      </c>
      <c r="AA1734" s="135">
        <f t="array" ref="AA1734">SUM(($D1734=AA$25)*($G1734="CM")*(H1734+I1734+J1734+K1734+L1734+N1734))</f>
        <v>0</v>
      </c>
      <c r="AB1734" s="135">
        <f t="array" ref="AB1734">SUM(($D1734=AA$25)*($G1734&lt;&gt;"CM")*(H1734+I1734+J1734+K1734+L1734+N1734))</f>
        <v>0</v>
      </c>
    </row>
    <row r="1735" spans="1:28" ht="15.75" thickBot="1" x14ac:dyDescent="0.3">
      <c r="A1735" s="18" t="s">
        <v>22</v>
      </c>
      <c r="B1735" s="18" t="s">
        <v>22</v>
      </c>
      <c r="C1735" s="18" t="s">
        <v>231</v>
      </c>
      <c r="D1735" s="27" t="s">
        <v>271</v>
      </c>
      <c r="E1735" s="18" t="s">
        <v>232</v>
      </c>
      <c r="F1735" s="19">
        <v>42794</v>
      </c>
      <c r="G1735" s="27" t="s">
        <v>274</v>
      </c>
      <c r="H1735" s="20"/>
      <c r="I1735" s="20"/>
      <c r="J1735" s="22">
        <v>34.01</v>
      </c>
      <c r="K1735" s="20"/>
      <c r="L1735" s="20"/>
      <c r="M1735" s="20"/>
      <c r="N1735" s="20"/>
      <c r="O1735" s="22">
        <v>-0.28999999999999998</v>
      </c>
      <c r="P1735" s="22">
        <v>-0.15</v>
      </c>
      <c r="Q1735" s="28">
        <f t="shared" si="54"/>
        <v>-0.43999999999999995</v>
      </c>
      <c r="R1735" s="22">
        <v>2.0299999999999998</v>
      </c>
      <c r="S1735" s="20"/>
      <c r="T1735" s="28">
        <f t="shared" si="55"/>
        <v>2.0299999999999998</v>
      </c>
      <c r="U1735" s="20"/>
      <c r="W1735" s="135">
        <f t="array" ref="W1735">SUM(($D1735=W$25)*($G1735="CM")*($H1735:$P1735))</f>
        <v>0</v>
      </c>
      <c r="X1735" s="135">
        <f t="array" ref="X1735">SUM(($D1735=W$25)*($G1735&lt;&gt;"CM")*($H1735:$P1735))</f>
        <v>33.57</v>
      </c>
      <c r="AA1735" s="135">
        <f t="array" ref="AA1735">SUM(($D1735=AA$25)*($G1735="CM")*(H1735+I1735+J1735+K1735+L1735+N1735))</f>
        <v>0</v>
      </c>
      <c r="AB1735" s="135">
        <f t="array" ref="AB1735">SUM(($D1735=AA$25)*($G1735&lt;&gt;"CM")*(H1735+I1735+J1735+K1735+L1735+N1735))</f>
        <v>0</v>
      </c>
    </row>
    <row r="1736" spans="1:28" ht="15.75" thickBot="1" x14ac:dyDescent="0.3">
      <c r="A1736" s="18" t="s">
        <v>22</v>
      </c>
      <c r="B1736" s="18" t="s">
        <v>22</v>
      </c>
      <c r="C1736" s="18" t="s">
        <v>231</v>
      </c>
      <c r="D1736" s="27" t="s">
        <v>271</v>
      </c>
      <c r="E1736" s="18" t="s">
        <v>232</v>
      </c>
      <c r="F1736" s="19">
        <v>42808</v>
      </c>
      <c r="G1736" s="27" t="s">
        <v>274</v>
      </c>
      <c r="H1736" s="21"/>
      <c r="I1736" s="21"/>
      <c r="J1736" s="23">
        <v>16.170000000000002</v>
      </c>
      <c r="K1736" s="21"/>
      <c r="L1736" s="21"/>
      <c r="M1736" s="21"/>
      <c r="N1736" s="21"/>
      <c r="O1736" s="23">
        <v>0.03</v>
      </c>
      <c r="P1736" s="23">
        <v>-0.05</v>
      </c>
      <c r="Q1736" s="28">
        <f t="shared" si="54"/>
        <v>-2.0000000000000004E-2</v>
      </c>
      <c r="R1736" s="23">
        <v>0.88</v>
      </c>
      <c r="S1736" s="21"/>
      <c r="T1736" s="28">
        <f t="shared" si="55"/>
        <v>0.88</v>
      </c>
      <c r="U1736" s="21"/>
      <c r="W1736" s="135">
        <f t="array" ref="W1736">SUM(($D1736=W$25)*($G1736="CM")*($H1736:$P1736))</f>
        <v>0</v>
      </c>
      <c r="X1736" s="135">
        <f t="array" ref="X1736">SUM(($D1736=W$25)*($G1736&lt;&gt;"CM")*($H1736:$P1736))</f>
        <v>16.150000000000002</v>
      </c>
      <c r="AA1736" s="135">
        <f t="array" ref="AA1736">SUM(($D1736=AA$25)*($G1736="CM")*(H1736+I1736+J1736+K1736+L1736+N1736))</f>
        <v>0</v>
      </c>
      <c r="AB1736" s="135">
        <f t="array" ref="AB1736">SUM(($D1736=AA$25)*($G1736&lt;&gt;"CM")*(H1736+I1736+J1736+K1736+L1736+N1736))</f>
        <v>0</v>
      </c>
    </row>
    <row r="1737" spans="1:28" ht="15.75" thickBot="1" x14ac:dyDescent="0.3">
      <c r="A1737" s="18" t="s">
        <v>22</v>
      </c>
      <c r="B1737" s="18" t="s">
        <v>22</v>
      </c>
      <c r="C1737" s="18" t="s">
        <v>231</v>
      </c>
      <c r="D1737" s="27" t="s">
        <v>271</v>
      </c>
      <c r="E1737" s="18" t="s">
        <v>232</v>
      </c>
      <c r="F1737" s="19">
        <v>42809</v>
      </c>
      <c r="G1737" s="27" t="s">
        <v>274</v>
      </c>
      <c r="H1737" s="20"/>
      <c r="I1737" s="20"/>
      <c r="J1737" s="22">
        <v>16.170000000000002</v>
      </c>
      <c r="K1737" s="20"/>
      <c r="L1737" s="20"/>
      <c r="M1737" s="20"/>
      <c r="N1737" s="20"/>
      <c r="O1737" s="22">
        <v>0.03</v>
      </c>
      <c r="P1737" s="22">
        <v>-0.05</v>
      </c>
      <c r="Q1737" s="28">
        <f t="shared" si="54"/>
        <v>-2.0000000000000004E-2</v>
      </c>
      <c r="R1737" s="22">
        <v>0.88</v>
      </c>
      <c r="S1737" s="20"/>
      <c r="T1737" s="28">
        <f t="shared" si="55"/>
        <v>0.88</v>
      </c>
      <c r="U1737" s="20"/>
      <c r="W1737" s="135">
        <f t="array" ref="W1737">SUM(($D1737=W$25)*($G1737="CM")*($H1737:$P1737))</f>
        <v>0</v>
      </c>
      <c r="X1737" s="135">
        <f t="array" ref="X1737">SUM(($D1737=W$25)*($G1737&lt;&gt;"CM")*($H1737:$P1737))</f>
        <v>16.150000000000002</v>
      </c>
      <c r="AA1737" s="135">
        <f t="array" ref="AA1737">SUM(($D1737=AA$25)*($G1737="CM")*(H1737+I1737+J1737+K1737+L1737+N1737))</f>
        <v>0</v>
      </c>
      <c r="AB1737" s="135">
        <f t="array" ref="AB1737">SUM(($D1737=AA$25)*($G1737&lt;&gt;"CM")*(H1737+I1737+J1737+K1737+L1737+N1737))</f>
        <v>0</v>
      </c>
    </row>
    <row r="1738" spans="1:28" ht="15.75" thickBot="1" x14ac:dyDescent="0.3">
      <c r="A1738" s="18" t="s">
        <v>22</v>
      </c>
      <c r="B1738" s="18" t="s">
        <v>22</v>
      </c>
      <c r="C1738" s="18" t="s">
        <v>231</v>
      </c>
      <c r="D1738" s="27" t="s">
        <v>271</v>
      </c>
      <c r="E1738" s="18" t="s">
        <v>232</v>
      </c>
      <c r="F1738" s="19">
        <v>42811</v>
      </c>
      <c r="G1738" s="27" t="s">
        <v>274</v>
      </c>
      <c r="H1738" s="21"/>
      <c r="I1738" s="21"/>
      <c r="J1738" s="23">
        <v>34.4</v>
      </c>
      <c r="K1738" s="21"/>
      <c r="L1738" s="21"/>
      <c r="M1738" s="21"/>
      <c r="N1738" s="21"/>
      <c r="O1738" s="23">
        <v>0.04</v>
      </c>
      <c r="P1738" s="23">
        <v>-0.08</v>
      </c>
      <c r="Q1738" s="28">
        <f t="shared" si="54"/>
        <v>-0.04</v>
      </c>
      <c r="R1738" s="23">
        <v>1.87</v>
      </c>
      <c r="S1738" s="21"/>
      <c r="T1738" s="28">
        <f t="shared" si="55"/>
        <v>1.87</v>
      </c>
      <c r="U1738" s="21"/>
      <c r="W1738" s="135">
        <f t="array" ref="W1738">SUM(($D1738=W$25)*($G1738="CM")*($H1738:$P1738))</f>
        <v>0</v>
      </c>
      <c r="X1738" s="135">
        <f t="array" ref="X1738">SUM(($D1738=W$25)*($G1738&lt;&gt;"CM")*($H1738:$P1738))</f>
        <v>34.36</v>
      </c>
      <c r="AA1738" s="135">
        <f t="array" ref="AA1738">SUM(($D1738=AA$25)*($G1738="CM")*(H1738+I1738+J1738+K1738+L1738+N1738))</f>
        <v>0</v>
      </c>
      <c r="AB1738" s="135">
        <f t="array" ref="AB1738">SUM(($D1738=AA$25)*($G1738&lt;&gt;"CM")*(H1738+I1738+J1738+K1738+L1738+N1738))</f>
        <v>0</v>
      </c>
    </row>
    <row r="1739" spans="1:28" ht="15.75" thickBot="1" x14ac:dyDescent="0.3">
      <c r="A1739" s="18" t="s">
        <v>22</v>
      </c>
      <c r="B1739" s="18" t="s">
        <v>22</v>
      </c>
      <c r="C1739" s="18" t="s">
        <v>231</v>
      </c>
      <c r="D1739" s="27" t="s">
        <v>271</v>
      </c>
      <c r="E1739" s="18" t="s">
        <v>232</v>
      </c>
      <c r="F1739" s="19">
        <v>42813</v>
      </c>
      <c r="G1739" s="27" t="s">
        <v>274</v>
      </c>
      <c r="H1739" s="20"/>
      <c r="I1739" s="20"/>
      <c r="J1739" s="22">
        <v>16.170000000000002</v>
      </c>
      <c r="K1739" s="20"/>
      <c r="L1739" s="20"/>
      <c r="M1739" s="20"/>
      <c r="N1739" s="20"/>
      <c r="O1739" s="22">
        <v>0.02</v>
      </c>
      <c r="P1739" s="22">
        <v>-0.04</v>
      </c>
      <c r="Q1739" s="28">
        <f t="shared" si="54"/>
        <v>-0.02</v>
      </c>
      <c r="R1739" s="22">
        <v>0.88</v>
      </c>
      <c r="S1739" s="20"/>
      <c r="T1739" s="28">
        <f t="shared" si="55"/>
        <v>0.88</v>
      </c>
      <c r="U1739" s="20"/>
      <c r="W1739" s="135">
        <f t="array" ref="W1739">SUM(($D1739=W$25)*($G1739="CM")*($H1739:$P1739))</f>
        <v>0</v>
      </c>
      <c r="X1739" s="135">
        <f t="array" ref="X1739">SUM(($D1739=W$25)*($G1739&lt;&gt;"CM")*($H1739:$P1739))</f>
        <v>16.150000000000002</v>
      </c>
      <c r="AA1739" s="135">
        <f t="array" ref="AA1739">SUM(($D1739=AA$25)*($G1739="CM")*(H1739+I1739+J1739+K1739+L1739+N1739))</f>
        <v>0</v>
      </c>
      <c r="AB1739" s="135">
        <f t="array" ref="AB1739">SUM(($D1739=AA$25)*($G1739&lt;&gt;"CM")*(H1739+I1739+J1739+K1739+L1739+N1739))</f>
        <v>0</v>
      </c>
    </row>
    <row r="1740" spans="1:28" ht="15.75" thickBot="1" x14ac:dyDescent="0.3">
      <c r="A1740" s="18" t="s">
        <v>22</v>
      </c>
      <c r="B1740" s="18" t="s">
        <v>22</v>
      </c>
      <c r="C1740" s="18" t="s">
        <v>231</v>
      </c>
      <c r="D1740" s="27" t="s">
        <v>271</v>
      </c>
      <c r="E1740" s="18" t="s">
        <v>232</v>
      </c>
      <c r="F1740" s="19">
        <v>42814</v>
      </c>
      <c r="G1740" s="27" t="s">
        <v>274</v>
      </c>
      <c r="H1740" s="21"/>
      <c r="I1740" s="21"/>
      <c r="J1740" s="23">
        <v>383.77</v>
      </c>
      <c r="K1740" s="21"/>
      <c r="L1740" s="21"/>
      <c r="M1740" s="21"/>
      <c r="N1740" s="21"/>
      <c r="O1740" s="23">
        <v>0.51</v>
      </c>
      <c r="P1740" s="23">
        <v>-1.02</v>
      </c>
      <c r="Q1740" s="28">
        <f t="shared" si="54"/>
        <v>-0.51</v>
      </c>
      <c r="R1740" s="23">
        <v>20.85</v>
      </c>
      <c r="S1740" s="21"/>
      <c r="T1740" s="28">
        <f t="shared" si="55"/>
        <v>20.85</v>
      </c>
      <c r="U1740" s="21"/>
      <c r="W1740" s="135">
        <f t="array" ref="W1740">SUM(($D1740=W$25)*($G1740="CM")*($H1740:$P1740))</f>
        <v>0</v>
      </c>
      <c r="X1740" s="135">
        <f t="array" ref="X1740">SUM(($D1740=W$25)*($G1740&lt;&gt;"CM")*($H1740:$P1740))</f>
        <v>383.26</v>
      </c>
      <c r="AA1740" s="135">
        <f t="array" ref="AA1740">SUM(($D1740=AA$25)*($G1740="CM")*(H1740+I1740+J1740+K1740+L1740+N1740))</f>
        <v>0</v>
      </c>
      <c r="AB1740" s="135">
        <f t="array" ref="AB1740">SUM(($D1740=AA$25)*($G1740&lt;&gt;"CM")*(H1740+I1740+J1740+K1740+L1740+N1740))</f>
        <v>0</v>
      </c>
    </row>
    <row r="1741" spans="1:28" ht="15.75" thickBot="1" x14ac:dyDescent="0.3">
      <c r="A1741" s="18" t="s">
        <v>22</v>
      </c>
      <c r="B1741" s="18" t="s">
        <v>22</v>
      </c>
      <c r="C1741" s="18" t="s">
        <v>231</v>
      </c>
      <c r="D1741" s="27" t="s">
        <v>271</v>
      </c>
      <c r="E1741" s="18" t="s">
        <v>232</v>
      </c>
      <c r="F1741" s="19">
        <v>42824</v>
      </c>
      <c r="G1741" s="27" t="s">
        <v>274</v>
      </c>
      <c r="H1741" s="20"/>
      <c r="I1741" s="20"/>
      <c r="J1741" s="22">
        <v>32.340000000000003</v>
      </c>
      <c r="K1741" s="20"/>
      <c r="L1741" s="20"/>
      <c r="M1741" s="20"/>
      <c r="N1741" s="20"/>
      <c r="O1741" s="22">
        <v>0.04</v>
      </c>
      <c r="P1741" s="22">
        <v>-0.08</v>
      </c>
      <c r="Q1741" s="28">
        <f t="shared" si="54"/>
        <v>-0.04</v>
      </c>
      <c r="R1741" s="22">
        <v>1.76</v>
      </c>
      <c r="S1741" s="20"/>
      <c r="T1741" s="28">
        <f t="shared" si="55"/>
        <v>1.76</v>
      </c>
      <c r="U1741" s="20"/>
      <c r="W1741" s="135">
        <f t="array" ref="W1741">SUM(($D1741=W$25)*($G1741="CM")*($H1741:$P1741))</f>
        <v>0</v>
      </c>
      <c r="X1741" s="135">
        <f t="array" ref="X1741">SUM(($D1741=W$25)*($G1741&lt;&gt;"CM")*($H1741:$P1741))</f>
        <v>32.300000000000004</v>
      </c>
      <c r="AA1741" s="135">
        <f t="array" ref="AA1741">SUM(($D1741=AA$25)*($G1741="CM")*(H1741+I1741+J1741+K1741+L1741+N1741))</f>
        <v>0</v>
      </c>
      <c r="AB1741" s="135">
        <f t="array" ref="AB1741">SUM(($D1741=AA$25)*($G1741&lt;&gt;"CM")*(H1741+I1741+J1741+K1741+L1741+N1741))</f>
        <v>0</v>
      </c>
    </row>
    <row r="1742" spans="1:28" ht="15.75" thickBot="1" x14ac:dyDescent="0.3">
      <c r="A1742" s="18" t="s">
        <v>22</v>
      </c>
      <c r="B1742" s="18" t="s">
        <v>22</v>
      </c>
      <c r="C1742" s="18" t="s">
        <v>231</v>
      </c>
      <c r="D1742" s="27" t="s">
        <v>271</v>
      </c>
      <c r="E1742" s="18" t="s">
        <v>232</v>
      </c>
      <c r="F1742" s="19">
        <v>42825</v>
      </c>
      <c r="G1742" s="27" t="s">
        <v>274</v>
      </c>
      <c r="H1742" s="21"/>
      <c r="I1742" s="21"/>
      <c r="J1742" s="23">
        <v>114.41</v>
      </c>
      <c r="K1742" s="21"/>
      <c r="L1742" s="21"/>
      <c r="M1742" s="21"/>
      <c r="N1742" s="21"/>
      <c r="O1742" s="23">
        <v>0.16</v>
      </c>
      <c r="P1742" s="23">
        <v>-0.31</v>
      </c>
      <c r="Q1742" s="28">
        <f t="shared" si="54"/>
        <v>-0.15</v>
      </c>
      <c r="R1742" s="23">
        <v>6.22</v>
      </c>
      <c r="S1742" s="21"/>
      <c r="T1742" s="28">
        <f t="shared" si="55"/>
        <v>6.22</v>
      </c>
      <c r="U1742" s="21"/>
      <c r="W1742" s="135">
        <f t="array" ref="W1742">SUM(($D1742=W$25)*($G1742="CM")*($H1742:$P1742))</f>
        <v>0</v>
      </c>
      <c r="X1742" s="135">
        <f t="array" ref="X1742">SUM(($D1742=W$25)*($G1742&lt;&gt;"CM")*($H1742:$P1742))</f>
        <v>114.25999999999999</v>
      </c>
      <c r="AA1742" s="135">
        <f t="array" ref="AA1742">SUM(($D1742=AA$25)*($G1742="CM")*(H1742+I1742+J1742+K1742+L1742+N1742))</f>
        <v>0</v>
      </c>
      <c r="AB1742" s="135">
        <f t="array" ref="AB1742">SUM(($D1742=AA$25)*($G1742&lt;&gt;"CM")*(H1742+I1742+J1742+K1742+L1742+N1742))</f>
        <v>0</v>
      </c>
    </row>
    <row r="1743" spans="1:28" ht="15.75" thickBot="1" x14ac:dyDescent="0.3">
      <c r="A1743" s="18" t="s">
        <v>22</v>
      </c>
      <c r="B1743" s="18" t="s">
        <v>22</v>
      </c>
      <c r="C1743" s="18" t="s">
        <v>231</v>
      </c>
      <c r="D1743" s="27" t="s">
        <v>271</v>
      </c>
      <c r="E1743" s="18" t="s">
        <v>232</v>
      </c>
      <c r="F1743" s="19">
        <v>42827</v>
      </c>
      <c r="G1743" s="27" t="s">
        <v>273</v>
      </c>
      <c r="H1743" s="20"/>
      <c r="I1743" s="20"/>
      <c r="J1743" s="22">
        <v>16.170000000000002</v>
      </c>
      <c r="K1743" s="20"/>
      <c r="L1743" s="20"/>
      <c r="M1743" s="20"/>
      <c r="N1743" s="20"/>
      <c r="O1743" s="22">
        <v>-0.16</v>
      </c>
      <c r="P1743" s="22">
        <v>-0.01</v>
      </c>
      <c r="Q1743" s="28">
        <f t="shared" si="54"/>
        <v>-0.17</v>
      </c>
      <c r="R1743" s="22">
        <v>1.06</v>
      </c>
      <c r="S1743" s="20"/>
      <c r="T1743" s="28">
        <f t="shared" si="55"/>
        <v>1.06</v>
      </c>
      <c r="U1743" s="20"/>
      <c r="W1743" s="135">
        <f t="array" ref="W1743">SUM(($D1743=W$25)*($G1743="CM")*($H1743:$P1743))</f>
        <v>16</v>
      </c>
      <c r="X1743" s="135">
        <f t="array" ref="X1743">SUM(($D1743=W$25)*($G1743&lt;&gt;"CM")*($H1743:$P1743))</f>
        <v>0</v>
      </c>
      <c r="AA1743" s="135">
        <f t="array" ref="AA1743">SUM(($D1743=AA$25)*($G1743="CM")*(H1743+I1743+J1743+K1743+L1743+N1743))</f>
        <v>0</v>
      </c>
      <c r="AB1743" s="135">
        <f t="array" ref="AB1743">SUM(($D1743=AA$25)*($G1743&lt;&gt;"CM")*(H1743+I1743+J1743+K1743+L1743+N1743))</f>
        <v>0</v>
      </c>
    </row>
    <row r="1744" spans="1:28" ht="15.75" thickBot="1" x14ac:dyDescent="0.3">
      <c r="A1744" s="18" t="s">
        <v>22</v>
      </c>
      <c r="B1744" s="18" t="s">
        <v>22</v>
      </c>
      <c r="C1744" s="18" t="s">
        <v>231</v>
      </c>
      <c r="D1744" s="27" t="s">
        <v>271</v>
      </c>
      <c r="E1744" s="18" t="s">
        <v>232</v>
      </c>
      <c r="F1744" s="19">
        <v>42828</v>
      </c>
      <c r="G1744" s="27" t="s">
        <v>273</v>
      </c>
      <c r="H1744" s="21"/>
      <c r="I1744" s="21"/>
      <c r="J1744" s="23">
        <v>1686.71</v>
      </c>
      <c r="K1744" s="21"/>
      <c r="L1744" s="21"/>
      <c r="M1744" s="21"/>
      <c r="N1744" s="21"/>
      <c r="O1744" s="23">
        <v>-19.489999999999998</v>
      </c>
      <c r="P1744" s="23">
        <v>-1.88</v>
      </c>
      <c r="Q1744" s="28">
        <f t="shared" si="54"/>
        <v>-21.369999999999997</v>
      </c>
      <c r="R1744" s="23">
        <v>110.48</v>
      </c>
      <c r="S1744" s="21"/>
      <c r="T1744" s="28">
        <f t="shared" si="55"/>
        <v>110.48</v>
      </c>
      <c r="U1744" s="21"/>
      <c r="W1744" s="135">
        <f t="array" ref="W1744">SUM(($D1744=W$25)*($G1744="CM")*($H1744:$P1744))</f>
        <v>1665.34</v>
      </c>
      <c r="X1744" s="135">
        <f t="array" ref="X1744">SUM(($D1744=W$25)*($G1744&lt;&gt;"CM")*($H1744:$P1744))</f>
        <v>0</v>
      </c>
      <c r="AA1744" s="135">
        <f t="array" ref="AA1744">SUM(($D1744=AA$25)*($G1744="CM")*(H1744+I1744+J1744+K1744+L1744+N1744))</f>
        <v>0</v>
      </c>
      <c r="AB1744" s="135">
        <f t="array" ref="AB1744">SUM(($D1744=AA$25)*($G1744&lt;&gt;"CM")*(H1744+I1744+J1744+K1744+L1744+N1744))</f>
        <v>0</v>
      </c>
    </row>
    <row r="1745" spans="1:28" ht="15.75" thickBot="1" x14ac:dyDescent="0.3">
      <c r="A1745" s="18" t="s">
        <v>22</v>
      </c>
      <c r="B1745" s="18" t="s">
        <v>22</v>
      </c>
      <c r="C1745" s="18" t="s">
        <v>231</v>
      </c>
      <c r="D1745" s="27" t="s">
        <v>271</v>
      </c>
      <c r="E1745" s="18" t="s">
        <v>232</v>
      </c>
      <c r="F1745" s="19">
        <v>42829</v>
      </c>
      <c r="G1745" s="27" t="s">
        <v>273</v>
      </c>
      <c r="H1745" s="20"/>
      <c r="I1745" s="20"/>
      <c r="J1745" s="22">
        <v>1103.57</v>
      </c>
      <c r="K1745" s="20"/>
      <c r="L1745" s="20"/>
      <c r="M1745" s="20"/>
      <c r="N1745" s="20"/>
      <c r="O1745" s="22">
        <v>-12.6</v>
      </c>
      <c r="P1745" s="22">
        <v>-1.1599999999999999</v>
      </c>
      <c r="Q1745" s="28">
        <f t="shared" si="54"/>
        <v>-13.76</v>
      </c>
      <c r="R1745" s="22">
        <v>72.27</v>
      </c>
      <c r="S1745" s="20"/>
      <c r="T1745" s="28">
        <f t="shared" si="55"/>
        <v>72.27</v>
      </c>
      <c r="U1745" s="20"/>
      <c r="W1745" s="135">
        <f t="array" ref="W1745">SUM(($D1745=W$25)*($G1745="CM")*($H1745:$P1745))</f>
        <v>1089.81</v>
      </c>
      <c r="X1745" s="135">
        <f t="array" ref="X1745">SUM(($D1745=W$25)*($G1745&lt;&gt;"CM")*($H1745:$P1745))</f>
        <v>0</v>
      </c>
      <c r="AA1745" s="135">
        <f t="array" ref="AA1745">SUM(($D1745=AA$25)*($G1745="CM")*(H1745+I1745+J1745+K1745+L1745+N1745))</f>
        <v>0</v>
      </c>
      <c r="AB1745" s="135">
        <f t="array" ref="AB1745">SUM(($D1745=AA$25)*($G1745&lt;&gt;"CM")*(H1745+I1745+J1745+K1745+L1745+N1745))</f>
        <v>0</v>
      </c>
    </row>
    <row r="1746" spans="1:28" ht="15.75" thickBot="1" x14ac:dyDescent="0.3">
      <c r="A1746" s="18" t="s">
        <v>22</v>
      </c>
      <c r="B1746" s="18" t="s">
        <v>22</v>
      </c>
      <c r="C1746" s="18" t="s">
        <v>231</v>
      </c>
      <c r="D1746" s="27" t="s">
        <v>271</v>
      </c>
      <c r="E1746" s="18" t="s">
        <v>232</v>
      </c>
      <c r="F1746" s="19">
        <v>42830</v>
      </c>
      <c r="G1746" s="27" t="s">
        <v>273</v>
      </c>
      <c r="H1746" s="21"/>
      <c r="I1746" s="21"/>
      <c r="J1746" s="23">
        <v>2785.54</v>
      </c>
      <c r="K1746" s="21"/>
      <c r="L1746" s="21"/>
      <c r="M1746" s="21"/>
      <c r="N1746" s="21"/>
      <c r="O1746" s="23">
        <v>-35.1</v>
      </c>
      <c r="P1746" s="23">
        <v>-2.94</v>
      </c>
      <c r="Q1746" s="28">
        <f t="shared" si="54"/>
        <v>-38.04</v>
      </c>
      <c r="R1746" s="23">
        <v>182.21</v>
      </c>
      <c r="S1746" s="21"/>
      <c r="T1746" s="28">
        <f t="shared" si="55"/>
        <v>182.21</v>
      </c>
      <c r="U1746" s="21"/>
      <c r="W1746" s="135">
        <f t="array" ref="W1746">SUM(($D1746=W$25)*($G1746="CM")*($H1746:$P1746))</f>
        <v>2747.5</v>
      </c>
      <c r="X1746" s="135">
        <f t="array" ref="X1746">SUM(($D1746=W$25)*($G1746&lt;&gt;"CM")*($H1746:$P1746))</f>
        <v>0</v>
      </c>
      <c r="AA1746" s="135">
        <f t="array" ref="AA1746">SUM(($D1746=AA$25)*($G1746="CM")*(H1746+I1746+J1746+K1746+L1746+N1746))</f>
        <v>0</v>
      </c>
      <c r="AB1746" s="135">
        <f t="array" ref="AB1746">SUM(($D1746=AA$25)*($G1746&lt;&gt;"CM")*(H1746+I1746+J1746+K1746+L1746+N1746))</f>
        <v>0</v>
      </c>
    </row>
    <row r="1747" spans="1:28" ht="15.75" thickBot="1" x14ac:dyDescent="0.3">
      <c r="A1747" s="18" t="s">
        <v>22</v>
      </c>
      <c r="B1747" s="18" t="s">
        <v>22</v>
      </c>
      <c r="C1747" s="18" t="s">
        <v>231</v>
      </c>
      <c r="D1747" s="27" t="s">
        <v>271</v>
      </c>
      <c r="E1747" s="18" t="s">
        <v>232</v>
      </c>
      <c r="F1747" s="19">
        <v>42831</v>
      </c>
      <c r="G1747" s="27" t="s">
        <v>273</v>
      </c>
      <c r="H1747" s="20"/>
      <c r="I1747" s="20"/>
      <c r="J1747" s="22">
        <v>2140.11</v>
      </c>
      <c r="K1747" s="20"/>
      <c r="L1747" s="20"/>
      <c r="M1747" s="20"/>
      <c r="N1747" s="20"/>
      <c r="O1747" s="22">
        <v>-24.5</v>
      </c>
      <c r="P1747" s="22">
        <v>-2.17</v>
      </c>
      <c r="Q1747" s="28">
        <f t="shared" si="54"/>
        <v>-26.67</v>
      </c>
      <c r="R1747" s="22">
        <v>140.16999999999999</v>
      </c>
      <c r="S1747" s="20"/>
      <c r="T1747" s="28">
        <f t="shared" si="55"/>
        <v>140.16999999999999</v>
      </c>
      <c r="U1747" s="20"/>
      <c r="W1747" s="135">
        <f t="array" ref="W1747">SUM(($D1747=W$25)*($G1747="CM")*($H1747:$P1747))</f>
        <v>2113.44</v>
      </c>
      <c r="X1747" s="135">
        <f t="array" ref="X1747">SUM(($D1747=W$25)*($G1747&lt;&gt;"CM")*($H1747:$P1747))</f>
        <v>0</v>
      </c>
      <c r="AA1747" s="135">
        <f t="array" ref="AA1747">SUM(($D1747=AA$25)*($G1747="CM")*(H1747+I1747+J1747+K1747+L1747+N1747))</f>
        <v>0</v>
      </c>
      <c r="AB1747" s="135">
        <f t="array" ref="AB1747">SUM(($D1747=AA$25)*($G1747&lt;&gt;"CM")*(H1747+I1747+J1747+K1747+L1747+N1747))</f>
        <v>0</v>
      </c>
    </row>
    <row r="1748" spans="1:28" ht="15.75" thickBot="1" x14ac:dyDescent="0.3">
      <c r="A1748" s="18" t="s">
        <v>22</v>
      </c>
      <c r="B1748" s="18" t="s">
        <v>22</v>
      </c>
      <c r="C1748" s="18" t="s">
        <v>231</v>
      </c>
      <c r="D1748" s="27" t="s">
        <v>271</v>
      </c>
      <c r="E1748" s="18" t="s">
        <v>232</v>
      </c>
      <c r="F1748" s="19">
        <v>42832</v>
      </c>
      <c r="G1748" s="27" t="s">
        <v>273</v>
      </c>
      <c r="H1748" s="21"/>
      <c r="I1748" s="21"/>
      <c r="J1748" s="23">
        <v>8955.61</v>
      </c>
      <c r="K1748" s="21"/>
      <c r="L1748" s="21"/>
      <c r="M1748" s="21"/>
      <c r="N1748" s="21"/>
      <c r="O1748" s="23">
        <v>-106.16</v>
      </c>
      <c r="P1748" s="23">
        <v>-8.52</v>
      </c>
      <c r="Q1748" s="28">
        <f t="shared" si="54"/>
        <v>-114.67999999999999</v>
      </c>
      <c r="R1748" s="23">
        <v>586.22</v>
      </c>
      <c r="S1748" s="21"/>
      <c r="T1748" s="28">
        <f t="shared" si="55"/>
        <v>586.22</v>
      </c>
      <c r="U1748" s="21"/>
      <c r="W1748" s="135">
        <f t="array" ref="W1748">SUM(($D1748=W$25)*($G1748="CM")*($H1748:$P1748))</f>
        <v>8840.93</v>
      </c>
      <c r="X1748" s="135">
        <f t="array" ref="X1748">SUM(($D1748=W$25)*($G1748&lt;&gt;"CM")*($H1748:$P1748))</f>
        <v>0</v>
      </c>
      <c r="AA1748" s="135">
        <f t="array" ref="AA1748">SUM(($D1748=AA$25)*($G1748="CM")*(H1748+I1748+J1748+K1748+L1748+N1748))</f>
        <v>0</v>
      </c>
      <c r="AB1748" s="135">
        <f t="array" ref="AB1748">SUM(($D1748=AA$25)*($G1748&lt;&gt;"CM")*(H1748+I1748+J1748+K1748+L1748+N1748))</f>
        <v>0</v>
      </c>
    </row>
    <row r="1749" spans="1:28" ht="15.75" thickBot="1" x14ac:dyDescent="0.3">
      <c r="A1749" s="18" t="s">
        <v>22</v>
      </c>
      <c r="B1749" s="18" t="s">
        <v>22</v>
      </c>
      <c r="C1749" s="18" t="s">
        <v>231</v>
      </c>
      <c r="D1749" s="27" t="s">
        <v>271</v>
      </c>
      <c r="E1749" s="18" t="s">
        <v>232</v>
      </c>
      <c r="F1749" s="19">
        <v>42833</v>
      </c>
      <c r="G1749" s="27" t="s">
        <v>273</v>
      </c>
      <c r="H1749" s="20"/>
      <c r="I1749" s="20"/>
      <c r="J1749" s="22">
        <v>1371.26</v>
      </c>
      <c r="K1749" s="20"/>
      <c r="L1749" s="20"/>
      <c r="M1749" s="20"/>
      <c r="N1749" s="20"/>
      <c r="O1749" s="22">
        <v>-16.18</v>
      </c>
      <c r="P1749" s="22">
        <v>-1</v>
      </c>
      <c r="Q1749" s="28">
        <f t="shared" si="54"/>
        <v>-17.18</v>
      </c>
      <c r="R1749" s="22">
        <v>89.83</v>
      </c>
      <c r="S1749" s="20"/>
      <c r="T1749" s="28">
        <f t="shared" si="55"/>
        <v>89.83</v>
      </c>
      <c r="U1749" s="20"/>
      <c r="W1749" s="135">
        <f t="array" ref="W1749">SUM(($D1749=W$25)*($G1749="CM")*($H1749:$P1749))</f>
        <v>1354.08</v>
      </c>
      <c r="X1749" s="135">
        <f t="array" ref="X1749">SUM(($D1749=W$25)*($G1749&lt;&gt;"CM")*($H1749:$P1749))</f>
        <v>0</v>
      </c>
      <c r="AA1749" s="135">
        <f t="array" ref="AA1749">SUM(($D1749=AA$25)*($G1749="CM")*(H1749+I1749+J1749+K1749+L1749+N1749))</f>
        <v>0</v>
      </c>
      <c r="AB1749" s="135">
        <f t="array" ref="AB1749">SUM(($D1749=AA$25)*($G1749&lt;&gt;"CM")*(H1749+I1749+J1749+K1749+L1749+N1749))</f>
        <v>0</v>
      </c>
    </row>
    <row r="1750" spans="1:28" ht="15.75" thickBot="1" x14ac:dyDescent="0.3">
      <c r="A1750" s="18" t="s">
        <v>22</v>
      </c>
      <c r="B1750" s="18" t="s">
        <v>22</v>
      </c>
      <c r="C1750" s="18" t="s">
        <v>231</v>
      </c>
      <c r="D1750" s="27" t="s">
        <v>271</v>
      </c>
      <c r="E1750" s="18" t="s">
        <v>232</v>
      </c>
      <c r="F1750" s="19">
        <v>42834</v>
      </c>
      <c r="G1750" s="27" t="s">
        <v>273</v>
      </c>
      <c r="H1750" s="21"/>
      <c r="I1750" s="21"/>
      <c r="J1750" s="23">
        <v>2723.61</v>
      </c>
      <c r="K1750" s="21"/>
      <c r="L1750" s="21"/>
      <c r="M1750" s="21"/>
      <c r="N1750" s="21"/>
      <c r="O1750" s="23">
        <v>-32.020000000000003</v>
      </c>
      <c r="P1750" s="23">
        <v>-2.09</v>
      </c>
      <c r="Q1750" s="28">
        <f t="shared" si="54"/>
        <v>-34.11</v>
      </c>
      <c r="R1750" s="23">
        <v>178.37</v>
      </c>
      <c r="S1750" s="21"/>
      <c r="T1750" s="28">
        <f t="shared" si="55"/>
        <v>178.37</v>
      </c>
      <c r="U1750" s="21"/>
      <c r="W1750" s="135">
        <f t="array" ref="W1750">SUM(($D1750=W$25)*($G1750="CM")*($H1750:$P1750))</f>
        <v>2689.5</v>
      </c>
      <c r="X1750" s="135">
        <f t="array" ref="X1750">SUM(($D1750=W$25)*($G1750&lt;&gt;"CM")*($H1750:$P1750))</f>
        <v>0</v>
      </c>
      <c r="AA1750" s="135">
        <f t="array" ref="AA1750">SUM(($D1750=AA$25)*($G1750="CM")*(H1750+I1750+J1750+K1750+L1750+N1750))</f>
        <v>0</v>
      </c>
      <c r="AB1750" s="135">
        <f t="array" ref="AB1750">SUM(($D1750=AA$25)*($G1750&lt;&gt;"CM")*(H1750+I1750+J1750+K1750+L1750+N1750))</f>
        <v>0</v>
      </c>
    </row>
    <row r="1751" spans="1:28" ht="15.75" thickBot="1" x14ac:dyDescent="0.3">
      <c r="A1751" s="18" t="s">
        <v>22</v>
      </c>
      <c r="B1751" s="18" t="s">
        <v>22</v>
      </c>
      <c r="C1751" s="18" t="s">
        <v>231</v>
      </c>
      <c r="D1751" s="27" t="s">
        <v>271</v>
      </c>
      <c r="E1751" s="18" t="s">
        <v>232</v>
      </c>
      <c r="F1751" s="19">
        <v>42835</v>
      </c>
      <c r="G1751" s="27" t="s">
        <v>273</v>
      </c>
      <c r="H1751" s="20"/>
      <c r="I1751" s="20"/>
      <c r="J1751" s="22">
        <v>1231.29</v>
      </c>
      <c r="K1751" s="20"/>
      <c r="L1751" s="20"/>
      <c r="M1751" s="20"/>
      <c r="N1751" s="20"/>
      <c r="O1751" s="22">
        <v>-15.18</v>
      </c>
      <c r="P1751" s="22">
        <v>-1.27</v>
      </c>
      <c r="Q1751" s="28">
        <f t="shared" si="54"/>
        <v>-16.45</v>
      </c>
      <c r="R1751" s="22">
        <v>80.569999999999993</v>
      </c>
      <c r="S1751" s="20"/>
      <c r="T1751" s="28">
        <f t="shared" si="55"/>
        <v>80.569999999999993</v>
      </c>
      <c r="U1751" s="20"/>
      <c r="W1751" s="135">
        <f t="array" ref="W1751">SUM(($D1751=W$25)*($G1751="CM")*($H1751:$P1751))</f>
        <v>1214.8399999999999</v>
      </c>
      <c r="X1751" s="135">
        <f t="array" ref="X1751">SUM(($D1751=W$25)*($G1751&lt;&gt;"CM")*($H1751:$P1751))</f>
        <v>0</v>
      </c>
      <c r="AA1751" s="135">
        <f t="array" ref="AA1751">SUM(($D1751=AA$25)*($G1751="CM")*(H1751+I1751+J1751+K1751+L1751+N1751))</f>
        <v>0</v>
      </c>
      <c r="AB1751" s="135">
        <f t="array" ref="AB1751">SUM(($D1751=AA$25)*($G1751&lt;&gt;"CM")*(H1751+I1751+J1751+K1751+L1751+N1751))</f>
        <v>0</v>
      </c>
    </row>
    <row r="1752" spans="1:28" ht="15.75" thickBot="1" x14ac:dyDescent="0.3">
      <c r="A1752" s="18" t="s">
        <v>22</v>
      </c>
      <c r="B1752" s="18" t="s">
        <v>22</v>
      </c>
      <c r="C1752" s="18" t="s">
        <v>231</v>
      </c>
      <c r="D1752" s="27" t="s">
        <v>271</v>
      </c>
      <c r="E1752" s="18" t="s">
        <v>232</v>
      </c>
      <c r="F1752" s="19">
        <v>42836</v>
      </c>
      <c r="G1752" s="27" t="s">
        <v>273</v>
      </c>
      <c r="H1752" s="21"/>
      <c r="I1752" s="21"/>
      <c r="J1752" s="23">
        <v>668.42</v>
      </c>
      <c r="K1752" s="21"/>
      <c r="L1752" s="21"/>
      <c r="M1752" s="21"/>
      <c r="N1752" s="21"/>
      <c r="O1752" s="23">
        <v>-7.86</v>
      </c>
      <c r="P1752" s="23">
        <v>-0.47</v>
      </c>
      <c r="Q1752" s="28">
        <f t="shared" si="54"/>
        <v>-8.33</v>
      </c>
      <c r="R1752" s="23">
        <v>43.79</v>
      </c>
      <c r="S1752" s="21"/>
      <c r="T1752" s="28">
        <f t="shared" si="55"/>
        <v>43.79</v>
      </c>
      <c r="U1752" s="21"/>
      <c r="W1752" s="135">
        <f t="array" ref="W1752">SUM(($D1752=W$25)*($G1752="CM")*($H1752:$P1752))</f>
        <v>660.08999999999992</v>
      </c>
      <c r="X1752" s="135">
        <f t="array" ref="X1752">SUM(($D1752=W$25)*($G1752&lt;&gt;"CM")*($H1752:$P1752))</f>
        <v>0</v>
      </c>
      <c r="AA1752" s="135">
        <f t="array" ref="AA1752">SUM(($D1752=AA$25)*($G1752="CM")*(H1752+I1752+J1752+K1752+L1752+N1752))</f>
        <v>0</v>
      </c>
      <c r="AB1752" s="135">
        <f t="array" ref="AB1752">SUM(($D1752=AA$25)*($G1752&lt;&gt;"CM")*(H1752+I1752+J1752+K1752+L1752+N1752))</f>
        <v>0</v>
      </c>
    </row>
    <row r="1753" spans="1:28" ht="15.75" thickBot="1" x14ac:dyDescent="0.3">
      <c r="A1753" s="18" t="s">
        <v>22</v>
      </c>
      <c r="B1753" s="18" t="s">
        <v>22</v>
      </c>
      <c r="C1753" s="18" t="s">
        <v>231</v>
      </c>
      <c r="D1753" s="27" t="s">
        <v>271</v>
      </c>
      <c r="E1753" s="18" t="s">
        <v>232</v>
      </c>
      <c r="F1753" s="19">
        <v>42837</v>
      </c>
      <c r="G1753" s="27" t="s">
        <v>273</v>
      </c>
      <c r="H1753" s="20"/>
      <c r="I1753" s="20"/>
      <c r="J1753" s="22">
        <v>506.68</v>
      </c>
      <c r="K1753" s="20"/>
      <c r="L1753" s="20"/>
      <c r="M1753" s="20"/>
      <c r="N1753" s="20"/>
      <c r="O1753" s="22">
        <v>-5.55</v>
      </c>
      <c r="P1753" s="22">
        <v>-0.34</v>
      </c>
      <c r="Q1753" s="28">
        <f t="shared" si="54"/>
        <v>-5.89</v>
      </c>
      <c r="R1753" s="22">
        <v>33.25</v>
      </c>
      <c r="S1753" s="20"/>
      <c r="T1753" s="28">
        <f t="shared" si="55"/>
        <v>33.25</v>
      </c>
      <c r="U1753" s="20"/>
      <c r="W1753" s="135">
        <f t="array" ref="W1753">SUM(($D1753=W$25)*($G1753="CM")*($H1753:$P1753))</f>
        <v>500.79</v>
      </c>
      <c r="X1753" s="135">
        <f t="array" ref="X1753">SUM(($D1753=W$25)*($G1753&lt;&gt;"CM")*($H1753:$P1753))</f>
        <v>0</v>
      </c>
      <c r="AA1753" s="135">
        <f t="array" ref="AA1753">SUM(($D1753=AA$25)*($G1753="CM")*(H1753+I1753+J1753+K1753+L1753+N1753))</f>
        <v>0</v>
      </c>
      <c r="AB1753" s="135">
        <f t="array" ref="AB1753">SUM(($D1753=AA$25)*($G1753&lt;&gt;"CM")*(H1753+I1753+J1753+K1753+L1753+N1753))</f>
        <v>0</v>
      </c>
    </row>
    <row r="1754" spans="1:28" ht="15.75" thickBot="1" x14ac:dyDescent="0.3">
      <c r="A1754" s="18" t="s">
        <v>22</v>
      </c>
      <c r="B1754" s="18" t="s">
        <v>22</v>
      </c>
      <c r="C1754" s="18" t="s">
        <v>231</v>
      </c>
      <c r="D1754" s="27" t="s">
        <v>271</v>
      </c>
      <c r="E1754" s="18" t="s">
        <v>232</v>
      </c>
      <c r="F1754" s="19">
        <v>42838</v>
      </c>
      <c r="G1754" s="27" t="s">
        <v>273</v>
      </c>
      <c r="H1754" s="21"/>
      <c r="I1754" s="21"/>
      <c r="J1754" s="23">
        <v>1888.26</v>
      </c>
      <c r="K1754" s="21"/>
      <c r="L1754" s="21"/>
      <c r="M1754" s="21"/>
      <c r="N1754" s="21"/>
      <c r="O1754" s="23">
        <v>-21.61</v>
      </c>
      <c r="P1754" s="23">
        <v>-1.35</v>
      </c>
      <c r="Q1754" s="28">
        <f t="shared" si="54"/>
        <v>-22.96</v>
      </c>
      <c r="R1754" s="23">
        <v>123.79</v>
      </c>
      <c r="S1754" s="21"/>
      <c r="T1754" s="28">
        <f t="shared" si="55"/>
        <v>123.79</v>
      </c>
      <c r="U1754" s="21"/>
      <c r="W1754" s="135">
        <f t="array" ref="W1754">SUM(($D1754=W$25)*($G1754="CM")*($H1754:$P1754))</f>
        <v>1865.3000000000002</v>
      </c>
      <c r="X1754" s="135">
        <f t="array" ref="X1754">SUM(($D1754=W$25)*($G1754&lt;&gt;"CM")*($H1754:$P1754))</f>
        <v>0</v>
      </c>
      <c r="AA1754" s="135">
        <f t="array" ref="AA1754">SUM(($D1754=AA$25)*($G1754="CM")*(H1754+I1754+J1754+K1754+L1754+N1754))</f>
        <v>0</v>
      </c>
      <c r="AB1754" s="135">
        <f t="array" ref="AB1754">SUM(($D1754=AA$25)*($G1754&lt;&gt;"CM")*(H1754+I1754+J1754+K1754+L1754+N1754))</f>
        <v>0</v>
      </c>
    </row>
    <row r="1755" spans="1:28" ht="15.75" thickBot="1" x14ac:dyDescent="0.3">
      <c r="A1755" s="18" t="s">
        <v>22</v>
      </c>
      <c r="B1755" s="18" t="s">
        <v>22</v>
      </c>
      <c r="C1755" s="18" t="s">
        <v>231</v>
      </c>
      <c r="D1755" s="27" t="s">
        <v>271</v>
      </c>
      <c r="E1755" s="18" t="s">
        <v>232</v>
      </c>
      <c r="F1755" s="19">
        <v>42839</v>
      </c>
      <c r="G1755" s="27" t="s">
        <v>273</v>
      </c>
      <c r="H1755" s="20"/>
      <c r="I1755" s="20"/>
      <c r="J1755" s="22">
        <v>2404.08</v>
      </c>
      <c r="K1755" s="20"/>
      <c r="L1755" s="20"/>
      <c r="M1755" s="20"/>
      <c r="N1755" s="20"/>
      <c r="O1755" s="22">
        <v>-29.79</v>
      </c>
      <c r="P1755" s="22">
        <v>-2.48</v>
      </c>
      <c r="Q1755" s="28">
        <f t="shared" si="54"/>
        <v>-32.269999999999996</v>
      </c>
      <c r="R1755" s="22">
        <v>157.26</v>
      </c>
      <c r="S1755" s="20"/>
      <c r="T1755" s="28">
        <f t="shared" si="55"/>
        <v>157.26</v>
      </c>
      <c r="U1755" s="20"/>
      <c r="W1755" s="135">
        <f t="array" ref="W1755">SUM(($D1755=W$25)*($G1755="CM")*($H1755:$P1755))</f>
        <v>2371.81</v>
      </c>
      <c r="X1755" s="135">
        <f t="array" ref="X1755">SUM(($D1755=W$25)*($G1755&lt;&gt;"CM")*($H1755:$P1755))</f>
        <v>0</v>
      </c>
      <c r="AA1755" s="135">
        <f t="array" ref="AA1755">SUM(($D1755=AA$25)*($G1755="CM")*(H1755+I1755+J1755+K1755+L1755+N1755))</f>
        <v>0</v>
      </c>
      <c r="AB1755" s="135">
        <f t="array" ref="AB1755">SUM(($D1755=AA$25)*($G1755&lt;&gt;"CM")*(H1755+I1755+J1755+K1755+L1755+N1755))</f>
        <v>0</v>
      </c>
    </row>
    <row r="1756" spans="1:28" ht="15.75" thickBot="1" x14ac:dyDescent="0.3">
      <c r="A1756" s="18" t="s">
        <v>22</v>
      </c>
      <c r="B1756" s="18" t="s">
        <v>22</v>
      </c>
      <c r="C1756" s="18" t="s">
        <v>231</v>
      </c>
      <c r="D1756" s="27" t="s">
        <v>271</v>
      </c>
      <c r="E1756" s="18" t="s">
        <v>232</v>
      </c>
      <c r="F1756" s="19">
        <v>42840</v>
      </c>
      <c r="G1756" s="27" t="s">
        <v>273</v>
      </c>
      <c r="H1756" s="21"/>
      <c r="I1756" s="21"/>
      <c r="J1756" s="23">
        <v>1283.07</v>
      </c>
      <c r="K1756" s="21"/>
      <c r="L1756" s="21"/>
      <c r="M1756" s="21"/>
      <c r="N1756" s="21"/>
      <c r="O1756" s="23">
        <v>-15.93</v>
      </c>
      <c r="P1756" s="23">
        <v>-1.33</v>
      </c>
      <c r="Q1756" s="28">
        <f t="shared" si="54"/>
        <v>-17.259999999999998</v>
      </c>
      <c r="R1756" s="23">
        <v>83.96</v>
      </c>
      <c r="S1756" s="21"/>
      <c r="T1756" s="28">
        <f t="shared" si="55"/>
        <v>83.96</v>
      </c>
      <c r="U1756" s="21"/>
      <c r="W1756" s="135">
        <f t="array" ref="W1756">SUM(($D1756=W$25)*($G1756="CM")*($H1756:$P1756))</f>
        <v>1265.81</v>
      </c>
      <c r="X1756" s="135">
        <f t="array" ref="X1756">SUM(($D1756=W$25)*($G1756&lt;&gt;"CM")*($H1756:$P1756))</f>
        <v>0</v>
      </c>
      <c r="AA1756" s="135">
        <f t="array" ref="AA1756">SUM(($D1756=AA$25)*($G1756="CM")*(H1756+I1756+J1756+K1756+L1756+N1756))</f>
        <v>0</v>
      </c>
      <c r="AB1756" s="135">
        <f t="array" ref="AB1756">SUM(($D1756=AA$25)*($G1756&lt;&gt;"CM")*(H1756+I1756+J1756+K1756+L1756+N1756))</f>
        <v>0</v>
      </c>
    </row>
    <row r="1757" spans="1:28" ht="15.75" thickBot="1" x14ac:dyDescent="0.3">
      <c r="A1757" s="18" t="s">
        <v>22</v>
      </c>
      <c r="B1757" s="18" t="s">
        <v>22</v>
      </c>
      <c r="C1757" s="18" t="s">
        <v>231</v>
      </c>
      <c r="D1757" s="27" t="s">
        <v>271</v>
      </c>
      <c r="E1757" s="18" t="s">
        <v>232</v>
      </c>
      <c r="F1757" s="19">
        <v>42841</v>
      </c>
      <c r="G1757" s="27" t="s">
        <v>273</v>
      </c>
      <c r="H1757" s="20"/>
      <c r="I1757" s="20"/>
      <c r="J1757" s="22">
        <v>1287.75</v>
      </c>
      <c r="K1757" s="20"/>
      <c r="L1757" s="20"/>
      <c r="M1757" s="20"/>
      <c r="N1757" s="20"/>
      <c r="O1757" s="22">
        <v>-15.13</v>
      </c>
      <c r="P1757" s="22">
        <v>-0.95</v>
      </c>
      <c r="Q1757" s="28">
        <f t="shared" si="54"/>
        <v>-16.080000000000002</v>
      </c>
      <c r="R1757" s="22">
        <v>84.32</v>
      </c>
      <c r="S1757" s="20"/>
      <c r="T1757" s="28">
        <f t="shared" si="55"/>
        <v>84.32</v>
      </c>
      <c r="U1757" s="20"/>
      <c r="W1757" s="135">
        <f t="array" ref="W1757">SUM(($D1757=W$25)*($G1757="CM")*($H1757:$P1757))</f>
        <v>1271.6699999999998</v>
      </c>
      <c r="X1757" s="135">
        <f t="array" ref="X1757">SUM(($D1757=W$25)*($G1757&lt;&gt;"CM")*($H1757:$P1757))</f>
        <v>0</v>
      </c>
      <c r="AA1757" s="135">
        <f t="array" ref="AA1757">SUM(($D1757=AA$25)*($G1757="CM")*(H1757+I1757+J1757+K1757+L1757+N1757))</f>
        <v>0</v>
      </c>
      <c r="AB1757" s="135">
        <f t="array" ref="AB1757">SUM(($D1757=AA$25)*($G1757&lt;&gt;"CM")*(H1757+I1757+J1757+K1757+L1757+N1757))</f>
        <v>0</v>
      </c>
    </row>
    <row r="1758" spans="1:28" ht="15.75" thickBot="1" x14ac:dyDescent="0.3">
      <c r="A1758" s="18" t="s">
        <v>22</v>
      </c>
      <c r="B1758" s="18" t="s">
        <v>22</v>
      </c>
      <c r="C1758" s="18" t="s">
        <v>231</v>
      </c>
      <c r="D1758" s="27" t="s">
        <v>271</v>
      </c>
      <c r="E1758" s="18" t="s">
        <v>232</v>
      </c>
      <c r="F1758" s="19">
        <v>42842</v>
      </c>
      <c r="G1758" s="27" t="s">
        <v>273</v>
      </c>
      <c r="H1758" s="21"/>
      <c r="I1758" s="21"/>
      <c r="J1758" s="23">
        <v>1879.45</v>
      </c>
      <c r="K1758" s="21"/>
      <c r="L1758" s="21"/>
      <c r="M1758" s="21"/>
      <c r="N1758" s="21"/>
      <c r="O1758" s="23">
        <v>-19.96</v>
      </c>
      <c r="P1758" s="23">
        <v>-1.38</v>
      </c>
      <c r="Q1758" s="28">
        <f t="shared" si="54"/>
        <v>-21.34</v>
      </c>
      <c r="R1758" s="23">
        <v>123.23</v>
      </c>
      <c r="S1758" s="21"/>
      <c r="T1758" s="28">
        <f t="shared" si="55"/>
        <v>123.23</v>
      </c>
      <c r="U1758" s="21"/>
      <c r="W1758" s="135">
        <f t="array" ref="W1758">SUM(($D1758=W$25)*($G1758="CM")*($H1758:$P1758))</f>
        <v>1858.11</v>
      </c>
      <c r="X1758" s="135">
        <f t="array" ref="X1758">SUM(($D1758=W$25)*($G1758&lt;&gt;"CM")*($H1758:$P1758))</f>
        <v>0</v>
      </c>
      <c r="AA1758" s="135">
        <f t="array" ref="AA1758">SUM(($D1758=AA$25)*($G1758="CM")*(H1758+I1758+J1758+K1758+L1758+N1758))</f>
        <v>0</v>
      </c>
      <c r="AB1758" s="135">
        <f t="array" ref="AB1758">SUM(($D1758=AA$25)*($G1758&lt;&gt;"CM")*(H1758+I1758+J1758+K1758+L1758+N1758))</f>
        <v>0</v>
      </c>
    </row>
    <row r="1759" spans="1:28" ht="15.75" thickBot="1" x14ac:dyDescent="0.3">
      <c r="A1759" s="18" t="s">
        <v>22</v>
      </c>
      <c r="B1759" s="18" t="s">
        <v>22</v>
      </c>
      <c r="C1759" s="18" t="s">
        <v>231</v>
      </c>
      <c r="D1759" s="27" t="s">
        <v>271</v>
      </c>
      <c r="E1759" s="18" t="s">
        <v>232</v>
      </c>
      <c r="F1759" s="19">
        <v>42843</v>
      </c>
      <c r="G1759" s="27" t="s">
        <v>273</v>
      </c>
      <c r="H1759" s="20"/>
      <c r="I1759" s="20"/>
      <c r="J1759" s="22">
        <v>1399.48</v>
      </c>
      <c r="K1759" s="20"/>
      <c r="L1759" s="20"/>
      <c r="M1759" s="20"/>
      <c r="N1759" s="20"/>
      <c r="O1759" s="22">
        <v>-15.95</v>
      </c>
      <c r="P1759" s="22">
        <v>-1.03</v>
      </c>
      <c r="Q1759" s="28">
        <f t="shared" si="54"/>
        <v>-16.98</v>
      </c>
      <c r="R1759" s="22">
        <v>91.76</v>
      </c>
      <c r="S1759" s="20"/>
      <c r="T1759" s="28">
        <f t="shared" si="55"/>
        <v>91.76</v>
      </c>
      <c r="U1759" s="20"/>
      <c r="W1759" s="135">
        <f t="array" ref="W1759">SUM(($D1759=W$25)*($G1759="CM")*($H1759:$P1759))</f>
        <v>1382.5</v>
      </c>
      <c r="X1759" s="135">
        <f t="array" ref="X1759">SUM(($D1759=W$25)*($G1759&lt;&gt;"CM")*($H1759:$P1759))</f>
        <v>0</v>
      </c>
      <c r="AA1759" s="135">
        <f t="array" ref="AA1759">SUM(($D1759=AA$25)*($G1759="CM")*(H1759+I1759+J1759+K1759+L1759+N1759))</f>
        <v>0</v>
      </c>
      <c r="AB1759" s="135">
        <f t="array" ref="AB1759">SUM(($D1759=AA$25)*($G1759&lt;&gt;"CM")*(H1759+I1759+J1759+K1759+L1759+N1759))</f>
        <v>0</v>
      </c>
    </row>
    <row r="1760" spans="1:28" ht="15.75" thickBot="1" x14ac:dyDescent="0.3">
      <c r="A1760" s="18" t="s">
        <v>22</v>
      </c>
      <c r="B1760" s="18" t="s">
        <v>22</v>
      </c>
      <c r="C1760" s="18" t="s">
        <v>231</v>
      </c>
      <c r="D1760" s="27" t="s">
        <v>271</v>
      </c>
      <c r="E1760" s="18" t="s">
        <v>232</v>
      </c>
      <c r="F1760" s="19">
        <v>42844</v>
      </c>
      <c r="G1760" s="27" t="s">
        <v>273</v>
      </c>
      <c r="H1760" s="21"/>
      <c r="I1760" s="21"/>
      <c r="J1760" s="23">
        <v>1765.52</v>
      </c>
      <c r="K1760" s="21"/>
      <c r="L1760" s="21"/>
      <c r="M1760" s="21"/>
      <c r="N1760" s="21"/>
      <c r="O1760" s="23">
        <v>-21.24</v>
      </c>
      <c r="P1760" s="23">
        <v>-1.85</v>
      </c>
      <c r="Q1760" s="28">
        <f t="shared" si="54"/>
        <v>-23.09</v>
      </c>
      <c r="R1760" s="23">
        <v>115.62</v>
      </c>
      <c r="S1760" s="21"/>
      <c r="T1760" s="28">
        <f t="shared" si="55"/>
        <v>115.62</v>
      </c>
      <c r="U1760" s="21"/>
      <c r="W1760" s="135">
        <f t="array" ref="W1760">SUM(($D1760=W$25)*($G1760="CM")*($H1760:$P1760))</f>
        <v>1742.43</v>
      </c>
      <c r="X1760" s="135">
        <f t="array" ref="X1760">SUM(($D1760=W$25)*($G1760&lt;&gt;"CM")*($H1760:$P1760))</f>
        <v>0</v>
      </c>
      <c r="AA1760" s="135">
        <f t="array" ref="AA1760">SUM(($D1760=AA$25)*($G1760="CM")*(H1760+I1760+J1760+K1760+L1760+N1760))</f>
        <v>0</v>
      </c>
      <c r="AB1760" s="135">
        <f t="array" ref="AB1760">SUM(($D1760=AA$25)*($G1760&lt;&gt;"CM")*(H1760+I1760+J1760+K1760+L1760+N1760))</f>
        <v>0</v>
      </c>
    </row>
    <row r="1761" spans="1:28" ht="15.75" thickBot="1" x14ac:dyDescent="0.3">
      <c r="A1761" s="18" t="s">
        <v>22</v>
      </c>
      <c r="B1761" s="18" t="s">
        <v>22</v>
      </c>
      <c r="C1761" s="18" t="s">
        <v>231</v>
      </c>
      <c r="D1761" s="27" t="s">
        <v>271</v>
      </c>
      <c r="E1761" s="18" t="s">
        <v>232</v>
      </c>
      <c r="F1761" s="19">
        <v>42845</v>
      </c>
      <c r="G1761" s="27" t="s">
        <v>273</v>
      </c>
      <c r="H1761" s="20"/>
      <c r="I1761" s="20"/>
      <c r="J1761" s="22">
        <v>1134.58</v>
      </c>
      <c r="K1761" s="20"/>
      <c r="L1761" s="20"/>
      <c r="M1761" s="20"/>
      <c r="N1761" s="20"/>
      <c r="O1761" s="22">
        <v>-13.61</v>
      </c>
      <c r="P1761" s="22">
        <v>-1.1499999999999999</v>
      </c>
      <c r="Q1761" s="28">
        <f t="shared" si="54"/>
        <v>-14.76</v>
      </c>
      <c r="R1761" s="22">
        <v>74.28</v>
      </c>
      <c r="S1761" s="20"/>
      <c r="T1761" s="28">
        <f t="shared" si="55"/>
        <v>74.28</v>
      </c>
      <c r="U1761" s="20"/>
      <c r="W1761" s="135">
        <f t="array" ref="W1761">SUM(($D1761=W$25)*($G1761="CM")*($H1761:$P1761))</f>
        <v>1119.82</v>
      </c>
      <c r="X1761" s="135">
        <f t="array" ref="X1761">SUM(($D1761=W$25)*($G1761&lt;&gt;"CM")*($H1761:$P1761))</f>
        <v>0</v>
      </c>
      <c r="AA1761" s="135">
        <f t="array" ref="AA1761">SUM(($D1761=AA$25)*($G1761="CM")*(H1761+I1761+J1761+K1761+L1761+N1761))</f>
        <v>0</v>
      </c>
      <c r="AB1761" s="135">
        <f t="array" ref="AB1761">SUM(($D1761=AA$25)*($G1761&lt;&gt;"CM")*(H1761+I1761+J1761+K1761+L1761+N1761))</f>
        <v>0</v>
      </c>
    </row>
    <row r="1762" spans="1:28" ht="15.75" thickBot="1" x14ac:dyDescent="0.3">
      <c r="A1762" s="18" t="s">
        <v>22</v>
      </c>
      <c r="B1762" s="18" t="s">
        <v>22</v>
      </c>
      <c r="C1762" s="18" t="s">
        <v>231</v>
      </c>
      <c r="D1762" s="27" t="s">
        <v>271</v>
      </c>
      <c r="E1762" s="18" t="s">
        <v>232</v>
      </c>
      <c r="F1762" s="19">
        <v>42849</v>
      </c>
      <c r="G1762" s="27" t="s">
        <v>273</v>
      </c>
      <c r="H1762" s="21"/>
      <c r="I1762" s="21"/>
      <c r="J1762" s="23">
        <v>16.170000000000002</v>
      </c>
      <c r="K1762" s="21"/>
      <c r="L1762" s="21"/>
      <c r="M1762" s="21"/>
      <c r="N1762" s="21"/>
      <c r="O1762" s="23">
        <v>-0.16</v>
      </c>
      <c r="P1762" s="23">
        <v>-0.01</v>
      </c>
      <c r="Q1762" s="28">
        <f t="shared" si="54"/>
        <v>-0.17</v>
      </c>
      <c r="R1762" s="23">
        <v>1.06</v>
      </c>
      <c r="S1762" s="21"/>
      <c r="T1762" s="28">
        <f t="shared" si="55"/>
        <v>1.06</v>
      </c>
      <c r="U1762" s="21"/>
      <c r="W1762" s="135">
        <f t="array" ref="W1762">SUM(($D1762=W$25)*($G1762="CM")*($H1762:$P1762))</f>
        <v>16</v>
      </c>
      <c r="X1762" s="135">
        <f t="array" ref="X1762">SUM(($D1762=W$25)*($G1762&lt;&gt;"CM")*($H1762:$P1762))</f>
        <v>0</v>
      </c>
      <c r="AA1762" s="135">
        <f t="array" ref="AA1762">SUM(($D1762=AA$25)*($G1762="CM")*(H1762+I1762+J1762+K1762+L1762+N1762))</f>
        <v>0</v>
      </c>
      <c r="AB1762" s="135">
        <f t="array" ref="AB1762">SUM(($D1762=AA$25)*($G1762&lt;&gt;"CM")*(H1762+I1762+J1762+K1762+L1762+N1762))</f>
        <v>0</v>
      </c>
    </row>
    <row r="1763" spans="1:28" ht="15.75" thickBot="1" x14ac:dyDescent="0.3">
      <c r="A1763" s="18" t="s">
        <v>22</v>
      </c>
      <c r="B1763" s="18" t="s">
        <v>22</v>
      </c>
      <c r="C1763" s="18" t="s">
        <v>231</v>
      </c>
      <c r="D1763" s="27" t="s">
        <v>271</v>
      </c>
      <c r="E1763" s="18" t="s">
        <v>232</v>
      </c>
      <c r="F1763" s="19">
        <v>42850</v>
      </c>
      <c r="G1763" s="27" t="s">
        <v>273</v>
      </c>
      <c r="H1763" s="20"/>
      <c r="I1763" s="20"/>
      <c r="J1763" s="22">
        <v>3.64</v>
      </c>
      <c r="K1763" s="20"/>
      <c r="L1763" s="20"/>
      <c r="M1763" s="20"/>
      <c r="N1763" s="20"/>
      <c r="O1763" s="22">
        <v>-0.04</v>
      </c>
      <c r="P1763" s="22">
        <v>0</v>
      </c>
      <c r="Q1763" s="28">
        <f t="shared" si="54"/>
        <v>-0.04</v>
      </c>
      <c r="R1763" s="22">
        <v>0.24</v>
      </c>
      <c r="S1763" s="20"/>
      <c r="T1763" s="28">
        <f t="shared" si="55"/>
        <v>0.24</v>
      </c>
      <c r="U1763" s="20"/>
      <c r="W1763" s="135">
        <f t="array" ref="W1763">SUM(($D1763=W$25)*($G1763="CM")*($H1763:$P1763))</f>
        <v>3.6</v>
      </c>
      <c r="X1763" s="135">
        <f t="array" ref="X1763">SUM(($D1763=W$25)*($G1763&lt;&gt;"CM")*($H1763:$P1763))</f>
        <v>0</v>
      </c>
      <c r="AA1763" s="135">
        <f t="array" ref="AA1763">SUM(($D1763=AA$25)*($G1763="CM")*(H1763+I1763+J1763+K1763+L1763+N1763))</f>
        <v>0</v>
      </c>
      <c r="AB1763" s="135">
        <f t="array" ref="AB1763">SUM(($D1763=AA$25)*($G1763&lt;&gt;"CM")*(H1763+I1763+J1763+K1763+L1763+N1763))</f>
        <v>0</v>
      </c>
    </row>
    <row r="1764" spans="1:28" ht="15.75" thickBot="1" x14ac:dyDescent="0.3">
      <c r="A1764" s="18" t="s">
        <v>22</v>
      </c>
      <c r="B1764" s="18" t="s">
        <v>22</v>
      </c>
      <c r="C1764" s="18" t="s">
        <v>231</v>
      </c>
      <c r="D1764" s="27" t="s">
        <v>271</v>
      </c>
      <c r="E1764" s="18" t="s">
        <v>232</v>
      </c>
      <c r="F1764" s="19">
        <v>42851</v>
      </c>
      <c r="G1764" s="27" t="s">
        <v>273</v>
      </c>
      <c r="H1764" s="21"/>
      <c r="I1764" s="21"/>
      <c r="J1764" s="23">
        <v>15.63</v>
      </c>
      <c r="K1764" s="21"/>
      <c r="L1764" s="21"/>
      <c r="M1764" s="21"/>
      <c r="N1764" s="21"/>
      <c r="O1764" s="23">
        <v>-0.16</v>
      </c>
      <c r="P1764" s="23">
        <v>-0.02</v>
      </c>
      <c r="Q1764" s="28">
        <f t="shared" si="54"/>
        <v>-0.18</v>
      </c>
      <c r="R1764" s="23">
        <v>1.02</v>
      </c>
      <c r="S1764" s="21"/>
      <c r="T1764" s="28">
        <f t="shared" si="55"/>
        <v>1.02</v>
      </c>
      <c r="U1764" s="21"/>
      <c r="W1764" s="135">
        <f t="array" ref="W1764">SUM(($D1764=W$25)*($G1764="CM")*($H1764:$P1764))</f>
        <v>15.450000000000001</v>
      </c>
      <c r="X1764" s="135">
        <f t="array" ref="X1764">SUM(($D1764=W$25)*($G1764&lt;&gt;"CM")*($H1764:$P1764))</f>
        <v>0</v>
      </c>
      <c r="AA1764" s="135">
        <f t="array" ref="AA1764">SUM(($D1764=AA$25)*($G1764="CM")*(H1764+I1764+J1764+K1764+L1764+N1764))</f>
        <v>0</v>
      </c>
      <c r="AB1764" s="135">
        <f t="array" ref="AB1764">SUM(($D1764=AA$25)*($G1764&lt;&gt;"CM")*(H1764+I1764+J1764+K1764+L1764+N1764))</f>
        <v>0</v>
      </c>
    </row>
    <row r="1765" spans="1:28" ht="15.75" thickBot="1" x14ac:dyDescent="0.3">
      <c r="A1765" s="18" t="s">
        <v>22</v>
      </c>
      <c r="B1765" s="18" t="s">
        <v>22</v>
      </c>
      <c r="C1765" s="18" t="s">
        <v>231</v>
      </c>
      <c r="D1765" s="27" t="s">
        <v>271</v>
      </c>
      <c r="E1765" s="18" t="s">
        <v>232</v>
      </c>
      <c r="F1765" s="19">
        <v>42852</v>
      </c>
      <c r="G1765" s="27" t="s">
        <v>273</v>
      </c>
      <c r="H1765" s="20"/>
      <c r="I1765" s="20"/>
      <c r="J1765" s="22">
        <v>4.8499999999999996</v>
      </c>
      <c r="K1765" s="20"/>
      <c r="L1765" s="20"/>
      <c r="M1765" s="20"/>
      <c r="N1765" s="20"/>
      <c r="O1765" s="22">
        <v>-0.06</v>
      </c>
      <c r="P1765" s="22">
        <v>0</v>
      </c>
      <c r="Q1765" s="28">
        <f t="shared" si="54"/>
        <v>-0.06</v>
      </c>
      <c r="R1765" s="22">
        <v>0.32</v>
      </c>
      <c r="S1765" s="20"/>
      <c r="T1765" s="28">
        <f t="shared" si="55"/>
        <v>0.32</v>
      </c>
      <c r="U1765" s="20"/>
      <c r="W1765" s="135">
        <f t="array" ref="W1765">SUM(($D1765=W$25)*($G1765="CM")*($H1765:$P1765))</f>
        <v>4.79</v>
      </c>
      <c r="X1765" s="135">
        <f t="array" ref="X1765">SUM(($D1765=W$25)*($G1765&lt;&gt;"CM")*($H1765:$P1765))</f>
        <v>0</v>
      </c>
      <c r="AA1765" s="135">
        <f t="array" ref="AA1765">SUM(($D1765=AA$25)*($G1765="CM")*(H1765+I1765+J1765+K1765+L1765+N1765))</f>
        <v>0</v>
      </c>
      <c r="AB1765" s="135">
        <f t="array" ref="AB1765">SUM(($D1765=AA$25)*($G1765&lt;&gt;"CM")*(H1765+I1765+J1765+K1765+L1765+N1765))</f>
        <v>0</v>
      </c>
    </row>
    <row r="1766" spans="1:28" ht="15.75" thickBot="1" x14ac:dyDescent="0.3">
      <c r="A1766" s="18" t="s">
        <v>22</v>
      </c>
      <c r="B1766" s="18" t="s">
        <v>22</v>
      </c>
      <c r="C1766" s="18" t="s">
        <v>231</v>
      </c>
      <c r="D1766" s="27" t="s">
        <v>271</v>
      </c>
      <c r="E1766" s="18" t="s">
        <v>232</v>
      </c>
      <c r="F1766" s="19">
        <v>42854</v>
      </c>
      <c r="G1766" s="27" t="s">
        <v>273</v>
      </c>
      <c r="H1766" s="21"/>
      <c r="I1766" s="21"/>
      <c r="J1766" s="23">
        <v>1350.22</v>
      </c>
      <c r="K1766" s="21"/>
      <c r="L1766" s="21"/>
      <c r="M1766" s="21"/>
      <c r="N1766" s="21"/>
      <c r="O1766" s="23">
        <v>-14.37</v>
      </c>
      <c r="P1766" s="23">
        <v>-0.99</v>
      </c>
      <c r="Q1766" s="28">
        <f t="shared" si="54"/>
        <v>-15.36</v>
      </c>
      <c r="R1766" s="23">
        <v>88.55</v>
      </c>
      <c r="S1766" s="21"/>
      <c r="T1766" s="28">
        <f t="shared" si="55"/>
        <v>88.55</v>
      </c>
      <c r="U1766" s="21"/>
      <c r="W1766" s="135">
        <f t="array" ref="W1766">SUM(($D1766=W$25)*($G1766="CM")*($H1766:$P1766))</f>
        <v>1334.8600000000001</v>
      </c>
      <c r="X1766" s="135">
        <f t="array" ref="X1766">SUM(($D1766=W$25)*($G1766&lt;&gt;"CM")*($H1766:$P1766))</f>
        <v>0</v>
      </c>
      <c r="AA1766" s="135">
        <f t="array" ref="AA1766">SUM(($D1766=AA$25)*($G1766="CM")*(H1766+I1766+J1766+K1766+L1766+N1766))</f>
        <v>0</v>
      </c>
      <c r="AB1766" s="135">
        <f t="array" ref="AB1766">SUM(($D1766=AA$25)*($G1766&lt;&gt;"CM")*(H1766+I1766+J1766+K1766+L1766+N1766))</f>
        <v>0</v>
      </c>
    </row>
    <row r="1767" spans="1:28" ht="15.75" thickBot="1" x14ac:dyDescent="0.3">
      <c r="A1767" s="18" t="s">
        <v>22</v>
      </c>
      <c r="B1767" s="18" t="s">
        <v>22</v>
      </c>
      <c r="C1767" s="18" t="s">
        <v>231</v>
      </c>
      <c r="D1767" s="27" t="s">
        <v>271</v>
      </c>
      <c r="E1767" s="18" t="s">
        <v>232</v>
      </c>
      <c r="F1767" s="19">
        <v>42855</v>
      </c>
      <c r="G1767" s="27" t="s">
        <v>273</v>
      </c>
      <c r="H1767" s="20"/>
      <c r="I1767" s="20"/>
      <c r="J1767" s="22">
        <v>137007.04000000001</v>
      </c>
      <c r="K1767" s="20"/>
      <c r="L1767" s="20"/>
      <c r="M1767" s="20"/>
      <c r="N1767" s="20"/>
      <c r="O1767" s="22">
        <v>-1511.62</v>
      </c>
      <c r="P1767" s="22">
        <v>-116.54</v>
      </c>
      <c r="Q1767" s="28">
        <f t="shared" si="54"/>
        <v>-1628.1599999999999</v>
      </c>
      <c r="R1767" s="22">
        <v>8975.7199999999993</v>
      </c>
      <c r="S1767" s="20"/>
      <c r="T1767" s="28">
        <f t="shared" si="55"/>
        <v>8975.7199999999993</v>
      </c>
      <c r="U1767" s="20"/>
      <c r="W1767" s="135">
        <f t="array" ref="W1767">SUM(($D1767=W$25)*($G1767="CM")*($H1767:$P1767))</f>
        <v>135378.88</v>
      </c>
      <c r="X1767" s="135">
        <f t="array" ref="X1767">SUM(($D1767=W$25)*($G1767&lt;&gt;"CM")*($H1767:$P1767))</f>
        <v>0</v>
      </c>
      <c r="AA1767" s="135">
        <f t="array" ref="AA1767">SUM(($D1767=AA$25)*($G1767="CM")*(H1767+I1767+J1767+K1767+L1767+N1767))</f>
        <v>0</v>
      </c>
      <c r="AB1767" s="135">
        <f t="array" ref="AB1767">SUM(($D1767=AA$25)*($G1767&lt;&gt;"CM")*(H1767+I1767+J1767+K1767+L1767+N1767))</f>
        <v>0</v>
      </c>
    </row>
    <row r="1768" spans="1:28" ht="15.75" thickBot="1" x14ac:dyDescent="0.3">
      <c r="A1768" s="18" t="s">
        <v>22</v>
      </c>
      <c r="B1768" s="18" t="s">
        <v>22</v>
      </c>
      <c r="C1768" s="18" t="s">
        <v>233</v>
      </c>
      <c r="D1768" s="27" t="s">
        <v>271</v>
      </c>
      <c r="E1768" s="18" t="s">
        <v>234</v>
      </c>
      <c r="F1768" s="19">
        <v>42741</v>
      </c>
      <c r="G1768" s="27" t="s">
        <v>274</v>
      </c>
      <c r="H1768" s="21"/>
      <c r="I1768" s="21"/>
      <c r="J1768" s="23">
        <v>0</v>
      </c>
      <c r="K1768" s="21"/>
      <c r="L1768" s="21"/>
      <c r="M1768" s="21"/>
      <c r="N1768" s="21"/>
      <c r="O1768" s="23">
        <v>0</v>
      </c>
      <c r="P1768" s="23">
        <v>0</v>
      </c>
      <c r="Q1768" s="28">
        <f t="shared" ref="Q1768:Q1831" si="56">O1768+P1768</f>
        <v>0</v>
      </c>
      <c r="R1768" s="23">
        <v>0</v>
      </c>
      <c r="S1768" s="21"/>
      <c r="T1768" s="28">
        <f t="shared" ref="T1768:T1831" si="57">R1768+S1768</f>
        <v>0</v>
      </c>
      <c r="U1768" s="21"/>
      <c r="W1768" s="135">
        <f t="array" ref="W1768">SUM(($D1768=W$25)*($G1768="CM")*($H1768:$P1768))</f>
        <v>0</v>
      </c>
      <c r="X1768" s="135">
        <f t="array" ref="X1768">SUM(($D1768=W$25)*($G1768&lt;&gt;"CM")*($H1768:$P1768))</f>
        <v>0</v>
      </c>
      <c r="AA1768" s="135">
        <f t="array" ref="AA1768">SUM(($D1768=AA$25)*($G1768="CM")*(H1768+I1768+J1768+K1768+L1768+N1768))</f>
        <v>0</v>
      </c>
      <c r="AB1768" s="135">
        <f t="array" ref="AB1768">SUM(($D1768=AA$25)*($G1768&lt;&gt;"CM")*(H1768+I1768+J1768+K1768+L1768+N1768))</f>
        <v>0</v>
      </c>
    </row>
    <row r="1769" spans="1:28" ht="15.75" thickBot="1" x14ac:dyDescent="0.3">
      <c r="A1769" s="18" t="s">
        <v>22</v>
      </c>
      <c r="B1769" s="18" t="s">
        <v>22</v>
      </c>
      <c r="C1769" s="18" t="s">
        <v>233</v>
      </c>
      <c r="D1769" s="27" t="s">
        <v>271</v>
      </c>
      <c r="E1769" s="18" t="s">
        <v>234</v>
      </c>
      <c r="F1769" s="19">
        <v>42772</v>
      </c>
      <c r="G1769" s="27" t="s">
        <v>274</v>
      </c>
      <c r="H1769" s="20"/>
      <c r="I1769" s="20"/>
      <c r="J1769" s="22">
        <v>0</v>
      </c>
      <c r="K1769" s="20"/>
      <c r="L1769" s="20"/>
      <c r="M1769" s="20"/>
      <c r="N1769" s="20"/>
      <c r="O1769" s="22">
        <v>0</v>
      </c>
      <c r="P1769" s="22">
        <v>0</v>
      </c>
      <c r="Q1769" s="28">
        <f t="shared" si="56"/>
        <v>0</v>
      </c>
      <c r="R1769" s="22">
        <v>0</v>
      </c>
      <c r="S1769" s="20"/>
      <c r="T1769" s="28">
        <f t="shared" si="57"/>
        <v>0</v>
      </c>
      <c r="U1769" s="20"/>
      <c r="W1769" s="135">
        <f t="array" ref="W1769">SUM(($D1769=W$25)*($G1769="CM")*($H1769:$P1769))</f>
        <v>0</v>
      </c>
      <c r="X1769" s="135">
        <f t="array" ref="X1769">SUM(($D1769=W$25)*($G1769&lt;&gt;"CM")*($H1769:$P1769))</f>
        <v>0</v>
      </c>
      <c r="AA1769" s="135">
        <f t="array" ref="AA1769">SUM(($D1769=AA$25)*($G1769="CM")*(H1769+I1769+J1769+K1769+L1769+N1769))</f>
        <v>0</v>
      </c>
      <c r="AB1769" s="135">
        <f t="array" ref="AB1769">SUM(($D1769=AA$25)*($G1769&lt;&gt;"CM")*(H1769+I1769+J1769+K1769+L1769+N1769))</f>
        <v>0</v>
      </c>
    </row>
    <row r="1770" spans="1:28" ht="15.75" thickBot="1" x14ac:dyDescent="0.3">
      <c r="A1770" s="18" t="s">
        <v>22</v>
      </c>
      <c r="B1770" s="18" t="s">
        <v>22</v>
      </c>
      <c r="C1770" s="18" t="s">
        <v>233</v>
      </c>
      <c r="D1770" s="27" t="s">
        <v>271</v>
      </c>
      <c r="E1770" s="18" t="s">
        <v>234</v>
      </c>
      <c r="F1770" s="19">
        <v>42799</v>
      </c>
      <c r="G1770" s="27" t="s">
        <v>274</v>
      </c>
      <c r="H1770" s="21"/>
      <c r="I1770" s="21"/>
      <c r="J1770" s="23">
        <v>1.86</v>
      </c>
      <c r="K1770" s="21"/>
      <c r="L1770" s="21"/>
      <c r="M1770" s="21"/>
      <c r="N1770" s="21"/>
      <c r="O1770" s="23">
        <v>0.01</v>
      </c>
      <c r="P1770" s="23">
        <v>-0.01</v>
      </c>
      <c r="Q1770" s="28">
        <f t="shared" si="56"/>
        <v>0</v>
      </c>
      <c r="R1770" s="23">
        <v>0.1</v>
      </c>
      <c r="S1770" s="21"/>
      <c r="T1770" s="28">
        <f t="shared" si="57"/>
        <v>0.1</v>
      </c>
      <c r="U1770" s="21"/>
      <c r="W1770" s="135">
        <f t="array" ref="W1770">SUM(($D1770=W$25)*($G1770="CM")*($H1770:$P1770))</f>
        <v>0</v>
      </c>
      <c r="X1770" s="135">
        <f t="array" ref="X1770">SUM(($D1770=W$25)*($G1770&lt;&gt;"CM")*($H1770:$P1770))</f>
        <v>1.86</v>
      </c>
      <c r="AA1770" s="135">
        <f t="array" ref="AA1770">SUM(($D1770=AA$25)*($G1770="CM")*(H1770+I1770+J1770+K1770+L1770+N1770))</f>
        <v>0</v>
      </c>
      <c r="AB1770" s="135">
        <f t="array" ref="AB1770">SUM(($D1770=AA$25)*($G1770&lt;&gt;"CM")*(H1770+I1770+J1770+K1770+L1770+N1770))</f>
        <v>0</v>
      </c>
    </row>
    <row r="1771" spans="1:28" ht="15.75" thickBot="1" x14ac:dyDescent="0.3">
      <c r="A1771" s="18" t="s">
        <v>22</v>
      </c>
      <c r="B1771" s="18" t="s">
        <v>22</v>
      </c>
      <c r="C1771" s="18" t="s">
        <v>233</v>
      </c>
      <c r="D1771" s="27" t="s">
        <v>271</v>
      </c>
      <c r="E1771" s="18" t="s">
        <v>234</v>
      </c>
      <c r="F1771" s="19">
        <v>42800</v>
      </c>
      <c r="G1771" s="27" t="s">
        <v>274</v>
      </c>
      <c r="H1771" s="20"/>
      <c r="I1771" s="20"/>
      <c r="J1771" s="22">
        <v>0</v>
      </c>
      <c r="K1771" s="20"/>
      <c r="L1771" s="20"/>
      <c r="M1771" s="20"/>
      <c r="N1771" s="20"/>
      <c r="O1771" s="22">
        <v>0</v>
      </c>
      <c r="P1771" s="22">
        <v>0</v>
      </c>
      <c r="Q1771" s="28">
        <f t="shared" si="56"/>
        <v>0</v>
      </c>
      <c r="R1771" s="22">
        <v>0</v>
      </c>
      <c r="S1771" s="20"/>
      <c r="T1771" s="28">
        <f t="shared" si="57"/>
        <v>0</v>
      </c>
      <c r="U1771" s="20"/>
      <c r="W1771" s="135">
        <f t="array" ref="W1771">SUM(($D1771=W$25)*($G1771="CM")*($H1771:$P1771))</f>
        <v>0</v>
      </c>
      <c r="X1771" s="135">
        <f t="array" ref="X1771">SUM(($D1771=W$25)*($G1771&lt;&gt;"CM")*($H1771:$P1771))</f>
        <v>0</v>
      </c>
      <c r="AA1771" s="135">
        <f t="array" ref="AA1771">SUM(($D1771=AA$25)*($G1771="CM")*(H1771+I1771+J1771+K1771+L1771+N1771))</f>
        <v>0</v>
      </c>
      <c r="AB1771" s="135">
        <f t="array" ref="AB1771">SUM(($D1771=AA$25)*($G1771&lt;&gt;"CM")*(H1771+I1771+J1771+K1771+L1771+N1771))</f>
        <v>0</v>
      </c>
    </row>
    <row r="1772" spans="1:28" ht="15.75" thickBot="1" x14ac:dyDescent="0.3">
      <c r="A1772" s="18" t="s">
        <v>22</v>
      </c>
      <c r="B1772" s="18" t="s">
        <v>22</v>
      </c>
      <c r="C1772" s="18" t="s">
        <v>233</v>
      </c>
      <c r="D1772" s="27" t="s">
        <v>271</v>
      </c>
      <c r="E1772" s="18" t="s">
        <v>234</v>
      </c>
      <c r="F1772" s="19">
        <v>42802</v>
      </c>
      <c r="G1772" s="27" t="s">
        <v>274</v>
      </c>
      <c r="H1772" s="21"/>
      <c r="I1772" s="21"/>
      <c r="J1772" s="23">
        <v>6.2</v>
      </c>
      <c r="K1772" s="21"/>
      <c r="L1772" s="21"/>
      <c r="M1772" s="21"/>
      <c r="N1772" s="21"/>
      <c r="O1772" s="23">
        <v>0.01</v>
      </c>
      <c r="P1772" s="23">
        <v>-0.02</v>
      </c>
      <c r="Q1772" s="28">
        <f t="shared" si="56"/>
        <v>-0.01</v>
      </c>
      <c r="R1772" s="23">
        <v>0.34</v>
      </c>
      <c r="S1772" s="21"/>
      <c r="T1772" s="28">
        <f t="shared" si="57"/>
        <v>0.34</v>
      </c>
      <c r="U1772" s="21"/>
      <c r="W1772" s="135">
        <f t="array" ref="W1772">SUM(($D1772=W$25)*($G1772="CM")*($H1772:$P1772))</f>
        <v>0</v>
      </c>
      <c r="X1772" s="135">
        <f t="array" ref="X1772">SUM(($D1772=W$25)*($G1772&lt;&gt;"CM")*($H1772:$P1772))</f>
        <v>6.19</v>
      </c>
      <c r="AA1772" s="135">
        <f t="array" ref="AA1772">SUM(($D1772=AA$25)*($G1772="CM")*(H1772+I1772+J1772+K1772+L1772+N1772))</f>
        <v>0</v>
      </c>
      <c r="AB1772" s="135">
        <f t="array" ref="AB1772">SUM(($D1772=AA$25)*($G1772&lt;&gt;"CM")*(H1772+I1772+J1772+K1772+L1772+N1772))</f>
        <v>0</v>
      </c>
    </row>
    <row r="1773" spans="1:28" ht="15.75" thickBot="1" x14ac:dyDescent="0.3">
      <c r="A1773" s="18" t="s">
        <v>22</v>
      </c>
      <c r="B1773" s="18" t="s">
        <v>22</v>
      </c>
      <c r="C1773" s="18" t="s">
        <v>233</v>
      </c>
      <c r="D1773" s="27" t="s">
        <v>271</v>
      </c>
      <c r="E1773" s="18" t="s">
        <v>234</v>
      </c>
      <c r="F1773" s="19">
        <v>42803</v>
      </c>
      <c r="G1773" s="27" t="s">
        <v>274</v>
      </c>
      <c r="H1773" s="20"/>
      <c r="I1773" s="20"/>
      <c r="J1773" s="22">
        <v>18.61</v>
      </c>
      <c r="K1773" s="20"/>
      <c r="L1773" s="20"/>
      <c r="M1773" s="20"/>
      <c r="N1773" s="20"/>
      <c r="O1773" s="22">
        <v>0.03</v>
      </c>
      <c r="P1773" s="22">
        <v>-7.0000000000000007E-2</v>
      </c>
      <c r="Q1773" s="28">
        <f t="shared" si="56"/>
        <v>-4.0000000000000008E-2</v>
      </c>
      <c r="R1773" s="22">
        <v>1.01</v>
      </c>
      <c r="S1773" s="20"/>
      <c r="T1773" s="28">
        <f t="shared" si="57"/>
        <v>1.01</v>
      </c>
      <c r="U1773" s="20"/>
      <c r="W1773" s="135">
        <f t="array" ref="W1773">SUM(($D1773=W$25)*($G1773="CM")*($H1773:$P1773))</f>
        <v>0</v>
      </c>
      <c r="X1773" s="135">
        <f t="array" ref="X1773">SUM(($D1773=W$25)*($G1773&lt;&gt;"CM")*($H1773:$P1773))</f>
        <v>18.57</v>
      </c>
      <c r="AA1773" s="135">
        <f t="array" ref="AA1773">SUM(($D1773=AA$25)*($G1773="CM")*(H1773+I1773+J1773+K1773+L1773+N1773))</f>
        <v>0</v>
      </c>
      <c r="AB1773" s="135">
        <f t="array" ref="AB1773">SUM(($D1773=AA$25)*($G1773&lt;&gt;"CM")*(H1773+I1773+J1773+K1773+L1773+N1773))</f>
        <v>0</v>
      </c>
    </row>
    <row r="1774" spans="1:28" ht="15.75" thickBot="1" x14ac:dyDescent="0.3">
      <c r="A1774" s="18" t="s">
        <v>22</v>
      </c>
      <c r="B1774" s="18" t="s">
        <v>22</v>
      </c>
      <c r="C1774" s="18" t="s">
        <v>233</v>
      </c>
      <c r="D1774" s="27" t="s">
        <v>271</v>
      </c>
      <c r="E1774" s="18" t="s">
        <v>234</v>
      </c>
      <c r="F1774" s="19">
        <v>42806</v>
      </c>
      <c r="G1774" s="27" t="s">
        <v>274</v>
      </c>
      <c r="H1774" s="21"/>
      <c r="I1774" s="21"/>
      <c r="J1774" s="23">
        <v>0</v>
      </c>
      <c r="K1774" s="21"/>
      <c r="L1774" s="21"/>
      <c r="M1774" s="21"/>
      <c r="N1774" s="21"/>
      <c r="O1774" s="23">
        <v>0</v>
      </c>
      <c r="P1774" s="23">
        <v>0</v>
      </c>
      <c r="Q1774" s="28">
        <f t="shared" si="56"/>
        <v>0</v>
      </c>
      <c r="R1774" s="23">
        <v>0</v>
      </c>
      <c r="S1774" s="21"/>
      <c r="T1774" s="28">
        <f t="shared" si="57"/>
        <v>0</v>
      </c>
      <c r="U1774" s="21"/>
      <c r="W1774" s="135">
        <f t="array" ref="W1774">SUM(($D1774=W$25)*($G1774="CM")*($H1774:$P1774))</f>
        <v>0</v>
      </c>
      <c r="X1774" s="135">
        <f t="array" ref="X1774">SUM(($D1774=W$25)*($G1774&lt;&gt;"CM")*($H1774:$P1774))</f>
        <v>0</v>
      </c>
      <c r="AA1774" s="135">
        <f t="array" ref="AA1774">SUM(($D1774=AA$25)*($G1774="CM")*(H1774+I1774+J1774+K1774+L1774+N1774))</f>
        <v>0</v>
      </c>
      <c r="AB1774" s="135">
        <f t="array" ref="AB1774">SUM(($D1774=AA$25)*($G1774&lt;&gt;"CM")*(H1774+I1774+J1774+K1774+L1774+N1774))</f>
        <v>0</v>
      </c>
    </row>
    <row r="1775" spans="1:28" ht="15.75" thickBot="1" x14ac:dyDescent="0.3">
      <c r="A1775" s="18" t="s">
        <v>22</v>
      </c>
      <c r="B1775" s="18" t="s">
        <v>22</v>
      </c>
      <c r="C1775" s="18" t="s">
        <v>233</v>
      </c>
      <c r="D1775" s="27" t="s">
        <v>271</v>
      </c>
      <c r="E1775" s="18" t="s">
        <v>234</v>
      </c>
      <c r="F1775" s="19">
        <v>42807</v>
      </c>
      <c r="G1775" s="27" t="s">
        <v>274</v>
      </c>
      <c r="H1775" s="20"/>
      <c r="I1775" s="20"/>
      <c r="J1775" s="22">
        <v>18.61</v>
      </c>
      <c r="K1775" s="20"/>
      <c r="L1775" s="20"/>
      <c r="M1775" s="20"/>
      <c r="N1775" s="20"/>
      <c r="O1775" s="22">
        <v>0.03</v>
      </c>
      <c r="P1775" s="22">
        <v>-7.0000000000000007E-2</v>
      </c>
      <c r="Q1775" s="28">
        <f t="shared" si="56"/>
        <v>-4.0000000000000008E-2</v>
      </c>
      <c r="R1775" s="22">
        <v>1.01</v>
      </c>
      <c r="S1775" s="20"/>
      <c r="T1775" s="28">
        <f t="shared" si="57"/>
        <v>1.01</v>
      </c>
      <c r="U1775" s="20"/>
      <c r="W1775" s="135">
        <f t="array" ref="W1775">SUM(($D1775=W$25)*($G1775="CM")*($H1775:$P1775))</f>
        <v>0</v>
      </c>
      <c r="X1775" s="135">
        <f t="array" ref="X1775">SUM(($D1775=W$25)*($G1775&lt;&gt;"CM")*($H1775:$P1775))</f>
        <v>18.57</v>
      </c>
      <c r="AA1775" s="135">
        <f t="array" ref="AA1775">SUM(($D1775=AA$25)*($G1775="CM")*(H1775+I1775+J1775+K1775+L1775+N1775))</f>
        <v>0</v>
      </c>
      <c r="AB1775" s="135">
        <f t="array" ref="AB1775">SUM(($D1775=AA$25)*($G1775&lt;&gt;"CM")*(H1775+I1775+J1775+K1775+L1775+N1775))</f>
        <v>0</v>
      </c>
    </row>
    <row r="1776" spans="1:28" ht="15.75" thickBot="1" x14ac:dyDescent="0.3">
      <c r="A1776" s="18" t="s">
        <v>22</v>
      </c>
      <c r="B1776" s="18" t="s">
        <v>22</v>
      </c>
      <c r="C1776" s="18" t="s">
        <v>233</v>
      </c>
      <c r="D1776" s="27" t="s">
        <v>271</v>
      </c>
      <c r="E1776" s="18" t="s">
        <v>234</v>
      </c>
      <c r="F1776" s="19">
        <v>42809</v>
      </c>
      <c r="G1776" s="27" t="s">
        <v>274</v>
      </c>
      <c r="H1776" s="21"/>
      <c r="I1776" s="21"/>
      <c r="J1776" s="23">
        <v>37.22</v>
      </c>
      <c r="K1776" s="21"/>
      <c r="L1776" s="21"/>
      <c r="M1776" s="21"/>
      <c r="N1776" s="21"/>
      <c r="O1776" s="23">
        <v>0.06</v>
      </c>
      <c r="P1776" s="23">
        <v>-0.14000000000000001</v>
      </c>
      <c r="Q1776" s="28">
        <f t="shared" si="56"/>
        <v>-8.0000000000000016E-2</v>
      </c>
      <c r="R1776" s="23">
        <v>2.02</v>
      </c>
      <c r="S1776" s="21"/>
      <c r="T1776" s="28">
        <f t="shared" si="57"/>
        <v>2.02</v>
      </c>
      <c r="U1776" s="21"/>
      <c r="W1776" s="135">
        <f t="array" ref="W1776">SUM(($D1776=W$25)*($G1776="CM")*($H1776:$P1776))</f>
        <v>0</v>
      </c>
      <c r="X1776" s="135">
        <f t="array" ref="X1776">SUM(($D1776=W$25)*($G1776&lt;&gt;"CM")*($H1776:$P1776))</f>
        <v>37.14</v>
      </c>
      <c r="AA1776" s="135">
        <f t="array" ref="AA1776">SUM(($D1776=AA$25)*($G1776="CM")*(H1776+I1776+J1776+K1776+L1776+N1776))</f>
        <v>0</v>
      </c>
      <c r="AB1776" s="135">
        <f t="array" ref="AB1776">SUM(($D1776=AA$25)*($G1776&lt;&gt;"CM")*(H1776+I1776+J1776+K1776+L1776+N1776))</f>
        <v>0</v>
      </c>
    </row>
    <row r="1777" spans="1:28" ht="15.75" thickBot="1" x14ac:dyDescent="0.3">
      <c r="A1777" s="18" t="s">
        <v>22</v>
      </c>
      <c r="B1777" s="18" t="s">
        <v>22</v>
      </c>
      <c r="C1777" s="18" t="s">
        <v>233</v>
      </c>
      <c r="D1777" s="27" t="s">
        <v>271</v>
      </c>
      <c r="E1777" s="18" t="s">
        <v>234</v>
      </c>
      <c r="F1777" s="19">
        <v>42811</v>
      </c>
      <c r="G1777" s="27" t="s">
        <v>274</v>
      </c>
      <c r="H1777" s="20"/>
      <c r="I1777" s="20"/>
      <c r="J1777" s="22">
        <v>39.28</v>
      </c>
      <c r="K1777" s="20"/>
      <c r="L1777" s="20"/>
      <c r="M1777" s="20"/>
      <c r="N1777" s="20"/>
      <c r="O1777" s="22">
        <v>0.08</v>
      </c>
      <c r="P1777" s="22">
        <v>-0.14000000000000001</v>
      </c>
      <c r="Q1777" s="28">
        <f t="shared" si="56"/>
        <v>-6.0000000000000012E-2</v>
      </c>
      <c r="R1777" s="22">
        <v>2.13</v>
      </c>
      <c r="S1777" s="20"/>
      <c r="T1777" s="28">
        <f t="shared" si="57"/>
        <v>2.13</v>
      </c>
      <c r="U1777" s="20"/>
      <c r="W1777" s="135">
        <f t="array" ref="W1777">SUM(($D1777=W$25)*($G1777="CM")*($H1777:$P1777))</f>
        <v>0</v>
      </c>
      <c r="X1777" s="135">
        <f t="array" ref="X1777">SUM(($D1777=W$25)*($G1777&lt;&gt;"CM")*($H1777:$P1777))</f>
        <v>39.22</v>
      </c>
      <c r="AA1777" s="135">
        <f t="array" ref="AA1777">SUM(($D1777=AA$25)*($G1777="CM")*(H1777+I1777+J1777+K1777+L1777+N1777))</f>
        <v>0</v>
      </c>
      <c r="AB1777" s="135">
        <f t="array" ref="AB1777">SUM(($D1777=AA$25)*($G1777&lt;&gt;"CM")*(H1777+I1777+J1777+K1777+L1777+N1777))</f>
        <v>0</v>
      </c>
    </row>
    <row r="1778" spans="1:28" ht="15.75" thickBot="1" x14ac:dyDescent="0.3">
      <c r="A1778" s="18" t="s">
        <v>22</v>
      </c>
      <c r="B1778" s="18" t="s">
        <v>22</v>
      </c>
      <c r="C1778" s="18" t="s">
        <v>233</v>
      </c>
      <c r="D1778" s="27" t="s">
        <v>271</v>
      </c>
      <c r="E1778" s="18" t="s">
        <v>234</v>
      </c>
      <c r="F1778" s="19">
        <v>42812</v>
      </c>
      <c r="G1778" s="27" t="s">
        <v>274</v>
      </c>
      <c r="H1778" s="21"/>
      <c r="I1778" s="21"/>
      <c r="J1778" s="23">
        <v>167.49</v>
      </c>
      <c r="K1778" s="21"/>
      <c r="L1778" s="21"/>
      <c r="M1778" s="21"/>
      <c r="N1778" s="21"/>
      <c r="O1778" s="23">
        <v>0.32</v>
      </c>
      <c r="P1778" s="23">
        <v>-0.63</v>
      </c>
      <c r="Q1778" s="28">
        <f t="shared" si="56"/>
        <v>-0.31</v>
      </c>
      <c r="R1778" s="23">
        <v>9.09</v>
      </c>
      <c r="S1778" s="21"/>
      <c r="T1778" s="28">
        <f t="shared" si="57"/>
        <v>9.09</v>
      </c>
      <c r="U1778" s="21"/>
      <c r="W1778" s="135">
        <f t="array" ref="W1778">SUM(($D1778=W$25)*($G1778="CM")*($H1778:$P1778))</f>
        <v>0</v>
      </c>
      <c r="X1778" s="135">
        <f t="array" ref="X1778">SUM(($D1778=W$25)*($G1778&lt;&gt;"CM")*($H1778:$P1778))</f>
        <v>167.18</v>
      </c>
      <c r="AA1778" s="135">
        <f t="array" ref="AA1778">SUM(($D1778=AA$25)*($G1778="CM")*(H1778+I1778+J1778+K1778+L1778+N1778))</f>
        <v>0</v>
      </c>
      <c r="AB1778" s="135">
        <f t="array" ref="AB1778">SUM(($D1778=AA$25)*($G1778&lt;&gt;"CM")*(H1778+I1778+J1778+K1778+L1778+N1778))</f>
        <v>0</v>
      </c>
    </row>
    <row r="1779" spans="1:28" ht="15.75" thickBot="1" x14ac:dyDescent="0.3">
      <c r="A1779" s="18" t="s">
        <v>22</v>
      </c>
      <c r="B1779" s="18" t="s">
        <v>22</v>
      </c>
      <c r="C1779" s="18" t="s">
        <v>233</v>
      </c>
      <c r="D1779" s="27" t="s">
        <v>271</v>
      </c>
      <c r="E1779" s="18" t="s">
        <v>234</v>
      </c>
      <c r="F1779" s="19">
        <v>42813</v>
      </c>
      <c r="G1779" s="27" t="s">
        <v>274</v>
      </c>
      <c r="H1779" s="20"/>
      <c r="I1779" s="20"/>
      <c r="J1779" s="22">
        <v>37.22</v>
      </c>
      <c r="K1779" s="20"/>
      <c r="L1779" s="20"/>
      <c r="M1779" s="20"/>
      <c r="N1779" s="20"/>
      <c r="O1779" s="22">
        <v>0.08</v>
      </c>
      <c r="P1779" s="22">
        <v>-0.14000000000000001</v>
      </c>
      <c r="Q1779" s="28">
        <f t="shared" si="56"/>
        <v>-6.0000000000000012E-2</v>
      </c>
      <c r="R1779" s="22">
        <v>2.02</v>
      </c>
      <c r="S1779" s="20"/>
      <c r="T1779" s="28">
        <f t="shared" si="57"/>
        <v>2.02</v>
      </c>
      <c r="U1779" s="20"/>
      <c r="W1779" s="135">
        <f t="array" ref="W1779">SUM(($D1779=W$25)*($G1779="CM")*($H1779:$P1779))</f>
        <v>0</v>
      </c>
      <c r="X1779" s="135">
        <f t="array" ref="X1779">SUM(($D1779=W$25)*($G1779&lt;&gt;"CM")*($H1779:$P1779))</f>
        <v>37.159999999999997</v>
      </c>
      <c r="AA1779" s="135">
        <f t="array" ref="AA1779">SUM(($D1779=AA$25)*($G1779="CM")*(H1779+I1779+J1779+K1779+L1779+N1779))</f>
        <v>0</v>
      </c>
      <c r="AB1779" s="135">
        <f t="array" ref="AB1779">SUM(($D1779=AA$25)*($G1779&lt;&gt;"CM")*(H1779+I1779+J1779+K1779+L1779+N1779))</f>
        <v>0</v>
      </c>
    </row>
    <row r="1780" spans="1:28" ht="15.75" thickBot="1" x14ac:dyDescent="0.3">
      <c r="A1780" s="18" t="s">
        <v>22</v>
      </c>
      <c r="B1780" s="18" t="s">
        <v>22</v>
      </c>
      <c r="C1780" s="18" t="s">
        <v>233</v>
      </c>
      <c r="D1780" s="27" t="s">
        <v>271</v>
      </c>
      <c r="E1780" s="18" t="s">
        <v>234</v>
      </c>
      <c r="F1780" s="19">
        <v>42814</v>
      </c>
      <c r="G1780" s="27" t="s">
        <v>274</v>
      </c>
      <c r="H1780" s="21"/>
      <c r="I1780" s="21"/>
      <c r="J1780" s="23">
        <v>413.54</v>
      </c>
      <c r="K1780" s="21"/>
      <c r="L1780" s="21"/>
      <c r="M1780" s="21"/>
      <c r="N1780" s="21"/>
      <c r="O1780" s="23">
        <v>0.78</v>
      </c>
      <c r="P1780" s="23">
        <v>-1.52</v>
      </c>
      <c r="Q1780" s="28">
        <f t="shared" si="56"/>
        <v>-0.74</v>
      </c>
      <c r="R1780" s="23">
        <v>22.44</v>
      </c>
      <c r="S1780" s="21"/>
      <c r="T1780" s="28">
        <f t="shared" si="57"/>
        <v>22.44</v>
      </c>
      <c r="U1780" s="21"/>
      <c r="W1780" s="135">
        <f t="array" ref="W1780">SUM(($D1780=W$25)*($G1780="CM")*($H1780:$P1780))</f>
        <v>0</v>
      </c>
      <c r="X1780" s="135">
        <f t="array" ref="X1780">SUM(($D1780=W$25)*($G1780&lt;&gt;"CM")*($H1780:$P1780))</f>
        <v>412.8</v>
      </c>
      <c r="AA1780" s="135">
        <f t="array" ref="AA1780">SUM(($D1780=AA$25)*($G1780="CM")*(H1780+I1780+J1780+K1780+L1780+N1780))</f>
        <v>0</v>
      </c>
      <c r="AB1780" s="135">
        <f t="array" ref="AB1780">SUM(($D1780=AA$25)*($G1780&lt;&gt;"CM")*(H1780+I1780+J1780+K1780+L1780+N1780))</f>
        <v>0</v>
      </c>
    </row>
    <row r="1781" spans="1:28" ht="15.75" thickBot="1" x14ac:dyDescent="0.3">
      <c r="A1781" s="18" t="s">
        <v>22</v>
      </c>
      <c r="B1781" s="18" t="s">
        <v>22</v>
      </c>
      <c r="C1781" s="18" t="s">
        <v>233</v>
      </c>
      <c r="D1781" s="27" t="s">
        <v>271</v>
      </c>
      <c r="E1781" s="18" t="s">
        <v>234</v>
      </c>
      <c r="F1781" s="19">
        <v>42824</v>
      </c>
      <c r="G1781" s="27" t="s">
        <v>274</v>
      </c>
      <c r="H1781" s="20"/>
      <c r="I1781" s="20"/>
      <c r="J1781" s="22">
        <v>283.47000000000003</v>
      </c>
      <c r="K1781" s="20"/>
      <c r="L1781" s="20"/>
      <c r="M1781" s="20"/>
      <c r="N1781" s="20"/>
      <c r="O1781" s="22">
        <v>0.52</v>
      </c>
      <c r="P1781" s="22">
        <v>-1.06</v>
      </c>
      <c r="Q1781" s="28">
        <f t="shared" si="56"/>
        <v>-0.54</v>
      </c>
      <c r="R1781" s="22">
        <v>15.39</v>
      </c>
      <c r="S1781" s="20"/>
      <c r="T1781" s="28">
        <f t="shared" si="57"/>
        <v>15.39</v>
      </c>
      <c r="U1781" s="20"/>
      <c r="W1781" s="135">
        <f t="array" ref="W1781">SUM(($D1781=W$25)*($G1781="CM")*($H1781:$P1781))</f>
        <v>0</v>
      </c>
      <c r="X1781" s="135">
        <f t="array" ref="X1781">SUM(($D1781=W$25)*($G1781&lt;&gt;"CM")*($H1781:$P1781))</f>
        <v>282.93</v>
      </c>
      <c r="AA1781" s="135">
        <f t="array" ref="AA1781">SUM(($D1781=AA$25)*($G1781="CM")*(H1781+I1781+J1781+K1781+L1781+N1781))</f>
        <v>0</v>
      </c>
      <c r="AB1781" s="135">
        <f t="array" ref="AB1781">SUM(($D1781=AA$25)*($G1781&lt;&gt;"CM")*(H1781+I1781+J1781+K1781+L1781+N1781))</f>
        <v>0</v>
      </c>
    </row>
    <row r="1782" spans="1:28" ht="15.75" thickBot="1" x14ac:dyDescent="0.3">
      <c r="A1782" s="18" t="s">
        <v>22</v>
      </c>
      <c r="B1782" s="18" t="s">
        <v>22</v>
      </c>
      <c r="C1782" s="18" t="s">
        <v>233</v>
      </c>
      <c r="D1782" s="27" t="s">
        <v>271</v>
      </c>
      <c r="E1782" s="18" t="s">
        <v>234</v>
      </c>
      <c r="F1782" s="19">
        <v>42825</v>
      </c>
      <c r="G1782" s="27" t="s">
        <v>274</v>
      </c>
      <c r="H1782" s="21"/>
      <c r="I1782" s="21"/>
      <c r="J1782" s="23">
        <v>329.43</v>
      </c>
      <c r="K1782" s="21"/>
      <c r="L1782" s="21"/>
      <c r="M1782" s="21"/>
      <c r="N1782" s="21"/>
      <c r="O1782" s="23">
        <v>0.6</v>
      </c>
      <c r="P1782" s="23">
        <v>-1.21</v>
      </c>
      <c r="Q1782" s="28">
        <f t="shared" si="56"/>
        <v>-0.61</v>
      </c>
      <c r="R1782" s="23">
        <v>17.88</v>
      </c>
      <c r="S1782" s="21"/>
      <c r="T1782" s="28">
        <f t="shared" si="57"/>
        <v>17.88</v>
      </c>
      <c r="U1782" s="21"/>
      <c r="W1782" s="135">
        <f t="array" ref="W1782">SUM(($D1782=W$25)*($G1782="CM")*($H1782:$P1782))</f>
        <v>0</v>
      </c>
      <c r="X1782" s="135">
        <f t="array" ref="X1782">SUM(($D1782=W$25)*($G1782&lt;&gt;"CM")*($H1782:$P1782))</f>
        <v>328.82000000000005</v>
      </c>
      <c r="AA1782" s="135">
        <f t="array" ref="AA1782">SUM(($D1782=AA$25)*($G1782="CM")*(H1782+I1782+J1782+K1782+L1782+N1782))</f>
        <v>0</v>
      </c>
      <c r="AB1782" s="135">
        <f t="array" ref="AB1782">SUM(($D1782=AA$25)*($G1782&lt;&gt;"CM")*(H1782+I1782+J1782+K1782+L1782+N1782))</f>
        <v>0</v>
      </c>
    </row>
    <row r="1783" spans="1:28" ht="15.75" thickBot="1" x14ac:dyDescent="0.3">
      <c r="A1783" s="18" t="s">
        <v>22</v>
      </c>
      <c r="B1783" s="18" t="s">
        <v>22</v>
      </c>
      <c r="C1783" s="18" t="s">
        <v>233</v>
      </c>
      <c r="D1783" s="27" t="s">
        <v>271</v>
      </c>
      <c r="E1783" s="18" t="s">
        <v>234</v>
      </c>
      <c r="F1783" s="19">
        <v>42828</v>
      </c>
      <c r="G1783" s="27" t="s">
        <v>273</v>
      </c>
      <c r="H1783" s="20"/>
      <c r="I1783" s="20"/>
      <c r="J1783" s="22">
        <v>1906.23</v>
      </c>
      <c r="K1783" s="20"/>
      <c r="L1783" s="20"/>
      <c r="M1783" s="20"/>
      <c r="N1783" s="20"/>
      <c r="O1783" s="22">
        <v>-31.41</v>
      </c>
      <c r="P1783" s="22">
        <v>-2.2599999999999998</v>
      </c>
      <c r="Q1783" s="28">
        <f t="shared" si="56"/>
        <v>-33.67</v>
      </c>
      <c r="R1783" s="22">
        <v>124.12</v>
      </c>
      <c r="S1783" s="20"/>
      <c r="T1783" s="28">
        <f t="shared" si="57"/>
        <v>124.12</v>
      </c>
      <c r="U1783" s="20"/>
      <c r="W1783" s="135">
        <f t="array" ref="W1783">SUM(($D1783=W$25)*($G1783="CM")*($H1783:$P1783))</f>
        <v>1872.56</v>
      </c>
      <c r="X1783" s="135">
        <f t="array" ref="X1783">SUM(($D1783=W$25)*($G1783&lt;&gt;"CM")*($H1783:$P1783))</f>
        <v>0</v>
      </c>
      <c r="AA1783" s="135">
        <f t="array" ref="AA1783">SUM(($D1783=AA$25)*($G1783="CM")*(H1783+I1783+J1783+K1783+L1783+N1783))</f>
        <v>0</v>
      </c>
      <c r="AB1783" s="135">
        <f t="array" ref="AB1783">SUM(($D1783=AA$25)*($G1783&lt;&gt;"CM")*(H1783+I1783+J1783+K1783+L1783+N1783))</f>
        <v>0</v>
      </c>
    </row>
    <row r="1784" spans="1:28" ht="15.75" thickBot="1" x14ac:dyDescent="0.3">
      <c r="A1784" s="18" t="s">
        <v>22</v>
      </c>
      <c r="B1784" s="18" t="s">
        <v>22</v>
      </c>
      <c r="C1784" s="18" t="s">
        <v>233</v>
      </c>
      <c r="D1784" s="27" t="s">
        <v>271</v>
      </c>
      <c r="E1784" s="18" t="s">
        <v>234</v>
      </c>
      <c r="F1784" s="19">
        <v>42829</v>
      </c>
      <c r="G1784" s="27" t="s">
        <v>273</v>
      </c>
      <c r="H1784" s="21"/>
      <c r="I1784" s="21"/>
      <c r="J1784" s="23">
        <v>2188.77</v>
      </c>
      <c r="K1784" s="21"/>
      <c r="L1784" s="21"/>
      <c r="M1784" s="21"/>
      <c r="N1784" s="21"/>
      <c r="O1784" s="23">
        <v>-35.9</v>
      </c>
      <c r="P1784" s="23">
        <v>-2.62</v>
      </c>
      <c r="Q1784" s="28">
        <f t="shared" si="56"/>
        <v>-38.519999999999996</v>
      </c>
      <c r="R1784" s="23">
        <v>142.56</v>
      </c>
      <c r="S1784" s="21"/>
      <c r="T1784" s="28">
        <f t="shared" si="57"/>
        <v>142.56</v>
      </c>
      <c r="U1784" s="21"/>
      <c r="W1784" s="135">
        <f t="array" ref="W1784">SUM(($D1784=W$25)*($G1784="CM")*($H1784:$P1784))</f>
        <v>2150.25</v>
      </c>
      <c r="X1784" s="135">
        <f t="array" ref="X1784">SUM(($D1784=W$25)*($G1784&lt;&gt;"CM")*($H1784:$P1784))</f>
        <v>0</v>
      </c>
      <c r="AA1784" s="135">
        <f t="array" ref="AA1784">SUM(($D1784=AA$25)*($G1784="CM")*(H1784+I1784+J1784+K1784+L1784+N1784))</f>
        <v>0</v>
      </c>
      <c r="AB1784" s="135">
        <f t="array" ref="AB1784">SUM(($D1784=AA$25)*($G1784&lt;&gt;"CM")*(H1784+I1784+J1784+K1784+L1784+N1784))</f>
        <v>0</v>
      </c>
    </row>
    <row r="1785" spans="1:28" ht="15.75" thickBot="1" x14ac:dyDescent="0.3">
      <c r="A1785" s="18" t="s">
        <v>22</v>
      </c>
      <c r="B1785" s="18" t="s">
        <v>22</v>
      </c>
      <c r="C1785" s="18" t="s">
        <v>233</v>
      </c>
      <c r="D1785" s="27" t="s">
        <v>271</v>
      </c>
      <c r="E1785" s="18" t="s">
        <v>234</v>
      </c>
      <c r="F1785" s="19">
        <v>42830</v>
      </c>
      <c r="G1785" s="27" t="s">
        <v>273</v>
      </c>
      <c r="H1785" s="20"/>
      <c r="I1785" s="20"/>
      <c r="J1785" s="22">
        <v>4689.3100000000004</v>
      </c>
      <c r="K1785" s="20"/>
      <c r="L1785" s="20"/>
      <c r="M1785" s="20"/>
      <c r="N1785" s="20"/>
      <c r="O1785" s="22">
        <v>-82.22</v>
      </c>
      <c r="P1785" s="22">
        <v>-6.56</v>
      </c>
      <c r="Q1785" s="28">
        <f t="shared" si="56"/>
        <v>-88.78</v>
      </c>
      <c r="R1785" s="22">
        <v>305.02999999999997</v>
      </c>
      <c r="S1785" s="20"/>
      <c r="T1785" s="28">
        <f t="shared" si="57"/>
        <v>305.02999999999997</v>
      </c>
      <c r="U1785" s="20"/>
      <c r="W1785" s="135">
        <f t="array" ref="W1785">SUM(($D1785=W$25)*($G1785="CM")*($H1785:$P1785))</f>
        <v>4600.53</v>
      </c>
      <c r="X1785" s="135">
        <f t="array" ref="X1785">SUM(($D1785=W$25)*($G1785&lt;&gt;"CM")*($H1785:$P1785))</f>
        <v>0</v>
      </c>
      <c r="AA1785" s="135">
        <f t="array" ref="AA1785">SUM(($D1785=AA$25)*($G1785="CM")*(H1785+I1785+J1785+K1785+L1785+N1785))</f>
        <v>0</v>
      </c>
      <c r="AB1785" s="135">
        <f t="array" ref="AB1785">SUM(($D1785=AA$25)*($G1785&lt;&gt;"CM")*(H1785+I1785+J1785+K1785+L1785+N1785))</f>
        <v>0</v>
      </c>
    </row>
    <row r="1786" spans="1:28" ht="15.75" thickBot="1" x14ac:dyDescent="0.3">
      <c r="A1786" s="18" t="s">
        <v>22</v>
      </c>
      <c r="B1786" s="18" t="s">
        <v>22</v>
      </c>
      <c r="C1786" s="18" t="s">
        <v>233</v>
      </c>
      <c r="D1786" s="27" t="s">
        <v>271</v>
      </c>
      <c r="E1786" s="18" t="s">
        <v>234</v>
      </c>
      <c r="F1786" s="19">
        <v>42831</v>
      </c>
      <c r="G1786" s="27" t="s">
        <v>273</v>
      </c>
      <c r="H1786" s="21"/>
      <c r="I1786" s="21"/>
      <c r="J1786" s="23">
        <v>3905.08</v>
      </c>
      <c r="K1786" s="21"/>
      <c r="L1786" s="21"/>
      <c r="M1786" s="21"/>
      <c r="N1786" s="21"/>
      <c r="O1786" s="23">
        <v>-61.94</v>
      </c>
      <c r="P1786" s="23">
        <v>-4.58</v>
      </c>
      <c r="Q1786" s="28">
        <f t="shared" si="56"/>
        <v>-66.52</v>
      </c>
      <c r="R1786" s="23">
        <v>254.49</v>
      </c>
      <c r="S1786" s="21"/>
      <c r="T1786" s="28">
        <f t="shared" si="57"/>
        <v>254.49</v>
      </c>
      <c r="U1786" s="21"/>
      <c r="W1786" s="135">
        <f t="array" ref="W1786">SUM(($D1786=W$25)*($G1786="CM")*($H1786:$P1786))</f>
        <v>3838.56</v>
      </c>
      <c r="X1786" s="135">
        <f t="array" ref="X1786">SUM(($D1786=W$25)*($G1786&lt;&gt;"CM")*($H1786:$P1786))</f>
        <v>0</v>
      </c>
      <c r="AA1786" s="135">
        <f t="array" ref="AA1786">SUM(($D1786=AA$25)*($G1786="CM")*(H1786+I1786+J1786+K1786+L1786+N1786))</f>
        <v>0</v>
      </c>
      <c r="AB1786" s="135">
        <f t="array" ref="AB1786">SUM(($D1786=AA$25)*($G1786&lt;&gt;"CM")*(H1786+I1786+J1786+K1786+L1786+N1786))</f>
        <v>0</v>
      </c>
    </row>
    <row r="1787" spans="1:28" ht="15.75" thickBot="1" x14ac:dyDescent="0.3">
      <c r="A1787" s="18" t="s">
        <v>22</v>
      </c>
      <c r="B1787" s="18" t="s">
        <v>22</v>
      </c>
      <c r="C1787" s="18" t="s">
        <v>233</v>
      </c>
      <c r="D1787" s="27" t="s">
        <v>271</v>
      </c>
      <c r="E1787" s="18" t="s">
        <v>234</v>
      </c>
      <c r="F1787" s="19">
        <v>42832</v>
      </c>
      <c r="G1787" s="27" t="s">
        <v>273</v>
      </c>
      <c r="H1787" s="20"/>
      <c r="I1787" s="20"/>
      <c r="J1787" s="22">
        <v>5752.55</v>
      </c>
      <c r="K1787" s="20"/>
      <c r="L1787" s="20"/>
      <c r="M1787" s="20"/>
      <c r="N1787" s="20"/>
      <c r="O1787" s="22">
        <v>-90.92</v>
      </c>
      <c r="P1787" s="22">
        <v>-6.81</v>
      </c>
      <c r="Q1787" s="28">
        <f t="shared" si="56"/>
        <v>-97.73</v>
      </c>
      <c r="R1787" s="22">
        <v>374.84</v>
      </c>
      <c r="S1787" s="20"/>
      <c r="T1787" s="28">
        <f t="shared" si="57"/>
        <v>374.84</v>
      </c>
      <c r="U1787" s="20"/>
      <c r="W1787" s="135">
        <f t="array" ref="W1787">SUM(($D1787=W$25)*($G1787="CM")*($H1787:$P1787))</f>
        <v>5654.82</v>
      </c>
      <c r="X1787" s="135">
        <f t="array" ref="X1787">SUM(($D1787=W$25)*($G1787&lt;&gt;"CM")*($H1787:$P1787))</f>
        <v>0</v>
      </c>
      <c r="AA1787" s="135">
        <f t="array" ref="AA1787">SUM(($D1787=AA$25)*($G1787="CM")*(H1787+I1787+J1787+K1787+L1787+N1787))</f>
        <v>0</v>
      </c>
      <c r="AB1787" s="135">
        <f t="array" ref="AB1787">SUM(($D1787=AA$25)*($G1787&lt;&gt;"CM")*(H1787+I1787+J1787+K1787+L1787+N1787))</f>
        <v>0</v>
      </c>
    </row>
    <row r="1788" spans="1:28" ht="15.75" thickBot="1" x14ac:dyDescent="0.3">
      <c r="A1788" s="18" t="s">
        <v>22</v>
      </c>
      <c r="B1788" s="18" t="s">
        <v>22</v>
      </c>
      <c r="C1788" s="18" t="s">
        <v>233</v>
      </c>
      <c r="D1788" s="27" t="s">
        <v>271</v>
      </c>
      <c r="E1788" s="18" t="s">
        <v>234</v>
      </c>
      <c r="F1788" s="19">
        <v>42833</v>
      </c>
      <c r="G1788" s="27" t="s">
        <v>273</v>
      </c>
      <c r="H1788" s="21"/>
      <c r="I1788" s="21"/>
      <c r="J1788" s="23">
        <v>1903.96</v>
      </c>
      <c r="K1788" s="21"/>
      <c r="L1788" s="21"/>
      <c r="M1788" s="21"/>
      <c r="N1788" s="21"/>
      <c r="O1788" s="23">
        <v>-29.75</v>
      </c>
      <c r="P1788" s="23">
        <v>-2.17</v>
      </c>
      <c r="Q1788" s="28">
        <f t="shared" si="56"/>
        <v>-31.92</v>
      </c>
      <c r="R1788" s="23">
        <v>124.06</v>
      </c>
      <c r="S1788" s="21"/>
      <c r="T1788" s="28">
        <f t="shared" si="57"/>
        <v>124.06</v>
      </c>
      <c r="U1788" s="21"/>
      <c r="W1788" s="135">
        <f t="array" ref="W1788">SUM(($D1788=W$25)*($G1788="CM")*($H1788:$P1788))</f>
        <v>1872.04</v>
      </c>
      <c r="X1788" s="135">
        <f t="array" ref="X1788">SUM(($D1788=W$25)*($G1788&lt;&gt;"CM")*($H1788:$P1788))</f>
        <v>0</v>
      </c>
      <c r="AA1788" s="135">
        <f t="array" ref="AA1788">SUM(($D1788=AA$25)*($G1788="CM")*(H1788+I1788+J1788+K1788+L1788+N1788))</f>
        <v>0</v>
      </c>
      <c r="AB1788" s="135">
        <f t="array" ref="AB1788">SUM(($D1788=AA$25)*($G1788&lt;&gt;"CM")*(H1788+I1788+J1788+K1788+L1788+N1788))</f>
        <v>0</v>
      </c>
    </row>
    <row r="1789" spans="1:28" ht="15.75" thickBot="1" x14ac:dyDescent="0.3">
      <c r="A1789" s="18" t="s">
        <v>22</v>
      </c>
      <c r="B1789" s="18" t="s">
        <v>22</v>
      </c>
      <c r="C1789" s="18" t="s">
        <v>233</v>
      </c>
      <c r="D1789" s="27" t="s">
        <v>271</v>
      </c>
      <c r="E1789" s="18" t="s">
        <v>234</v>
      </c>
      <c r="F1789" s="19">
        <v>42834</v>
      </c>
      <c r="G1789" s="27" t="s">
        <v>273</v>
      </c>
      <c r="H1789" s="20"/>
      <c r="I1789" s="20"/>
      <c r="J1789" s="22">
        <v>6132.87</v>
      </c>
      <c r="K1789" s="20"/>
      <c r="L1789" s="20"/>
      <c r="M1789" s="20"/>
      <c r="N1789" s="20"/>
      <c r="O1789" s="22">
        <v>-96.56</v>
      </c>
      <c r="P1789" s="22">
        <v>-7.19</v>
      </c>
      <c r="Q1789" s="28">
        <f t="shared" si="56"/>
        <v>-103.75</v>
      </c>
      <c r="R1789" s="22">
        <v>399.65</v>
      </c>
      <c r="S1789" s="20"/>
      <c r="T1789" s="28">
        <f t="shared" si="57"/>
        <v>399.65</v>
      </c>
      <c r="U1789" s="20"/>
      <c r="W1789" s="135">
        <f t="array" ref="W1789">SUM(($D1789=W$25)*($G1789="CM")*($H1789:$P1789))</f>
        <v>6029.12</v>
      </c>
      <c r="X1789" s="135">
        <f t="array" ref="X1789">SUM(($D1789=W$25)*($G1789&lt;&gt;"CM")*($H1789:$P1789))</f>
        <v>0</v>
      </c>
      <c r="AA1789" s="135">
        <f t="array" ref="AA1789">SUM(($D1789=AA$25)*($G1789="CM")*(H1789+I1789+J1789+K1789+L1789+N1789))</f>
        <v>0</v>
      </c>
      <c r="AB1789" s="135">
        <f t="array" ref="AB1789">SUM(($D1789=AA$25)*($G1789&lt;&gt;"CM")*(H1789+I1789+J1789+K1789+L1789+N1789))</f>
        <v>0</v>
      </c>
    </row>
    <row r="1790" spans="1:28" ht="15.75" thickBot="1" x14ac:dyDescent="0.3">
      <c r="A1790" s="18" t="s">
        <v>22</v>
      </c>
      <c r="B1790" s="18" t="s">
        <v>22</v>
      </c>
      <c r="C1790" s="18" t="s">
        <v>233</v>
      </c>
      <c r="D1790" s="27" t="s">
        <v>271</v>
      </c>
      <c r="E1790" s="18" t="s">
        <v>234</v>
      </c>
      <c r="F1790" s="19">
        <v>42835</v>
      </c>
      <c r="G1790" s="27" t="s">
        <v>273</v>
      </c>
      <c r="H1790" s="21"/>
      <c r="I1790" s="21"/>
      <c r="J1790" s="23">
        <v>1572.36</v>
      </c>
      <c r="K1790" s="21"/>
      <c r="L1790" s="21"/>
      <c r="M1790" s="21"/>
      <c r="N1790" s="21"/>
      <c r="O1790" s="23">
        <v>-26.54</v>
      </c>
      <c r="P1790" s="23">
        <v>-2.23</v>
      </c>
      <c r="Q1790" s="28">
        <f t="shared" si="56"/>
        <v>-28.77</v>
      </c>
      <c r="R1790" s="23">
        <v>102.32</v>
      </c>
      <c r="S1790" s="21"/>
      <c r="T1790" s="28">
        <f t="shared" si="57"/>
        <v>102.32</v>
      </c>
      <c r="U1790" s="21"/>
      <c r="W1790" s="135">
        <f t="array" ref="W1790">SUM(($D1790=W$25)*($G1790="CM")*($H1790:$P1790))</f>
        <v>1543.59</v>
      </c>
      <c r="X1790" s="135">
        <f t="array" ref="X1790">SUM(($D1790=W$25)*($G1790&lt;&gt;"CM")*($H1790:$P1790))</f>
        <v>0</v>
      </c>
      <c r="AA1790" s="135">
        <f t="array" ref="AA1790">SUM(($D1790=AA$25)*($G1790="CM")*(H1790+I1790+J1790+K1790+L1790+N1790))</f>
        <v>0</v>
      </c>
      <c r="AB1790" s="135">
        <f t="array" ref="AB1790">SUM(($D1790=AA$25)*($G1790&lt;&gt;"CM")*(H1790+I1790+J1790+K1790+L1790+N1790))</f>
        <v>0</v>
      </c>
    </row>
    <row r="1791" spans="1:28" ht="15.75" thickBot="1" x14ac:dyDescent="0.3">
      <c r="A1791" s="18" t="s">
        <v>22</v>
      </c>
      <c r="B1791" s="18" t="s">
        <v>22</v>
      </c>
      <c r="C1791" s="18" t="s">
        <v>233</v>
      </c>
      <c r="D1791" s="27" t="s">
        <v>271</v>
      </c>
      <c r="E1791" s="18" t="s">
        <v>234</v>
      </c>
      <c r="F1791" s="19">
        <v>42836</v>
      </c>
      <c r="G1791" s="27" t="s">
        <v>273</v>
      </c>
      <c r="H1791" s="20"/>
      <c r="I1791" s="20"/>
      <c r="J1791" s="22">
        <v>2577.9499999999998</v>
      </c>
      <c r="K1791" s="20"/>
      <c r="L1791" s="20"/>
      <c r="M1791" s="20"/>
      <c r="N1791" s="20"/>
      <c r="O1791" s="22">
        <v>-40.04</v>
      </c>
      <c r="P1791" s="22">
        <v>-3.01</v>
      </c>
      <c r="Q1791" s="28">
        <f t="shared" si="56"/>
        <v>-43.05</v>
      </c>
      <c r="R1791" s="22">
        <v>167.98</v>
      </c>
      <c r="S1791" s="20"/>
      <c r="T1791" s="28">
        <f t="shared" si="57"/>
        <v>167.98</v>
      </c>
      <c r="U1791" s="20"/>
      <c r="W1791" s="135">
        <f t="array" ref="W1791">SUM(($D1791=W$25)*($G1791="CM")*($H1791:$P1791))</f>
        <v>2534.8999999999996</v>
      </c>
      <c r="X1791" s="135">
        <f t="array" ref="X1791">SUM(($D1791=W$25)*($G1791&lt;&gt;"CM")*($H1791:$P1791))</f>
        <v>0</v>
      </c>
      <c r="AA1791" s="135">
        <f t="array" ref="AA1791">SUM(($D1791=AA$25)*($G1791="CM")*(H1791+I1791+J1791+K1791+L1791+N1791))</f>
        <v>0</v>
      </c>
      <c r="AB1791" s="135">
        <f t="array" ref="AB1791">SUM(($D1791=AA$25)*($G1791&lt;&gt;"CM")*(H1791+I1791+J1791+K1791+L1791+N1791))</f>
        <v>0</v>
      </c>
    </row>
    <row r="1792" spans="1:28" ht="15.75" thickBot="1" x14ac:dyDescent="0.3">
      <c r="A1792" s="18" t="s">
        <v>22</v>
      </c>
      <c r="B1792" s="18" t="s">
        <v>22</v>
      </c>
      <c r="C1792" s="18" t="s">
        <v>233</v>
      </c>
      <c r="D1792" s="27" t="s">
        <v>271</v>
      </c>
      <c r="E1792" s="18" t="s">
        <v>234</v>
      </c>
      <c r="F1792" s="19">
        <v>42837</v>
      </c>
      <c r="G1792" s="27" t="s">
        <v>273</v>
      </c>
      <c r="H1792" s="21"/>
      <c r="I1792" s="21"/>
      <c r="J1792" s="23">
        <v>2039.55</v>
      </c>
      <c r="K1792" s="21"/>
      <c r="L1792" s="21"/>
      <c r="M1792" s="21"/>
      <c r="N1792" s="21"/>
      <c r="O1792" s="23">
        <v>-32.130000000000003</v>
      </c>
      <c r="P1792" s="23">
        <v>-2.37</v>
      </c>
      <c r="Q1792" s="28">
        <f t="shared" si="56"/>
        <v>-34.5</v>
      </c>
      <c r="R1792" s="23">
        <v>132.88</v>
      </c>
      <c r="S1792" s="21"/>
      <c r="T1792" s="28">
        <f t="shared" si="57"/>
        <v>132.88</v>
      </c>
      <c r="U1792" s="21"/>
      <c r="W1792" s="135">
        <f t="array" ref="W1792">SUM(($D1792=W$25)*($G1792="CM")*($H1792:$P1792))</f>
        <v>2005.05</v>
      </c>
      <c r="X1792" s="135">
        <f t="array" ref="X1792">SUM(($D1792=W$25)*($G1792&lt;&gt;"CM")*($H1792:$P1792))</f>
        <v>0</v>
      </c>
      <c r="AA1792" s="135">
        <f t="array" ref="AA1792">SUM(($D1792=AA$25)*($G1792="CM")*(H1792+I1792+J1792+K1792+L1792+N1792))</f>
        <v>0</v>
      </c>
      <c r="AB1792" s="135">
        <f t="array" ref="AB1792">SUM(($D1792=AA$25)*($G1792&lt;&gt;"CM")*(H1792+I1792+J1792+K1792+L1792+N1792))</f>
        <v>0</v>
      </c>
    </row>
    <row r="1793" spans="1:28" ht="15.75" thickBot="1" x14ac:dyDescent="0.3">
      <c r="A1793" s="18" t="s">
        <v>22</v>
      </c>
      <c r="B1793" s="18" t="s">
        <v>22</v>
      </c>
      <c r="C1793" s="18" t="s">
        <v>233</v>
      </c>
      <c r="D1793" s="27" t="s">
        <v>271</v>
      </c>
      <c r="E1793" s="18" t="s">
        <v>234</v>
      </c>
      <c r="F1793" s="19">
        <v>42838</v>
      </c>
      <c r="G1793" s="27" t="s">
        <v>273</v>
      </c>
      <c r="H1793" s="20"/>
      <c r="I1793" s="20"/>
      <c r="J1793" s="22">
        <v>3185.61</v>
      </c>
      <c r="K1793" s="20"/>
      <c r="L1793" s="20"/>
      <c r="M1793" s="20"/>
      <c r="N1793" s="20"/>
      <c r="O1793" s="22">
        <v>-49.09</v>
      </c>
      <c r="P1793" s="22">
        <v>-3.55</v>
      </c>
      <c r="Q1793" s="28">
        <f t="shared" si="56"/>
        <v>-52.64</v>
      </c>
      <c r="R1793" s="22">
        <v>207.62</v>
      </c>
      <c r="S1793" s="20"/>
      <c r="T1793" s="28">
        <f t="shared" si="57"/>
        <v>207.62</v>
      </c>
      <c r="U1793" s="20"/>
      <c r="W1793" s="135">
        <f t="array" ref="W1793">SUM(($D1793=W$25)*($G1793="CM")*($H1793:$P1793))</f>
        <v>3132.97</v>
      </c>
      <c r="X1793" s="135">
        <f t="array" ref="X1793">SUM(($D1793=W$25)*($G1793&lt;&gt;"CM")*($H1793:$P1793))</f>
        <v>0</v>
      </c>
      <c r="AA1793" s="135">
        <f t="array" ref="AA1793">SUM(($D1793=AA$25)*($G1793="CM")*(H1793+I1793+J1793+K1793+L1793+N1793))</f>
        <v>0</v>
      </c>
      <c r="AB1793" s="135">
        <f t="array" ref="AB1793">SUM(($D1793=AA$25)*($G1793&lt;&gt;"CM")*(H1793+I1793+J1793+K1793+L1793+N1793))</f>
        <v>0</v>
      </c>
    </row>
    <row r="1794" spans="1:28" ht="15.75" thickBot="1" x14ac:dyDescent="0.3">
      <c r="A1794" s="18" t="s">
        <v>22</v>
      </c>
      <c r="B1794" s="18" t="s">
        <v>22</v>
      </c>
      <c r="C1794" s="18" t="s">
        <v>233</v>
      </c>
      <c r="D1794" s="27" t="s">
        <v>271</v>
      </c>
      <c r="E1794" s="18" t="s">
        <v>234</v>
      </c>
      <c r="F1794" s="19">
        <v>42839</v>
      </c>
      <c r="G1794" s="27" t="s">
        <v>273</v>
      </c>
      <c r="H1794" s="21"/>
      <c r="I1794" s="21"/>
      <c r="J1794" s="23">
        <v>3433.9</v>
      </c>
      <c r="K1794" s="21"/>
      <c r="L1794" s="21"/>
      <c r="M1794" s="21"/>
      <c r="N1794" s="21"/>
      <c r="O1794" s="23">
        <v>-57.6</v>
      </c>
      <c r="P1794" s="23">
        <v>-4.6900000000000004</v>
      </c>
      <c r="Q1794" s="28">
        <f t="shared" si="56"/>
        <v>-62.29</v>
      </c>
      <c r="R1794" s="23">
        <v>223.5</v>
      </c>
      <c r="S1794" s="21"/>
      <c r="T1794" s="28">
        <f t="shared" si="57"/>
        <v>223.5</v>
      </c>
      <c r="U1794" s="21"/>
      <c r="W1794" s="135">
        <f t="array" ref="W1794">SUM(($D1794=W$25)*($G1794="CM")*($H1794:$P1794))</f>
        <v>3371.61</v>
      </c>
      <c r="X1794" s="135">
        <f t="array" ref="X1794">SUM(($D1794=W$25)*($G1794&lt;&gt;"CM")*($H1794:$P1794))</f>
        <v>0</v>
      </c>
      <c r="AA1794" s="135">
        <f t="array" ref="AA1794">SUM(($D1794=AA$25)*($G1794="CM")*(H1794+I1794+J1794+K1794+L1794+N1794))</f>
        <v>0</v>
      </c>
      <c r="AB1794" s="135">
        <f t="array" ref="AB1794">SUM(($D1794=AA$25)*($G1794&lt;&gt;"CM")*(H1794+I1794+J1794+K1794+L1794+N1794))</f>
        <v>0</v>
      </c>
    </row>
    <row r="1795" spans="1:28" ht="15.75" thickBot="1" x14ac:dyDescent="0.3">
      <c r="A1795" s="18" t="s">
        <v>22</v>
      </c>
      <c r="B1795" s="18" t="s">
        <v>22</v>
      </c>
      <c r="C1795" s="18" t="s">
        <v>233</v>
      </c>
      <c r="D1795" s="27" t="s">
        <v>271</v>
      </c>
      <c r="E1795" s="18" t="s">
        <v>234</v>
      </c>
      <c r="F1795" s="19">
        <v>42840</v>
      </c>
      <c r="G1795" s="27" t="s">
        <v>273</v>
      </c>
      <c r="H1795" s="20"/>
      <c r="I1795" s="20"/>
      <c r="J1795" s="22">
        <v>2564.7800000000002</v>
      </c>
      <c r="K1795" s="20"/>
      <c r="L1795" s="20"/>
      <c r="M1795" s="20"/>
      <c r="N1795" s="20"/>
      <c r="O1795" s="22">
        <v>-43.56</v>
      </c>
      <c r="P1795" s="22">
        <v>-3.62</v>
      </c>
      <c r="Q1795" s="28">
        <f t="shared" si="56"/>
        <v>-47.18</v>
      </c>
      <c r="R1795" s="22">
        <v>166.91</v>
      </c>
      <c r="S1795" s="20"/>
      <c r="T1795" s="28">
        <f t="shared" si="57"/>
        <v>166.91</v>
      </c>
      <c r="U1795" s="20"/>
      <c r="W1795" s="135">
        <f t="array" ref="W1795">SUM(($D1795=W$25)*($G1795="CM")*($H1795:$P1795))</f>
        <v>2517.6000000000004</v>
      </c>
      <c r="X1795" s="135">
        <f t="array" ref="X1795">SUM(($D1795=W$25)*($G1795&lt;&gt;"CM")*($H1795:$P1795))</f>
        <v>0</v>
      </c>
      <c r="AA1795" s="135">
        <f t="array" ref="AA1795">SUM(($D1795=AA$25)*($G1795="CM")*(H1795+I1795+J1795+K1795+L1795+N1795))</f>
        <v>0</v>
      </c>
      <c r="AB1795" s="135">
        <f t="array" ref="AB1795">SUM(($D1795=AA$25)*($G1795&lt;&gt;"CM")*(H1795+I1795+J1795+K1795+L1795+N1795))</f>
        <v>0</v>
      </c>
    </row>
    <row r="1796" spans="1:28" ht="15.75" thickBot="1" x14ac:dyDescent="0.3">
      <c r="A1796" s="18" t="s">
        <v>22</v>
      </c>
      <c r="B1796" s="18" t="s">
        <v>22</v>
      </c>
      <c r="C1796" s="18" t="s">
        <v>233</v>
      </c>
      <c r="D1796" s="27" t="s">
        <v>271</v>
      </c>
      <c r="E1796" s="18" t="s">
        <v>234</v>
      </c>
      <c r="F1796" s="19">
        <v>42841</v>
      </c>
      <c r="G1796" s="27" t="s">
        <v>273</v>
      </c>
      <c r="H1796" s="21"/>
      <c r="I1796" s="21"/>
      <c r="J1796" s="23">
        <v>1736.77</v>
      </c>
      <c r="K1796" s="21"/>
      <c r="L1796" s="21"/>
      <c r="M1796" s="21"/>
      <c r="N1796" s="21"/>
      <c r="O1796" s="23">
        <v>-28.02</v>
      </c>
      <c r="P1796" s="23">
        <v>-2.0099999999999998</v>
      </c>
      <c r="Q1796" s="28">
        <f t="shared" si="56"/>
        <v>-30.03</v>
      </c>
      <c r="R1796" s="23">
        <v>113.11</v>
      </c>
      <c r="S1796" s="21"/>
      <c r="T1796" s="28">
        <f t="shared" si="57"/>
        <v>113.11</v>
      </c>
      <c r="U1796" s="21"/>
      <c r="W1796" s="135">
        <f t="array" ref="W1796">SUM(($D1796=W$25)*($G1796="CM")*($H1796:$P1796))</f>
        <v>1706.74</v>
      </c>
      <c r="X1796" s="135">
        <f t="array" ref="X1796">SUM(($D1796=W$25)*($G1796&lt;&gt;"CM")*($H1796:$P1796))</f>
        <v>0</v>
      </c>
      <c r="AA1796" s="135">
        <f t="array" ref="AA1796">SUM(($D1796=AA$25)*($G1796="CM")*(H1796+I1796+J1796+K1796+L1796+N1796))</f>
        <v>0</v>
      </c>
      <c r="AB1796" s="135">
        <f t="array" ref="AB1796">SUM(($D1796=AA$25)*($G1796&lt;&gt;"CM")*(H1796+I1796+J1796+K1796+L1796+N1796))</f>
        <v>0</v>
      </c>
    </row>
    <row r="1797" spans="1:28" ht="15.75" thickBot="1" x14ac:dyDescent="0.3">
      <c r="A1797" s="18" t="s">
        <v>22</v>
      </c>
      <c r="B1797" s="18" t="s">
        <v>22</v>
      </c>
      <c r="C1797" s="18" t="s">
        <v>233</v>
      </c>
      <c r="D1797" s="27" t="s">
        <v>271</v>
      </c>
      <c r="E1797" s="18" t="s">
        <v>234</v>
      </c>
      <c r="F1797" s="19">
        <v>42842</v>
      </c>
      <c r="G1797" s="27" t="s">
        <v>273</v>
      </c>
      <c r="H1797" s="20"/>
      <c r="I1797" s="20"/>
      <c r="J1797" s="22">
        <v>2844.88</v>
      </c>
      <c r="K1797" s="20"/>
      <c r="L1797" s="20"/>
      <c r="M1797" s="20"/>
      <c r="N1797" s="20"/>
      <c r="O1797" s="22">
        <v>-45.1</v>
      </c>
      <c r="P1797" s="22">
        <v>-3.38</v>
      </c>
      <c r="Q1797" s="28">
        <f t="shared" si="56"/>
        <v>-48.480000000000004</v>
      </c>
      <c r="R1797" s="22">
        <v>185.37</v>
      </c>
      <c r="S1797" s="20"/>
      <c r="T1797" s="28">
        <f t="shared" si="57"/>
        <v>185.37</v>
      </c>
      <c r="U1797" s="20"/>
      <c r="W1797" s="135">
        <f t="array" ref="W1797">SUM(($D1797=W$25)*($G1797="CM")*($H1797:$P1797))</f>
        <v>2796.4</v>
      </c>
      <c r="X1797" s="135">
        <f t="array" ref="X1797">SUM(($D1797=W$25)*($G1797&lt;&gt;"CM")*($H1797:$P1797))</f>
        <v>0</v>
      </c>
      <c r="AA1797" s="135">
        <f t="array" ref="AA1797">SUM(($D1797=AA$25)*($G1797="CM")*(H1797+I1797+J1797+K1797+L1797+N1797))</f>
        <v>0</v>
      </c>
      <c r="AB1797" s="135">
        <f t="array" ref="AB1797">SUM(($D1797=AA$25)*($G1797&lt;&gt;"CM")*(H1797+I1797+J1797+K1797+L1797+N1797))</f>
        <v>0</v>
      </c>
    </row>
    <row r="1798" spans="1:28" ht="15.75" thickBot="1" x14ac:dyDescent="0.3">
      <c r="A1798" s="18" t="s">
        <v>22</v>
      </c>
      <c r="B1798" s="18" t="s">
        <v>22</v>
      </c>
      <c r="C1798" s="18" t="s">
        <v>233</v>
      </c>
      <c r="D1798" s="27" t="s">
        <v>271</v>
      </c>
      <c r="E1798" s="18" t="s">
        <v>234</v>
      </c>
      <c r="F1798" s="19">
        <v>42843</v>
      </c>
      <c r="G1798" s="27" t="s">
        <v>273</v>
      </c>
      <c r="H1798" s="21"/>
      <c r="I1798" s="21"/>
      <c r="J1798" s="23">
        <v>3954.88</v>
      </c>
      <c r="K1798" s="21"/>
      <c r="L1798" s="21"/>
      <c r="M1798" s="21"/>
      <c r="N1798" s="21"/>
      <c r="O1798" s="23">
        <v>-61.58</v>
      </c>
      <c r="P1798" s="23">
        <v>-4.59</v>
      </c>
      <c r="Q1798" s="28">
        <f t="shared" si="56"/>
        <v>-66.17</v>
      </c>
      <c r="R1798" s="23">
        <v>257.75</v>
      </c>
      <c r="S1798" s="21"/>
      <c r="T1798" s="28">
        <f t="shared" si="57"/>
        <v>257.75</v>
      </c>
      <c r="U1798" s="21"/>
      <c r="W1798" s="135">
        <f t="array" ref="W1798">SUM(($D1798=W$25)*($G1798="CM")*($H1798:$P1798))</f>
        <v>3888.71</v>
      </c>
      <c r="X1798" s="135">
        <f t="array" ref="X1798">SUM(($D1798=W$25)*($G1798&lt;&gt;"CM")*($H1798:$P1798))</f>
        <v>0</v>
      </c>
      <c r="AA1798" s="135">
        <f t="array" ref="AA1798">SUM(($D1798=AA$25)*($G1798="CM")*(H1798+I1798+J1798+K1798+L1798+N1798))</f>
        <v>0</v>
      </c>
      <c r="AB1798" s="135">
        <f t="array" ref="AB1798">SUM(($D1798=AA$25)*($G1798&lt;&gt;"CM")*(H1798+I1798+J1798+K1798+L1798+N1798))</f>
        <v>0</v>
      </c>
    </row>
    <row r="1799" spans="1:28" ht="15.75" thickBot="1" x14ac:dyDescent="0.3">
      <c r="A1799" s="18" t="s">
        <v>22</v>
      </c>
      <c r="B1799" s="18" t="s">
        <v>22</v>
      </c>
      <c r="C1799" s="18" t="s">
        <v>233</v>
      </c>
      <c r="D1799" s="27" t="s">
        <v>271</v>
      </c>
      <c r="E1799" s="18" t="s">
        <v>234</v>
      </c>
      <c r="F1799" s="19">
        <v>42844</v>
      </c>
      <c r="G1799" s="27" t="s">
        <v>273</v>
      </c>
      <c r="H1799" s="20"/>
      <c r="I1799" s="20"/>
      <c r="J1799" s="22">
        <v>4777.03</v>
      </c>
      <c r="K1799" s="20"/>
      <c r="L1799" s="20"/>
      <c r="M1799" s="20"/>
      <c r="N1799" s="20"/>
      <c r="O1799" s="22">
        <v>-80.58</v>
      </c>
      <c r="P1799" s="22">
        <v>-5.88</v>
      </c>
      <c r="Q1799" s="28">
        <f t="shared" si="56"/>
        <v>-86.46</v>
      </c>
      <c r="R1799" s="22">
        <v>310.97000000000003</v>
      </c>
      <c r="S1799" s="20"/>
      <c r="T1799" s="28">
        <f t="shared" si="57"/>
        <v>310.97000000000003</v>
      </c>
      <c r="U1799" s="20"/>
      <c r="W1799" s="135">
        <f t="array" ref="W1799">SUM(($D1799=W$25)*($G1799="CM")*($H1799:$P1799))</f>
        <v>4690.57</v>
      </c>
      <c r="X1799" s="135">
        <f t="array" ref="X1799">SUM(($D1799=W$25)*($G1799&lt;&gt;"CM")*($H1799:$P1799))</f>
        <v>0</v>
      </c>
      <c r="AA1799" s="135">
        <f t="array" ref="AA1799">SUM(($D1799=AA$25)*($G1799="CM")*(H1799+I1799+J1799+K1799+L1799+N1799))</f>
        <v>0</v>
      </c>
      <c r="AB1799" s="135">
        <f t="array" ref="AB1799">SUM(($D1799=AA$25)*($G1799&lt;&gt;"CM")*(H1799+I1799+J1799+K1799+L1799+N1799))</f>
        <v>0</v>
      </c>
    </row>
    <row r="1800" spans="1:28" ht="15.75" thickBot="1" x14ac:dyDescent="0.3">
      <c r="A1800" s="18" t="s">
        <v>22</v>
      </c>
      <c r="B1800" s="18" t="s">
        <v>22</v>
      </c>
      <c r="C1800" s="18" t="s">
        <v>233</v>
      </c>
      <c r="D1800" s="27" t="s">
        <v>271</v>
      </c>
      <c r="E1800" s="18" t="s">
        <v>234</v>
      </c>
      <c r="F1800" s="19">
        <v>42845</v>
      </c>
      <c r="G1800" s="27" t="s">
        <v>273</v>
      </c>
      <c r="H1800" s="21"/>
      <c r="I1800" s="21"/>
      <c r="J1800" s="23">
        <v>4053.6</v>
      </c>
      <c r="K1800" s="21"/>
      <c r="L1800" s="21"/>
      <c r="M1800" s="21"/>
      <c r="N1800" s="21"/>
      <c r="O1800" s="23">
        <v>-69.069999999999993</v>
      </c>
      <c r="P1800" s="23">
        <v>-5.03</v>
      </c>
      <c r="Q1800" s="28">
        <f t="shared" si="56"/>
        <v>-74.099999999999994</v>
      </c>
      <c r="R1800" s="23">
        <v>263.83999999999997</v>
      </c>
      <c r="S1800" s="21"/>
      <c r="T1800" s="28">
        <f t="shared" si="57"/>
        <v>263.83999999999997</v>
      </c>
      <c r="U1800" s="21"/>
      <c r="W1800" s="135">
        <f t="array" ref="W1800">SUM(($D1800=W$25)*($G1800="CM")*($H1800:$P1800))</f>
        <v>3979.4999999999995</v>
      </c>
      <c r="X1800" s="135">
        <f t="array" ref="X1800">SUM(($D1800=W$25)*($G1800&lt;&gt;"CM")*($H1800:$P1800))</f>
        <v>0</v>
      </c>
      <c r="AA1800" s="135">
        <f t="array" ref="AA1800">SUM(($D1800=AA$25)*($G1800="CM")*(H1800+I1800+J1800+K1800+L1800+N1800))</f>
        <v>0</v>
      </c>
      <c r="AB1800" s="135">
        <f t="array" ref="AB1800">SUM(($D1800=AA$25)*($G1800&lt;&gt;"CM")*(H1800+I1800+J1800+K1800+L1800+N1800))</f>
        <v>0</v>
      </c>
    </row>
    <row r="1801" spans="1:28" ht="15.75" thickBot="1" x14ac:dyDescent="0.3">
      <c r="A1801" s="18" t="s">
        <v>22</v>
      </c>
      <c r="B1801" s="18" t="s">
        <v>22</v>
      </c>
      <c r="C1801" s="18" t="s">
        <v>233</v>
      </c>
      <c r="D1801" s="27" t="s">
        <v>271</v>
      </c>
      <c r="E1801" s="18" t="s">
        <v>234</v>
      </c>
      <c r="F1801" s="19">
        <v>42846</v>
      </c>
      <c r="G1801" s="27" t="s">
        <v>273</v>
      </c>
      <c r="H1801" s="20"/>
      <c r="I1801" s="20"/>
      <c r="J1801" s="22">
        <v>4.96</v>
      </c>
      <c r="K1801" s="20"/>
      <c r="L1801" s="20"/>
      <c r="M1801" s="20"/>
      <c r="N1801" s="20"/>
      <c r="O1801" s="22">
        <v>-7.0000000000000007E-2</v>
      </c>
      <c r="P1801" s="22">
        <v>-0.01</v>
      </c>
      <c r="Q1801" s="28">
        <f t="shared" si="56"/>
        <v>-0.08</v>
      </c>
      <c r="R1801" s="22">
        <v>0.32</v>
      </c>
      <c r="S1801" s="20"/>
      <c r="T1801" s="28">
        <f t="shared" si="57"/>
        <v>0.32</v>
      </c>
      <c r="U1801" s="20"/>
      <c r="W1801" s="135">
        <f t="array" ref="W1801">SUM(($D1801=W$25)*($G1801="CM")*($H1801:$P1801))</f>
        <v>4.88</v>
      </c>
      <c r="X1801" s="135">
        <f t="array" ref="X1801">SUM(($D1801=W$25)*($G1801&lt;&gt;"CM")*($H1801:$P1801))</f>
        <v>0</v>
      </c>
      <c r="AA1801" s="135">
        <f t="array" ref="AA1801">SUM(($D1801=AA$25)*($G1801="CM")*(H1801+I1801+J1801+K1801+L1801+N1801))</f>
        <v>0</v>
      </c>
      <c r="AB1801" s="135">
        <f t="array" ref="AB1801">SUM(($D1801=AA$25)*($G1801&lt;&gt;"CM")*(H1801+I1801+J1801+K1801+L1801+N1801))</f>
        <v>0</v>
      </c>
    </row>
    <row r="1802" spans="1:28" ht="15.75" thickBot="1" x14ac:dyDescent="0.3">
      <c r="A1802" s="18" t="s">
        <v>22</v>
      </c>
      <c r="B1802" s="18" t="s">
        <v>22</v>
      </c>
      <c r="C1802" s="18" t="s">
        <v>233</v>
      </c>
      <c r="D1802" s="27" t="s">
        <v>271</v>
      </c>
      <c r="E1802" s="18" t="s">
        <v>234</v>
      </c>
      <c r="F1802" s="19">
        <v>42849</v>
      </c>
      <c r="G1802" s="27" t="s">
        <v>273</v>
      </c>
      <c r="H1802" s="21"/>
      <c r="I1802" s="21"/>
      <c r="J1802" s="23">
        <v>18.61</v>
      </c>
      <c r="K1802" s="21"/>
      <c r="L1802" s="21"/>
      <c r="M1802" s="21"/>
      <c r="N1802" s="21"/>
      <c r="O1802" s="23">
        <v>-0.23</v>
      </c>
      <c r="P1802" s="23">
        <v>-0.02</v>
      </c>
      <c r="Q1802" s="28">
        <f t="shared" si="56"/>
        <v>-0.25</v>
      </c>
      <c r="R1802" s="23">
        <v>1.22</v>
      </c>
      <c r="S1802" s="21"/>
      <c r="T1802" s="28">
        <f t="shared" si="57"/>
        <v>1.22</v>
      </c>
      <c r="U1802" s="21"/>
      <c r="W1802" s="135">
        <f t="array" ref="W1802">SUM(($D1802=W$25)*($G1802="CM")*($H1802:$P1802))</f>
        <v>18.36</v>
      </c>
      <c r="X1802" s="135">
        <f t="array" ref="X1802">SUM(($D1802=W$25)*($G1802&lt;&gt;"CM")*($H1802:$P1802))</f>
        <v>0</v>
      </c>
      <c r="AA1802" s="135">
        <f t="array" ref="AA1802">SUM(($D1802=AA$25)*($G1802="CM")*(H1802+I1802+J1802+K1802+L1802+N1802))</f>
        <v>0</v>
      </c>
      <c r="AB1802" s="135">
        <f t="array" ref="AB1802">SUM(($D1802=AA$25)*($G1802&lt;&gt;"CM")*(H1802+I1802+J1802+K1802+L1802+N1802))</f>
        <v>0</v>
      </c>
    </row>
    <row r="1803" spans="1:28" ht="15.75" thickBot="1" x14ac:dyDescent="0.3">
      <c r="A1803" s="18" t="s">
        <v>22</v>
      </c>
      <c r="B1803" s="18" t="s">
        <v>22</v>
      </c>
      <c r="C1803" s="18" t="s">
        <v>233</v>
      </c>
      <c r="D1803" s="27" t="s">
        <v>271</v>
      </c>
      <c r="E1803" s="18" t="s">
        <v>234</v>
      </c>
      <c r="F1803" s="19">
        <v>42850</v>
      </c>
      <c r="G1803" s="27" t="s">
        <v>273</v>
      </c>
      <c r="H1803" s="20"/>
      <c r="I1803" s="20"/>
      <c r="J1803" s="22">
        <v>8.9499999999999993</v>
      </c>
      <c r="K1803" s="20"/>
      <c r="L1803" s="20"/>
      <c r="M1803" s="20"/>
      <c r="N1803" s="20"/>
      <c r="O1803" s="22">
        <v>-0.13</v>
      </c>
      <c r="P1803" s="22">
        <v>-0.01</v>
      </c>
      <c r="Q1803" s="28">
        <f t="shared" si="56"/>
        <v>-0.14000000000000001</v>
      </c>
      <c r="R1803" s="22">
        <v>0.57999999999999996</v>
      </c>
      <c r="S1803" s="20"/>
      <c r="T1803" s="28">
        <f t="shared" si="57"/>
        <v>0.57999999999999996</v>
      </c>
      <c r="U1803" s="20"/>
      <c r="W1803" s="135">
        <f t="array" ref="W1803">SUM(($D1803=W$25)*($G1803="CM")*($H1803:$P1803))</f>
        <v>8.8099999999999987</v>
      </c>
      <c r="X1803" s="135">
        <f t="array" ref="X1803">SUM(($D1803=W$25)*($G1803&lt;&gt;"CM")*($H1803:$P1803))</f>
        <v>0</v>
      </c>
      <c r="AA1803" s="135">
        <f t="array" ref="AA1803">SUM(($D1803=AA$25)*($G1803="CM")*(H1803+I1803+J1803+K1803+L1803+N1803))</f>
        <v>0</v>
      </c>
      <c r="AB1803" s="135">
        <f t="array" ref="AB1803">SUM(($D1803=AA$25)*($G1803&lt;&gt;"CM")*(H1803+I1803+J1803+K1803+L1803+N1803))</f>
        <v>0</v>
      </c>
    </row>
    <row r="1804" spans="1:28" ht="15.75" thickBot="1" x14ac:dyDescent="0.3">
      <c r="A1804" s="18" t="s">
        <v>22</v>
      </c>
      <c r="B1804" s="18" t="s">
        <v>22</v>
      </c>
      <c r="C1804" s="18" t="s">
        <v>233</v>
      </c>
      <c r="D1804" s="27" t="s">
        <v>271</v>
      </c>
      <c r="E1804" s="18" t="s">
        <v>234</v>
      </c>
      <c r="F1804" s="19">
        <v>42854</v>
      </c>
      <c r="G1804" s="27" t="s">
        <v>273</v>
      </c>
      <c r="H1804" s="21"/>
      <c r="I1804" s="21"/>
      <c r="J1804" s="23">
        <v>3321.89</v>
      </c>
      <c r="K1804" s="21"/>
      <c r="L1804" s="21"/>
      <c r="M1804" s="21"/>
      <c r="N1804" s="21"/>
      <c r="O1804" s="23">
        <v>-47.67</v>
      </c>
      <c r="P1804" s="23">
        <v>-3.47</v>
      </c>
      <c r="Q1804" s="28">
        <f t="shared" si="56"/>
        <v>-51.14</v>
      </c>
      <c r="R1804" s="23">
        <v>216.77</v>
      </c>
      <c r="S1804" s="21"/>
      <c r="T1804" s="28">
        <f t="shared" si="57"/>
        <v>216.77</v>
      </c>
      <c r="U1804" s="21"/>
      <c r="W1804" s="135">
        <f t="array" ref="W1804">SUM(($D1804=W$25)*($G1804="CM")*($H1804:$P1804))</f>
        <v>3270.75</v>
      </c>
      <c r="X1804" s="135">
        <f t="array" ref="X1804">SUM(($D1804=W$25)*($G1804&lt;&gt;"CM")*($H1804:$P1804))</f>
        <v>0</v>
      </c>
      <c r="AA1804" s="135">
        <f t="array" ref="AA1804">SUM(($D1804=AA$25)*($G1804="CM")*(H1804+I1804+J1804+K1804+L1804+N1804))</f>
        <v>0</v>
      </c>
      <c r="AB1804" s="135">
        <f t="array" ref="AB1804">SUM(($D1804=AA$25)*($G1804&lt;&gt;"CM")*(H1804+I1804+J1804+K1804+L1804+N1804))</f>
        <v>0</v>
      </c>
    </row>
    <row r="1805" spans="1:28" ht="15.75" thickBot="1" x14ac:dyDescent="0.3">
      <c r="A1805" s="18" t="s">
        <v>22</v>
      </c>
      <c r="B1805" s="18" t="s">
        <v>22</v>
      </c>
      <c r="C1805" s="18" t="s">
        <v>233</v>
      </c>
      <c r="D1805" s="27" t="s">
        <v>271</v>
      </c>
      <c r="E1805" s="18" t="s">
        <v>234</v>
      </c>
      <c r="F1805" s="19">
        <v>42855</v>
      </c>
      <c r="G1805" s="27" t="s">
        <v>273</v>
      </c>
      <c r="H1805" s="20"/>
      <c r="I1805" s="20"/>
      <c r="J1805" s="22">
        <v>40008.730000000003</v>
      </c>
      <c r="K1805" s="20"/>
      <c r="L1805" s="20"/>
      <c r="M1805" s="20"/>
      <c r="N1805" s="20"/>
      <c r="O1805" s="22">
        <v>-611.66999999999996</v>
      </c>
      <c r="P1805" s="22">
        <v>-47.1</v>
      </c>
      <c r="Q1805" s="28">
        <f t="shared" si="56"/>
        <v>-658.77</v>
      </c>
      <c r="R1805" s="22">
        <v>2608.79</v>
      </c>
      <c r="S1805" s="20"/>
      <c r="T1805" s="28">
        <f t="shared" si="57"/>
        <v>2608.79</v>
      </c>
      <c r="U1805" s="20"/>
      <c r="W1805" s="135">
        <f t="array" ref="W1805">SUM(($D1805=W$25)*($G1805="CM")*($H1805:$P1805))</f>
        <v>39349.960000000006</v>
      </c>
      <c r="X1805" s="135">
        <f t="array" ref="X1805">SUM(($D1805=W$25)*($G1805&lt;&gt;"CM")*($H1805:$P1805))</f>
        <v>0</v>
      </c>
      <c r="AA1805" s="135">
        <f t="array" ref="AA1805">SUM(($D1805=AA$25)*($G1805="CM")*(H1805+I1805+J1805+K1805+L1805+N1805))</f>
        <v>0</v>
      </c>
      <c r="AB1805" s="135">
        <f t="array" ref="AB1805">SUM(($D1805=AA$25)*($G1805&lt;&gt;"CM")*(H1805+I1805+J1805+K1805+L1805+N1805))</f>
        <v>0</v>
      </c>
    </row>
    <row r="1806" spans="1:28" ht="15.75" thickBot="1" x14ac:dyDescent="0.3">
      <c r="A1806" s="18" t="s">
        <v>22</v>
      </c>
      <c r="B1806" s="18" t="s">
        <v>22</v>
      </c>
      <c r="C1806" s="18" t="s">
        <v>235</v>
      </c>
      <c r="D1806" s="27" t="s">
        <v>271</v>
      </c>
      <c r="E1806" s="18" t="s">
        <v>236</v>
      </c>
      <c r="F1806" s="19">
        <v>42805</v>
      </c>
      <c r="G1806" s="27" t="s">
        <v>274</v>
      </c>
      <c r="H1806" s="21"/>
      <c r="I1806" s="21"/>
      <c r="J1806" s="23">
        <v>29.46</v>
      </c>
      <c r="K1806" s="21"/>
      <c r="L1806" s="21"/>
      <c r="M1806" s="21"/>
      <c r="N1806" s="21"/>
      <c r="O1806" s="23">
        <v>0.03</v>
      </c>
      <c r="P1806" s="23">
        <v>-0.06</v>
      </c>
      <c r="Q1806" s="28">
        <f t="shared" si="56"/>
        <v>-0.03</v>
      </c>
      <c r="R1806" s="23">
        <v>1.6</v>
      </c>
      <c r="S1806" s="21"/>
      <c r="T1806" s="28">
        <f t="shared" si="57"/>
        <v>1.6</v>
      </c>
      <c r="U1806" s="21"/>
      <c r="W1806" s="135">
        <f t="array" ref="W1806">SUM(($D1806=W$25)*($G1806="CM")*($H1806:$P1806))</f>
        <v>0</v>
      </c>
      <c r="X1806" s="135">
        <f t="array" ref="X1806">SUM(($D1806=W$25)*($G1806&lt;&gt;"CM")*($H1806:$P1806))</f>
        <v>29.430000000000003</v>
      </c>
      <c r="AA1806" s="135">
        <f t="array" ref="AA1806">SUM(($D1806=AA$25)*($G1806="CM")*(H1806+I1806+J1806+K1806+L1806+N1806))</f>
        <v>0</v>
      </c>
      <c r="AB1806" s="135">
        <f t="array" ref="AB1806">SUM(($D1806=AA$25)*($G1806&lt;&gt;"CM")*(H1806+I1806+J1806+K1806+L1806+N1806))</f>
        <v>0</v>
      </c>
    </row>
    <row r="1807" spans="1:28" ht="15.75" thickBot="1" x14ac:dyDescent="0.3">
      <c r="A1807" s="18" t="s">
        <v>22</v>
      </c>
      <c r="B1807" s="18" t="s">
        <v>22</v>
      </c>
      <c r="C1807" s="18" t="s">
        <v>235</v>
      </c>
      <c r="D1807" s="27" t="s">
        <v>271</v>
      </c>
      <c r="E1807" s="18" t="s">
        <v>236</v>
      </c>
      <c r="F1807" s="19">
        <v>42812</v>
      </c>
      <c r="G1807" s="27" t="s">
        <v>274</v>
      </c>
      <c r="H1807" s="20"/>
      <c r="I1807" s="20"/>
      <c r="J1807" s="22">
        <v>0</v>
      </c>
      <c r="K1807" s="20"/>
      <c r="L1807" s="20"/>
      <c r="M1807" s="20"/>
      <c r="N1807" s="20"/>
      <c r="O1807" s="22">
        <v>0</v>
      </c>
      <c r="P1807" s="22">
        <v>0</v>
      </c>
      <c r="Q1807" s="28">
        <f t="shared" si="56"/>
        <v>0</v>
      </c>
      <c r="R1807" s="22">
        <v>0</v>
      </c>
      <c r="S1807" s="20"/>
      <c r="T1807" s="28">
        <f t="shared" si="57"/>
        <v>0</v>
      </c>
      <c r="U1807" s="20"/>
      <c r="W1807" s="135">
        <f t="array" ref="W1807">SUM(($D1807=W$25)*($G1807="CM")*($H1807:$P1807))</f>
        <v>0</v>
      </c>
      <c r="X1807" s="135">
        <f t="array" ref="X1807">SUM(($D1807=W$25)*($G1807&lt;&gt;"CM")*($H1807:$P1807))</f>
        <v>0</v>
      </c>
      <c r="AA1807" s="135">
        <f t="array" ref="AA1807">SUM(($D1807=AA$25)*($G1807="CM")*(H1807+I1807+J1807+K1807+L1807+N1807))</f>
        <v>0</v>
      </c>
      <c r="AB1807" s="135">
        <f t="array" ref="AB1807">SUM(($D1807=AA$25)*($G1807&lt;&gt;"CM")*(H1807+I1807+J1807+K1807+L1807+N1807))</f>
        <v>0</v>
      </c>
    </row>
    <row r="1808" spans="1:28" ht="15.75" thickBot="1" x14ac:dyDescent="0.3">
      <c r="A1808" s="18" t="s">
        <v>22</v>
      </c>
      <c r="B1808" s="18" t="s">
        <v>22</v>
      </c>
      <c r="C1808" s="18" t="s">
        <v>235</v>
      </c>
      <c r="D1808" s="27" t="s">
        <v>271</v>
      </c>
      <c r="E1808" s="18" t="s">
        <v>236</v>
      </c>
      <c r="F1808" s="19">
        <v>42813</v>
      </c>
      <c r="G1808" s="27" t="s">
        <v>274</v>
      </c>
      <c r="H1808" s="21"/>
      <c r="I1808" s="21"/>
      <c r="J1808" s="23">
        <v>14.73</v>
      </c>
      <c r="K1808" s="21"/>
      <c r="L1808" s="21"/>
      <c r="M1808" s="21"/>
      <c r="N1808" s="21"/>
      <c r="O1808" s="23">
        <v>0.02</v>
      </c>
      <c r="P1808" s="23">
        <v>-0.03</v>
      </c>
      <c r="Q1808" s="28">
        <f t="shared" si="56"/>
        <v>-9.9999999999999985E-3</v>
      </c>
      <c r="R1808" s="23">
        <v>0.8</v>
      </c>
      <c r="S1808" s="21"/>
      <c r="T1808" s="28">
        <f t="shared" si="57"/>
        <v>0.8</v>
      </c>
      <c r="U1808" s="21"/>
      <c r="W1808" s="135">
        <f t="array" ref="W1808">SUM(($D1808=W$25)*($G1808="CM")*($H1808:$P1808))</f>
        <v>0</v>
      </c>
      <c r="X1808" s="135">
        <f t="array" ref="X1808">SUM(($D1808=W$25)*($G1808&lt;&gt;"CM")*($H1808:$P1808))</f>
        <v>14.72</v>
      </c>
      <c r="AA1808" s="135">
        <f t="array" ref="AA1808">SUM(($D1808=AA$25)*($G1808="CM")*(H1808+I1808+J1808+K1808+L1808+N1808))</f>
        <v>0</v>
      </c>
      <c r="AB1808" s="135">
        <f t="array" ref="AB1808">SUM(($D1808=AA$25)*($G1808&lt;&gt;"CM")*(H1808+I1808+J1808+K1808+L1808+N1808))</f>
        <v>0</v>
      </c>
    </row>
    <row r="1809" spans="1:28" ht="15.75" thickBot="1" x14ac:dyDescent="0.3">
      <c r="A1809" s="18" t="s">
        <v>22</v>
      </c>
      <c r="B1809" s="18" t="s">
        <v>22</v>
      </c>
      <c r="C1809" s="18" t="s">
        <v>235</v>
      </c>
      <c r="D1809" s="27" t="s">
        <v>271</v>
      </c>
      <c r="E1809" s="18" t="s">
        <v>236</v>
      </c>
      <c r="F1809" s="19">
        <v>42824</v>
      </c>
      <c r="G1809" s="27" t="s">
        <v>274</v>
      </c>
      <c r="H1809" s="20"/>
      <c r="I1809" s="20"/>
      <c r="J1809" s="22">
        <v>14.73</v>
      </c>
      <c r="K1809" s="20"/>
      <c r="L1809" s="20"/>
      <c r="M1809" s="20"/>
      <c r="N1809" s="20"/>
      <c r="O1809" s="22">
        <v>0.02</v>
      </c>
      <c r="P1809" s="22">
        <v>-0.03</v>
      </c>
      <c r="Q1809" s="28">
        <f t="shared" si="56"/>
        <v>-9.9999999999999985E-3</v>
      </c>
      <c r="R1809" s="22">
        <v>0.8</v>
      </c>
      <c r="S1809" s="20"/>
      <c r="T1809" s="28">
        <f t="shared" si="57"/>
        <v>0.8</v>
      </c>
      <c r="U1809" s="20"/>
      <c r="W1809" s="135">
        <f t="array" ref="W1809">SUM(($D1809=W$25)*($G1809="CM")*($H1809:$P1809))</f>
        <v>0</v>
      </c>
      <c r="X1809" s="135">
        <f t="array" ref="X1809">SUM(($D1809=W$25)*($G1809&lt;&gt;"CM")*($H1809:$P1809))</f>
        <v>14.72</v>
      </c>
      <c r="AA1809" s="135">
        <f t="array" ref="AA1809">SUM(($D1809=AA$25)*($G1809="CM")*(H1809+I1809+J1809+K1809+L1809+N1809))</f>
        <v>0</v>
      </c>
      <c r="AB1809" s="135">
        <f t="array" ref="AB1809">SUM(($D1809=AA$25)*($G1809&lt;&gt;"CM")*(H1809+I1809+J1809+K1809+L1809+N1809))</f>
        <v>0</v>
      </c>
    </row>
    <row r="1810" spans="1:28" ht="15.75" thickBot="1" x14ac:dyDescent="0.3">
      <c r="A1810" s="18" t="s">
        <v>22</v>
      </c>
      <c r="B1810" s="18" t="s">
        <v>22</v>
      </c>
      <c r="C1810" s="18" t="s">
        <v>235</v>
      </c>
      <c r="D1810" s="27" t="s">
        <v>271</v>
      </c>
      <c r="E1810" s="18" t="s">
        <v>236</v>
      </c>
      <c r="F1810" s="19">
        <v>42828</v>
      </c>
      <c r="G1810" s="27" t="s">
        <v>273</v>
      </c>
      <c r="H1810" s="21"/>
      <c r="I1810" s="21"/>
      <c r="J1810" s="23">
        <v>315.51</v>
      </c>
      <c r="K1810" s="21"/>
      <c r="L1810" s="21"/>
      <c r="M1810" s="21"/>
      <c r="N1810" s="21"/>
      <c r="O1810" s="23">
        <v>-2.52</v>
      </c>
      <c r="P1810" s="23">
        <v>-0.21</v>
      </c>
      <c r="Q1810" s="28">
        <f t="shared" si="56"/>
        <v>-2.73</v>
      </c>
      <c r="R1810" s="23">
        <v>20.76</v>
      </c>
      <c r="S1810" s="21"/>
      <c r="T1810" s="28">
        <f t="shared" si="57"/>
        <v>20.76</v>
      </c>
      <c r="U1810" s="21"/>
      <c r="W1810" s="135">
        <f t="array" ref="W1810">SUM(($D1810=W$25)*($G1810="CM")*($H1810:$P1810))</f>
        <v>312.78000000000003</v>
      </c>
      <c r="X1810" s="135">
        <f t="array" ref="X1810">SUM(($D1810=W$25)*($G1810&lt;&gt;"CM")*($H1810:$P1810))</f>
        <v>0</v>
      </c>
      <c r="AA1810" s="135">
        <f t="array" ref="AA1810">SUM(($D1810=AA$25)*($G1810="CM")*(H1810+I1810+J1810+K1810+L1810+N1810))</f>
        <v>0</v>
      </c>
      <c r="AB1810" s="135">
        <f t="array" ref="AB1810">SUM(($D1810=AA$25)*($G1810&lt;&gt;"CM")*(H1810+I1810+J1810+K1810+L1810+N1810))</f>
        <v>0</v>
      </c>
    </row>
    <row r="1811" spans="1:28" ht="15.75" thickBot="1" x14ac:dyDescent="0.3">
      <c r="A1811" s="18" t="s">
        <v>22</v>
      </c>
      <c r="B1811" s="18" t="s">
        <v>22</v>
      </c>
      <c r="C1811" s="18" t="s">
        <v>235</v>
      </c>
      <c r="D1811" s="27" t="s">
        <v>271</v>
      </c>
      <c r="E1811" s="18" t="s">
        <v>236</v>
      </c>
      <c r="F1811" s="19">
        <v>42829</v>
      </c>
      <c r="G1811" s="27" t="s">
        <v>273</v>
      </c>
      <c r="H1811" s="20"/>
      <c r="I1811" s="20"/>
      <c r="J1811" s="22">
        <v>509.77</v>
      </c>
      <c r="K1811" s="20"/>
      <c r="L1811" s="20"/>
      <c r="M1811" s="20"/>
      <c r="N1811" s="20"/>
      <c r="O1811" s="22">
        <v>-3.96</v>
      </c>
      <c r="P1811" s="22">
        <v>-0.33</v>
      </c>
      <c r="Q1811" s="28">
        <f t="shared" si="56"/>
        <v>-4.29</v>
      </c>
      <c r="R1811" s="22">
        <v>33.549999999999997</v>
      </c>
      <c r="S1811" s="20"/>
      <c r="T1811" s="28">
        <f t="shared" si="57"/>
        <v>33.549999999999997</v>
      </c>
      <c r="U1811" s="20"/>
      <c r="W1811" s="135">
        <f t="array" ref="W1811">SUM(($D1811=W$25)*($G1811="CM")*($H1811:$P1811))</f>
        <v>505.48</v>
      </c>
      <c r="X1811" s="135">
        <f t="array" ref="X1811">SUM(($D1811=W$25)*($G1811&lt;&gt;"CM")*($H1811:$P1811))</f>
        <v>0</v>
      </c>
      <c r="AA1811" s="135">
        <f t="array" ref="AA1811">SUM(($D1811=AA$25)*($G1811="CM")*(H1811+I1811+J1811+K1811+L1811+N1811))</f>
        <v>0</v>
      </c>
      <c r="AB1811" s="135">
        <f t="array" ref="AB1811">SUM(($D1811=AA$25)*($G1811&lt;&gt;"CM")*(H1811+I1811+J1811+K1811+L1811+N1811))</f>
        <v>0</v>
      </c>
    </row>
    <row r="1812" spans="1:28" ht="15.75" thickBot="1" x14ac:dyDescent="0.3">
      <c r="A1812" s="18" t="s">
        <v>22</v>
      </c>
      <c r="B1812" s="18" t="s">
        <v>22</v>
      </c>
      <c r="C1812" s="18" t="s">
        <v>235</v>
      </c>
      <c r="D1812" s="27" t="s">
        <v>271</v>
      </c>
      <c r="E1812" s="18" t="s">
        <v>236</v>
      </c>
      <c r="F1812" s="19">
        <v>42830</v>
      </c>
      <c r="G1812" s="27" t="s">
        <v>273</v>
      </c>
      <c r="H1812" s="21"/>
      <c r="I1812" s="21"/>
      <c r="J1812" s="23">
        <v>378.55</v>
      </c>
      <c r="K1812" s="21"/>
      <c r="L1812" s="21"/>
      <c r="M1812" s="21"/>
      <c r="N1812" s="21"/>
      <c r="O1812" s="23">
        <v>-3.25</v>
      </c>
      <c r="P1812" s="23">
        <v>-0.25</v>
      </c>
      <c r="Q1812" s="28">
        <f t="shared" si="56"/>
        <v>-3.5</v>
      </c>
      <c r="R1812" s="23">
        <v>24.9</v>
      </c>
      <c r="S1812" s="21"/>
      <c r="T1812" s="28">
        <f t="shared" si="57"/>
        <v>24.9</v>
      </c>
      <c r="U1812" s="21"/>
      <c r="W1812" s="135">
        <f t="array" ref="W1812">SUM(($D1812=W$25)*($G1812="CM")*($H1812:$P1812))</f>
        <v>375.05</v>
      </c>
      <c r="X1812" s="135">
        <f t="array" ref="X1812">SUM(($D1812=W$25)*($G1812&lt;&gt;"CM")*($H1812:$P1812))</f>
        <v>0</v>
      </c>
      <c r="AA1812" s="135">
        <f t="array" ref="AA1812">SUM(($D1812=AA$25)*($G1812="CM")*(H1812+I1812+J1812+K1812+L1812+N1812))</f>
        <v>0</v>
      </c>
      <c r="AB1812" s="135">
        <f t="array" ref="AB1812">SUM(($D1812=AA$25)*($G1812&lt;&gt;"CM")*(H1812+I1812+J1812+K1812+L1812+N1812))</f>
        <v>0</v>
      </c>
    </row>
    <row r="1813" spans="1:28" ht="15.75" thickBot="1" x14ac:dyDescent="0.3">
      <c r="A1813" s="18" t="s">
        <v>22</v>
      </c>
      <c r="B1813" s="18" t="s">
        <v>22</v>
      </c>
      <c r="C1813" s="18" t="s">
        <v>235</v>
      </c>
      <c r="D1813" s="27" t="s">
        <v>271</v>
      </c>
      <c r="E1813" s="18" t="s">
        <v>236</v>
      </c>
      <c r="F1813" s="19">
        <v>42831</v>
      </c>
      <c r="G1813" s="27" t="s">
        <v>273</v>
      </c>
      <c r="H1813" s="20"/>
      <c r="I1813" s="20"/>
      <c r="J1813" s="22">
        <v>208.28</v>
      </c>
      <c r="K1813" s="20"/>
      <c r="L1813" s="20"/>
      <c r="M1813" s="20"/>
      <c r="N1813" s="20"/>
      <c r="O1813" s="22">
        <v>-1.68</v>
      </c>
      <c r="P1813" s="22">
        <v>-0.14000000000000001</v>
      </c>
      <c r="Q1813" s="28">
        <f t="shared" si="56"/>
        <v>-1.8199999999999998</v>
      </c>
      <c r="R1813" s="22">
        <v>13.71</v>
      </c>
      <c r="S1813" s="20"/>
      <c r="T1813" s="28">
        <f t="shared" si="57"/>
        <v>13.71</v>
      </c>
      <c r="U1813" s="20"/>
      <c r="W1813" s="135">
        <f t="array" ref="W1813">SUM(($D1813=W$25)*($G1813="CM")*($H1813:$P1813))</f>
        <v>206.46</v>
      </c>
      <c r="X1813" s="135">
        <f t="array" ref="X1813">SUM(($D1813=W$25)*($G1813&lt;&gt;"CM")*($H1813:$P1813))</f>
        <v>0</v>
      </c>
      <c r="AA1813" s="135">
        <f t="array" ref="AA1813">SUM(($D1813=AA$25)*($G1813="CM")*(H1813+I1813+J1813+K1813+L1813+N1813))</f>
        <v>0</v>
      </c>
      <c r="AB1813" s="135">
        <f t="array" ref="AB1813">SUM(($D1813=AA$25)*($G1813&lt;&gt;"CM")*(H1813+I1813+J1813+K1813+L1813+N1813))</f>
        <v>0</v>
      </c>
    </row>
    <row r="1814" spans="1:28" ht="15.75" thickBot="1" x14ac:dyDescent="0.3">
      <c r="A1814" s="18" t="s">
        <v>22</v>
      </c>
      <c r="B1814" s="18" t="s">
        <v>22</v>
      </c>
      <c r="C1814" s="18" t="s">
        <v>235</v>
      </c>
      <c r="D1814" s="27" t="s">
        <v>271</v>
      </c>
      <c r="E1814" s="18" t="s">
        <v>236</v>
      </c>
      <c r="F1814" s="19">
        <v>42832</v>
      </c>
      <c r="G1814" s="27" t="s">
        <v>273</v>
      </c>
      <c r="H1814" s="21"/>
      <c r="I1814" s="21"/>
      <c r="J1814" s="23">
        <v>319.63</v>
      </c>
      <c r="K1814" s="21"/>
      <c r="L1814" s="21"/>
      <c r="M1814" s="21"/>
      <c r="N1814" s="21"/>
      <c r="O1814" s="23">
        <v>-2.52</v>
      </c>
      <c r="P1814" s="23">
        <v>-0.21</v>
      </c>
      <c r="Q1814" s="28">
        <f t="shared" si="56"/>
        <v>-2.73</v>
      </c>
      <c r="R1814" s="23">
        <v>21.01</v>
      </c>
      <c r="S1814" s="21"/>
      <c r="T1814" s="28">
        <f t="shared" si="57"/>
        <v>21.01</v>
      </c>
      <c r="U1814" s="21"/>
      <c r="W1814" s="135">
        <f t="array" ref="W1814">SUM(($D1814=W$25)*($G1814="CM")*($H1814:$P1814))</f>
        <v>316.90000000000003</v>
      </c>
      <c r="X1814" s="135">
        <f t="array" ref="X1814">SUM(($D1814=W$25)*($G1814&lt;&gt;"CM")*($H1814:$P1814))</f>
        <v>0</v>
      </c>
      <c r="AA1814" s="135">
        <f t="array" ref="AA1814">SUM(($D1814=AA$25)*($G1814="CM")*(H1814+I1814+J1814+K1814+L1814+N1814))</f>
        <v>0</v>
      </c>
      <c r="AB1814" s="135">
        <f t="array" ref="AB1814">SUM(($D1814=AA$25)*($G1814&lt;&gt;"CM")*(H1814+I1814+J1814+K1814+L1814+N1814))</f>
        <v>0</v>
      </c>
    </row>
    <row r="1815" spans="1:28" ht="15.75" thickBot="1" x14ac:dyDescent="0.3">
      <c r="A1815" s="18" t="s">
        <v>22</v>
      </c>
      <c r="B1815" s="18" t="s">
        <v>22</v>
      </c>
      <c r="C1815" s="18" t="s">
        <v>235</v>
      </c>
      <c r="D1815" s="27" t="s">
        <v>271</v>
      </c>
      <c r="E1815" s="18" t="s">
        <v>236</v>
      </c>
      <c r="F1815" s="19">
        <v>42833</v>
      </c>
      <c r="G1815" s="27" t="s">
        <v>273</v>
      </c>
      <c r="H1815" s="20"/>
      <c r="I1815" s="20"/>
      <c r="J1815" s="22">
        <v>164.09</v>
      </c>
      <c r="K1815" s="20"/>
      <c r="L1815" s="20"/>
      <c r="M1815" s="20"/>
      <c r="N1815" s="20"/>
      <c r="O1815" s="22">
        <v>-1.32</v>
      </c>
      <c r="P1815" s="22">
        <v>-0.11</v>
      </c>
      <c r="Q1815" s="28">
        <f t="shared" si="56"/>
        <v>-1.4300000000000002</v>
      </c>
      <c r="R1815" s="22">
        <v>10.8</v>
      </c>
      <c r="S1815" s="20"/>
      <c r="T1815" s="28">
        <f t="shared" si="57"/>
        <v>10.8</v>
      </c>
      <c r="U1815" s="20"/>
      <c r="W1815" s="135">
        <f t="array" ref="W1815">SUM(($D1815=W$25)*($G1815="CM")*($H1815:$P1815))</f>
        <v>162.66</v>
      </c>
      <c r="X1815" s="135">
        <f t="array" ref="X1815">SUM(($D1815=W$25)*($G1815&lt;&gt;"CM")*($H1815:$P1815))</f>
        <v>0</v>
      </c>
      <c r="AA1815" s="135">
        <f t="array" ref="AA1815">SUM(($D1815=AA$25)*($G1815="CM")*(H1815+I1815+J1815+K1815+L1815+N1815))</f>
        <v>0</v>
      </c>
      <c r="AB1815" s="135">
        <f t="array" ref="AB1815">SUM(($D1815=AA$25)*($G1815&lt;&gt;"CM")*(H1815+I1815+J1815+K1815+L1815+N1815))</f>
        <v>0</v>
      </c>
    </row>
    <row r="1816" spans="1:28" ht="15.75" thickBot="1" x14ac:dyDescent="0.3">
      <c r="A1816" s="18" t="s">
        <v>22</v>
      </c>
      <c r="B1816" s="18" t="s">
        <v>22</v>
      </c>
      <c r="C1816" s="18" t="s">
        <v>235</v>
      </c>
      <c r="D1816" s="27" t="s">
        <v>271</v>
      </c>
      <c r="E1816" s="18" t="s">
        <v>236</v>
      </c>
      <c r="F1816" s="19">
        <v>42834</v>
      </c>
      <c r="G1816" s="27" t="s">
        <v>273</v>
      </c>
      <c r="H1816" s="21"/>
      <c r="I1816" s="21"/>
      <c r="J1816" s="23">
        <v>645.75</v>
      </c>
      <c r="K1816" s="21"/>
      <c r="L1816" s="21"/>
      <c r="M1816" s="21"/>
      <c r="N1816" s="21"/>
      <c r="O1816" s="23">
        <v>-5.13</v>
      </c>
      <c r="P1816" s="23">
        <v>-0.43</v>
      </c>
      <c r="Q1816" s="28">
        <f t="shared" si="56"/>
        <v>-5.56</v>
      </c>
      <c r="R1816" s="23">
        <v>42.48</v>
      </c>
      <c r="S1816" s="21"/>
      <c r="T1816" s="28">
        <f t="shared" si="57"/>
        <v>42.48</v>
      </c>
      <c r="U1816" s="21"/>
      <c r="W1816" s="135">
        <f t="array" ref="W1816">SUM(($D1816=W$25)*($G1816="CM")*($H1816:$P1816))</f>
        <v>640.19000000000005</v>
      </c>
      <c r="X1816" s="135">
        <f t="array" ref="X1816">SUM(($D1816=W$25)*($G1816&lt;&gt;"CM")*($H1816:$P1816))</f>
        <v>0</v>
      </c>
      <c r="AA1816" s="135">
        <f t="array" ref="AA1816">SUM(($D1816=AA$25)*($G1816="CM")*(H1816+I1816+J1816+K1816+L1816+N1816))</f>
        <v>0</v>
      </c>
      <c r="AB1816" s="135">
        <f t="array" ref="AB1816">SUM(($D1816=AA$25)*($G1816&lt;&gt;"CM")*(H1816+I1816+J1816+K1816+L1816+N1816))</f>
        <v>0</v>
      </c>
    </row>
    <row r="1817" spans="1:28" ht="15.75" thickBot="1" x14ac:dyDescent="0.3">
      <c r="A1817" s="18" t="s">
        <v>22</v>
      </c>
      <c r="B1817" s="18" t="s">
        <v>22</v>
      </c>
      <c r="C1817" s="18" t="s">
        <v>235</v>
      </c>
      <c r="D1817" s="27" t="s">
        <v>271</v>
      </c>
      <c r="E1817" s="18" t="s">
        <v>236</v>
      </c>
      <c r="F1817" s="19">
        <v>42835</v>
      </c>
      <c r="G1817" s="27" t="s">
        <v>273</v>
      </c>
      <c r="H1817" s="20"/>
      <c r="I1817" s="20"/>
      <c r="J1817" s="22">
        <v>183.36</v>
      </c>
      <c r="K1817" s="20"/>
      <c r="L1817" s="20"/>
      <c r="M1817" s="20"/>
      <c r="N1817" s="20"/>
      <c r="O1817" s="22">
        <v>-1.48</v>
      </c>
      <c r="P1817" s="22">
        <v>-0.11</v>
      </c>
      <c r="Q1817" s="28">
        <f t="shared" si="56"/>
        <v>-1.59</v>
      </c>
      <c r="R1817" s="22">
        <v>12.07</v>
      </c>
      <c r="S1817" s="20"/>
      <c r="T1817" s="28">
        <f t="shared" si="57"/>
        <v>12.07</v>
      </c>
      <c r="U1817" s="20"/>
      <c r="W1817" s="135">
        <f t="array" ref="W1817">SUM(($D1817=W$25)*($G1817="CM")*($H1817:$P1817))</f>
        <v>181.77</v>
      </c>
      <c r="X1817" s="135">
        <f t="array" ref="X1817">SUM(($D1817=W$25)*($G1817&lt;&gt;"CM")*($H1817:$P1817))</f>
        <v>0</v>
      </c>
      <c r="AA1817" s="135">
        <f t="array" ref="AA1817">SUM(($D1817=AA$25)*($G1817="CM")*(H1817+I1817+J1817+K1817+L1817+N1817))</f>
        <v>0</v>
      </c>
      <c r="AB1817" s="135">
        <f t="array" ref="AB1817">SUM(($D1817=AA$25)*($G1817&lt;&gt;"CM")*(H1817+I1817+J1817+K1817+L1817+N1817))</f>
        <v>0</v>
      </c>
    </row>
    <row r="1818" spans="1:28" ht="15.75" thickBot="1" x14ac:dyDescent="0.3">
      <c r="A1818" s="18" t="s">
        <v>22</v>
      </c>
      <c r="B1818" s="18" t="s">
        <v>22</v>
      </c>
      <c r="C1818" s="18" t="s">
        <v>235</v>
      </c>
      <c r="D1818" s="27" t="s">
        <v>271</v>
      </c>
      <c r="E1818" s="18" t="s">
        <v>236</v>
      </c>
      <c r="F1818" s="19">
        <v>42836</v>
      </c>
      <c r="G1818" s="27" t="s">
        <v>273</v>
      </c>
      <c r="H1818" s="21"/>
      <c r="I1818" s="21"/>
      <c r="J1818" s="23">
        <v>151.32</v>
      </c>
      <c r="K1818" s="21"/>
      <c r="L1818" s="21"/>
      <c r="M1818" s="21"/>
      <c r="N1818" s="21"/>
      <c r="O1818" s="23">
        <v>-1.1399999999999999</v>
      </c>
      <c r="P1818" s="23">
        <v>-0.1</v>
      </c>
      <c r="Q1818" s="28">
        <f t="shared" si="56"/>
        <v>-1.24</v>
      </c>
      <c r="R1818" s="23">
        <v>9.9700000000000006</v>
      </c>
      <c r="S1818" s="21"/>
      <c r="T1818" s="28">
        <f t="shared" si="57"/>
        <v>9.9700000000000006</v>
      </c>
      <c r="U1818" s="21"/>
      <c r="W1818" s="135">
        <f t="array" ref="W1818">SUM(($D1818=W$25)*($G1818="CM")*($H1818:$P1818))</f>
        <v>150.08000000000001</v>
      </c>
      <c r="X1818" s="135">
        <f t="array" ref="X1818">SUM(($D1818=W$25)*($G1818&lt;&gt;"CM")*($H1818:$P1818))</f>
        <v>0</v>
      </c>
      <c r="AA1818" s="135">
        <f t="array" ref="AA1818">SUM(($D1818=AA$25)*($G1818="CM")*(H1818+I1818+J1818+K1818+L1818+N1818))</f>
        <v>0</v>
      </c>
      <c r="AB1818" s="135">
        <f t="array" ref="AB1818">SUM(($D1818=AA$25)*($G1818&lt;&gt;"CM")*(H1818+I1818+J1818+K1818+L1818+N1818))</f>
        <v>0</v>
      </c>
    </row>
    <row r="1819" spans="1:28" ht="15.75" thickBot="1" x14ac:dyDescent="0.3">
      <c r="A1819" s="18" t="s">
        <v>22</v>
      </c>
      <c r="B1819" s="18" t="s">
        <v>22</v>
      </c>
      <c r="C1819" s="18" t="s">
        <v>235</v>
      </c>
      <c r="D1819" s="27" t="s">
        <v>271</v>
      </c>
      <c r="E1819" s="18" t="s">
        <v>236</v>
      </c>
      <c r="F1819" s="19">
        <v>42837</v>
      </c>
      <c r="G1819" s="27" t="s">
        <v>273</v>
      </c>
      <c r="H1819" s="20"/>
      <c r="I1819" s="20"/>
      <c r="J1819" s="22">
        <v>327</v>
      </c>
      <c r="K1819" s="20"/>
      <c r="L1819" s="20"/>
      <c r="M1819" s="20"/>
      <c r="N1819" s="20"/>
      <c r="O1819" s="22">
        <v>-2.41</v>
      </c>
      <c r="P1819" s="22">
        <v>-0.21</v>
      </c>
      <c r="Q1819" s="28">
        <f t="shared" si="56"/>
        <v>-2.62</v>
      </c>
      <c r="R1819" s="22">
        <v>21.53</v>
      </c>
      <c r="S1819" s="20"/>
      <c r="T1819" s="28">
        <f t="shared" si="57"/>
        <v>21.53</v>
      </c>
      <c r="U1819" s="20"/>
      <c r="W1819" s="135">
        <f t="array" ref="W1819">SUM(($D1819=W$25)*($G1819="CM")*($H1819:$P1819))</f>
        <v>324.38</v>
      </c>
      <c r="X1819" s="135">
        <f t="array" ref="X1819">SUM(($D1819=W$25)*($G1819&lt;&gt;"CM")*($H1819:$P1819))</f>
        <v>0</v>
      </c>
      <c r="AA1819" s="135">
        <f t="array" ref="AA1819">SUM(($D1819=AA$25)*($G1819="CM")*(H1819+I1819+J1819+K1819+L1819+N1819))</f>
        <v>0</v>
      </c>
      <c r="AB1819" s="135">
        <f t="array" ref="AB1819">SUM(($D1819=AA$25)*($G1819&lt;&gt;"CM")*(H1819+I1819+J1819+K1819+L1819+N1819))</f>
        <v>0</v>
      </c>
    </row>
    <row r="1820" spans="1:28" ht="15.75" thickBot="1" x14ac:dyDescent="0.3">
      <c r="A1820" s="18" t="s">
        <v>22</v>
      </c>
      <c r="B1820" s="18" t="s">
        <v>22</v>
      </c>
      <c r="C1820" s="18" t="s">
        <v>235</v>
      </c>
      <c r="D1820" s="27" t="s">
        <v>271</v>
      </c>
      <c r="E1820" s="18" t="s">
        <v>236</v>
      </c>
      <c r="F1820" s="19">
        <v>42838</v>
      </c>
      <c r="G1820" s="27" t="s">
        <v>273</v>
      </c>
      <c r="H1820" s="21"/>
      <c r="I1820" s="21"/>
      <c r="J1820" s="23">
        <v>149.36000000000001</v>
      </c>
      <c r="K1820" s="21"/>
      <c r="L1820" s="21"/>
      <c r="M1820" s="21"/>
      <c r="N1820" s="21"/>
      <c r="O1820" s="23">
        <v>-1.1000000000000001</v>
      </c>
      <c r="P1820" s="23">
        <v>-0.1</v>
      </c>
      <c r="Q1820" s="28">
        <f t="shared" si="56"/>
        <v>-1.2000000000000002</v>
      </c>
      <c r="R1820" s="23">
        <v>9.84</v>
      </c>
      <c r="S1820" s="21"/>
      <c r="T1820" s="28">
        <f t="shared" si="57"/>
        <v>9.84</v>
      </c>
      <c r="U1820" s="21"/>
      <c r="W1820" s="135">
        <f t="array" ref="W1820">SUM(($D1820=W$25)*($G1820="CM")*($H1820:$P1820))</f>
        <v>148.16000000000003</v>
      </c>
      <c r="X1820" s="135">
        <f t="array" ref="X1820">SUM(($D1820=W$25)*($G1820&lt;&gt;"CM")*($H1820:$P1820))</f>
        <v>0</v>
      </c>
      <c r="AA1820" s="135">
        <f t="array" ref="AA1820">SUM(($D1820=AA$25)*($G1820="CM")*(H1820+I1820+J1820+K1820+L1820+N1820))</f>
        <v>0</v>
      </c>
      <c r="AB1820" s="135">
        <f t="array" ref="AB1820">SUM(($D1820=AA$25)*($G1820&lt;&gt;"CM")*(H1820+I1820+J1820+K1820+L1820+N1820))</f>
        <v>0</v>
      </c>
    </row>
    <row r="1821" spans="1:28" ht="15.75" thickBot="1" x14ac:dyDescent="0.3">
      <c r="A1821" s="18" t="s">
        <v>22</v>
      </c>
      <c r="B1821" s="18" t="s">
        <v>22</v>
      </c>
      <c r="C1821" s="18" t="s">
        <v>235</v>
      </c>
      <c r="D1821" s="27" t="s">
        <v>271</v>
      </c>
      <c r="E1821" s="18" t="s">
        <v>236</v>
      </c>
      <c r="F1821" s="19">
        <v>42839</v>
      </c>
      <c r="G1821" s="27" t="s">
        <v>273</v>
      </c>
      <c r="H1821" s="20"/>
      <c r="I1821" s="20"/>
      <c r="J1821" s="22">
        <v>455.28</v>
      </c>
      <c r="K1821" s="20"/>
      <c r="L1821" s="20"/>
      <c r="M1821" s="20"/>
      <c r="N1821" s="20"/>
      <c r="O1821" s="22">
        <v>-3.82</v>
      </c>
      <c r="P1821" s="22">
        <v>-0.3</v>
      </c>
      <c r="Q1821" s="28">
        <f t="shared" si="56"/>
        <v>-4.12</v>
      </c>
      <c r="R1821" s="22">
        <v>29.93</v>
      </c>
      <c r="S1821" s="20"/>
      <c r="T1821" s="28">
        <f t="shared" si="57"/>
        <v>29.93</v>
      </c>
      <c r="U1821" s="20"/>
      <c r="W1821" s="135">
        <f t="array" ref="W1821">SUM(($D1821=W$25)*($G1821="CM")*($H1821:$P1821))</f>
        <v>451.15999999999997</v>
      </c>
      <c r="X1821" s="135">
        <f t="array" ref="X1821">SUM(($D1821=W$25)*($G1821&lt;&gt;"CM")*($H1821:$P1821))</f>
        <v>0</v>
      </c>
      <c r="AA1821" s="135">
        <f t="array" ref="AA1821">SUM(($D1821=AA$25)*($G1821="CM")*(H1821+I1821+J1821+K1821+L1821+N1821))</f>
        <v>0</v>
      </c>
      <c r="AB1821" s="135">
        <f t="array" ref="AB1821">SUM(($D1821=AA$25)*($G1821&lt;&gt;"CM")*(H1821+I1821+J1821+K1821+L1821+N1821))</f>
        <v>0</v>
      </c>
    </row>
    <row r="1822" spans="1:28" ht="15.75" thickBot="1" x14ac:dyDescent="0.3">
      <c r="A1822" s="18" t="s">
        <v>22</v>
      </c>
      <c r="B1822" s="18" t="s">
        <v>22</v>
      </c>
      <c r="C1822" s="18" t="s">
        <v>235</v>
      </c>
      <c r="D1822" s="27" t="s">
        <v>271</v>
      </c>
      <c r="E1822" s="18" t="s">
        <v>236</v>
      </c>
      <c r="F1822" s="19">
        <v>42840</v>
      </c>
      <c r="G1822" s="27" t="s">
        <v>273</v>
      </c>
      <c r="H1822" s="21"/>
      <c r="I1822" s="21"/>
      <c r="J1822" s="23">
        <v>271.32</v>
      </c>
      <c r="K1822" s="21"/>
      <c r="L1822" s="21"/>
      <c r="M1822" s="21"/>
      <c r="N1822" s="21"/>
      <c r="O1822" s="23">
        <v>-2.3199999999999998</v>
      </c>
      <c r="P1822" s="23">
        <v>-0.18</v>
      </c>
      <c r="Q1822" s="28">
        <f t="shared" si="56"/>
        <v>-2.5</v>
      </c>
      <c r="R1822" s="23">
        <v>17.84</v>
      </c>
      <c r="S1822" s="21"/>
      <c r="T1822" s="28">
        <f t="shared" si="57"/>
        <v>17.84</v>
      </c>
      <c r="U1822" s="21"/>
      <c r="W1822" s="135">
        <f t="array" ref="W1822">SUM(($D1822=W$25)*($G1822="CM")*($H1822:$P1822))</f>
        <v>268.82</v>
      </c>
      <c r="X1822" s="135">
        <f t="array" ref="X1822">SUM(($D1822=W$25)*($G1822&lt;&gt;"CM")*($H1822:$P1822))</f>
        <v>0</v>
      </c>
      <c r="AA1822" s="135">
        <f t="array" ref="AA1822">SUM(($D1822=AA$25)*($G1822="CM")*(H1822+I1822+J1822+K1822+L1822+N1822))</f>
        <v>0</v>
      </c>
      <c r="AB1822" s="135">
        <f t="array" ref="AB1822">SUM(($D1822=AA$25)*($G1822&lt;&gt;"CM")*(H1822+I1822+J1822+K1822+L1822+N1822))</f>
        <v>0</v>
      </c>
    </row>
    <row r="1823" spans="1:28" ht="15.75" thickBot="1" x14ac:dyDescent="0.3">
      <c r="A1823" s="18" t="s">
        <v>22</v>
      </c>
      <c r="B1823" s="18" t="s">
        <v>22</v>
      </c>
      <c r="C1823" s="18" t="s">
        <v>235</v>
      </c>
      <c r="D1823" s="27" t="s">
        <v>271</v>
      </c>
      <c r="E1823" s="18" t="s">
        <v>236</v>
      </c>
      <c r="F1823" s="19">
        <v>42841</v>
      </c>
      <c r="G1823" s="27" t="s">
        <v>273</v>
      </c>
      <c r="H1823" s="20"/>
      <c r="I1823" s="20"/>
      <c r="J1823" s="22">
        <v>222.04</v>
      </c>
      <c r="K1823" s="20"/>
      <c r="L1823" s="20"/>
      <c r="M1823" s="20"/>
      <c r="N1823" s="20"/>
      <c r="O1823" s="22">
        <v>-1.42</v>
      </c>
      <c r="P1823" s="22">
        <v>-0.12</v>
      </c>
      <c r="Q1823" s="28">
        <f t="shared" si="56"/>
        <v>-1.54</v>
      </c>
      <c r="R1823" s="22">
        <v>14.63</v>
      </c>
      <c r="S1823" s="20"/>
      <c r="T1823" s="28">
        <f t="shared" si="57"/>
        <v>14.63</v>
      </c>
      <c r="U1823" s="20"/>
      <c r="W1823" s="135">
        <f t="array" ref="W1823">SUM(($D1823=W$25)*($G1823="CM")*($H1823:$P1823))</f>
        <v>220.5</v>
      </c>
      <c r="X1823" s="135">
        <f t="array" ref="X1823">SUM(($D1823=W$25)*($G1823&lt;&gt;"CM")*($H1823:$P1823))</f>
        <v>0</v>
      </c>
      <c r="AA1823" s="135">
        <f t="array" ref="AA1823">SUM(($D1823=AA$25)*($G1823="CM")*(H1823+I1823+J1823+K1823+L1823+N1823))</f>
        <v>0</v>
      </c>
      <c r="AB1823" s="135">
        <f t="array" ref="AB1823">SUM(($D1823=AA$25)*($G1823&lt;&gt;"CM")*(H1823+I1823+J1823+K1823+L1823+N1823))</f>
        <v>0</v>
      </c>
    </row>
    <row r="1824" spans="1:28" ht="15.75" thickBot="1" x14ac:dyDescent="0.3">
      <c r="A1824" s="18" t="s">
        <v>22</v>
      </c>
      <c r="B1824" s="18" t="s">
        <v>22</v>
      </c>
      <c r="C1824" s="18" t="s">
        <v>235</v>
      </c>
      <c r="D1824" s="27" t="s">
        <v>271</v>
      </c>
      <c r="E1824" s="18" t="s">
        <v>236</v>
      </c>
      <c r="F1824" s="19">
        <v>42842</v>
      </c>
      <c r="G1824" s="27" t="s">
        <v>273</v>
      </c>
      <c r="H1824" s="21"/>
      <c r="I1824" s="21"/>
      <c r="J1824" s="23">
        <v>338.79</v>
      </c>
      <c r="K1824" s="21"/>
      <c r="L1824" s="21"/>
      <c r="M1824" s="21"/>
      <c r="N1824" s="21"/>
      <c r="O1824" s="23">
        <v>-2.72</v>
      </c>
      <c r="P1824" s="23">
        <v>-0.23</v>
      </c>
      <c r="Q1824" s="28">
        <f t="shared" si="56"/>
        <v>-2.95</v>
      </c>
      <c r="R1824" s="23">
        <v>22.31</v>
      </c>
      <c r="S1824" s="21"/>
      <c r="T1824" s="28">
        <f t="shared" si="57"/>
        <v>22.31</v>
      </c>
      <c r="U1824" s="21"/>
      <c r="W1824" s="135">
        <f t="array" ref="W1824">SUM(($D1824=W$25)*($G1824="CM")*($H1824:$P1824))</f>
        <v>335.84</v>
      </c>
      <c r="X1824" s="135">
        <f t="array" ref="X1824">SUM(($D1824=W$25)*($G1824&lt;&gt;"CM")*($H1824:$P1824))</f>
        <v>0</v>
      </c>
      <c r="AA1824" s="135">
        <f t="array" ref="AA1824">SUM(($D1824=AA$25)*($G1824="CM")*(H1824+I1824+J1824+K1824+L1824+N1824))</f>
        <v>0</v>
      </c>
      <c r="AB1824" s="135">
        <f t="array" ref="AB1824">SUM(($D1824=AA$25)*($G1824&lt;&gt;"CM")*(H1824+I1824+J1824+K1824+L1824+N1824))</f>
        <v>0</v>
      </c>
    </row>
    <row r="1825" spans="1:28" ht="15.75" thickBot="1" x14ac:dyDescent="0.3">
      <c r="A1825" s="18" t="s">
        <v>22</v>
      </c>
      <c r="B1825" s="18" t="s">
        <v>22</v>
      </c>
      <c r="C1825" s="18" t="s">
        <v>235</v>
      </c>
      <c r="D1825" s="27" t="s">
        <v>271</v>
      </c>
      <c r="E1825" s="18" t="s">
        <v>236</v>
      </c>
      <c r="F1825" s="19">
        <v>42843</v>
      </c>
      <c r="G1825" s="27" t="s">
        <v>273</v>
      </c>
      <c r="H1825" s="20"/>
      <c r="I1825" s="20"/>
      <c r="J1825" s="22">
        <v>465.58</v>
      </c>
      <c r="K1825" s="20"/>
      <c r="L1825" s="20"/>
      <c r="M1825" s="20"/>
      <c r="N1825" s="20"/>
      <c r="O1825" s="22">
        <v>-3.39</v>
      </c>
      <c r="P1825" s="22">
        <v>-0.3</v>
      </c>
      <c r="Q1825" s="28">
        <f t="shared" si="56"/>
        <v>-3.69</v>
      </c>
      <c r="R1825" s="22">
        <v>30.64</v>
      </c>
      <c r="S1825" s="20"/>
      <c r="T1825" s="28">
        <f t="shared" si="57"/>
        <v>30.64</v>
      </c>
      <c r="U1825" s="20"/>
      <c r="W1825" s="135">
        <f t="array" ref="W1825">SUM(($D1825=W$25)*($G1825="CM")*($H1825:$P1825))</f>
        <v>461.89</v>
      </c>
      <c r="X1825" s="135">
        <f t="array" ref="X1825">SUM(($D1825=W$25)*($G1825&lt;&gt;"CM")*($H1825:$P1825))</f>
        <v>0</v>
      </c>
      <c r="AA1825" s="135">
        <f t="array" ref="AA1825">SUM(($D1825=AA$25)*($G1825="CM")*(H1825+I1825+J1825+K1825+L1825+N1825))</f>
        <v>0</v>
      </c>
      <c r="AB1825" s="135">
        <f t="array" ref="AB1825">SUM(($D1825=AA$25)*($G1825&lt;&gt;"CM")*(H1825+I1825+J1825+K1825+L1825+N1825))</f>
        <v>0</v>
      </c>
    </row>
    <row r="1826" spans="1:28" ht="15.75" thickBot="1" x14ac:dyDescent="0.3">
      <c r="A1826" s="18" t="s">
        <v>22</v>
      </c>
      <c r="B1826" s="18" t="s">
        <v>22</v>
      </c>
      <c r="C1826" s="18" t="s">
        <v>235</v>
      </c>
      <c r="D1826" s="27" t="s">
        <v>271</v>
      </c>
      <c r="E1826" s="18" t="s">
        <v>236</v>
      </c>
      <c r="F1826" s="19">
        <v>42844</v>
      </c>
      <c r="G1826" s="27" t="s">
        <v>273</v>
      </c>
      <c r="H1826" s="21"/>
      <c r="I1826" s="21"/>
      <c r="J1826" s="23">
        <v>227.13</v>
      </c>
      <c r="K1826" s="21"/>
      <c r="L1826" s="21"/>
      <c r="M1826" s="21"/>
      <c r="N1826" s="21"/>
      <c r="O1826" s="23">
        <v>-1.82</v>
      </c>
      <c r="P1826" s="23">
        <v>-0.15</v>
      </c>
      <c r="Q1826" s="28">
        <f t="shared" si="56"/>
        <v>-1.97</v>
      </c>
      <c r="R1826" s="23">
        <v>14.94</v>
      </c>
      <c r="S1826" s="21"/>
      <c r="T1826" s="28">
        <f t="shared" si="57"/>
        <v>14.94</v>
      </c>
      <c r="U1826" s="21"/>
      <c r="W1826" s="135">
        <f t="array" ref="W1826">SUM(($D1826=W$25)*($G1826="CM")*($H1826:$P1826))</f>
        <v>225.16</v>
      </c>
      <c r="X1826" s="135">
        <f t="array" ref="X1826">SUM(($D1826=W$25)*($G1826&lt;&gt;"CM")*($H1826:$P1826))</f>
        <v>0</v>
      </c>
      <c r="AA1826" s="135">
        <f t="array" ref="AA1826">SUM(($D1826=AA$25)*($G1826="CM")*(H1826+I1826+J1826+K1826+L1826+N1826))</f>
        <v>0</v>
      </c>
      <c r="AB1826" s="135">
        <f t="array" ref="AB1826">SUM(($D1826=AA$25)*($G1826&lt;&gt;"CM")*(H1826+I1826+J1826+K1826+L1826+N1826))</f>
        <v>0</v>
      </c>
    </row>
    <row r="1827" spans="1:28" ht="15.75" thickBot="1" x14ac:dyDescent="0.3">
      <c r="A1827" s="18" t="s">
        <v>22</v>
      </c>
      <c r="B1827" s="18" t="s">
        <v>22</v>
      </c>
      <c r="C1827" s="18" t="s">
        <v>235</v>
      </c>
      <c r="D1827" s="27" t="s">
        <v>271</v>
      </c>
      <c r="E1827" s="18" t="s">
        <v>236</v>
      </c>
      <c r="F1827" s="19">
        <v>42845</v>
      </c>
      <c r="G1827" s="27" t="s">
        <v>273</v>
      </c>
      <c r="H1827" s="20"/>
      <c r="I1827" s="20"/>
      <c r="J1827" s="22">
        <v>250.41</v>
      </c>
      <c r="K1827" s="20"/>
      <c r="L1827" s="20"/>
      <c r="M1827" s="20"/>
      <c r="N1827" s="20"/>
      <c r="O1827" s="22">
        <v>-2.06</v>
      </c>
      <c r="P1827" s="22">
        <v>-0.17</v>
      </c>
      <c r="Q1827" s="28">
        <f t="shared" si="56"/>
        <v>-2.23</v>
      </c>
      <c r="R1827" s="22">
        <v>16.48</v>
      </c>
      <c r="S1827" s="20"/>
      <c r="T1827" s="28">
        <f t="shared" si="57"/>
        <v>16.48</v>
      </c>
      <c r="U1827" s="20"/>
      <c r="W1827" s="135">
        <f t="array" ref="W1827">SUM(($D1827=W$25)*($G1827="CM")*($H1827:$P1827))</f>
        <v>248.18</v>
      </c>
      <c r="X1827" s="135">
        <f t="array" ref="X1827">SUM(($D1827=W$25)*($G1827&lt;&gt;"CM")*($H1827:$P1827))</f>
        <v>0</v>
      </c>
      <c r="AA1827" s="135">
        <f t="array" ref="AA1827">SUM(($D1827=AA$25)*($G1827="CM")*(H1827+I1827+J1827+K1827+L1827+N1827))</f>
        <v>0</v>
      </c>
      <c r="AB1827" s="135">
        <f t="array" ref="AB1827">SUM(($D1827=AA$25)*($G1827&lt;&gt;"CM")*(H1827+I1827+J1827+K1827+L1827+N1827))</f>
        <v>0</v>
      </c>
    </row>
    <row r="1828" spans="1:28" ht="15.75" thickBot="1" x14ac:dyDescent="0.3">
      <c r="A1828" s="18" t="s">
        <v>22</v>
      </c>
      <c r="B1828" s="18" t="s">
        <v>22</v>
      </c>
      <c r="C1828" s="18" t="s">
        <v>235</v>
      </c>
      <c r="D1828" s="27" t="s">
        <v>271</v>
      </c>
      <c r="E1828" s="18" t="s">
        <v>236</v>
      </c>
      <c r="F1828" s="19">
        <v>42854</v>
      </c>
      <c r="G1828" s="27" t="s">
        <v>273</v>
      </c>
      <c r="H1828" s="21"/>
      <c r="I1828" s="21"/>
      <c r="J1828" s="23">
        <v>271.32</v>
      </c>
      <c r="K1828" s="21"/>
      <c r="L1828" s="21"/>
      <c r="M1828" s="21"/>
      <c r="N1828" s="21"/>
      <c r="O1828" s="23">
        <v>-1.98</v>
      </c>
      <c r="P1828" s="23">
        <v>-0.18</v>
      </c>
      <c r="Q1828" s="28">
        <f t="shared" si="56"/>
        <v>-2.16</v>
      </c>
      <c r="R1828" s="23">
        <v>17.88</v>
      </c>
      <c r="S1828" s="21"/>
      <c r="T1828" s="28">
        <f t="shared" si="57"/>
        <v>17.88</v>
      </c>
      <c r="U1828" s="21"/>
      <c r="W1828" s="135">
        <f t="array" ref="W1828">SUM(($D1828=W$25)*($G1828="CM")*($H1828:$P1828))</f>
        <v>269.15999999999997</v>
      </c>
      <c r="X1828" s="135">
        <f t="array" ref="X1828">SUM(($D1828=W$25)*($G1828&lt;&gt;"CM")*($H1828:$P1828))</f>
        <v>0</v>
      </c>
      <c r="AA1828" s="135">
        <f t="array" ref="AA1828">SUM(($D1828=AA$25)*($G1828="CM")*(H1828+I1828+J1828+K1828+L1828+N1828))</f>
        <v>0</v>
      </c>
      <c r="AB1828" s="135">
        <f t="array" ref="AB1828">SUM(($D1828=AA$25)*($G1828&lt;&gt;"CM")*(H1828+I1828+J1828+K1828+L1828+N1828))</f>
        <v>0</v>
      </c>
    </row>
    <row r="1829" spans="1:28" ht="15.75" thickBot="1" x14ac:dyDescent="0.3">
      <c r="A1829" s="18" t="s">
        <v>22</v>
      </c>
      <c r="B1829" s="18" t="s">
        <v>22</v>
      </c>
      <c r="C1829" s="18" t="s">
        <v>235</v>
      </c>
      <c r="D1829" s="27" t="s">
        <v>271</v>
      </c>
      <c r="E1829" s="18" t="s">
        <v>236</v>
      </c>
      <c r="F1829" s="19">
        <v>42855</v>
      </c>
      <c r="G1829" s="27" t="s">
        <v>273</v>
      </c>
      <c r="H1829" s="20"/>
      <c r="I1829" s="20"/>
      <c r="J1829" s="22">
        <v>386.9</v>
      </c>
      <c r="K1829" s="20"/>
      <c r="L1829" s="20"/>
      <c r="M1829" s="20"/>
      <c r="N1829" s="20"/>
      <c r="O1829" s="22">
        <v>-2.82</v>
      </c>
      <c r="P1829" s="22">
        <v>-0.25</v>
      </c>
      <c r="Q1829" s="28">
        <f t="shared" si="56"/>
        <v>-3.07</v>
      </c>
      <c r="R1829" s="22">
        <v>25.5</v>
      </c>
      <c r="S1829" s="20"/>
      <c r="T1829" s="28">
        <f t="shared" si="57"/>
        <v>25.5</v>
      </c>
      <c r="U1829" s="20"/>
      <c r="W1829" s="135">
        <f t="array" ref="W1829">SUM(($D1829=W$25)*($G1829="CM")*($H1829:$P1829))</f>
        <v>383.83</v>
      </c>
      <c r="X1829" s="135">
        <f t="array" ref="X1829">SUM(($D1829=W$25)*($G1829&lt;&gt;"CM")*($H1829:$P1829))</f>
        <v>0</v>
      </c>
      <c r="AA1829" s="135">
        <f t="array" ref="AA1829">SUM(($D1829=AA$25)*($G1829="CM")*(H1829+I1829+J1829+K1829+L1829+N1829))</f>
        <v>0</v>
      </c>
      <c r="AB1829" s="135">
        <f t="array" ref="AB1829">SUM(($D1829=AA$25)*($G1829&lt;&gt;"CM")*(H1829+I1829+J1829+K1829+L1829+N1829))</f>
        <v>0</v>
      </c>
    </row>
    <row r="1830" spans="1:28" ht="15.75" thickBot="1" x14ac:dyDescent="0.3">
      <c r="A1830" s="18" t="s">
        <v>22</v>
      </c>
      <c r="B1830" s="18" t="s">
        <v>22</v>
      </c>
      <c r="C1830" s="18" t="s">
        <v>237</v>
      </c>
      <c r="D1830" s="27" t="s">
        <v>271</v>
      </c>
      <c r="E1830" s="18" t="s">
        <v>238</v>
      </c>
      <c r="F1830" s="19">
        <v>42600</v>
      </c>
      <c r="G1830" s="27" t="s">
        <v>274</v>
      </c>
      <c r="H1830" s="21"/>
      <c r="I1830" s="21"/>
      <c r="J1830" s="23">
        <v>0</v>
      </c>
      <c r="K1830" s="21"/>
      <c r="L1830" s="21"/>
      <c r="M1830" s="21"/>
      <c r="N1830" s="21"/>
      <c r="O1830" s="23">
        <v>0</v>
      </c>
      <c r="P1830" s="23">
        <v>0</v>
      </c>
      <c r="Q1830" s="28">
        <f t="shared" si="56"/>
        <v>0</v>
      </c>
      <c r="R1830" s="23">
        <v>0</v>
      </c>
      <c r="S1830" s="21"/>
      <c r="T1830" s="28">
        <f t="shared" si="57"/>
        <v>0</v>
      </c>
      <c r="U1830" s="21"/>
      <c r="W1830" s="135">
        <f t="array" ref="W1830">SUM(($D1830=W$25)*($G1830="CM")*($H1830:$P1830))</f>
        <v>0</v>
      </c>
      <c r="X1830" s="135">
        <f t="array" ref="X1830">SUM(($D1830=W$25)*($G1830&lt;&gt;"CM")*($H1830:$P1830))</f>
        <v>0</v>
      </c>
      <c r="AA1830" s="135">
        <f t="array" ref="AA1830">SUM(($D1830=AA$25)*($G1830="CM")*(H1830+I1830+J1830+K1830+L1830+N1830))</f>
        <v>0</v>
      </c>
      <c r="AB1830" s="135">
        <f t="array" ref="AB1830">SUM(($D1830=AA$25)*($G1830&lt;&gt;"CM")*(H1830+I1830+J1830+K1830+L1830+N1830))</f>
        <v>0</v>
      </c>
    </row>
    <row r="1831" spans="1:28" ht="15.75" thickBot="1" x14ac:dyDescent="0.3">
      <c r="A1831" s="18" t="s">
        <v>22</v>
      </c>
      <c r="B1831" s="18" t="s">
        <v>22</v>
      </c>
      <c r="C1831" s="18" t="s">
        <v>237</v>
      </c>
      <c r="D1831" s="27" t="s">
        <v>271</v>
      </c>
      <c r="E1831" s="18" t="s">
        <v>238</v>
      </c>
      <c r="F1831" s="19">
        <v>42601</v>
      </c>
      <c r="G1831" s="27" t="s">
        <v>274</v>
      </c>
      <c r="H1831" s="20"/>
      <c r="I1831" s="20"/>
      <c r="J1831" s="22">
        <v>0</v>
      </c>
      <c r="K1831" s="20"/>
      <c r="L1831" s="20"/>
      <c r="M1831" s="20"/>
      <c r="N1831" s="20"/>
      <c r="O1831" s="22">
        <v>0</v>
      </c>
      <c r="P1831" s="22">
        <v>0</v>
      </c>
      <c r="Q1831" s="28">
        <f t="shared" si="56"/>
        <v>0</v>
      </c>
      <c r="R1831" s="22">
        <v>0</v>
      </c>
      <c r="S1831" s="20"/>
      <c r="T1831" s="28">
        <f t="shared" si="57"/>
        <v>0</v>
      </c>
      <c r="U1831" s="20"/>
      <c r="W1831" s="135">
        <f t="array" ref="W1831">SUM(($D1831=W$25)*($G1831="CM")*($H1831:$P1831))</f>
        <v>0</v>
      </c>
      <c r="X1831" s="135">
        <f t="array" ref="X1831">SUM(($D1831=W$25)*($G1831&lt;&gt;"CM")*($H1831:$P1831))</f>
        <v>0</v>
      </c>
      <c r="AA1831" s="135">
        <f t="array" ref="AA1831">SUM(($D1831=AA$25)*($G1831="CM")*(H1831+I1831+J1831+K1831+L1831+N1831))</f>
        <v>0</v>
      </c>
      <c r="AB1831" s="135">
        <f t="array" ref="AB1831">SUM(($D1831=AA$25)*($G1831&lt;&gt;"CM")*(H1831+I1831+J1831+K1831+L1831+N1831))</f>
        <v>0</v>
      </c>
    </row>
    <row r="1832" spans="1:28" ht="15.75" thickBot="1" x14ac:dyDescent="0.3">
      <c r="A1832" s="18" t="s">
        <v>22</v>
      </c>
      <c r="B1832" s="18" t="s">
        <v>22</v>
      </c>
      <c r="C1832" s="18" t="s">
        <v>237</v>
      </c>
      <c r="D1832" s="27" t="s">
        <v>271</v>
      </c>
      <c r="E1832" s="18" t="s">
        <v>238</v>
      </c>
      <c r="F1832" s="19">
        <v>42632</v>
      </c>
      <c r="G1832" s="27" t="s">
        <v>274</v>
      </c>
      <c r="H1832" s="21"/>
      <c r="I1832" s="21"/>
      <c r="J1832" s="23">
        <v>0</v>
      </c>
      <c r="K1832" s="21"/>
      <c r="L1832" s="21"/>
      <c r="M1832" s="21"/>
      <c r="N1832" s="21"/>
      <c r="O1832" s="23">
        <v>0</v>
      </c>
      <c r="P1832" s="23">
        <v>0</v>
      </c>
      <c r="Q1832" s="28">
        <f t="shared" ref="Q1832:Q1895" si="58">O1832+P1832</f>
        <v>0</v>
      </c>
      <c r="R1832" s="23">
        <v>0</v>
      </c>
      <c r="S1832" s="21"/>
      <c r="T1832" s="28">
        <f t="shared" ref="T1832:T1895" si="59">R1832+S1832</f>
        <v>0</v>
      </c>
      <c r="U1832" s="21"/>
      <c r="W1832" s="135">
        <f t="array" ref="W1832">SUM(($D1832=W$25)*($G1832="CM")*($H1832:$P1832))</f>
        <v>0</v>
      </c>
      <c r="X1832" s="135">
        <f t="array" ref="X1832">SUM(($D1832=W$25)*($G1832&lt;&gt;"CM")*($H1832:$P1832))</f>
        <v>0</v>
      </c>
      <c r="AA1832" s="135">
        <f t="array" ref="AA1832">SUM(($D1832=AA$25)*($G1832="CM")*(H1832+I1832+J1832+K1832+L1832+N1832))</f>
        <v>0</v>
      </c>
      <c r="AB1832" s="135">
        <f t="array" ref="AB1832">SUM(($D1832=AA$25)*($G1832&lt;&gt;"CM")*(H1832+I1832+J1832+K1832+L1832+N1832))</f>
        <v>0</v>
      </c>
    </row>
    <row r="1833" spans="1:28" ht="15.75" thickBot="1" x14ac:dyDescent="0.3">
      <c r="A1833" s="18" t="s">
        <v>22</v>
      </c>
      <c r="B1833" s="18" t="s">
        <v>22</v>
      </c>
      <c r="C1833" s="18" t="s">
        <v>237</v>
      </c>
      <c r="D1833" s="27" t="s">
        <v>271</v>
      </c>
      <c r="E1833" s="18" t="s">
        <v>238</v>
      </c>
      <c r="F1833" s="19">
        <v>42662</v>
      </c>
      <c r="G1833" s="27" t="s">
        <v>274</v>
      </c>
      <c r="H1833" s="20"/>
      <c r="I1833" s="20"/>
      <c r="J1833" s="22">
        <v>0</v>
      </c>
      <c r="K1833" s="20"/>
      <c r="L1833" s="20"/>
      <c r="M1833" s="20"/>
      <c r="N1833" s="20"/>
      <c r="O1833" s="22">
        <v>0</v>
      </c>
      <c r="P1833" s="22">
        <v>0</v>
      </c>
      <c r="Q1833" s="28">
        <f t="shared" si="58"/>
        <v>0</v>
      </c>
      <c r="R1833" s="22">
        <v>0</v>
      </c>
      <c r="S1833" s="20"/>
      <c r="T1833" s="28">
        <f t="shared" si="59"/>
        <v>0</v>
      </c>
      <c r="U1833" s="20"/>
      <c r="W1833" s="135">
        <f t="array" ref="W1833">SUM(($D1833=W$25)*($G1833="CM")*($H1833:$P1833))</f>
        <v>0</v>
      </c>
      <c r="X1833" s="135">
        <f t="array" ref="X1833">SUM(($D1833=W$25)*($G1833&lt;&gt;"CM")*($H1833:$P1833))</f>
        <v>0</v>
      </c>
      <c r="AA1833" s="135">
        <f t="array" ref="AA1833">SUM(($D1833=AA$25)*($G1833="CM")*(H1833+I1833+J1833+K1833+L1833+N1833))</f>
        <v>0</v>
      </c>
      <c r="AB1833" s="135">
        <f t="array" ref="AB1833">SUM(($D1833=AA$25)*($G1833&lt;&gt;"CM")*(H1833+I1833+J1833+K1833+L1833+N1833))</f>
        <v>0</v>
      </c>
    </row>
    <row r="1834" spans="1:28" ht="15.75" thickBot="1" x14ac:dyDescent="0.3">
      <c r="A1834" s="18" t="s">
        <v>22</v>
      </c>
      <c r="B1834" s="18" t="s">
        <v>22</v>
      </c>
      <c r="C1834" s="18" t="s">
        <v>237</v>
      </c>
      <c r="D1834" s="27" t="s">
        <v>271</v>
      </c>
      <c r="E1834" s="18" t="s">
        <v>238</v>
      </c>
      <c r="F1834" s="19">
        <v>42693</v>
      </c>
      <c r="G1834" s="27" t="s">
        <v>274</v>
      </c>
      <c r="H1834" s="21"/>
      <c r="I1834" s="21"/>
      <c r="J1834" s="23">
        <v>0</v>
      </c>
      <c r="K1834" s="21"/>
      <c r="L1834" s="21"/>
      <c r="M1834" s="21"/>
      <c r="N1834" s="21"/>
      <c r="O1834" s="23">
        <v>0</v>
      </c>
      <c r="P1834" s="23">
        <v>0</v>
      </c>
      <c r="Q1834" s="28">
        <f t="shared" si="58"/>
        <v>0</v>
      </c>
      <c r="R1834" s="23">
        <v>0</v>
      </c>
      <c r="S1834" s="21"/>
      <c r="T1834" s="28">
        <f t="shared" si="59"/>
        <v>0</v>
      </c>
      <c r="U1834" s="21"/>
      <c r="W1834" s="135">
        <f t="array" ref="W1834">SUM(($D1834=W$25)*($G1834="CM")*($H1834:$P1834))</f>
        <v>0</v>
      </c>
      <c r="X1834" s="135">
        <f t="array" ref="X1834">SUM(($D1834=W$25)*($G1834&lt;&gt;"CM")*($H1834:$P1834))</f>
        <v>0</v>
      </c>
      <c r="AA1834" s="135">
        <f t="array" ref="AA1834">SUM(($D1834=AA$25)*($G1834="CM")*(H1834+I1834+J1834+K1834+L1834+N1834))</f>
        <v>0</v>
      </c>
      <c r="AB1834" s="135">
        <f t="array" ref="AB1834">SUM(($D1834=AA$25)*($G1834&lt;&gt;"CM")*(H1834+I1834+J1834+K1834+L1834+N1834))</f>
        <v>0</v>
      </c>
    </row>
    <row r="1835" spans="1:28" ht="15.75" thickBot="1" x14ac:dyDescent="0.3">
      <c r="A1835" s="18" t="s">
        <v>22</v>
      </c>
      <c r="B1835" s="18" t="s">
        <v>22</v>
      </c>
      <c r="C1835" s="18" t="s">
        <v>237</v>
      </c>
      <c r="D1835" s="27" t="s">
        <v>271</v>
      </c>
      <c r="E1835" s="18" t="s">
        <v>238</v>
      </c>
      <c r="F1835" s="19">
        <v>42723</v>
      </c>
      <c r="G1835" s="27" t="s">
        <v>274</v>
      </c>
      <c r="H1835" s="20"/>
      <c r="I1835" s="20"/>
      <c r="J1835" s="22">
        <v>0</v>
      </c>
      <c r="K1835" s="20"/>
      <c r="L1835" s="20"/>
      <c r="M1835" s="20"/>
      <c r="N1835" s="20"/>
      <c r="O1835" s="22">
        <v>0</v>
      </c>
      <c r="P1835" s="22">
        <v>0</v>
      </c>
      <c r="Q1835" s="28">
        <f t="shared" si="58"/>
        <v>0</v>
      </c>
      <c r="R1835" s="22">
        <v>0</v>
      </c>
      <c r="S1835" s="20"/>
      <c r="T1835" s="28">
        <f t="shared" si="59"/>
        <v>0</v>
      </c>
      <c r="U1835" s="20"/>
      <c r="W1835" s="135">
        <f t="array" ref="W1835">SUM(($D1835=W$25)*($G1835="CM")*($H1835:$P1835))</f>
        <v>0</v>
      </c>
      <c r="X1835" s="135">
        <f t="array" ref="X1835">SUM(($D1835=W$25)*($G1835&lt;&gt;"CM")*($H1835:$P1835))</f>
        <v>0</v>
      </c>
      <c r="AA1835" s="135">
        <f t="array" ref="AA1835">SUM(($D1835=AA$25)*($G1835="CM")*(H1835+I1835+J1835+K1835+L1835+N1835))</f>
        <v>0</v>
      </c>
      <c r="AB1835" s="135">
        <f t="array" ref="AB1835">SUM(($D1835=AA$25)*($G1835&lt;&gt;"CM")*(H1835+I1835+J1835+K1835+L1835+N1835))</f>
        <v>0</v>
      </c>
    </row>
    <row r="1836" spans="1:28" ht="15.75" thickBot="1" x14ac:dyDescent="0.3">
      <c r="A1836" s="18" t="s">
        <v>22</v>
      </c>
      <c r="B1836" s="18" t="s">
        <v>22</v>
      </c>
      <c r="C1836" s="18" t="s">
        <v>237</v>
      </c>
      <c r="D1836" s="27" t="s">
        <v>271</v>
      </c>
      <c r="E1836" s="18" t="s">
        <v>238</v>
      </c>
      <c r="F1836" s="19">
        <v>42733</v>
      </c>
      <c r="G1836" s="27" t="s">
        <v>274</v>
      </c>
      <c r="H1836" s="21"/>
      <c r="I1836" s="21"/>
      <c r="J1836" s="23">
        <v>19.440000000000001</v>
      </c>
      <c r="K1836" s="21"/>
      <c r="L1836" s="21"/>
      <c r="M1836" s="21"/>
      <c r="N1836" s="21"/>
      <c r="O1836" s="23">
        <v>-0.49</v>
      </c>
      <c r="P1836" s="23">
        <v>-0.02</v>
      </c>
      <c r="Q1836" s="28">
        <f t="shared" si="58"/>
        <v>-0.51</v>
      </c>
      <c r="R1836" s="23">
        <v>1.29</v>
      </c>
      <c r="S1836" s="21"/>
      <c r="T1836" s="28">
        <f t="shared" si="59"/>
        <v>1.29</v>
      </c>
      <c r="U1836" s="21"/>
      <c r="W1836" s="135">
        <f t="array" ref="W1836">SUM(($D1836=W$25)*($G1836="CM")*($H1836:$P1836))</f>
        <v>0</v>
      </c>
      <c r="X1836" s="135">
        <f t="array" ref="X1836">SUM(($D1836=W$25)*($G1836&lt;&gt;"CM")*($H1836:$P1836))</f>
        <v>18.930000000000003</v>
      </c>
      <c r="AA1836" s="135">
        <f t="array" ref="AA1836">SUM(($D1836=AA$25)*($G1836="CM")*(H1836+I1836+J1836+K1836+L1836+N1836))</f>
        <v>0</v>
      </c>
      <c r="AB1836" s="135">
        <f t="array" ref="AB1836">SUM(($D1836=AA$25)*($G1836&lt;&gt;"CM")*(H1836+I1836+J1836+K1836+L1836+N1836))</f>
        <v>0</v>
      </c>
    </row>
    <row r="1837" spans="1:28" ht="15.75" thickBot="1" x14ac:dyDescent="0.3">
      <c r="A1837" s="18" t="s">
        <v>22</v>
      </c>
      <c r="B1837" s="18" t="s">
        <v>22</v>
      </c>
      <c r="C1837" s="18" t="s">
        <v>237</v>
      </c>
      <c r="D1837" s="27" t="s">
        <v>271</v>
      </c>
      <c r="E1837" s="18" t="s">
        <v>238</v>
      </c>
      <c r="F1837" s="19">
        <v>42735</v>
      </c>
      <c r="G1837" s="27" t="s">
        <v>274</v>
      </c>
      <c r="H1837" s="20"/>
      <c r="I1837" s="20"/>
      <c r="J1837" s="22">
        <v>-19.440000000000001</v>
      </c>
      <c r="K1837" s="20"/>
      <c r="L1837" s="20"/>
      <c r="M1837" s="20"/>
      <c r="N1837" s="20"/>
      <c r="O1837" s="22">
        <v>0.49</v>
      </c>
      <c r="P1837" s="22">
        <v>0.02</v>
      </c>
      <c r="Q1837" s="28">
        <f t="shared" si="58"/>
        <v>0.51</v>
      </c>
      <c r="R1837" s="22">
        <v>-1.29</v>
      </c>
      <c r="S1837" s="20"/>
      <c r="T1837" s="28">
        <f t="shared" si="59"/>
        <v>-1.29</v>
      </c>
      <c r="U1837" s="20"/>
      <c r="W1837" s="135">
        <f t="array" ref="W1837">SUM(($D1837=W$25)*($G1837="CM")*($H1837:$P1837))</f>
        <v>0</v>
      </c>
      <c r="X1837" s="135">
        <f t="array" ref="X1837">SUM(($D1837=W$25)*($G1837&lt;&gt;"CM")*($H1837:$P1837))</f>
        <v>-18.930000000000003</v>
      </c>
      <c r="AA1837" s="135">
        <f t="array" ref="AA1837">SUM(($D1837=AA$25)*($G1837="CM")*(H1837+I1837+J1837+K1837+L1837+N1837))</f>
        <v>0</v>
      </c>
      <c r="AB1837" s="135">
        <f t="array" ref="AB1837">SUM(($D1837=AA$25)*($G1837&lt;&gt;"CM")*(H1837+I1837+J1837+K1837+L1837+N1837))</f>
        <v>0</v>
      </c>
    </row>
    <row r="1838" spans="1:28" ht="15.75" thickBot="1" x14ac:dyDescent="0.3">
      <c r="A1838" s="18" t="s">
        <v>22</v>
      </c>
      <c r="B1838" s="18" t="s">
        <v>22</v>
      </c>
      <c r="C1838" s="18" t="s">
        <v>237</v>
      </c>
      <c r="D1838" s="27" t="s">
        <v>271</v>
      </c>
      <c r="E1838" s="18" t="s">
        <v>238</v>
      </c>
      <c r="F1838" s="19">
        <v>42738</v>
      </c>
      <c r="G1838" s="27" t="s">
        <v>274</v>
      </c>
      <c r="H1838" s="21"/>
      <c r="I1838" s="21"/>
      <c r="J1838" s="23">
        <v>0</v>
      </c>
      <c r="K1838" s="21"/>
      <c r="L1838" s="21"/>
      <c r="M1838" s="21"/>
      <c r="N1838" s="21"/>
      <c r="O1838" s="23">
        <v>0</v>
      </c>
      <c r="P1838" s="23">
        <v>0</v>
      </c>
      <c r="Q1838" s="28">
        <f t="shared" si="58"/>
        <v>0</v>
      </c>
      <c r="R1838" s="23">
        <v>0</v>
      </c>
      <c r="S1838" s="21"/>
      <c r="T1838" s="28">
        <f t="shared" si="59"/>
        <v>0</v>
      </c>
      <c r="U1838" s="21"/>
      <c r="W1838" s="135">
        <f t="array" ref="W1838">SUM(($D1838=W$25)*($G1838="CM")*($H1838:$P1838))</f>
        <v>0</v>
      </c>
      <c r="X1838" s="135">
        <f t="array" ref="X1838">SUM(($D1838=W$25)*($G1838&lt;&gt;"CM")*($H1838:$P1838))</f>
        <v>0</v>
      </c>
      <c r="AA1838" s="135">
        <f t="array" ref="AA1838">SUM(($D1838=AA$25)*($G1838="CM")*(H1838+I1838+J1838+K1838+L1838+N1838))</f>
        <v>0</v>
      </c>
      <c r="AB1838" s="135">
        <f t="array" ref="AB1838">SUM(($D1838=AA$25)*($G1838&lt;&gt;"CM")*(H1838+I1838+J1838+K1838+L1838+N1838))</f>
        <v>0</v>
      </c>
    </row>
    <row r="1839" spans="1:28" ht="15.75" thickBot="1" x14ac:dyDescent="0.3">
      <c r="A1839" s="18" t="s">
        <v>22</v>
      </c>
      <c r="B1839" s="18" t="s">
        <v>22</v>
      </c>
      <c r="C1839" s="18" t="s">
        <v>237</v>
      </c>
      <c r="D1839" s="27" t="s">
        <v>271</v>
      </c>
      <c r="E1839" s="18" t="s">
        <v>238</v>
      </c>
      <c r="F1839" s="19">
        <v>42741</v>
      </c>
      <c r="G1839" s="27" t="s">
        <v>274</v>
      </c>
      <c r="H1839" s="20"/>
      <c r="I1839" s="20"/>
      <c r="J1839" s="22">
        <v>0</v>
      </c>
      <c r="K1839" s="20"/>
      <c r="L1839" s="20"/>
      <c r="M1839" s="20"/>
      <c r="N1839" s="20"/>
      <c r="O1839" s="22">
        <v>0</v>
      </c>
      <c r="P1839" s="22">
        <v>0</v>
      </c>
      <c r="Q1839" s="28">
        <f t="shared" si="58"/>
        <v>0</v>
      </c>
      <c r="R1839" s="22">
        <v>0</v>
      </c>
      <c r="S1839" s="20"/>
      <c r="T1839" s="28">
        <f t="shared" si="59"/>
        <v>0</v>
      </c>
      <c r="U1839" s="20"/>
      <c r="W1839" s="135">
        <f t="array" ref="W1839">SUM(($D1839=W$25)*($G1839="CM")*($H1839:$P1839))</f>
        <v>0</v>
      </c>
      <c r="X1839" s="135">
        <f t="array" ref="X1839">SUM(($D1839=W$25)*($G1839&lt;&gt;"CM")*($H1839:$P1839))</f>
        <v>0</v>
      </c>
      <c r="AA1839" s="135">
        <f t="array" ref="AA1839">SUM(($D1839=AA$25)*($G1839="CM")*(H1839+I1839+J1839+K1839+L1839+N1839))</f>
        <v>0</v>
      </c>
      <c r="AB1839" s="135">
        <f t="array" ref="AB1839">SUM(($D1839=AA$25)*($G1839&lt;&gt;"CM")*(H1839+I1839+J1839+K1839+L1839+N1839))</f>
        <v>0</v>
      </c>
    </row>
    <row r="1840" spans="1:28" ht="15.75" thickBot="1" x14ac:dyDescent="0.3">
      <c r="A1840" s="18" t="s">
        <v>22</v>
      </c>
      <c r="B1840" s="18" t="s">
        <v>22</v>
      </c>
      <c r="C1840" s="18" t="s">
        <v>237</v>
      </c>
      <c r="D1840" s="27" t="s">
        <v>271</v>
      </c>
      <c r="E1840" s="18" t="s">
        <v>238</v>
      </c>
      <c r="F1840" s="19">
        <v>42754</v>
      </c>
      <c r="G1840" s="27" t="s">
        <v>274</v>
      </c>
      <c r="H1840" s="21"/>
      <c r="I1840" s="21"/>
      <c r="J1840" s="23">
        <v>0</v>
      </c>
      <c r="K1840" s="21"/>
      <c r="L1840" s="21"/>
      <c r="M1840" s="21"/>
      <c r="N1840" s="21"/>
      <c r="O1840" s="23">
        <v>0</v>
      </c>
      <c r="P1840" s="23">
        <v>0</v>
      </c>
      <c r="Q1840" s="28">
        <f t="shared" si="58"/>
        <v>0</v>
      </c>
      <c r="R1840" s="23">
        <v>0</v>
      </c>
      <c r="S1840" s="21"/>
      <c r="T1840" s="28">
        <f t="shared" si="59"/>
        <v>0</v>
      </c>
      <c r="U1840" s="21"/>
      <c r="W1840" s="135">
        <f t="array" ref="W1840">SUM(($D1840=W$25)*($G1840="CM")*($H1840:$P1840))</f>
        <v>0</v>
      </c>
      <c r="X1840" s="135">
        <f t="array" ref="X1840">SUM(($D1840=W$25)*($G1840&lt;&gt;"CM")*($H1840:$P1840))</f>
        <v>0</v>
      </c>
      <c r="AA1840" s="135">
        <f t="array" ref="AA1840">SUM(($D1840=AA$25)*($G1840="CM")*(H1840+I1840+J1840+K1840+L1840+N1840))</f>
        <v>0</v>
      </c>
      <c r="AB1840" s="135">
        <f t="array" ref="AB1840">SUM(($D1840=AA$25)*($G1840&lt;&gt;"CM")*(H1840+I1840+J1840+K1840+L1840+N1840))</f>
        <v>0</v>
      </c>
    </row>
    <row r="1841" spans="1:28" ht="15.75" thickBot="1" x14ac:dyDescent="0.3">
      <c r="A1841" s="18" t="s">
        <v>22</v>
      </c>
      <c r="B1841" s="18" t="s">
        <v>22</v>
      </c>
      <c r="C1841" s="18" t="s">
        <v>237</v>
      </c>
      <c r="D1841" s="27" t="s">
        <v>271</v>
      </c>
      <c r="E1841" s="18" t="s">
        <v>238</v>
      </c>
      <c r="F1841" s="19">
        <v>42766</v>
      </c>
      <c r="G1841" s="27" t="s">
        <v>274</v>
      </c>
      <c r="H1841" s="20"/>
      <c r="I1841" s="20"/>
      <c r="J1841" s="22">
        <v>0</v>
      </c>
      <c r="K1841" s="20"/>
      <c r="L1841" s="20"/>
      <c r="M1841" s="20"/>
      <c r="N1841" s="20"/>
      <c r="O1841" s="22">
        <v>0</v>
      </c>
      <c r="P1841" s="22">
        <v>0</v>
      </c>
      <c r="Q1841" s="28">
        <f t="shared" si="58"/>
        <v>0</v>
      </c>
      <c r="R1841" s="22">
        <v>0</v>
      </c>
      <c r="S1841" s="20"/>
      <c r="T1841" s="28">
        <f t="shared" si="59"/>
        <v>0</v>
      </c>
      <c r="U1841" s="20"/>
      <c r="W1841" s="135">
        <f t="array" ref="W1841">SUM(($D1841=W$25)*($G1841="CM")*($H1841:$P1841))</f>
        <v>0</v>
      </c>
      <c r="X1841" s="135">
        <f t="array" ref="X1841">SUM(($D1841=W$25)*($G1841&lt;&gt;"CM")*($H1841:$P1841))</f>
        <v>0</v>
      </c>
      <c r="AA1841" s="135">
        <f t="array" ref="AA1841">SUM(($D1841=AA$25)*($G1841="CM")*(H1841+I1841+J1841+K1841+L1841+N1841))</f>
        <v>0</v>
      </c>
      <c r="AB1841" s="135">
        <f t="array" ref="AB1841">SUM(($D1841=AA$25)*($G1841&lt;&gt;"CM")*(H1841+I1841+J1841+K1841+L1841+N1841))</f>
        <v>0</v>
      </c>
    </row>
    <row r="1842" spans="1:28" ht="15.75" thickBot="1" x14ac:dyDescent="0.3">
      <c r="A1842" s="18" t="s">
        <v>22</v>
      </c>
      <c r="B1842" s="18" t="s">
        <v>22</v>
      </c>
      <c r="C1842" s="18" t="s">
        <v>237</v>
      </c>
      <c r="D1842" s="27" t="s">
        <v>271</v>
      </c>
      <c r="E1842" s="18" t="s">
        <v>238</v>
      </c>
      <c r="F1842" s="19">
        <v>42772</v>
      </c>
      <c r="G1842" s="27" t="s">
        <v>274</v>
      </c>
      <c r="H1842" s="21"/>
      <c r="I1842" s="21"/>
      <c r="J1842" s="23">
        <v>0</v>
      </c>
      <c r="K1842" s="21"/>
      <c r="L1842" s="21"/>
      <c r="M1842" s="21"/>
      <c r="N1842" s="21"/>
      <c r="O1842" s="23">
        <v>0</v>
      </c>
      <c r="P1842" s="23">
        <v>0</v>
      </c>
      <c r="Q1842" s="28">
        <f t="shared" si="58"/>
        <v>0</v>
      </c>
      <c r="R1842" s="23">
        <v>0</v>
      </c>
      <c r="S1842" s="21"/>
      <c r="T1842" s="28">
        <f t="shared" si="59"/>
        <v>0</v>
      </c>
      <c r="U1842" s="21"/>
      <c r="W1842" s="135">
        <f t="array" ref="W1842">SUM(($D1842=W$25)*($G1842="CM")*($H1842:$P1842))</f>
        <v>0</v>
      </c>
      <c r="X1842" s="135">
        <f t="array" ref="X1842">SUM(($D1842=W$25)*($G1842&lt;&gt;"CM")*($H1842:$P1842))</f>
        <v>0</v>
      </c>
      <c r="AA1842" s="135">
        <f t="array" ref="AA1842">SUM(($D1842=AA$25)*($G1842="CM")*(H1842+I1842+J1842+K1842+L1842+N1842))</f>
        <v>0</v>
      </c>
      <c r="AB1842" s="135">
        <f t="array" ref="AB1842">SUM(($D1842=AA$25)*($G1842&lt;&gt;"CM")*(H1842+I1842+J1842+K1842+L1842+N1842))</f>
        <v>0</v>
      </c>
    </row>
    <row r="1843" spans="1:28" ht="15.75" thickBot="1" x14ac:dyDescent="0.3">
      <c r="A1843" s="18" t="s">
        <v>22</v>
      </c>
      <c r="B1843" s="18" t="s">
        <v>22</v>
      </c>
      <c r="C1843" s="18" t="s">
        <v>237</v>
      </c>
      <c r="D1843" s="27" t="s">
        <v>271</v>
      </c>
      <c r="E1843" s="18" t="s">
        <v>238</v>
      </c>
      <c r="F1843" s="19">
        <v>42785</v>
      </c>
      <c r="G1843" s="27" t="s">
        <v>274</v>
      </c>
      <c r="H1843" s="20"/>
      <c r="I1843" s="20"/>
      <c r="J1843" s="22">
        <v>0</v>
      </c>
      <c r="K1843" s="20"/>
      <c r="L1843" s="20"/>
      <c r="M1843" s="20"/>
      <c r="N1843" s="20"/>
      <c r="O1843" s="22">
        <v>0</v>
      </c>
      <c r="P1843" s="22">
        <v>0</v>
      </c>
      <c r="Q1843" s="28">
        <f t="shared" si="58"/>
        <v>0</v>
      </c>
      <c r="R1843" s="22">
        <v>0</v>
      </c>
      <c r="S1843" s="20"/>
      <c r="T1843" s="28">
        <f t="shared" si="59"/>
        <v>0</v>
      </c>
      <c r="U1843" s="20"/>
      <c r="W1843" s="135">
        <f t="array" ref="W1843">SUM(($D1843=W$25)*($G1843="CM")*($H1843:$P1843))</f>
        <v>0</v>
      </c>
      <c r="X1843" s="135">
        <f t="array" ref="X1843">SUM(($D1843=W$25)*($G1843&lt;&gt;"CM")*($H1843:$P1843))</f>
        <v>0</v>
      </c>
      <c r="AA1843" s="135">
        <f t="array" ref="AA1843">SUM(($D1843=AA$25)*($G1843="CM")*(H1843+I1843+J1843+K1843+L1843+N1843))</f>
        <v>0</v>
      </c>
      <c r="AB1843" s="135">
        <f t="array" ref="AB1843">SUM(($D1843=AA$25)*($G1843&lt;&gt;"CM")*(H1843+I1843+J1843+K1843+L1843+N1843))</f>
        <v>0</v>
      </c>
    </row>
    <row r="1844" spans="1:28" ht="15.75" thickBot="1" x14ac:dyDescent="0.3">
      <c r="A1844" s="18" t="s">
        <v>22</v>
      </c>
      <c r="B1844" s="18" t="s">
        <v>22</v>
      </c>
      <c r="C1844" s="18" t="s">
        <v>237</v>
      </c>
      <c r="D1844" s="27" t="s">
        <v>271</v>
      </c>
      <c r="E1844" s="18" t="s">
        <v>238</v>
      </c>
      <c r="F1844" s="19">
        <v>42794</v>
      </c>
      <c r="G1844" s="27" t="s">
        <v>274</v>
      </c>
      <c r="H1844" s="21"/>
      <c r="I1844" s="21"/>
      <c r="J1844" s="23">
        <v>0</v>
      </c>
      <c r="K1844" s="21"/>
      <c r="L1844" s="21"/>
      <c r="M1844" s="21"/>
      <c r="N1844" s="21"/>
      <c r="O1844" s="23">
        <v>0</v>
      </c>
      <c r="P1844" s="23">
        <v>0</v>
      </c>
      <c r="Q1844" s="28">
        <f t="shared" si="58"/>
        <v>0</v>
      </c>
      <c r="R1844" s="23">
        <v>0</v>
      </c>
      <c r="S1844" s="21"/>
      <c r="T1844" s="28">
        <f t="shared" si="59"/>
        <v>0</v>
      </c>
      <c r="U1844" s="21"/>
      <c r="W1844" s="135">
        <f t="array" ref="W1844">SUM(($D1844=W$25)*($G1844="CM")*($H1844:$P1844))</f>
        <v>0</v>
      </c>
      <c r="X1844" s="135">
        <f t="array" ref="X1844">SUM(($D1844=W$25)*($G1844&lt;&gt;"CM")*($H1844:$P1844))</f>
        <v>0</v>
      </c>
      <c r="AA1844" s="135">
        <f t="array" ref="AA1844">SUM(($D1844=AA$25)*($G1844="CM")*(H1844+I1844+J1844+K1844+L1844+N1844))</f>
        <v>0</v>
      </c>
      <c r="AB1844" s="135">
        <f t="array" ref="AB1844">SUM(($D1844=AA$25)*($G1844&lt;&gt;"CM")*(H1844+I1844+J1844+K1844+L1844+N1844))</f>
        <v>0</v>
      </c>
    </row>
    <row r="1845" spans="1:28" ht="15.75" thickBot="1" x14ac:dyDescent="0.3">
      <c r="A1845" s="18" t="s">
        <v>22</v>
      </c>
      <c r="B1845" s="18" t="s">
        <v>22</v>
      </c>
      <c r="C1845" s="18" t="s">
        <v>237</v>
      </c>
      <c r="D1845" s="27" t="s">
        <v>271</v>
      </c>
      <c r="E1845" s="18" t="s">
        <v>238</v>
      </c>
      <c r="F1845" s="19">
        <v>42799</v>
      </c>
      <c r="G1845" s="27" t="s">
        <v>274</v>
      </c>
      <c r="H1845" s="20"/>
      <c r="I1845" s="20"/>
      <c r="J1845" s="22">
        <v>10.37</v>
      </c>
      <c r="K1845" s="20"/>
      <c r="L1845" s="20"/>
      <c r="M1845" s="20"/>
      <c r="N1845" s="20"/>
      <c r="O1845" s="22">
        <v>0.02</v>
      </c>
      <c r="P1845" s="22">
        <v>-0.04</v>
      </c>
      <c r="Q1845" s="28">
        <f t="shared" si="58"/>
        <v>-0.02</v>
      </c>
      <c r="R1845" s="22">
        <v>0.56000000000000005</v>
      </c>
      <c r="S1845" s="20"/>
      <c r="T1845" s="28">
        <f t="shared" si="59"/>
        <v>0.56000000000000005</v>
      </c>
      <c r="U1845" s="20"/>
      <c r="W1845" s="135">
        <f t="array" ref="W1845">SUM(($D1845=W$25)*($G1845="CM")*($H1845:$P1845))</f>
        <v>0</v>
      </c>
      <c r="X1845" s="135">
        <f t="array" ref="X1845">SUM(($D1845=W$25)*($G1845&lt;&gt;"CM")*($H1845:$P1845))</f>
        <v>10.35</v>
      </c>
      <c r="AA1845" s="135">
        <f t="array" ref="AA1845">SUM(($D1845=AA$25)*($G1845="CM")*(H1845+I1845+J1845+K1845+L1845+N1845))</f>
        <v>0</v>
      </c>
      <c r="AB1845" s="135">
        <f t="array" ref="AB1845">SUM(($D1845=AA$25)*($G1845&lt;&gt;"CM")*(H1845+I1845+J1845+K1845+L1845+N1845))</f>
        <v>0</v>
      </c>
    </row>
    <row r="1846" spans="1:28" ht="15.75" thickBot="1" x14ac:dyDescent="0.3">
      <c r="A1846" s="18" t="s">
        <v>22</v>
      </c>
      <c r="B1846" s="18" t="s">
        <v>22</v>
      </c>
      <c r="C1846" s="18" t="s">
        <v>237</v>
      </c>
      <c r="D1846" s="27" t="s">
        <v>271</v>
      </c>
      <c r="E1846" s="18" t="s">
        <v>238</v>
      </c>
      <c r="F1846" s="19">
        <v>42800</v>
      </c>
      <c r="G1846" s="27" t="s">
        <v>274</v>
      </c>
      <c r="H1846" s="21"/>
      <c r="I1846" s="21"/>
      <c r="J1846" s="23">
        <v>27.22</v>
      </c>
      <c r="K1846" s="21"/>
      <c r="L1846" s="21"/>
      <c r="M1846" s="21"/>
      <c r="N1846" s="21"/>
      <c r="O1846" s="23">
        <v>0.06</v>
      </c>
      <c r="P1846" s="23">
        <v>-0.11</v>
      </c>
      <c r="Q1846" s="28">
        <f t="shared" si="58"/>
        <v>-0.05</v>
      </c>
      <c r="R1846" s="23">
        <v>1.48</v>
      </c>
      <c r="S1846" s="21"/>
      <c r="T1846" s="28">
        <f t="shared" si="59"/>
        <v>1.48</v>
      </c>
      <c r="U1846" s="21"/>
      <c r="W1846" s="135">
        <f t="array" ref="W1846">SUM(($D1846=W$25)*($G1846="CM")*($H1846:$P1846))</f>
        <v>0</v>
      </c>
      <c r="X1846" s="135">
        <f t="array" ref="X1846">SUM(($D1846=W$25)*($G1846&lt;&gt;"CM")*($H1846:$P1846))</f>
        <v>27.169999999999998</v>
      </c>
      <c r="AA1846" s="135">
        <f t="array" ref="AA1846">SUM(($D1846=AA$25)*($G1846="CM")*(H1846+I1846+J1846+K1846+L1846+N1846))</f>
        <v>0</v>
      </c>
      <c r="AB1846" s="135">
        <f t="array" ref="AB1846">SUM(($D1846=AA$25)*($G1846&lt;&gt;"CM")*(H1846+I1846+J1846+K1846+L1846+N1846))</f>
        <v>0</v>
      </c>
    </row>
    <row r="1847" spans="1:28" ht="15.75" thickBot="1" x14ac:dyDescent="0.3">
      <c r="A1847" s="18" t="s">
        <v>22</v>
      </c>
      <c r="B1847" s="18" t="s">
        <v>22</v>
      </c>
      <c r="C1847" s="18" t="s">
        <v>237</v>
      </c>
      <c r="D1847" s="27" t="s">
        <v>271</v>
      </c>
      <c r="E1847" s="18" t="s">
        <v>238</v>
      </c>
      <c r="F1847" s="19">
        <v>42801</v>
      </c>
      <c r="G1847" s="27" t="s">
        <v>274</v>
      </c>
      <c r="H1847" s="20"/>
      <c r="I1847" s="20"/>
      <c r="J1847" s="22">
        <v>9.07</v>
      </c>
      <c r="K1847" s="20"/>
      <c r="L1847" s="20"/>
      <c r="M1847" s="20"/>
      <c r="N1847" s="20"/>
      <c r="O1847" s="22">
        <v>0.01</v>
      </c>
      <c r="P1847" s="22">
        <v>-0.03</v>
      </c>
      <c r="Q1847" s="28">
        <f t="shared" si="58"/>
        <v>-1.9999999999999997E-2</v>
      </c>
      <c r="R1847" s="22">
        <v>0.49</v>
      </c>
      <c r="S1847" s="20"/>
      <c r="T1847" s="28">
        <f t="shared" si="59"/>
        <v>0.49</v>
      </c>
      <c r="U1847" s="20"/>
      <c r="W1847" s="135">
        <f t="array" ref="W1847">SUM(($D1847=W$25)*($G1847="CM")*($H1847:$P1847))</f>
        <v>0</v>
      </c>
      <c r="X1847" s="135">
        <f t="array" ref="X1847">SUM(($D1847=W$25)*($G1847&lt;&gt;"CM")*($H1847:$P1847))</f>
        <v>9.0500000000000007</v>
      </c>
      <c r="AA1847" s="135">
        <f t="array" ref="AA1847">SUM(($D1847=AA$25)*($G1847="CM")*(H1847+I1847+J1847+K1847+L1847+N1847))</f>
        <v>0</v>
      </c>
      <c r="AB1847" s="135">
        <f t="array" ref="AB1847">SUM(($D1847=AA$25)*($G1847&lt;&gt;"CM")*(H1847+I1847+J1847+K1847+L1847+N1847))</f>
        <v>0</v>
      </c>
    </row>
    <row r="1848" spans="1:28" ht="15.75" thickBot="1" x14ac:dyDescent="0.3">
      <c r="A1848" s="18" t="s">
        <v>22</v>
      </c>
      <c r="B1848" s="18" t="s">
        <v>22</v>
      </c>
      <c r="C1848" s="18" t="s">
        <v>237</v>
      </c>
      <c r="D1848" s="27" t="s">
        <v>271</v>
      </c>
      <c r="E1848" s="18" t="s">
        <v>238</v>
      </c>
      <c r="F1848" s="19">
        <v>42802</v>
      </c>
      <c r="G1848" s="27" t="s">
        <v>274</v>
      </c>
      <c r="H1848" s="21"/>
      <c r="I1848" s="21"/>
      <c r="J1848" s="23">
        <v>5.83</v>
      </c>
      <c r="K1848" s="21"/>
      <c r="L1848" s="21"/>
      <c r="M1848" s="21"/>
      <c r="N1848" s="21"/>
      <c r="O1848" s="23">
        <v>0.01</v>
      </c>
      <c r="P1848" s="23">
        <v>-0.02</v>
      </c>
      <c r="Q1848" s="28">
        <f t="shared" si="58"/>
        <v>-0.01</v>
      </c>
      <c r="R1848" s="23">
        <v>0.32</v>
      </c>
      <c r="S1848" s="21"/>
      <c r="T1848" s="28">
        <f t="shared" si="59"/>
        <v>0.32</v>
      </c>
      <c r="U1848" s="21"/>
      <c r="W1848" s="135">
        <f t="array" ref="W1848">SUM(($D1848=W$25)*($G1848="CM")*($H1848:$P1848))</f>
        <v>0</v>
      </c>
      <c r="X1848" s="135">
        <f t="array" ref="X1848">SUM(($D1848=W$25)*($G1848&lt;&gt;"CM")*($H1848:$P1848))</f>
        <v>5.82</v>
      </c>
      <c r="AA1848" s="135">
        <f t="array" ref="AA1848">SUM(($D1848=AA$25)*($G1848="CM")*(H1848+I1848+J1848+K1848+L1848+N1848))</f>
        <v>0</v>
      </c>
      <c r="AB1848" s="135">
        <f t="array" ref="AB1848">SUM(($D1848=AA$25)*($G1848&lt;&gt;"CM")*(H1848+I1848+J1848+K1848+L1848+N1848))</f>
        <v>0</v>
      </c>
    </row>
    <row r="1849" spans="1:28" ht="15.75" thickBot="1" x14ac:dyDescent="0.3">
      <c r="A1849" s="18" t="s">
        <v>22</v>
      </c>
      <c r="B1849" s="18" t="s">
        <v>22</v>
      </c>
      <c r="C1849" s="18" t="s">
        <v>237</v>
      </c>
      <c r="D1849" s="27" t="s">
        <v>271</v>
      </c>
      <c r="E1849" s="18" t="s">
        <v>238</v>
      </c>
      <c r="F1849" s="19">
        <v>42803</v>
      </c>
      <c r="G1849" s="27" t="s">
        <v>274</v>
      </c>
      <c r="H1849" s="20"/>
      <c r="I1849" s="20"/>
      <c r="J1849" s="22">
        <v>99.26</v>
      </c>
      <c r="K1849" s="20"/>
      <c r="L1849" s="20"/>
      <c r="M1849" s="20"/>
      <c r="N1849" s="20"/>
      <c r="O1849" s="22">
        <v>0.19</v>
      </c>
      <c r="P1849" s="22">
        <v>-0.37</v>
      </c>
      <c r="Q1849" s="28">
        <f t="shared" si="58"/>
        <v>-0.18</v>
      </c>
      <c r="R1849" s="22">
        <v>5.39</v>
      </c>
      <c r="S1849" s="20"/>
      <c r="T1849" s="28">
        <f t="shared" si="59"/>
        <v>5.39</v>
      </c>
      <c r="U1849" s="20"/>
      <c r="W1849" s="135">
        <f t="array" ref="W1849">SUM(($D1849=W$25)*($G1849="CM")*($H1849:$P1849))</f>
        <v>0</v>
      </c>
      <c r="X1849" s="135">
        <f t="array" ref="X1849">SUM(($D1849=W$25)*($G1849&lt;&gt;"CM")*($H1849:$P1849))</f>
        <v>99.08</v>
      </c>
      <c r="AA1849" s="135">
        <f t="array" ref="AA1849">SUM(($D1849=AA$25)*($G1849="CM")*(H1849+I1849+J1849+K1849+L1849+N1849))</f>
        <v>0</v>
      </c>
      <c r="AB1849" s="135">
        <f t="array" ref="AB1849">SUM(($D1849=AA$25)*($G1849&lt;&gt;"CM")*(H1849+I1849+J1849+K1849+L1849+N1849))</f>
        <v>0</v>
      </c>
    </row>
    <row r="1850" spans="1:28" ht="15.75" thickBot="1" x14ac:dyDescent="0.3">
      <c r="A1850" s="18" t="s">
        <v>22</v>
      </c>
      <c r="B1850" s="18" t="s">
        <v>22</v>
      </c>
      <c r="C1850" s="18" t="s">
        <v>237</v>
      </c>
      <c r="D1850" s="27" t="s">
        <v>271</v>
      </c>
      <c r="E1850" s="18" t="s">
        <v>238</v>
      </c>
      <c r="F1850" s="19">
        <v>42805</v>
      </c>
      <c r="G1850" s="27" t="s">
        <v>274</v>
      </c>
      <c r="H1850" s="21"/>
      <c r="I1850" s="21"/>
      <c r="J1850" s="23">
        <v>304.56</v>
      </c>
      <c r="K1850" s="21"/>
      <c r="L1850" s="21"/>
      <c r="M1850" s="21"/>
      <c r="N1850" s="21"/>
      <c r="O1850" s="23">
        <v>0.61</v>
      </c>
      <c r="P1850" s="23">
        <v>-1.24</v>
      </c>
      <c r="Q1850" s="28">
        <f t="shared" si="58"/>
        <v>-0.63</v>
      </c>
      <c r="R1850" s="23">
        <v>16.55</v>
      </c>
      <c r="S1850" s="21"/>
      <c r="T1850" s="28">
        <f t="shared" si="59"/>
        <v>16.55</v>
      </c>
      <c r="U1850" s="21"/>
      <c r="W1850" s="135">
        <f t="array" ref="W1850">SUM(($D1850=W$25)*($G1850="CM")*($H1850:$P1850))</f>
        <v>0</v>
      </c>
      <c r="X1850" s="135">
        <f t="array" ref="X1850">SUM(($D1850=W$25)*($G1850&lt;&gt;"CM")*($H1850:$P1850))</f>
        <v>303.93</v>
      </c>
      <c r="AA1850" s="135">
        <f t="array" ref="AA1850">SUM(($D1850=AA$25)*($G1850="CM")*(H1850+I1850+J1850+K1850+L1850+N1850))</f>
        <v>0</v>
      </c>
      <c r="AB1850" s="135">
        <f t="array" ref="AB1850">SUM(($D1850=AA$25)*($G1850&lt;&gt;"CM")*(H1850+I1850+J1850+K1850+L1850+N1850))</f>
        <v>0</v>
      </c>
    </row>
    <row r="1851" spans="1:28" ht="15.75" thickBot="1" x14ac:dyDescent="0.3">
      <c r="A1851" s="18" t="s">
        <v>22</v>
      </c>
      <c r="B1851" s="18" t="s">
        <v>22</v>
      </c>
      <c r="C1851" s="18" t="s">
        <v>237</v>
      </c>
      <c r="D1851" s="27" t="s">
        <v>271</v>
      </c>
      <c r="E1851" s="18" t="s">
        <v>238</v>
      </c>
      <c r="F1851" s="19">
        <v>42807</v>
      </c>
      <c r="G1851" s="27" t="s">
        <v>274</v>
      </c>
      <c r="H1851" s="20"/>
      <c r="I1851" s="20"/>
      <c r="J1851" s="22">
        <v>77.760000000000005</v>
      </c>
      <c r="K1851" s="20"/>
      <c r="L1851" s="20"/>
      <c r="M1851" s="20"/>
      <c r="N1851" s="20"/>
      <c r="O1851" s="22">
        <v>0.14000000000000001</v>
      </c>
      <c r="P1851" s="22">
        <v>-0.28999999999999998</v>
      </c>
      <c r="Q1851" s="28">
        <f t="shared" si="58"/>
        <v>-0.14999999999999997</v>
      </c>
      <c r="R1851" s="22">
        <v>4.2300000000000004</v>
      </c>
      <c r="S1851" s="20"/>
      <c r="T1851" s="28">
        <f t="shared" si="59"/>
        <v>4.2300000000000004</v>
      </c>
      <c r="U1851" s="20"/>
      <c r="W1851" s="135">
        <f t="array" ref="W1851">SUM(($D1851=W$25)*($G1851="CM")*($H1851:$P1851))</f>
        <v>0</v>
      </c>
      <c r="X1851" s="135">
        <f t="array" ref="X1851">SUM(($D1851=W$25)*($G1851&lt;&gt;"CM")*($H1851:$P1851))</f>
        <v>77.61</v>
      </c>
      <c r="AA1851" s="135">
        <f t="array" ref="AA1851">SUM(($D1851=AA$25)*($G1851="CM")*(H1851+I1851+J1851+K1851+L1851+N1851))</f>
        <v>0</v>
      </c>
      <c r="AB1851" s="135">
        <f t="array" ref="AB1851">SUM(($D1851=AA$25)*($G1851&lt;&gt;"CM")*(H1851+I1851+J1851+K1851+L1851+N1851))</f>
        <v>0</v>
      </c>
    </row>
    <row r="1852" spans="1:28" ht="15.75" thickBot="1" x14ac:dyDescent="0.3">
      <c r="A1852" s="18" t="s">
        <v>22</v>
      </c>
      <c r="B1852" s="18" t="s">
        <v>22</v>
      </c>
      <c r="C1852" s="18" t="s">
        <v>237</v>
      </c>
      <c r="D1852" s="27" t="s">
        <v>271</v>
      </c>
      <c r="E1852" s="18" t="s">
        <v>238</v>
      </c>
      <c r="F1852" s="19">
        <v>42808</v>
      </c>
      <c r="G1852" s="27" t="s">
        <v>274</v>
      </c>
      <c r="H1852" s="21"/>
      <c r="I1852" s="21"/>
      <c r="J1852" s="23">
        <v>58.32</v>
      </c>
      <c r="K1852" s="21"/>
      <c r="L1852" s="21"/>
      <c r="M1852" s="21"/>
      <c r="N1852" s="21"/>
      <c r="O1852" s="23">
        <v>0.11</v>
      </c>
      <c r="P1852" s="23">
        <v>-0.22</v>
      </c>
      <c r="Q1852" s="28">
        <f t="shared" si="58"/>
        <v>-0.11</v>
      </c>
      <c r="R1852" s="23">
        <v>3.17</v>
      </c>
      <c r="S1852" s="21"/>
      <c r="T1852" s="28">
        <f t="shared" si="59"/>
        <v>3.17</v>
      </c>
      <c r="U1852" s="21"/>
      <c r="W1852" s="135">
        <f t="array" ref="W1852">SUM(($D1852=W$25)*($G1852="CM")*($H1852:$P1852))</f>
        <v>0</v>
      </c>
      <c r="X1852" s="135">
        <f t="array" ref="X1852">SUM(($D1852=W$25)*($G1852&lt;&gt;"CM")*($H1852:$P1852))</f>
        <v>58.21</v>
      </c>
      <c r="AA1852" s="135">
        <f t="array" ref="AA1852">SUM(($D1852=AA$25)*($G1852="CM")*(H1852+I1852+J1852+K1852+L1852+N1852))</f>
        <v>0</v>
      </c>
      <c r="AB1852" s="135">
        <f t="array" ref="AB1852">SUM(($D1852=AA$25)*($G1852&lt;&gt;"CM")*(H1852+I1852+J1852+K1852+L1852+N1852))</f>
        <v>0</v>
      </c>
    </row>
    <row r="1853" spans="1:28" ht="15.75" thickBot="1" x14ac:dyDescent="0.3">
      <c r="A1853" s="18" t="s">
        <v>22</v>
      </c>
      <c r="B1853" s="18" t="s">
        <v>22</v>
      </c>
      <c r="C1853" s="18" t="s">
        <v>237</v>
      </c>
      <c r="D1853" s="27" t="s">
        <v>271</v>
      </c>
      <c r="E1853" s="18" t="s">
        <v>238</v>
      </c>
      <c r="F1853" s="19">
        <v>42811</v>
      </c>
      <c r="G1853" s="27" t="s">
        <v>274</v>
      </c>
      <c r="H1853" s="20"/>
      <c r="I1853" s="20"/>
      <c r="J1853" s="22">
        <v>440.17</v>
      </c>
      <c r="K1853" s="20"/>
      <c r="L1853" s="20"/>
      <c r="M1853" s="20"/>
      <c r="N1853" s="20"/>
      <c r="O1853" s="22">
        <v>0.81</v>
      </c>
      <c r="P1853" s="22">
        <v>-1.55</v>
      </c>
      <c r="Q1853" s="28">
        <f t="shared" si="58"/>
        <v>-0.74</v>
      </c>
      <c r="R1853" s="22">
        <v>23.93</v>
      </c>
      <c r="S1853" s="20"/>
      <c r="T1853" s="28">
        <f t="shared" si="59"/>
        <v>23.93</v>
      </c>
      <c r="U1853" s="20"/>
      <c r="W1853" s="135">
        <f t="array" ref="W1853">SUM(($D1853=W$25)*($G1853="CM")*($H1853:$P1853))</f>
        <v>0</v>
      </c>
      <c r="X1853" s="135">
        <f t="array" ref="X1853">SUM(($D1853=W$25)*($G1853&lt;&gt;"CM")*($H1853:$P1853))</f>
        <v>439.43</v>
      </c>
      <c r="AA1853" s="135">
        <f t="array" ref="AA1853">SUM(($D1853=AA$25)*($G1853="CM")*(H1853+I1853+J1853+K1853+L1853+N1853))</f>
        <v>0</v>
      </c>
      <c r="AB1853" s="135">
        <f t="array" ref="AB1853">SUM(($D1853=AA$25)*($G1853&lt;&gt;"CM")*(H1853+I1853+J1853+K1853+L1853+N1853))</f>
        <v>0</v>
      </c>
    </row>
    <row r="1854" spans="1:28" ht="15.75" thickBot="1" x14ac:dyDescent="0.3">
      <c r="A1854" s="18" t="s">
        <v>22</v>
      </c>
      <c r="B1854" s="18" t="s">
        <v>22</v>
      </c>
      <c r="C1854" s="18" t="s">
        <v>237</v>
      </c>
      <c r="D1854" s="27" t="s">
        <v>271</v>
      </c>
      <c r="E1854" s="18" t="s">
        <v>238</v>
      </c>
      <c r="F1854" s="19">
        <v>42812</v>
      </c>
      <c r="G1854" s="27" t="s">
        <v>274</v>
      </c>
      <c r="H1854" s="21"/>
      <c r="I1854" s="21"/>
      <c r="J1854" s="23">
        <v>1.39</v>
      </c>
      <c r="K1854" s="21"/>
      <c r="L1854" s="21"/>
      <c r="M1854" s="21"/>
      <c r="N1854" s="21"/>
      <c r="O1854" s="23">
        <v>0</v>
      </c>
      <c r="P1854" s="23">
        <v>0</v>
      </c>
      <c r="Q1854" s="28">
        <f t="shared" si="58"/>
        <v>0</v>
      </c>
      <c r="R1854" s="23">
        <v>0.08</v>
      </c>
      <c r="S1854" s="21"/>
      <c r="T1854" s="28">
        <f t="shared" si="59"/>
        <v>0.08</v>
      </c>
      <c r="U1854" s="21"/>
      <c r="W1854" s="135">
        <f t="array" ref="W1854">SUM(($D1854=W$25)*($G1854="CM")*($H1854:$P1854))</f>
        <v>0</v>
      </c>
      <c r="X1854" s="135">
        <f t="array" ref="X1854">SUM(($D1854=W$25)*($G1854&lt;&gt;"CM")*($H1854:$P1854))</f>
        <v>1.39</v>
      </c>
      <c r="AA1854" s="135">
        <f t="array" ref="AA1854">SUM(($D1854=AA$25)*($G1854="CM")*(H1854+I1854+J1854+K1854+L1854+N1854))</f>
        <v>0</v>
      </c>
      <c r="AB1854" s="135">
        <f t="array" ref="AB1854">SUM(($D1854=AA$25)*($G1854&lt;&gt;"CM")*(H1854+I1854+J1854+K1854+L1854+N1854))</f>
        <v>0</v>
      </c>
    </row>
    <row r="1855" spans="1:28" ht="15.75" thickBot="1" x14ac:dyDescent="0.3">
      <c r="A1855" s="18" t="s">
        <v>22</v>
      </c>
      <c r="B1855" s="18" t="s">
        <v>22</v>
      </c>
      <c r="C1855" s="18" t="s">
        <v>237</v>
      </c>
      <c r="D1855" s="27" t="s">
        <v>271</v>
      </c>
      <c r="E1855" s="18" t="s">
        <v>238</v>
      </c>
      <c r="F1855" s="19">
        <v>42813</v>
      </c>
      <c r="G1855" s="27" t="s">
        <v>274</v>
      </c>
      <c r="H1855" s="20"/>
      <c r="I1855" s="20"/>
      <c r="J1855" s="22">
        <v>1112.94</v>
      </c>
      <c r="K1855" s="20"/>
      <c r="L1855" s="20"/>
      <c r="M1855" s="20"/>
      <c r="N1855" s="20"/>
      <c r="O1855" s="22">
        <v>2.04</v>
      </c>
      <c r="P1855" s="22">
        <v>-3.98</v>
      </c>
      <c r="Q1855" s="28">
        <f t="shared" si="58"/>
        <v>-1.94</v>
      </c>
      <c r="R1855" s="22">
        <v>60.47</v>
      </c>
      <c r="S1855" s="20"/>
      <c r="T1855" s="28">
        <f t="shared" si="59"/>
        <v>60.47</v>
      </c>
      <c r="U1855" s="20"/>
      <c r="W1855" s="135">
        <f t="array" ref="W1855">SUM(($D1855=W$25)*($G1855="CM")*($H1855:$P1855))</f>
        <v>0</v>
      </c>
      <c r="X1855" s="135">
        <f t="array" ref="X1855">SUM(($D1855=W$25)*($G1855&lt;&gt;"CM")*($H1855:$P1855))</f>
        <v>1111</v>
      </c>
      <c r="AA1855" s="135">
        <f t="array" ref="AA1855">SUM(($D1855=AA$25)*($G1855="CM")*(H1855+I1855+J1855+K1855+L1855+N1855))</f>
        <v>0</v>
      </c>
      <c r="AB1855" s="135">
        <f t="array" ref="AB1855">SUM(($D1855=AA$25)*($G1855&lt;&gt;"CM")*(H1855+I1855+J1855+K1855+L1855+N1855))</f>
        <v>0</v>
      </c>
    </row>
    <row r="1856" spans="1:28" ht="15.75" thickBot="1" x14ac:dyDescent="0.3">
      <c r="A1856" s="18" t="s">
        <v>22</v>
      </c>
      <c r="B1856" s="18" t="s">
        <v>22</v>
      </c>
      <c r="C1856" s="18" t="s">
        <v>237</v>
      </c>
      <c r="D1856" s="27" t="s">
        <v>271</v>
      </c>
      <c r="E1856" s="18" t="s">
        <v>238</v>
      </c>
      <c r="F1856" s="19">
        <v>42814</v>
      </c>
      <c r="G1856" s="27" t="s">
        <v>274</v>
      </c>
      <c r="H1856" s="21"/>
      <c r="I1856" s="21"/>
      <c r="J1856" s="23">
        <v>369.36</v>
      </c>
      <c r="K1856" s="21"/>
      <c r="L1856" s="21"/>
      <c r="M1856" s="21"/>
      <c r="N1856" s="21"/>
      <c r="O1856" s="23">
        <v>0.67</v>
      </c>
      <c r="P1856" s="23">
        <v>-1.32</v>
      </c>
      <c r="Q1856" s="28">
        <f t="shared" si="58"/>
        <v>-0.65</v>
      </c>
      <c r="R1856" s="23">
        <v>20.059999999999999</v>
      </c>
      <c r="S1856" s="21"/>
      <c r="T1856" s="28">
        <f t="shared" si="59"/>
        <v>20.059999999999999</v>
      </c>
      <c r="U1856" s="21"/>
      <c r="W1856" s="135">
        <f t="array" ref="W1856">SUM(($D1856=W$25)*($G1856="CM")*($H1856:$P1856))</f>
        <v>0</v>
      </c>
      <c r="X1856" s="135">
        <f t="array" ref="X1856">SUM(($D1856=W$25)*($G1856&lt;&gt;"CM")*($H1856:$P1856))</f>
        <v>368.71000000000004</v>
      </c>
      <c r="AA1856" s="135">
        <f t="array" ref="AA1856">SUM(($D1856=AA$25)*($G1856="CM")*(H1856+I1856+J1856+K1856+L1856+N1856))</f>
        <v>0</v>
      </c>
      <c r="AB1856" s="135">
        <f t="array" ref="AB1856">SUM(($D1856=AA$25)*($G1856&lt;&gt;"CM")*(H1856+I1856+J1856+K1856+L1856+N1856))</f>
        <v>0</v>
      </c>
    </row>
    <row r="1857" spans="1:28" ht="15.75" thickBot="1" x14ac:dyDescent="0.3">
      <c r="A1857" s="18" t="s">
        <v>22</v>
      </c>
      <c r="B1857" s="18" t="s">
        <v>22</v>
      </c>
      <c r="C1857" s="18" t="s">
        <v>237</v>
      </c>
      <c r="D1857" s="27" t="s">
        <v>271</v>
      </c>
      <c r="E1857" s="18" t="s">
        <v>238</v>
      </c>
      <c r="F1857" s="19">
        <v>42823</v>
      </c>
      <c r="G1857" s="27" t="s">
        <v>274</v>
      </c>
      <c r="H1857" s="20"/>
      <c r="I1857" s="20"/>
      <c r="J1857" s="22">
        <v>99.26</v>
      </c>
      <c r="K1857" s="20"/>
      <c r="L1857" s="20"/>
      <c r="M1857" s="20"/>
      <c r="N1857" s="20"/>
      <c r="O1857" s="22">
        <v>0.14000000000000001</v>
      </c>
      <c r="P1857" s="22">
        <v>-0.27</v>
      </c>
      <c r="Q1857" s="28">
        <f t="shared" si="58"/>
        <v>-0.13</v>
      </c>
      <c r="R1857" s="22">
        <v>5.39</v>
      </c>
      <c r="S1857" s="20"/>
      <c r="T1857" s="28">
        <f t="shared" si="59"/>
        <v>5.39</v>
      </c>
      <c r="U1857" s="20"/>
      <c r="W1857" s="135">
        <f t="array" ref="W1857">SUM(($D1857=W$25)*($G1857="CM")*($H1857:$P1857))</f>
        <v>0</v>
      </c>
      <c r="X1857" s="135">
        <f t="array" ref="X1857">SUM(($D1857=W$25)*($G1857&lt;&gt;"CM")*($H1857:$P1857))</f>
        <v>99.13000000000001</v>
      </c>
      <c r="AA1857" s="135">
        <f t="array" ref="AA1857">SUM(($D1857=AA$25)*($G1857="CM")*(H1857+I1857+J1857+K1857+L1857+N1857))</f>
        <v>0</v>
      </c>
      <c r="AB1857" s="135">
        <f t="array" ref="AB1857">SUM(($D1857=AA$25)*($G1857&lt;&gt;"CM")*(H1857+I1857+J1857+K1857+L1857+N1857))</f>
        <v>0</v>
      </c>
    </row>
    <row r="1858" spans="1:28" ht="15.75" thickBot="1" x14ac:dyDescent="0.3">
      <c r="A1858" s="18" t="s">
        <v>22</v>
      </c>
      <c r="B1858" s="18" t="s">
        <v>22</v>
      </c>
      <c r="C1858" s="18" t="s">
        <v>237</v>
      </c>
      <c r="D1858" s="27" t="s">
        <v>271</v>
      </c>
      <c r="E1858" s="18" t="s">
        <v>238</v>
      </c>
      <c r="F1858" s="19">
        <v>42824</v>
      </c>
      <c r="G1858" s="27" t="s">
        <v>274</v>
      </c>
      <c r="H1858" s="21"/>
      <c r="I1858" s="21"/>
      <c r="J1858" s="23">
        <v>853.06</v>
      </c>
      <c r="K1858" s="21"/>
      <c r="L1858" s="21"/>
      <c r="M1858" s="21"/>
      <c r="N1858" s="21"/>
      <c r="O1858" s="23">
        <v>1.48</v>
      </c>
      <c r="P1858" s="23">
        <v>-3.05</v>
      </c>
      <c r="Q1858" s="28">
        <f t="shared" si="58"/>
        <v>-1.5699999999999998</v>
      </c>
      <c r="R1858" s="23">
        <v>46.36</v>
      </c>
      <c r="S1858" s="21"/>
      <c r="T1858" s="28">
        <f t="shared" si="59"/>
        <v>46.36</v>
      </c>
      <c r="U1858" s="21"/>
      <c r="W1858" s="135">
        <f t="array" ref="W1858">SUM(($D1858=W$25)*($G1858="CM")*($H1858:$P1858))</f>
        <v>0</v>
      </c>
      <c r="X1858" s="135">
        <f t="array" ref="X1858">SUM(($D1858=W$25)*($G1858&lt;&gt;"CM")*($H1858:$P1858))</f>
        <v>851.49</v>
      </c>
      <c r="AA1858" s="135">
        <f t="array" ref="AA1858">SUM(($D1858=AA$25)*($G1858="CM")*(H1858+I1858+J1858+K1858+L1858+N1858))</f>
        <v>0</v>
      </c>
      <c r="AB1858" s="135">
        <f t="array" ref="AB1858">SUM(($D1858=AA$25)*($G1858&lt;&gt;"CM")*(H1858+I1858+J1858+K1858+L1858+N1858))</f>
        <v>0</v>
      </c>
    </row>
    <row r="1859" spans="1:28" ht="15.75" thickBot="1" x14ac:dyDescent="0.3">
      <c r="A1859" s="18" t="s">
        <v>22</v>
      </c>
      <c r="B1859" s="18" t="s">
        <v>22</v>
      </c>
      <c r="C1859" s="18" t="s">
        <v>237</v>
      </c>
      <c r="D1859" s="27" t="s">
        <v>271</v>
      </c>
      <c r="E1859" s="18" t="s">
        <v>238</v>
      </c>
      <c r="F1859" s="19">
        <v>42825</v>
      </c>
      <c r="G1859" s="27" t="s">
        <v>274</v>
      </c>
      <c r="H1859" s="20"/>
      <c r="I1859" s="20"/>
      <c r="J1859" s="22">
        <v>306.62</v>
      </c>
      <c r="K1859" s="20"/>
      <c r="L1859" s="20"/>
      <c r="M1859" s="20"/>
      <c r="N1859" s="20"/>
      <c r="O1859" s="22">
        <v>0.52</v>
      </c>
      <c r="P1859" s="22">
        <v>-1.1000000000000001</v>
      </c>
      <c r="Q1859" s="28">
        <f t="shared" si="58"/>
        <v>-0.58000000000000007</v>
      </c>
      <c r="R1859" s="22">
        <v>16.670000000000002</v>
      </c>
      <c r="S1859" s="20"/>
      <c r="T1859" s="28">
        <f t="shared" si="59"/>
        <v>16.670000000000002</v>
      </c>
      <c r="U1859" s="20"/>
      <c r="W1859" s="135">
        <f t="array" ref="W1859">SUM(($D1859=W$25)*($G1859="CM")*($H1859:$P1859))</f>
        <v>0</v>
      </c>
      <c r="X1859" s="135">
        <f t="array" ref="X1859">SUM(($D1859=W$25)*($G1859&lt;&gt;"CM")*($H1859:$P1859))</f>
        <v>306.03999999999996</v>
      </c>
      <c r="AA1859" s="135">
        <f t="array" ref="AA1859">SUM(($D1859=AA$25)*($G1859="CM")*(H1859+I1859+J1859+K1859+L1859+N1859))</f>
        <v>0</v>
      </c>
      <c r="AB1859" s="135">
        <f t="array" ref="AB1859">SUM(($D1859=AA$25)*($G1859&lt;&gt;"CM")*(H1859+I1859+J1859+K1859+L1859+N1859))</f>
        <v>0</v>
      </c>
    </row>
    <row r="1860" spans="1:28" ht="15.75" thickBot="1" x14ac:dyDescent="0.3">
      <c r="A1860" s="18" t="s">
        <v>22</v>
      </c>
      <c r="B1860" s="18" t="s">
        <v>22</v>
      </c>
      <c r="C1860" s="18" t="s">
        <v>237</v>
      </c>
      <c r="D1860" s="27" t="s">
        <v>271</v>
      </c>
      <c r="E1860" s="18" t="s">
        <v>238</v>
      </c>
      <c r="F1860" s="19">
        <v>42827</v>
      </c>
      <c r="G1860" s="27" t="s">
        <v>273</v>
      </c>
      <c r="H1860" s="21"/>
      <c r="I1860" s="21"/>
      <c r="J1860" s="23">
        <v>50.98</v>
      </c>
      <c r="K1860" s="21"/>
      <c r="L1860" s="21"/>
      <c r="M1860" s="21"/>
      <c r="N1860" s="21"/>
      <c r="O1860" s="23">
        <v>-0.78</v>
      </c>
      <c r="P1860" s="23">
        <v>-0.05</v>
      </c>
      <c r="Q1860" s="28">
        <f t="shared" si="58"/>
        <v>-0.83000000000000007</v>
      </c>
      <c r="R1860" s="23">
        <v>3.32</v>
      </c>
      <c r="S1860" s="21"/>
      <c r="T1860" s="28">
        <f t="shared" si="59"/>
        <v>3.32</v>
      </c>
      <c r="U1860" s="21"/>
      <c r="W1860" s="135">
        <f t="array" ref="W1860">SUM(($D1860=W$25)*($G1860="CM")*($H1860:$P1860))</f>
        <v>50.15</v>
      </c>
      <c r="X1860" s="135">
        <f t="array" ref="X1860">SUM(($D1860=W$25)*($G1860&lt;&gt;"CM")*($H1860:$P1860))</f>
        <v>0</v>
      </c>
      <c r="AA1860" s="135">
        <f t="array" ref="AA1860">SUM(($D1860=AA$25)*($G1860="CM")*(H1860+I1860+J1860+K1860+L1860+N1860))</f>
        <v>0</v>
      </c>
      <c r="AB1860" s="135">
        <f t="array" ref="AB1860">SUM(($D1860=AA$25)*($G1860&lt;&gt;"CM")*(H1860+I1860+J1860+K1860+L1860+N1860))</f>
        <v>0</v>
      </c>
    </row>
    <row r="1861" spans="1:28" ht="15.75" thickBot="1" x14ac:dyDescent="0.3">
      <c r="A1861" s="18" t="s">
        <v>22</v>
      </c>
      <c r="B1861" s="18" t="s">
        <v>22</v>
      </c>
      <c r="C1861" s="18" t="s">
        <v>237</v>
      </c>
      <c r="D1861" s="27" t="s">
        <v>271</v>
      </c>
      <c r="E1861" s="18" t="s">
        <v>238</v>
      </c>
      <c r="F1861" s="19">
        <v>42828</v>
      </c>
      <c r="G1861" s="27" t="s">
        <v>273</v>
      </c>
      <c r="H1861" s="20"/>
      <c r="I1861" s="20"/>
      <c r="J1861" s="22">
        <v>14336.08</v>
      </c>
      <c r="K1861" s="20"/>
      <c r="L1861" s="20"/>
      <c r="M1861" s="20"/>
      <c r="N1861" s="20"/>
      <c r="O1861" s="22">
        <v>-226.3</v>
      </c>
      <c r="P1861" s="22">
        <v>-17.03</v>
      </c>
      <c r="Q1861" s="28">
        <f t="shared" si="58"/>
        <v>-243.33</v>
      </c>
      <c r="R1861" s="22">
        <v>934.71</v>
      </c>
      <c r="S1861" s="20"/>
      <c r="T1861" s="28">
        <f t="shared" si="59"/>
        <v>934.71</v>
      </c>
      <c r="U1861" s="20"/>
      <c r="W1861" s="135">
        <f t="array" ref="W1861">SUM(($D1861=W$25)*($G1861="CM")*($H1861:$P1861))</f>
        <v>14092.75</v>
      </c>
      <c r="X1861" s="135">
        <f t="array" ref="X1861">SUM(($D1861=W$25)*($G1861&lt;&gt;"CM")*($H1861:$P1861))</f>
        <v>0</v>
      </c>
      <c r="AA1861" s="135">
        <f t="array" ref="AA1861">SUM(($D1861=AA$25)*($G1861="CM")*(H1861+I1861+J1861+K1861+L1861+N1861))</f>
        <v>0</v>
      </c>
      <c r="AB1861" s="135">
        <f t="array" ref="AB1861">SUM(($D1861=AA$25)*($G1861&lt;&gt;"CM")*(H1861+I1861+J1861+K1861+L1861+N1861))</f>
        <v>0</v>
      </c>
    </row>
    <row r="1862" spans="1:28" ht="15.75" thickBot="1" x14ac:dyDescent="0.3">
      <c r="A1862" s="18" t="s">
        <v>22</v>
      </c>
      <c r="B1862" s="18" t="s">
        <v>22</v>
      </c>
      <c r="C1862" s="18" t="s">
        <v>237</v>
      </c>
      <c r="D1862" s="27" t="s">
        <v>271</v>
      </c>
      <c r="E1862" s="18" t="s">
        <v>238</v>
      </c>
      <c r="F1862" s="19">
        <v>42829</v>
      </c>
      <c r="G1862" s="27" t="s">
        <v>273</v>
      </c>
      <c r="H1862" s="21"/>
      <c r="I1862" s="21"/>
      <c r="J1862" s="23">
        <v>8576.8799999999992</v>
      </c>
      <c r="K1862" s="21"/>
      <c r="L1862" s="21"/>
      <c r="M1862" s="21"/>
      <c r="N1862" s="21"/>
      <c r="O1862" s="23">
        <v>-135.38999999999999</v>
      </c>
      <c r="P1862" s="23">
        <v>-10.07</v>
      </c>
      <c r="Q1862" s="28">
        <f t="shared" si="58"/>
        <v>-145.45999999999998</v>
      </c>
      <c r="R1862" s="23">
        <v>559.17999999999995</v>
      </c>
      <c r="S1862" s="21"/>
      <c r="T1862" s="28">
        <f t="shared" si="59"/>
        <v>559.17999999999995</v>
      </c>
      <c r="U1862" s="21"/>
      <c r="W1862" s="135">
        <f t="array" ref="W1862">SUM(($D1862=W$25)*($G1862="CM")*($H1862:$P1862))</f>
        <v>8431.42</v>
      </c>
      <c r="X1862" s="135">
        <f t="array" ref="X1862">SUM(($D1862=W$25)*($G1862&lt;&gt;"CM")*($H1862:$P1862))</f>
        <v>0</v>
      </c>
      <c r="AA1862" s="135">
        <f t="array" ref="AA1862">SUM(($D1862=AA$25)*($G1862="CM")*(H1862+I1862+J1862+K1862+L1862+N1862))</f>
        <v>0</v>
      </c>
      <c r="AB1862" s="135">
        <f t="array" ref="AB1862">SUM(($D1862=AA$25)*($G1862&lt;&gt;"CM")*(H1862+I1862+J1862+K1862+L1862+N1862))</f>
        <v>0</v>
      </c>
    </row>
    <row r="1863" spans="1:28" ht="15.75" thickBot="1" x14ac:dyDescent="0.3">
      <c r="A1863" s="18" t="s">
        <v>22</v>
      </c>
      <c r="B1863" s="18" t="s">
        <v>22</v>
      </c>
      <c r="C1863" s="18" t="s">
        <v>237</v>
      </c>
      <c r="D1863" s="27" t="s">
        <v>271</v>
      </c>
      <c r="E1863" s="18" t="s">
        <v>238</v>
      </c>
      <c r="F1863" s="19">
        <v>42830</v>
      </c>
      <c r="G1863" s="27" t="s">
        <v>273</v>
      </c>
      <c r="H1863" s="20"/>
      <c r="I1863" s="20"/>
      <c r="J1863" s="22">
        <v>10083.36</v>
      </c>
      <c r="K1863" s="20"/>
      <c r="L1863" s="20"/>
      <c r="M1863" s="20"/>
      <c r="N1863" s="20"/>
      <c r="O1863" s="22">
        <v>-167.92</v>
      </c>
      <c r="P1863" s="22">
        <v>-13.37</v>
      </c>
      <c r="Q1863" s="28">
        <f t="shared" si="58"/>
        <v>-181.29</v>
      </c>
      <c r="R1863" s="22">
        <v>656.99</v>
      </c>
      <c r="S1863" s="20"/>
      <c r="T1863" s="28">
        <f t="shared" si="59"/>
        <v>656.99</v>
      </c>
      <c r="U1863" s="20"/>
      <c r="W1863" s="135">
        <f t="array" ref="W1863">SUM(($D1863=W$25)*($G1863="CM")*($H1863:$P1863))</f>
        <v>9902.07</v>
      </c>
      <c r="X1863" s="135">
        <f t="array" ref="X1863">SUM(($D1863=W$25)*($G1863&lt;&gt;"CM")*($H1863:$P1863))</f>
        <v>0</v>
      </c>
      <c r="AA1863" s="135">
        <f t="array" ref="AA1863">SUM(($D1863=AA$25)*($G1863="CM")*(H1863+I1863+J1863+K1863+L1863+N1863))</f>
        <v>0</v>
      </c>
      <c r="AB1863" s="135">
        <f t="array" ref="AB1863">SUM(($D1863=AA$25)*($G1863&lt;&gt;"CM")*(H1863+I1863+J1863+K1863+L1863+N1863))</f>
        <v>0</v>
      </c>
    </row>
    <row r="1864" spans="1:28" ht="15.75" thickBot="1" x14ac:dyDescent="0.3">
      <c r="A1864" s="18" t="s">
        <v>22</v>
      </c>
      <c r="B1864" s="18" t="s">
        <v>22</v>
      </c>
      <c r="C1864" s="18" t="s">
        <v>237</v>
      </c>
      <c r="D1864" s="27" t="s">
        <v>271</v>
      </c>
      <c r="E1864" s="18" t="s">
        <v>238</v>
      </c>
      <c r="F1864" s="19">
        <v>42831</v>
      </c>
      <c r="G1864" s="27" t="s">
        <v>273</v>
      </c>
      <c r="H1864" s="21"/>
      <c r="I1864" s="21"/>
      <c r="J1864" s="23">
        <v>19446.64</v>
      </c>
      <c r="K1864" s="21"/>
      <c r="L1864" s="21"/>
      <c r="M1864" s="21"/>
      <c r="N1864" s="21"/>
      <c r="O1864" s="23">
        <v>-301.39999999999998</v>
      </c>
      <c r="P1864" s="23">
        <v>-22.85</v>
      </c>
      <c r="Q1864" s="28">
        <f t="shared" si="58"/>
        <v>-324.25</v>
      </c>
      <c r="R1864" s="23">
        <v>1267.99</v>
      </c>
      <c r="S1864" s="21"/>
      <c r="T1864" s="28">
        <f t="shared" si="59"/>
        <v>1267.99</v>
      </c>
      <c r="U1864" s="21"/>
      <c r="W1864" s="135">
        <f t="array" ref="W1864">SUM(($D1864=W$25)*($G1864="CM")*($H1864:$P1864))</f>
        <v>19122.39</v>
      </c>
      <c r="X1864" s="135">
        <f t="array" ref="X1864">SUM(($D1864=W$25)*($G1864&lt;&gt;"CM")*($H1864:$P1864))</f>
        <v>0</v>
      </c>
      <c r="AA1864" s="135">
        <f t="array" ref="AA1864">SUM(($D1864=AA$25)*($G1864="CM")*(H1864+I1864+J1864+K1864+L1864+N1864))</f>
        <v>0</v>
      </c>
      <c r="AB1864" s="135">
        <f t="array" ref="AB1864">SUM(($D1864=AA$25)*($G1864&lt;&gt;"CM")*(H1864+I1864+J1864+K1864+L1864+N1864))</f>
        <v>0</v>
      </c>
    </row>
    <row r="1865" spans="1:28" ht="15.75" thickBot="1" x14ac:dyDescent="0.3">
      <c r="A1865" s="18" t="s">
        <v>22</v>
      </c>
      <c r="B1865" s="18" t="s">
        <v>22</v>
      </c>
      <c r="C1865" s="18" t="s">
        <v>237</v>
      </c>
      <c r="D1865" s="27" t="s">
        <v>271</v>
      </c>
      <c r="E1865" s="18" t="s">
        <v>238</v>
      </c>
      <c r="F1865" s="19">
        <v>42832</v>
      </c>
      <c r="G1865" s="27" t="s">
        <v>273</v>
      </c>
      <c r="H1865" s="20"/>
      <c r="I1865" s="20"/>
      <c r="J1865" s="22">
        <v>21435.74</v>
      </c>
      <c r="K1865" s="20"/>
      <c r="L1865" s="20"/>
      <c r="M1865" s="20"/>
      <c r="N1865" s="20"/>
      <c r="O1865" s="22">
        <v>-330.57</v>
      </c>
      <c r="P1865" s="22">
        <v>-25.11</v>
      </c>
      <c r="Q1865" s="28">
        <f t="shared" si="58"/>
        <v>-355.68</v>
      </c>
      <c r="R1865" s="22">
        <v>1397.71</v>
      </c>
      <c r="S1865" s="20"/>
      <c r="T1865" s="28">
        <f t="shared" si="59"/>
        <v>1397.71</v>
      </c>
      <c r="U1865" s="20"/>
      <c r="W1865" s="135">
        <f t="array" ref="W1865">SUM(($D1865=W$25)*($G1865="CM")*($H1865:$P1865))</f>
        <v>21080.06</v>
      </c>
      <c r="X1865" s="135">
        <f t="array" ref="X1865">SUM(($D1865=W$25)*($G1865&lt;&gt;"CM")*($H1865:$P1865))</f>
        <v>0</v>
      </c>
      <c r="AA1865" s="135">
        <f t="array" ref="AA1865">SUM(($D1865=AA$25)*($G1865="CM")*(H1865+I1865+J1865+K1865+L1865+N1865))</f>
        <v>0</v>
      </c>
      <c r="AB1865" s="135">
        <f t="array" ref="AB1865">SUM(($D1865=AA$25)*($G1865&lt;&gt;"CM")*(H1865+I1865+J1865+K1865+L1865+N1865))</f>
        <v>0</v>
      </c>
    </row>
    <row r="1866" spans="1:28" ht="15.75" thickBot="1" x14ac:dyDescent="0.3">
      <c r="A1866" s="18" t="s">
        <v>22</v>
      </c>
      <c r="B1866" s="18" t="s">
        <v>22</v>
      </c>
      <c r="C1866" s="18" t="s">
        <v>237</v>
      </c>
      <c r="D1866" s="27" t="s">
        <v>271</v>
      </c>
      <c r="E1866" s="18" t="s">
        <v>238</v>
      </c>
      <c r="F1866" s="19">
        <v>42833</v>
      </c>
      <c r="G1866" s="27" t="s">
        <v>273</v>
      </c>
      <c r="H1866" s="21"/>
      <c r="I1866" s="21"/>
      <c r="J1866" s="23">
        <v>12809.84</v>
      </c>
      <c r="K1866" s="21"/>
      <c r="L1866" s="21"/>
      <c r="M1866" s="21"/>
      <c r="N1866" s="21"/>
      <c r="O1866" s="23">
        <v>-199.27</v>
      </c>
      <c r="P1866" s="23">
        <v>-15.09</v>
      </c>
      <c r="Q1866" s="28">
        <f t="shared" si="58"/>
        <v>-214.36</v>
      </c>
      <c r="R1866" s="23">
        <v>835.22</v>
      </c>
      <c r="S1866" s="21"/>
      <c r="T1866" s="28">
        <f t="shared" si="59"/>
        <v>835.22</v>
      </c>
      <c r="U1866" s="21"/>
      <c r="W1866" s="135">
        <f t="array" ref="W1866">SUM(($D1866=W$25)*($G1866="CM")*($H1866:$P1866))</f>
        <v>12595.48</v>
      </c>
      <c r="X1866" s="135">
        <f t="array" ref="X1866">SUM(($D1866=W$25)*($G1866&lt;&gt;"CM")*($H1866:$P1866))</f>
        <v>0</v>
      </c>
      <c r="AA1866" s="135">
        <f t="array" ref="AA1866">SUM(($D1866=AA$25)*($G1866="CM")*(H1866+I1866+J1866+K1866+L1866+N1866))</f>
        <v>0</v>
      </c>
      <c r="AB1866" s="135">
        <f t="array" ref="AB1866">SUM(($D1866=AA$25)*($G1866&lt;&gt;"CM")*(H1866+I1866+J1866+K1866+L1866+N1866))</f>
        <v>0</v>
      </c>
    </row>
    <row r="1867" spans="1:28" ht="15.75" thickBot="1" x14ac:dyDescent="0.3">
      <c r="A1867" s="18" t="s">
        <v>22</v>
      </c>
      <c r="B1867" s="18" t="s">
        <v>22</v>
      </c>
      <c r="C1867" s="18" t="s">
        <v>237</v>
      </c>
      <c r="D1867" s="27" t="s">
        <v>271</v>
      </c>
      <c r="E1867" s="18" t="s">
        <v>238</v>
      </c>
      <c r="F1867" s="19">
        <v>42834</v>
      </c>
      <c r="G1867" s="27" t="s">
        <v>273</v>
      </c>
      <c r="H1867" s="20"/>
      <c r="I1867" s="20"/>
      <c r="J1867" s="22">
        <v>31084.799999999999</v>
      </c>
      <c r="K1867" s="20"/>
      <c r="L1867" s="20"/>
      <c r="M1867" s="20"/>
      <c r="N1867" s="20"/>
      <c r="O1867" s="22">
        <v>-476.35</v>
      </c>
      <c r="P1867" s="22">
        <v>-36.22</v>
      </c>
      <c r="Q1867" s="28">
        <f t="shared" si="58"/>
        <v>-512.57000000000005</v>
      </c>
      <c r="R1867" s="22">
        <v>2026.9</v>
      </c>
      <c r="S1867" s="20"/>
      <c r="T1867" s="28">
        <f t="shared" si="59"/>
        <v>2026.9</v>
      </c>
      <c r="U1867" s="20"/>
      <c r="W1867" s="135">
        <f t="array" ref="W1867">SUM(($D1867=W$25)*($G1867="CM")*($H1867:$P1867))</f>
        <v>30572.23</v>
      </c>
      <c r="X1867" s="135">
        <f t="array" ref="X1867">SUM(($D1867=W$25)*($G1867&lt;&gt;"CM")*($H1867:$P1867))</f>
        <v>0</v>
      </c>
      <c r="AA1867" s="135">
        <f t="array" ref="AA1867">SUM(($D1867=AA$25)*($G1867="CM")*(H1867+I1867+J1867+K1867+L1867+N1867))</f>
        <v>0</v>
      </c>
      <c r="AB1867" s="135">
        <f t="array" ref="AB1867">SUM(($D1867=AA$25)*($G1867&lt;&gt;"CM")*(H1867+I1867+J1867+K1867+L1867+N1867))</f>
        <v>0</v>
      </c>
    </row>
    <row r="1868" spans="1:28" ht="15.75" thickBot="1" x14ac:dyDescent="0.3">
      <c r="A1868" s="18" t="s">
        <v>22</v>
      </c>
      <c r="B1868" s="18" t="s">
        <v>22</v>
      </c>
      <c r="C1868" s="18" t="s">
        <v>237</v>
      </c>
      <c r="D1868" s="27" t="s">
        <v>271</v>
      </c>
      <c r="E1868" s="18" t="s">
        <v>238</v>
      </c>
      <c r="F1868" s="19">
        <v>42835</v>
      </c>
      <c r="G1868" s="27" t="s">
        <v>273</v>
      </c>
      <c r="H1868" s="21"/>
      <c r="I1868" s="21"/>
      <c r="J1868" s="23">
        <v>5705.76</v>
      </c>
      <c r="K1868" s="21"/>
      <c r="L1868" s="21"/>
      <c r="M1868" s="21"/>
      <c r="N1868" s="21"/>
      <c r="O1868" s="23">
        <v>-92.78</v>
      </c>
      <c r="P1868" s="23">
        <v>-7.52</v>
      </c>
      <c r="Q1868" s="28">
        <f t="shared" si="58"/>
        <v>-100.3</v>
      </c>
      <c r="R1868" s="23">
        <v>371.75</v>
      </c>
      <c r="S1868" s="21"/>
      <c r="T1868" s="28">
        <f t="shared" si="59"/>
        <v>371.75</v>
      </c>
      <c r="U1868" s="21"/>
      <c r="W1868" s="135">
        <f t="array" ref="W1868">SUM(($D1868=W$25)*($G1868="CM")*($H1868:$P1868))</f>
        <v>5605.46</v>
      </c>
      <c r="X1868" s="135">
        <f t="array" ref="X1868">SUM(($D1868=W$25)*($G1868&lt;&gt;"CM")*($H1868:$P1868))</f>
        <v>0</v>
      </c>
      <c r="AA1868" s="135">
        <f t="array" ref="AA1868">SUM(($D1868=AA$25)*($G1868="CM")*(H1868+I1868+J1868+K1868+L1868+N1868))</f>
        <v>0</v>
      </c>
      <c r="AB1868" s="135">
        <f t="array" ref="AB1868">SUM(($D1868=AA$25)*($G1868&lt;&gt;"CM")*(H1868+I1868+J1868+K1868+L1868+N1868))</f>
        <v>0</v>
      </c>
    </row>
    <row r="1869" spans="1:28" ht="15.75" thickBot="1" x14ac:dyDescent="0.3">
      <c r="A1869" s="18" t="s">
        <v>22</v>
      </c>
      <c r="B1869" s="18" t="s">
        <v>22</v>
      </c>
      <c r="C1869" s="18" t="s">
        <v>237</v>
      </c>
      <c r="D1869" s="27" t="s">
        <v>271</v>
      </c>
      <c r="E1869" s="18" t="s">
        <v>238</v>
      </c>
      <c r="F1869" s="19">
        <v>42836</v>
      </c>
      <c r="G1869" s="27" t="s">
        <v>273</v>
      </c>
      <c r="H1869" s="20"/>
      <c r="I1869" s="20"/>
      <c r="J1869" s="22">
        <v>9684.83</v>
      </c>
      <c r="K1869" s="20"/>
      <c r="L1869" s="20"/>
      <c r="M1869" s="20"/>
      <c r="N1869" s="20"/>
      <c r="O1869" s="22">
        <v>-147.84</v>
      </c>
      <c r="P1869" s="22">
        <v>-11.17</v>
      </c>
      <c r="Q1869" s="28">
        <f t="shared" si="58"/>
        <v>-159.01</v>
      </c>
      <c r="R1869" s="22">
        <v>631.6</v>
      </c>
      <c r="S1869" s="20"/>
      <c r="T1869" s="28">
        <f t="shared" si="59"/>
        <v>631.6</v>
      </c>
      <c r="U1869" s="20"/>
      <c r="W1869" s="135">
        <f t="array" ref="W1869">SUM(($D1869=W$25)*($G1869="CM")*($H1869:$P1869))</f>
        <v>9525.82</v>
      </c>
      <c r="X1869" s="135">
        <f t="array" ref="X1869">SUM(($D1869=W$25)*($G1869&lt;&gt;"CM")*($H1869:$P1869))</f>
        <v>0</v>
      </c>
      <c r="AA1869" s="135">
        <f t="array" ref="AA1869">SUM(($D1869=AA$25)*($G1869="CM")*(H1869+I1869+J1869+K1869+L1869+N1869))</f>
        <v>0</v>
      </c>
      <c r="AB1869" s="135">
        <f t="array" ref="AB1869">SUM(($D1869=AA$25)*($G1869&lt;&gt;"CM")*(H1869+I1869+J1869+K1869+L1869+N1869))</f>
        <v>0</v>
      </c>
    </row>
    <row r="1870" spans="1:28" ht="15.75" thickBot="1" x14ac:dyDescent="0.3">
      <c r="A1870" s="18" t="s">
        <v>22</v>
      </c>
      <c r="B1870" s="18" t="s">
        <v>22</v>
      </c>
      <c r="C1870" s="18" t="s">
        <v>237</v>
      </c>
      <c r="D1870" s="27" t="s">
        <v>271</v>
      </c>
      <c r="E1870" s="18" t="s">
        <v>238</v>
      </c>
      <c r="F1870" s="19">
        <v>42837</v>
      </c>
      <c r="G1870" s="27" t="s">
        <v>273</v>
      </c>
      <c r="H1870" s="21"/>
      <c r="I1870" s="21"/>
      <c r="J1870" s="23">
        <v>5880.25</v>
      </c>
      <c r="K1870" s="21"/>
      <c r="L1870" s="21"/>
      <c r="M1870" s="21"/>
      <c r="N1870" s="21"/>
      <c r="O1870" s="23">
        <v>-89.13</v>
      </c>
      <c r="P1870" s="23">
        <v>-6.69</v>
      </c>
      <c r="Q1870" s="28">
        <f t="shared" si="58"/>
        <v>-95.82</v>
      </c>
      <c r="R1870" s="23">
        <v>383.47</v>
      </c>
      <c r="S1870" s="21"/>
      <c r="T1870" s="28">
        <f t="shared" si="59"/>
        <v>383.47</v>
      </c>
      <c r="U1870" s="21"/>
      <c r="W1870" s="135">
        <f t="array" ref="W1870">SUM(($D1870=W$25)*($G1870="CM")*($H1870:$P1870))</f>
        <v>5784.43</v>
      </c>
      <c r="X1870" s="135">
        <f t="array" ref="X1870">SUM(($D1870=W$25)*($G1870&lt;&gt;"CM")*($H1870:$P1870))</f>
        <v>0</v>
      </c>
      <c r="AA1870" s="135">
        <f t="array" ref="AA1870">SUM(($D1870=AA$25)*($G1870="CM")*(H1870+I1870+J1870+K1870+L1870+N1870))</f>
        <v>0</v>
      </c>
      <c r="AB1870" s="135">
        <f t="array" ref="AB1870">SUM(($D1870=AA$25)*($G1870&lt;&gt;"CM")*(H1870+I1870+J1870+K1870+L1870+N1870))</f>
        <v>0</v>
      </c>
    </row>
    <row r="1871" spans="1:28" ht="15.75" thickBot="1" x14ac:dyDescent="0.3">
      <c r="A1871" s="18" t="s">
        <v>22</v>
      </c>
      <c r="B1871" s="18" t="s">
        <v>22</v>
      </c>
      <c r="C1871" s="18" t="s">
        <v>237</v>
      </c>
      <c r="D1871" s="27" t="s">
        <v>271</v>
      </c>
      <c r="E1871" s="18" t="s">
        <v>238</v>
      </c>
      <c r="F1871" s="19">
        <v>42838</v>
      </c>
      <c r="G1871" s="27" t="s">
        <v>273</v>
      </c>
      <c r="H1871" s="20"/>
      <c r="I1871" s="20"/>
      <c r="J1871" s="22">
        <v>9262.42</v>
      </c>
      <c r="K1871" s="20"/>
      <c r="L1871" s="20"/>
      <c r="M1871" s="20"/>
      <c r="N1871" s="20"/>
      <c r="O1871" s="22">
        <v>-140.88999999999999</v>
      </c>
      <c r="P1871" s="22">
        <v>-10.65</v>
      </c>
      <c r="Q1871" s="28">
        <f t="shared" si="58"/>
        <v>-151.54</v>
      </c>
      <c r="R1871" s="22">
        <v>604.07000000000005</v>
      </c>
      <c r="S1871" s="20"/>
      <c r="T1871" s="28">
        <f t="shared" si="59"/>
        <v>604.07000000000005</v>
      </c>
      <c r="U1871" s="20"/>
      <c r="W1871" s="135">
        <f t="array" ref="W1871">SUM(($D1871=W$25)*($G1871="CM")*($H1871:$P1871))</f>
        <v>9110.880000000001</v>
      </c>
      <c r="X1871" s="135">
        <f t="array" ref="X1871">SUM(($D1871=W$25)*($G1871&lt;&gt;"CM")*($H1871:$P1871))</f>
        <v>0</v>
      </c>
      <c r="AA1871" s="135">
        <f t="array" ref="AA1871">SUM(($D1871=AA$25)*($G1871="CM")*(H1871+I1871+J1871+K1871+L1871+N1871))</f>
        <v>0</v>
      </c>
      <c r="AB1871" s="135">
        <f t="array" ref="AB1871">SUM(($D1871=AA$25)*($G1871&lt;&gt;"CM")*(H1871+I1871+J1871+K1871+L1871+N1871))</f>
        <v>0</v>
      </c>
    </row>
    <row r="1872" spans="1:28" ht="15.75" thickBot="1" x14ac:dyDescent="0.3">
      <c r="A1872" s="18" t="s">
        <v>22</v>
      </c>
      <c r="B1872" s="18" t="s">
        <v>22</v>
      </c>
      <c r="C1872" s="18" t="s">
        <v>237</v>
      </c>
      <c r="D1872" s="27" t="s">
        <v>271</v>
      </c>
      <c r="E1872" s="18" t="s">
        <v>238</v>
      </c>
      <c r="F1872" s="19">
        <v>42839</v>
      </c>
      <c r="G1872" s="27" t="s">
        <v>273</v>
      </c>
      <c r="H1872" s="21"/>
      <c r="I1872" s="21"/>
      <c r="J1872" s="23">
        <v>9544.15</v>
      </c>
      <c r="K1872" s="21"/>
      <c r="L1872" s="21"/>
      <c r="M1872" s="21"/>
      <c r="N1872" s="21"/>
      <c r="O1872" s="23">
        <v>-157.4</v>
      </c>
      <c r="P1872" s="23">
        <v>-12.48</v>
      </c>
      <c r="Q1872" s="28">
        <f t="shared" si="58"/>
        <v>-169.88</v>
      </c>
      <c r="R1872" s="23">
        <v>621.72</v>
      </c>
      <c r="S1872" s="21"/>
      <c r="T1872" s="28">
        <f t="shared" si="59"/>
        <v>621.72</v>
      </c>
      <c r="U1872" s="21"/>
      <c r="W1872" s="135">
        <f t="array" ref="W1872">SUM(($D1872=W$25)*($G1872="CM")*($H1872:$P1872))</f>
        <v>9374.27</v>
      </c>
      <c r="X1872" s="135">
        <f t="array" ref="X1872">SUM(($D1872=W$25)*($G1872&lt;&gt;"CM")*($H1872:$P1872))</f>
        <v>0</v>
      </c>
      <c r="AA1872" s="135">
        <f t="array" ref="AA1872">SUM(($D1872=AA$25)*($G1872="CM")*(H1872+I1872+J1872+K1872+L1872+N1872))</f>
        <v>0</v>
      </c>
      <c r="AB1872" s="135">
        <f t="array" ref="AB1872">SUM(($D1872=AA$25)*($G1872&lt;&gt;"CM")*(H1872+I1872+J1872+K1872+L1872+N1872))</f>
        <v>0</v>
      </c>
    </row>
    <row r="1873" spans="1:28" ht="15.75" thickBot="1" x14ac:dyDescent="0.3">
      <c r="A1873" s="18" t="s">
        <v>22</v>
      </c>
      <c r="B1873" s="18" t="s">
        <v>22</v>
      </c>
      <c r="C1873" s="18" t="s">
        <v>237</v>
      </c>
      <c r="D1873" s="27" t="s">
        <v>271</v>
      </c>
      <c r="E1873" s="18" t="s">
        <v>238</v>
      </c>
      <c r="F1873" s="19">
        <v>42840</v>
      </c>
      <c r="G1873" s="27" t="s">
        <v>273</v>
      </c>
      <c r="H1873" s="20"/>
      <c r="I1873" s="20"/>
      <c r="J1873" s="22">
        <v>7034.96</v>
      </c>
      <c r="K1873" s="20"/>
      <c r="L1873" s="20"/>
      <c r="M1873" s="20"/>
      <c r="N1873" s="20"/>
      <c r="O1873" s="22">
        <v>-116.4</v>
      </c>
      <c r="P1873" s="22">
        <v>-9.42</v>
      </c>
      <c r="Q1873" s="28">
        <f t="shared" si="58"/>
        <v>-125.82000000000001</v>
      </c>
      <c r="R1873" s="22">
        <v>458.32</v>
      </c>
      <c r="S1873" s="20"/>
      <c r="T1873" s="28">
        <f t="shared" si="59"/>
        <v>458.32</v>
      </c>
      <c r="U1873" s="20"/>
      <c r="W1873" s="135">
        <f t="array" ref="W1873">SUM(($D1873=W$25)*($G1873="CM")*($H1873:$P1873))</f>
        <v>6909.14</v>
      </c>
      <c r="X1873" s="135">
        <f t="array" ref="X1873">SUM(($D1873=W$25)*($G1873&lt;&gt;"CM")*($H1873:$P1873))</f>
        <v>0</v>
      </c>
      <c r="AA1873" s="135">
        <f t="array" ref="AA1873">SUM(($D1873=AA$25)*($G1873="CM")*(H1873+I1873+J1873+K1873+L1873+N1873))</f>
        <v>0</v>
      </c>
      <c r="AB1873" s="135">
        <f t="array" ref="AB1873">SUM(($D1873=AA$25)*($G1873&lt;&gt;"CM")*(H1873+I1873+J1873+K1873+L1873+N1873))</f>
        <v>0</v>
      </c>
    </row>
    <row r="1874" spans="1:28" ht="15.75" thickBot="1" x14ac:dyDescent="0.3">
      <c r="A1874" s="18" t="s">
        <v>22</v>
      </c>
      <c r="B1874" s="18" t="s">
        <v>22</v>
      </c>
      <c r="C1874" s="18" t="s">
        <v>237</v>
      </c>
      <c r="D1874" s="27" t="s">
        <v>271</v>
      </c>
      <c r="E1874" s="18" t="s">
        <v>238</v>
      </c>
      <c r="F1874" s="19">
        <v>42841</v>
      </c>
      <c r="G1874" s="27" t="s">
        <v>273</v>
      </c>
      <c r="H1874" s="21"/>
      <c r="I1874" s="21"/>
      <c r="J1874" s="23">
        <v>8331.2000000000007</v>
      </c>
      <c r="K1874" s="21"/>
      <c r="L1874" s="21"/>
      <c r="M1874" s="21"/>
      <c r="N1874" s="21"/>
      <c r="O1874" s="23">
        <v>-127.27</v>
      </c>
      <c r="P1874" s="23">
        <v>-9.64</v>
      </c>
      <c r="Q1874" s="28">
        <f t="shared" si="58"/>
        <v>-136.91</v>
      </c>
      <c r="R1874" s="23">
        <v>543.26</v>
      </c>
      <c r="S1874" s="21"/>
      <c r="T1874" s="28">
        <f t="shared" si="59"/>
        <v>543.26</v>
      </c>
      <c r="U1874" s="21"/>
      <c r="W1874" s="135">
        <f t="array" ref="W1874">SUM(($D1874=W$25)*($G1874="CM")*($H1874:$P1874))</f>
        <v>8194.2900000000009</v>
      </c>
      <c r="X1874" s="135">
        <f t="array" ref="X1874">SUM(($D1874=W$25)*($G1874&lt;&gt;"CM")*($H1874:$P1874))</f>
        <v>0</v>
      </c>
      <c r="AA1874" s="135">
        <f t="array" ref="AA1874">SUM(($D1874=AA$25)*($G1874="CM")*(H1874+I1874+J1874+K1874+L1874+N1874))</f>
        <v>0</v>
      </c>
      <c r="AB1874" s="135">
        <f t="array" ref="AB1874">SUM(($D1874=AA$25)*($G1874&lt;&gt;"CM")*(H1874+I1874+J1874+K1874+L1874+N1874))</f>
        <v>0</v>
      </c>
    </row>
    <row r="1875" spans="1:28" ht="15.75" thickBot="1" x14ac:dyDescent="0.3">
      <c r="A1875" s="18" t="s">
        <v>22</v>
      </c>
      <c r="B1875" s="18" t="s">
        <v>22</v>
      </c>
      <c r="C1875" s="18" t="s">
        <v>237</v>
      </c>
      <c r="D1875" s="27" t="s">
        <v>271</v>
      </c>
      <c r="E1875" s="18" t="s">
        <v>238</v>
      </c>
      <c r="F1875" s="19">
        <v>42842</v>
      </c>
      <c r="G1875" s="27" t="s">
        <v>273</v>
      </c>
      <c r="H1875" s="20"/>
      <c r="I1875" s="20"/>
      <c r="J1875" s="22">
        <v>8552.17</v>
      </c>
      <c r="K1875" s="20"/>
      <c r="L1875" s="20"/>
      <c r="M1875" s="20"/>
      <c r="N1875" s="20"/>
      <c r="O1875" s="22">
        <v>-130.94999999999999</v>
      </c>
      <c r="P1875" s="22">
        <v>-9.82</v>
      </c>
      <c r="Q1875" s="28">
        <f t="shared" si="58"/>
        <v>-140.76999999999998</v>
      </c>
      <c r="R1875" s="22">
        <v>557.72</v>
      </c>
      <c r="S1875" s="20"/>
      <c r="T1875" s="28">
        <f t="shared" si="59"/>
        <v>557.72</v>
      </c>
      <c r="U1875" s="20"/>
      <c r="W1875" s="135">
        <f t="array" ref="W1875">SUM(($D1875=W$25)*($G1875="CM")*($H1875:$P1875))</f>
        <v>8411.4</v>
      </c>
      <c r="X1875" s="135">
        <f t="array" ref="X1875">SUM(($D1875=W$25)*($G1875&lt;&gt;"CM")*($H1875:$P1875))</f>
        <v>0</v>
      </c>
      <c r="AA1875" s="135">
        <f t="array" ref="AA1875">SUM(($D1875=AA$25)*($G1875="CM")*(H1875+I1875+J1875+K1875+L1875+N1875))</f>
        <v>0</v>
      </c>
      <c r="AB1875" s="135">
        <f t="array" ref="AB1875">SUM(($D1875=AA$25)*($G1875&lt;&gt;"CM")*(H1875+I1875+J1875+K1875+L1875+N1875))</f>
        <v>0</v>
      </c>
    </row>
    <row r="1876" spans="1:28" ht="15.75" thickBot="1" x14ac:dyDescent="0.3">
      <c r="A1876" s="18" t="s">
        <v>22</v>
      </c>
      <c r="B1876" s="18" t="s">
        <v>22</v>
      </c>
      <c r="C1876" s="18" t="s">
        <v>237</v>
      </c>
      <c r="D1876" s="27" t="s">
        <v>271</v>
      </c>
      <c r="E1876" s="18" t="s">
        <v>238</v>
      </c>
      <c r="F1876" s="19">
        <v>42843</v>
      </c>
      <c r="G1876" s="27" t="s">
        <v>273</v>
      </c>
      <c r="H1876" s="21"/>
      <c r="I1876" s="21"/>
      <c r="J1876" s="23">
        <v>13312.5</v>
      </c>
      <c r="K1876" s="21"/>
      <c r="L1876" s="21"/>
      <c r="M1876" s="21"/>
      <c r="N1876" s="21"/>
      <c r="O1876" s="23">
        <v>-204.5</v>
      </c>
      <c r="P1876" s="23">
        <v>-15.53</v>
      </c>
      <c r="Q1876" s="28">
        <f t="shared" si="58"/>
        <v>-220.03</v>
      </c>
      <c r="R1876" s="23">
        <v>868.13</v>
      </c>
      <c r="S1876" s="21"/>
      <c r="T1876" s="28">
        <f t="shared" si="59"/>
        <v>868.13</v>
      </c>
      <c r="U1876" s="21"/>
      <c r="W1876" s="135">
        <f t="array" ref="W1876">SUM(($D1876=W$25)*($G1876="CM")*($H1876:$P1876))</f>
        <v>13092.47</v>
      </c>
      <c r="X1876" s="135">
        <f t="array" ref="X1876">SUM(($D1876=W$25)*($G1876&lt;&gt;"CM")*($H1876:$P1876))</f>
        <v>0</v>
      </c>
      <c r="AA1876" s="135">
        <f t="array" ref="AA1876">SUM(($D1876=AA$25)*($G1876="CM")*(H1876+I1876+J1876+K1876+L1876+N1876))</f>
        <v>0</v>
      </c>
      <c r="AB1876" s="135">
        <f t="array" ref="AB1876">SUM(($D1876=AA$25)*($G1876&lt;&gt;"CM")*(H1876+I1876+J1876+K1876+L1876+N1876))</f>
        <v>0</v>
      </c>
    </row>
    <row r="1877" spans="1:28" ht="15.75" thickBot="1" x14ac:dyDescent="0.3">
      <c r="A1877" s="18" t="s">
        <v>22</v>
      </c>
      <c r="B1877" s="18" t="s">
        <v>22</v>
      </c>
      <c r="C1877" s="18" t="s">
        <v>237</v>
      </c>
      <c r="D1877" s="27" t="s">
        <v>271</v>
      </c>
      <c r="E1877" s="18" t="s">
        <v>238</v>
      </c>
      <c r="F1877" s="19">
        <v>42844</v>
      </c>
      <c r="G1877" s="27" t="s">
        <v>273</v>
      </c>
      <c r="H1877" s="20"/>
      <c r="I1877" s="20"/>
      <c r="J1877" s="22">
        <v>23619.5</v>
      </c>
      <c r="K1877" s="20"/>
      <c r="L1877" s="20"/>
      <c r="M1877" s="20"/>
      <c r="N1877" s="20"/>
      <c r="O1877" s="22">
        <v>-382.57</v>
      </c>
      <c r="P1877" s="22">
        <v>-28.2</v>
      </c>
      <c r="Q1877" s="28">
        <f t="shared" si="58"/>
        <v>-410.77</v>
      </c>
      <c r="R1877" s="22">
        <v>1539.31</v>
      </c>
      <c r="S1877" s="20"/>
      <c r="T1877" s="28">
        <f t="shared" si="59"/>
        <v>1539.31</v>
      </c>
      <c r="U1877" s="20"/>
      <c r="W1877" s="135">
        <f t="array" ref="W1877">SUM(($D1877=W$25)*($G1877="CM")*($H1877:$P1877))</f>
        <v>23208.73</v>
      </c>
      <c r="X1877" s="135">
        <f t="array" ref="X1877">SUM(($D1877=W$25)*($G1877&lt;&gt;"CM")*($H1877:$P1877))</f>
        <v>0</v>
      </c>
      <c r="AA1877" s="135">
        <f t="array" ref="AA1877">SUM(($D1877=AA$25)*($G1877="CM")*(H1877+I1877+J1877+K1877+L1877+N1877))</f>
        <v>0</v>
      </c>
      <c r="AB1877" s="135">
        <f t="array" ref="AB1877">SUM(($D1877=AA$25)*($G1877&lt;&gt;"CM")*(H1877+I1877+J1877+K1877+L1877+N1877))</f>
        <v>0</v>
      </c>
    </row>
    <row r="1878" spans="1:28" ht="15.75" thickBot="1" x14ac:dyDescent="0.3">
      <c r="A1878" s="18" t="s">
        <v>22</v>
      </c>
      <c r="B1878" s="18" t="s">
        <v>22</v>
      </c>
      <c r="C1878" s="18" t="s">
        <v>237</v>
      </c>
      <c r="D1878" s="27" t="s">
        <v>271</v>
      </c>
      <c r="E1878" s="18" t="s">
        <v>238</v>
      </c>
      <c r="F1878" s="19">
        <v>42845</v>
      </c>
      <c r="G1878" s="27" t="s">
        <v>273</v>
      </c>
      <c r="H1878" s="21"/>
      <c r="I1878" s="21"/>
      <c r="J1878" s="23">
        <v>12549.18</v>
      </c>
      <c r="K1878" s="21"/>
      <c r="L1878" s="21"/>
      <c r="M1878" s="21"/>
      <c r="N1878" s="21"/>
      <c r="O1878" s="23">
        <v>-201.38</v>
      </c>
      <c r="P1878" s="23">
        <v>-14.89</v>
      </c>
      <c r="Q1878" s="28">
        <f t="shared" si="58"/>
        <v>-216.26999999999998</v>
      </c>
      <c r="R1878" s="23">
        <v>817.92</v>
      </c>
      <c r="S1878" s="21"/>
      <c r="T1878" s="28">
        <f t="shared" si="59"/>
        <v>817.92</v>
      </c>
      <c r="U1878" s="21"/>
      <c r="W1878" s="135">
        <f t="array" ref="W1878">SUM(($D1878=W$25)*($G1878="CM")*($H1878:$P1878))</f>
        <v>12332.910000000002</v>
      </c>
      <c r="X1878" s="135">
        <f t="array" ref="X1878">SUM(($D1878=W$25)*($G1878&lt;&gt;"CM")*($H1878:$P1878))</f>
        <v>0</v>
      </c>
      <c r="AA1878" s="135">
        <f t="array" ref="AA1878">SUM(($D1878=AA$25)*($G1878="CM")*(H1878+I1878+J1878+K1878+L1878+N1878))</f>
        <v>0</v>
      </c>
      <c r="AB1878" s="135">
        <f t="array" ref="AB1878">SUM(($D1878=AA$25)*($G1878&lt;&gt;"CM")*(H1878+I1878+J1878+K1878+L1878+N1878))</f>
        <v>0</v>
      </c>
    </row>
    <row r="1879" spans="1:28" ht="15.75" thickBot="1" x14ac:dyDescent="0.3">
      <c r="A1879" s="18" t="s">
        <v>22</v>
      </c>
      <c r="B1879" s="18" t="s">
        <v>22</v>
      </c>
      <c r="C1879" s="18" t="s">
        <v>237</v>
      </c>
      <c r="D1879" s="27" t="s">
        <v>271</v>
      </c>
      <c r="E1879" s="18" t="s">
        <v>238</v>
      </c>
      <c r="F1879" s="19">
        <v>42849</v>
      </c>
      <c r="G1879" s="27" t="s">
        <v>273</v>
      </c>
      <c r="H1879" s="20"/>
      <c r="I1879" s="20"/>
      <c r="J1879" s="22">
        <v>19.440000000000001</v>
      </c>
      <c r="K1879" s="20"/>
      <c r="L1879" s="20"/>
      <c r="M1879" s="20"/>
      <c r="N1879" s="20"/>
      <c r="O1879" s="22">
        <v>-0.25</v>
      </c>
      <c r="P1879" s="22">
        <v>-0.02</v>
      </c>
      <c r="Q1879" s="28">
        <f t="shared" si="58"/>
        <v>-0.27</v>
      </c>
      <c r="R1879" s="22">
        <v>1.27</v>
      </c>
      <c r="S1879" s="20"/>
      <c r="T1879" s="28">
        <f t="shared" si="59"/>
        <v>1.27</v>
      </c>
      <c r="U1879" s="20"/>
      <c r="W1879" s="135">
        <f t="array" ref="W1879">SUM(($D1879=W$25)*($G1879="CM")*($H1879:$P1879))</f>
        <v>19.170000000000002</v>
      </c>
      <c r="X1879" s="135">
        <f t="array" ref="X1879">SUM(($D1879=W$25)*($G1879&lt;&gt;"CM")*($H1879:$P1879))</f>
        <v>0</v>
      </c>
      <c r="AA1879" s="135">
        <f t="array" ref="AA1879">SUM(($D1879=AA$25)*($G1879="CM")*(H1879+I1879+J1879+K1879+L1879+N1879))</f>
        <v>0</v>
      </c>
      <c r="AB1879" s="135">
        <f t="array" ref="AB1879">SUM(($D1879=AA$25)*($G1879&lt;&gt;"CM")*(H1879+I1879+J1879+K1879+L1879+N1879))</f>
        <v>0</v>
      </c>
    </row>
    <row r="1880" spans="1:28" ht="15.75" thickBot="1" x14ac:dyDescent="0.3">
      <c r="A1880" s="18" t="s">
        <v>22</v>
      </c>
      <c r="B1880" s="18" t="s">
        <v>22</v>
      </c>
      <c r="C1880" s="18" t="s">
        <v>237</v>
      </c>
      <c r="D1880" s="27" t="s">
        <v>271</v>
      </c>
      <c r="E1880" s="18" t="s">
        <v>238</v>
      </c>
      <c r="F1880" s="19">
        <v>42850</v>
      </c>
      <c r="G1880" s="27" t="s">
        <v>273</v>
      </c>
      <c r="H1880" s="21"/>
      <c r="I1880" s="21"/>
      <c r="J1880" s="23">
        <v>16.850000000000001</v>
      </c>
      <c r="K1880" s="21"/>
      <c r="L1880" s="21"/>
      <c r="M1880" s="21"/>
      <c r="N1880" s="21"/>
      <c r="O1880" s="23">
        <v>-0.25</v>
      </c>
      <c r="P1880" s="23">
        <v>-0.02</v>
      </c>
      <c r="Q1880" s="28">
        <f t="shared" si="58"/>
        <v>-0.27</v>
      </c>
      <c r="R1880" s="23">
        <v>1.1000000000000001</v>
      </c>
      <c r="S1880" s="21"/>
      <c r="T1880" s="28">
        <f t="shared" si="59"/>
        <v>1.1000000000000001</v>
      </c>
      <c r="U1880" s="21"/>
      <c r="W1880" s="135">
        <f t="array" ref="W1880">SUM(($D1880=W$25)*($G1880="CM")*($H1880:$P1880))</f>
        <v>16.580000000000002</v>
      </c>
      <c r="X1880" s="135">
        <f t="array" ref="X1880">SUM(($D1880=W$25)*($G1880&lt;&gt;"CM")*($H1880:$P1880))</f>
        <v>0</v>
      </c>
      <c r="AA1880" s="135">
        <f t="array" ref="AA1880">SUM(($D1880=AA$25)*($G1880="CM")*(H1880+I1880+J1880+K1880+L1880+N1880))</f>
        <v>0</v>
      </c>
      <c r="AB1880" s="135">
        <f t="array" ref="AB1880">SUM(($D1880=AA$25)*($G1880&lt;&gt;"CM")*(H1880+I1880+J1880+K1880+L1880+N1880))</f>
        <v>0</v>
      </c>
    </row>
    <row r="1881" spans="1:28" ht="15.75" thickBot="1" x14ac:dyDescent="0.3">
      <c r="A1881" s="18" t="s">
        <v>22</v>
      </c>
      <c r="B1881" s="18" t="s">
        <v>22</v>
      </c>
      <c r="C1881" s="18" t="s">
        <v>237</v>
      </c>
      <c r="D1881" s="27" t="s">
        <v>271</v>
      </c>
      <c r="E1881" s="18" t="s">
        <v>238</v>
      </c>
      <c r="F1881" s="19">
        <v>42852</v>
      </c>
      <c r="G1881" s="27" t="s">
        <v>273</v>
      </c>
      <c r="H1881" s="20"/>
      <c r="I1881" s="20"/>
      <c r="J1881" s="22">
        <v>19.440000000000001</v>
      </c>
      <c r="K1881" s="20"/>
      <c r="L1881" s="20"/>
      <c r="M1881" s="20"/>
      <c r="N1881" s="20"/>
      <c r="O1881" s="22">
        <v>-0.23</v>
      </c>
      <c r="P1881" s="22">
        <v>-0.02</v>
      </c>
      <c r="Q1881" s="28">
        <f t="shared" si="58"/>
        <v>-0.25</v>
      </c>
      <c r="R1881" s="22">
        <v>1.27</v>
      </c>
      <c r="S1881" s="20"/>
      <c r="T1881" s="28">
        <f t="shared" si="59"/>
        <v>1.27</v>
      </c>
      <c r="U1881" s="20"/>
      <c r="W1881" s="135">
        <f t="array" ref="W1881">SUM(($D1881=W$25)*($G1881="CM")*($H1881:$P1881))</f>
        <v>19.190000000000001</v>
      </c>
      <c r="X1881" s="135">
        <f t="array" ref="X1881">SUM(($D1881=W$25)*($G1881&lt;&gt;"CM")*($H1881:$P1881))</f>
        <v>0</v>
      </c>
      <c r="AA1881" s="135">
        <f t="array" ref="AA1881">SUM(($D1881=AA$25)*($G1881="CM")*(H1881+I1881+J1881+K1881+L1881+N1881))</f>
        <v>0</v>
      </c>
      <c r="AB1881" s="135">
        <f t="array" ref="AB1881">SUM(($D1881=AA$25)*($G1881&lt;&gt;"CM")*(H1881+I1881+J1881+K1881+L1881+N1881))</f>
        <v>0</v>
      </c>
    </row>
    <row r="1882" spans="1:28" ht="15.75" thickBot="1" x14ac:dyDescent="0.3">
      <c r="A1882" s="18" t="s">
        <v>22</v>
      </c>
      <c r="B1882" s="18" t="s">
        <v>22</v>
      </c>
      <c r="C1882" s="18" t="s">
        <v>237</v>
      </c>
      <c r="D1882" s="27" t="s">
        <v>271</v>
      </c>
      <c r="E1882" s="18" t="s">
        <v>238</v>
      </c>
      <c r="F1882" s="19">
        <v>42854</v>
      </c>
      <c r="G1882" s="27" t="s">
        <v>273</v>
      </c>
      <c r="H1882" s="21"/>
      <c r="I1882" s="21"/>
      <c r="J1882" s="23">
        <v>10022.64</v>
      </c>
      <c r="K1882" s="21"/>
      <c r="L1882" s="21"/>
      <c r="M1882" s="21"/>
      <c r="N1882" s="21"/>
      <c r="O1882" s="23">
        <v>-144.46</v>
      </c>
      <c r="P1882" s="23">
        <v>-10.77</v>
      </c>
      <c r="Q1882" s="28">
        <f t="shared" si="58"/>
        <v>-155.23000000000002</v>
      </c>
      <c r="R1882" s="23">
        <v>654.25</v>
      </c>
      <c r="S1882" s="21"/>
      <c r="T1882" s="28">
        <f t="shared" si="59"/>
        <v>654.25</v>
      </c>
      <c r="U1882" s="21"/>
      <c r="W1882" s="135">
        <f t="array" ref="W1882">SUM(($D1882=W$25)*($G1882="CM")*($H1882:$P1882))</f>
        <v>9867.41</v>
      </c>
      <c r="X1882" s="135">
        <f t="array" ref="X1882">SUM(($D1882=W$25)*($G1882&lt;&gt;"CM")*($H1882:$P1882))</f>
        <v>0</v>
      </c>
      <c r="AA1882" s="135">
        <f t="array" ref="AA1882">SUM(($D1882=AA$25)*($G1882="CM")*(H1882+I1882+J1882+K1882+L1882+N1882))</f>
        <v>0</v>
      </c>
      <c r="AB1882" s="135">
        <f t="array" ref="AB1882">SUM(($D1882=AA$25)*($G1882&lt;&gt;"CM")*(H1882+I1882+J1882+K1882+L1882+N1882))</f>
        <v>0</v>
      </c>
    </row>
    <row r="1883" spans="1:28" ht="15.75" thickBot="1" x14ac:dyDescent="0.3">
      <c r="A1883" s="18" t="s">
        <v>22</v>
      </c>
      <c r="B1883" s="18" t="s">
        <v>22</v>
      </c>
      <c r="C1883" s="18" t="s">
        <v>237</v>
      </c>
      <c r="D1883" s="27" t="s">
        <v>271</v>
      </c>
      <c r="E1883" s="18" t="s">
        <v>238</v>
      </c>
      <c r="F1883" s="19">
        <v>42855</v>
      </c>
      <c r="G1883" s="27" t="s">
        <v>273</v>
      </c>
      <c r="H1883" s="20"/>
      <c r="I1883" s="20"/>
      <c r="J1883" s="22">
        <v>10613.6</v>
      </c>
      <c r="K1883" s="20"/>
      <c r="L1883" s="20"/>
      <c r="M1883" s="20"/>
      <c r="N1883" s="20"/>
      <c r="O1883" s="22">
        <v>-151.55000000000001</v>
      </c>
      <c r="P1883" s="22">
        <v>-11.37</v>
      </c>
      <c r="Q1883" s="28">
        <f t="shared" si="58"/>
        <v>-162.92000000000002</v>
      </c>
      <c r="R1883" s="22">
        <v>693.06</v>
      </c>
      <c r="S1883" s="20"/>
      <c r="T1883" s="28">
        <f t="shared" si="59"/>
        <v>693.06</v>
      </c>
      <c r="U1883" s="20"/>
      <c r="W1883" s="135">
        <f t="array" ref="W1883">SUM(($D1883=W$25)*($G1883="CM")*($H1883:$P1883))</f>
        <v>10450.68</v>
      </c>
      <c r="X1883" s="135">
        <f t="array" ref="X1883">SUM(($D1883=W$25)*($G1883&lt;&gt;"CM")*($H1883:$P1883))</f>
        <v>0</v>
      </c>
      <c r="AA1883" s="135">
        <f t="array" ref="AA1883">SUM(($D1883=AA$25)*($G1883="CM")*(H1883+I1883+J1883+K1883+L1883+N1883))</f>
        <v>0</v>
      </c>
      <c r="AB1883" s="135">
        <f t="array" ref="AB1883">SUM(($D1883=AA$25)*($G1883&lt;&gt;"CM")*(H1883+I1883+J1883+K1883+L1883+N1883))</f>
        <v>0</v>
      </c>
    </row>
    <row r="1884" spans="1:28" ht="15.75" thickBot="1" x14ac:dyDescent="0.3">
      <c r="A1884" s="18" t="s">
        <v>22</v>
      </c>
      <c r="B1884" s="18" t="s">
        <v>22</v>
      </c>
      <c r="C1884" s="18" t="s">
        <v>239</v>
      </c>
      <c r="D1884" s="27" t="s">
        <v>271</v>
      </c>
      <c r="E1884" s="18" t="s">
        <v>240</v>
      </c>
      <c r="F1884" s="19">
        <v>42742</v>
      </c>
      <c r="G1884" s="27" t="s">
        <v>274</v>
      </c>
      <c r="H1884" s="21"/>
      <c r="I1884" s="21"/>
      <c r="J1884" s="23">
        <v>0</v>
      </c>
      <c r="K1884" s="21"/>
      <c r="L1884" s="21"/>
      <c r="M1884" s="21"/>
      <c r="N1884" s="21"/>
      <c r="O1884" s="23">
        <v>0</v>
      </c>
      <c r="P1884" s="23">
        <v>0</v>
      </c>
      <c r="Q1884" s="28">
        <f t="shared" si="58"/>
        <v>0</v>
      </c>
      <c r="R1884" s="23">
        <v>0</v>
      </c>
      <c r="S1884" s="21"/>
      <c r="T1884" s="28">
        <f t="shared" si="59"/>
        <v>0</v>
      </c>
      <c r="U1884" s="21"/>
      <c r="W1884" s="135">
        <f t="array" ref="W1884">SUM(($D1884=W$25)*($G1884="CM")*($H1884:$P1884))</f>
        <v>0</v>
      </c>
      <c r="X1884" s="135">
        <f t="array" ref="X1884">SUM(($D1884=W$25)*($G1884&lt;&gt;"CM")*($H1884:$P1884))</f>
        <v>0</v>
      </c>
      <c r="AA1884" s="135">
        <f t="array" ref="AA1884">SUM(($D1884=AA$25)*($G1884="CM")*(H1884+I1884+J1884+K1884+L1884+N1884))</f>
        <v>0</v>
      </c>
      <c r="AB1884" s="135">
        <f t="array" ref="AB1884">SUM(($D1884=AA$25)*($G1884&lt;&gt;"CM")*(H1884+I1884+J1884+K1884+L1884+N1884))</f>
        <v>0</v>
      </c>
    </row>
    <row r="1885" spans="1:28" ht="15.75" thickBot="1" x14ac:dyDescent="0.3">
      <c r="A1885" s="18" t="s">
        <v>22</v>
      </c>
      <c r="B1885" s="18" t="s">
        <v>22</v>
      </c>
      <c r="C1885" s="18" t="s">
        <v>239</v>
      </c>
      <c r="D1885" s="27" t="s">
        <v>271</v>
      </c>
      <c r="E1885" s="18" t="s">
        <v>240</v>
      </c>
      <c r="F1885" s="19">
        <v>42744</v>
      </c>
      <c r="G1885" s="27" t="s">
        <v>274</v>
      </c>
      <c r="H1885" s="20"/>
      <c r="I1885" s="20"/>
      <c r="J1885" s="22">
        <v>0</v>
      </c>
      <c r="K1885" s="20"/>
      <c r="L1885" s="20"/>
      <c r="M1885" s="20"/>
      <c r="N1885" s="20"/>
      <c r="O1885" s="22">
        <v>0</v>
      </c>
      <c r="P1885" s="22">
        <v>0</v>
      </c>
      <c r="Q1885" s="28">
        <f t="shared" si="58"/>
        <v>0</v>
      </c>
      <c r="R1885" s="22">
        <v>0</v>
      </c>
      <c r="S1885" s="20"/>
      <c r="T1885" s="28">
        <f t="shared" si="59"/>
        <v>0</v>
      </c>
      <c r="U1885" s="20"/>
      <c r="W1885" s="135">
        <f t="array" ref="W1885">SUM(($D1885=W$25)*($G1885="CM")*($H1885:$P1885))</f>
        <v>0</v>
      </c>
      <c r="X1885" s="135">
        <f t="array" ref="X1885">SUM(($D1885=W$25)*($G1885&lt;&gt;"CM")*($H1885:$P1885))</f>
        <v>0</v>
      </c>
      <c r="AA1885" s="135">
        <f t="array" ref="AA1885">SUM(($D1885=AA$25)*($G1885="CM")*(H1885+I1885+J1885+K1885+L1885+N1885))</f>
        <v>0</v>
      </c>
      <c r="AB1885" s="135">
        <f t="array" ref="AB1885">SUM(($D1885=AA$25)*($G1885&lt;&gt;"CM")*(H1885+I1885+J1885+K1885+L1885+N1885))</f>
        <v>0</v>
      </c>
    </row>
    <row r="1886" spans="1:28" ht="15.75" thickBot="1" x14ac:dyDescent="0.3">
      <c r="A1886" s="18" t="s">
        <v>22</v>
      </c>
      <c r="B1886" s="18" t="s">
        <v>22</v>
      </c>
      <c r="C1886" s="18" t="s">
        <v>239</v>
      </c>
      <c r="D1886" s="27" t="s">
        <v>271</v>
      </c>
      <c r="E1886" s="18" t="s">
        <v>240</v>
      </c>
      <c r="F1886" s="19">
        <v>42773</v>
      </c>
      <c r="G1886" s="27" t="s">
        <v>274</v>
      </c>
      <c r="H1886" s="21"/>
      <c r="I1886" s="21"/>
      <c r="J1886" s="23">
        <v>0</v>
      </c>
      <c r="K1886" s="21"/>
      <c r="L1886" s="21"/>
      <c r="M1886" s="21"/>
      <c r="N1886" s="21"/>
      <c r="O1886" s="23">
        <v>0</v>
      </c>
      <c r="P1886" s="23">
        <v>0</v>
      </c>
      <c r="Q1886" s="28">
        <f t="shared" si="58"/>
        <v>0</v>
      </c>
      <c r="R1886" s="23">
        <v>0</v>
      </c>
      <c r="S1886" s="21"/>
      <c r="T1886" s="28">
        <f t="shared" si="59"/>
        <v>0</v>
      </c>
      <c r="U1886" s="21"/>
      <c r="W1886" s="135">
        <f t="array" ref="W1886">SUM(($D1886=W$25)*($G1886="CM")*($H1886:$P1886))</f>
        <v>0</v>
      </c>
      <c r="X1886" s="135">
        <f t="array" ref="X1886">SUM(($D1886=W$25)*($G1886&lt;&gt;"CM")*($H1886:$P1886))</f>
        <v>0</v>
      </c>
      <c r="AA1886" s="135">
        <f t="array" ref="AA1886">SUM(($D1886=AA$25)*($G1886="CM")*(H1886+I1886+J1886+K1886+L1886+N1886))</f>
        <v>0</v>
      </c>
      <c r="AB1886" s="135">
        <f t="array" ref="AB1886">SUM(($D1886=AA$25)*($G1886&lt;&gt;"CM")*(H1886+I1886+J1886+K1886+L1886+N1886))</f>
        <v>0</v>
      </c>
    </row>
    <row r="1887" spans="1:28" ht="15.75" thickBot="1" x14ac:dyDescent="0.3">
      <c r="A1887" s="18" t="s">
        <v>22</v>
      </c>
      <c r="B1887" s="18" t="s">
        <v>22</v>
      </c>
      <c r="C1887" s="18" t="s">
        <v>239</v>
      </c>
      <c r="D1887" s="27" t="s">
        <v>271</v>
      </c>
      <c r="E1887" s="18" t="s">
        <v>240</v>
      </c>
      <c r="F1887" s="19">
        <v>42774</v>
      </c>
      <c r="G1887" s="27" t="s">
        <v>274</v>
      </c>
      <c r="H1887" s="20"/>
      <c r="I1887" s="20"/>
      <c r="J1887" s="22">
        <v>0</v>
      </c>
      <c r="K1887" s="20"/>
      <c r="L1887" s="20"/>
      <c r="M1887" s="20"/>
      <c r="N1887" s="20"/>
      <c r="O1887" s="22">
        <v>0</v>
      </c>
      <c r="P1887" s="22">
        <v>0</v>
      </c>
      <c r="Q1887" s="28">
        <f t="shared" si="58"/>
        <v>0</v>
      </c>
      <c r="R1887" s="22">
        <v>0</v>
      </c>
      <c r="S1887" s="20"/>
      <c r="T1887" s="28">
        <f t="shared" si="59"/>
        <v>0</v>
      </c>
      <c r="U1887" s="20"/>
      <c r="W1887" s="135">
        <f t="array" ref="W1887">SUM(($D1887=W$25)*($G1887="CM")*($H1887:$P1887))</f>
        <v>0</v>
      </c>
      <c r="X1887" s="135">
        <f t="array" ref="X1887">SUM(($D1887=W$25)*($G1887&lt;&gt;"CM")*($H1887:$P1887))</f>
        <v>0</v>
      </c>
      <c r="AA1887" s="135">
        <f t="array" ref="AA1887">SUM(($D1887=AA$25)*($G1887="CM")*(H1887+I1887+J1887+K1887+L1887+N1887))</f>
        <v>0</v>
      </c>
      <c r="AB1887" s="135">
        <f t="array" ref="AB1887">SUM(($D1887=AA$25)*($G1887&lt;&gt;"CM")*(H1887+I1887+J1887+K1887+L1887+N1887))</f>
        <v>0</v>
      </c>
    </row>
    <row r="1888" spans="1:28" ht="15.75" thickBot="1" x14ac:dyDescent="0.3">
      <c r="A1888" s="18" t="s">
        <v>22</v>
      </c>
      <c r="B1888" s="18" t="s">
        <v>22</v>
      </c>
      <c r="C1888" s="18" t="s">
        <v>239</v>
      </c>
      <c r="D1888" s="27" t="s">
        <v>271</v>
      </c>
      <c r="E1888" s="18" t="s">
        <v>240</v>
      </c>
      <c r="F1888" s="19">
        <v>42775</v>
      </c>
      <c r="G1888" s="27" t="s">
        <v>274</v>
      </c>
      <c r="H1888" s="21"/>
      <c r="I1888" s="21"/>
      <c r="J1888" s="23">
        <v>0</v>
      </c>
      <c r="K1888" s="21"/>
      <c r="L1888" s="21"/>
      <c r="M1888" s="21"/>
      <c r="N1888" s="21"/>
      <c r="O1888" s="23">
        <v>0</v>
      </c>
      <c r="P1888" s="23">
        <v>0</v>
      </c>
      <c r="Q1888" s="28">
        <f t="shared" si="58"/>
        <v>0</v>
      </c>
      <c r="R1888" s="23">
        <v>0</v>
      </c>
      <c r="S1888" s="21"/>
      <c r="T1888" s="28">
        <f t="shared" si="59"/>
        <v>0</v>
      </c>
      <c r="U1888" s="21"/>
      <c r="W1888" s="135">
        <f t="array" ref="W1888">SUM(($D1888=W$25)*($G1888="CM")*($H1888:$P1888))</f>
        <v>0</v>
      </c>
      <c r="X1888" s="135">
        <f t="array" ref="X1888">SUM(($D1888=W$25)*($G1888&lt;&gt;"CM")*($H1888:$P1888))</f>
        <v>0</v>
      </c>
      <c r="AA1888" s="135">
        <f t="array" ref="AA1888">SUM(($D1888=AA$25)*($G1888="CM")*(H1888+I1888+J1888+K1888+L1888+N1888))</f>
        <v>0</v>
      </c>
      <c r="AB1888" s="135">
        <f t="array" ref="AB1888">SUM(($D1888=AA$25)*($G1888&lt;&gt;"CM")*(H1888+I1888+J1888+K1888+L1888+N1888))</f>
        <v>0</v>
      </c>
    </row>
    <row r="1889" spans="1:28" ht="15.75" thickBot="1" x14ac:dyDescent="0.3">
      <c r="A1889" s="18" t="s">
        <v>22</v>
      </c>
      <c r="B1889" s="18" t="s">
        <v>22</v>
      </c>
      <c r="C1889" s="18" t="s">
        <v>239</v>
      </c>
      <c r="D1889" s="27" t="s">
        <v>271</v>
      </c>
      <c r="E1889" s="18" t="s">
        <v>240</v>
      </c>
      <c r="F1889" s="19">
        <v>42782</v>
      </c>
      <c r="G1889" s="27" t="s">
        <v>274</v>
      </c>
      <c r="H1889" s="20"/>
      <c r="I1889" s="20"/>
      <c r="J1889" s="22">
        <v>0</v>
      </c>
      <c r="K1889" s="20"/>
      <c r="L1889" s="20"/>
      <c r="M1889" s="20"/>
      <c r="N1889" s="20"/>
      <c r="O1889" s="22">
        <v>0</v>
      </c>
      <c r="P1889" s="22">
        <v>0</v>
      </c>
      <c r="Q1889" s="28">
        <f t="shared" si="58"/>
        <v>0</v>
      </c>
      <c r="R1889" s="22">
        <v>0</v>
      </c>
      <c r="S1889" s="20"/>
      <c r="T1889" s="28">
        <f t="shared" si="59"/>
        <v>0</v>
      </c>
      <c r="U1889" s="20"/>
      <c r="W1889" s="135">
        <f t="array" ref="W1889">SUM(($D1889=W$25)*($G1889="CM")*($H1889:$P1889))</f>
        <v>0</v>
      </c>
      <c r="X1889" s="135">
        <f t="array" ref="X1889">SUM(($D1889=W$25)*($G1889&lt;&gt;"CM")*($H1889:$P1889))</f>
        <v>0</v>
      </c>
      <c r="AA1889" s="135">
        <f t="array" ref="AA1889">SUM(($D1889=AA$25)*($G1889="CM")*(H1889+I1889+J1889+K1889+L1889+N1889))</f>
        <v>0</v>
      </c>
      <c r="AB1889" s="135">
        <f t="array" ref="AB1889">SUM(($D1889=AA$25)*($G1889&lt;&gt;"CM")*(H1889+I1889+J1889+K1889+L1889+N1889))</f>
        <v>0</v>
      </c>
    </row>
    <row r="1890" spans="1:28" ht="15.75" thickBot="1" x14ac:dyDescent="0.3">
      <c r="A1890" s="18" t="s">
        <v>22</v>
      </c>
      <c r="B1890" s="18" t="s">
        <v>22</v>
      </c>
      <c r="C1890" s="18" t="s">
        <v>239</v>
      </c>
      <c r="D1890" s="27" t="s">
        <v>271</v>
      </c>
      <c r="E1890" s="18" t="s">
        <v>240</v>
      </c>
      <c r="F1890" s="19">
        <v>42800</v>
      </c>
      <c r="G1890" s="27" t="s">
        <v>274</v>
      </c>
      <c r="H1890" s="21"/>
      <c r="I1890" s="21"/>
      <c r="J1890" s="23">
        <v>2.78</v>
      </c>
      <c r="K1890" s="21"/>
      <c r="L1890" s="21"/>
      <c r="M1890" s="21"/>
      <c r="N1890" s="21"/>
      <c r="O1890" s="23">
        <v>0</v>
      </c>
      <c r="P1890" s="23">
        <v>0</v>
      </c>
      <c r="Q1890" s="28">
        <f t="shared" si="58"/>
        <v>0</v>
      </c>
      <c r="R1890" s="23">
        <v>0.15</v>
      </c>
      <c r="S1890" s="21"/>
      <c r="T1890" s="28">
        <f t="shared" si="59"/>
        <v>0.15</v>
      </c>
      <c r="U1890" s="21"/>
      <c r="W1890" s="135">
        <f t="array" ref="W1890">SUM(($D1890=W$25)*($G1890="CM")*($H1890:$P1890))</f>
        <v>0</v>
      </c>
      <c r="X1890" s="135">
        <f t="array" ref="X1890">SUM(($D1890=W$25)*($G1890&lt;&gt;"CM")*($H1890:$P1890))</f>
        <v>2.78</v>
      </c>
      <c r="AA1890" s="135">
        <f t="array" ref="AA1890">SUM(($D1890=AA$25)*($G1890="CM")*(H1890+I1890+J1890+K1890+L1890+N1890))</f>
        <v>0</v>
      </c>
      <c r="AB1890" s="135">
        <f t="array" ref="AB1890">SUM(($D1890=AA$25)*($G1890&lt;&gt;"CM")*(H1890+I1890+J1890+K1890+L1890+N1890))</f>
        <v>0</v>
      </c>
    </row>
    <row r="1891" spans="1:28" ht="15.75" thickBot="1" x14ac:dyDescent="0.3">
      <c r="A1891" s="18" t="s">
        <v>22</v>
      </c>
      <c r="B1891" s="18" t="s">
        <v>22</v>
      </c>
      <c r="C1891" s="18" t="s">
        <v>239</v>
      </c>
      <c r="D1891" s="27" t="s">
        <v>271</v>
      </c>
      <c r="E1891" s="18" t="s">
        <v>240</v>
      </c>
      <c r="F1891" s="19">
        <v>42801</v>
      </c>
      <c r="G1891" s="27" t="s">
        <v>274</v>
      </c>
      <c r="H1891" s="20"/>
      <c r="I1891" s="20"/>
      <c r="J1891" s="22">
        <v>0</v>
      </c>
      <c r="K1891" s="20"/>
      <c r="L1891" s="20"/>
      <c r="M1891" s="20"/>
      <c r="N1891" s="20"/>
      <c r="O1891" s="22">
        <v>0</v>
      </c>
      <c r="P1891" s="22">
        <v>0</v>
      </c>
      <c r="Q1891" s="28">
        <f t="shared" si="58"/>
        <v>0</v>
      </c>
      <c r="R1891" s="22">
        <v>0</v>
      </c>
      <c r="S1891" s="20"/>
      <c r="T1891" s="28">
        <f t="shared" si="59"/>
        <v>0</v>
      </c>
      <c r="U1891" s="20"/>
      <c r="W1891" s="135">
        <f t="array" ref="W1891">SUM(($D1891=W$25)*($G1891="CM")*($H1891:$P1891))</f>
        <v>0</v>
      </c>
      <c r="X1891" s="135">
        <f t="array" ref="X1891">SUM(($D1891=W$25)*($G1891&lt;&gt;"CM")*($H1891:$P1891))</f>
        <v>0</v>
      </c>
      <c r="AA1891" s="135">
        <f t="array" ref="AA1891">SUM(($D1891=AA$25)*($G1891="CM")*(H1891+I1891+J1891+K1891+L1891+N1891))</f>
        <v>0</v>
      </c>
      <c r="AB1891" s="135">
        <f t="array" ref="AB1891">SUM(($D1891=AA$25)*($G1891&lt;&gt;"CM")*(H1891+I1891+J1891+K1891+L1891+N1891))</f>
        <v>0</v>
      </c>
    </row>
    <row r="1892" spans="1:28" ht="15.75" thickBot="1" x14ac:dyDescent="0.3">
      <c r="A1892" s="18" t="s">
        <v>22</v>
      </c>
      <c r="B1892" s="18" t="s">
        <v>22</v>
      </c>
      <c r="C1892" s="18" t="s">
        <v>239</v>
      </c>
      <c r="D1892" s="27" t="s">
        <v>271</v>
      </c>
      <c r="E1892" s="18" t="s">
        <v>240</v>
      </c>
      <c r="F1892" s="19">
        <v>42802</v>
      </c>
      <c r="G1892" s="27" t="s">
        <v>274</v>
      </c>
      <c r="H1892" s="21"/>
      <c r="I1892" s="21"/>
      <c r="J1892" s="23">
        <v>0</v>
      </c>
      <c r="K1892" s="21"/>
      <c r="L1892" s="21"/>
      <c r="M1892" s="21"/>
      <c r="N1892" s="21"/>
      <c r="O1892" s="23">
        <v>0</v>
      </c>
      <c r="P1892" s="23">
        <v>0</v>
      </c>
      <c r="Q1892" s="28">
        <f t="shared" si="58"/>
        <v>0</v>
      </c>
      <c r="R1892" s="23">
        <v>0</v>
      </c>
      <c r="S1892" s="21"/>
      <c r="T1892" s="28">
        <f t="shared" si="59"/>
        <v>0</v>
      </c>
      <c r="U1892" s="21"/>
      <c r="W1892" s="135">
        <f t="array" ref="W1892">SUM(($D1892=W$25)*($G1892="CM")*($H1892:$P1892))</f>
        <v>0</v>
      </c>
      <c r="X1892" s="135">
        <f t="array" ref="X1892">SUM(($D1892=W$25)*($G1892&lt;&gt;"CM")*($H1892:$P1892))</f>
        <v>0</v>
      </c>
      <c r="AA1892" s="135">
        <f t="array" ref="AA1892">SUM(($D1892=AA$25)*($G1892="CM")*(H1892+I1892+J1892+K1892+L1892+N1892))</f>
        <v>0</v>
      </c>
      <c r="AB1892" s="135">
        <f t="array" ref="AB1892">SUM(($D1892=AA$25)*($G1892&lt;&gt;"CM")*(H1892+I1892+J1892+K1892+L1892+N1892))</f>
        <v>0</v>
      </c>
    </row>
    <row r="1893" spans="1:28" ht="15.75" thickBot="1" x14ac:dyDescent="0.3">
      <c r="A1893" s="18" t="s">
        <v>22</v>
      </c>
      <c r="B1893" s="18" t="s">
        <v>22</v>
      </c>
      <c r="C1893" s="18" t="s">
        <v>239</v>
      </c>
      <c r="D1893" s="27" t="s">
        <v>271</v>
      </c>
      <c r="E1893" s="18" t="s">
        <v>240</v>
      </c>
      <c r="F1893" s="19">
        <v>42803</v>
      </c>
      <c r="G1893" s="27" t="s">
        <v>274</v>
      </c>
      <c r="H1893" s="20"/>
      <c r="I1893" s="20"/>
      <c r="J1893" s="22">
        <v>0</v>
      </c>
      <c r="K1893" s="20"/>
      <c r="L1893" s="20"/>
      <c r="M1893" s="20"/>
      <c r="N1893" s="20"/>
      <c r="O1893" s="22">
        <v>0</v>
      </c>
      <c r="P1893" s="22">
        <v>0</v>
      </c>
      <c r="Q1893" s="28">
        <f t="shared" si="58"/>
        <v>0</v>
      </c>
      <c r="R1893" s="22">
        <v>0</v>
      </c>
      <c r="S1893" s="20"/>
      <c r="T1893" s="28">
        <f t="shared" si="59"/>
        <v>0</v>
      </c>
      <c r="U1893" s="20"/>
      <c r="W1893" s="135">
        <f t="array" ref="W1893">SUM(($D1893=W$25)*($G1893="CM")*($H1893:$P1893))</f>
        <v>0</v>
      </c>
      <c r="X1893" s="135">
        <f t="array" ref="X1893">SUM(($D1893=W$25)*($G1893&lt;&gt;"CM")*($H1893:$P1893))</f>
        <v>0</v>
      </c>
      <c r="AA1893" s="135">
        <f t="array" ref="AA1893">SUM(($D1893=AA$25)*($G1893="CM")*(H1893+I1893+J1893+K1893+L1893+N1893))</f>
        <v>0</v>
      </c>
      <c r="AB1893" s="135">
        <f t="array" ref="AB1893">SUM(($D1893=AA$25)*($G1893&lt;&gt;"CM")*(H1893+I1893+J1893+K1893+L1893+N1893))</f>
        <v>0</v>
      </c>
    </row>
    <row r="1894" spans="1:28" ht="15.75" thickBot="1" x14ac:dyDescent="0.3">
      <c r="A1894" s="18" t="s">
        <v>22</v>
      </c>
      <c r="B1894" s="18" t="s">
        <v>22</v>
      </c>
      <c r="C1894" s="18" t="s">
        <v>239</v>
      </c>
      <c r="D1894" s="27" t="s">
        <v>271</v>
      </c>
      <c r="E1894" s="18" t="s">
        <v>240</v>
      </c>
      <c r="F1894" s="19">
        <v>42809</v>
      </c>
      <c r="G1894" s="27" t="s">
        <v>274</v>
      </c>
      <c r="H1894" s="21"/>
      <c r="I1894" s="21"/>
      <c r="J1894" s="23">
        <v>3.58</v>
      </c>
      <c r="K1894" s="21"/>
      <c r="L1894" s="21"/>
      <c r="M1894" s="21"/>
      <c r="N1894" s="21"/>
      <c r="O1894" s="23">
        <v>0</v>
      </c>
      <c r="P1894" s="23">
        <v>0</v>
      </c>
      <c r="Q1894" s="28">
        <f t="shared" si="58"/>
        <v>0</v>
      </c>
      <c r="R1894" s="23">
        <v>0.19</v>
      </c>
      <c r="S1894" s="21"/>
      <c r="T1894" s="28">
        <f t="shared" si="59"/>
        <v>0.19</v>
      </c>
      <c r="U1894" s="21"/>
      <c r="W1894" s="135">
        <f t="array" ref="W1894">SUM(($D1894=W$25)*($G1894="CM")*($H1894:$P1894))</f>
        <v>0</v>
      </c>
      <c r="X1894" s="135">
        <f t="array" ref="X1894">SUM(($D1894=W$25)*($G1894&lt;&gt;"CM")*($H1894:$P1894))</f>
        <v>3.58</v>
      </c>
      <c r="AA1894" s="135">
        <f t="array" ref="AA1894">SUM(($D1894=AA$25)*($G1894="CM")*(H1894+I1894+J1894+K1894+L1894+N1894))</f>
        <v>0</v>
      </c>
      <c r="AB1894" s="135">
        <f t="array" ref="AB1894">SUM(($D1894=AA$25)*($G1894&lt;&gt;"CM")*(H1894+I1894+J1894+K1894+L1894+N1894))</f>
        <v>0</v>
      </c>
    </row>
    <row r="1895" spans="1:28" ht="15.75" thickBot="1" x14ac:dyDescent="0.3">
      <c r="A1895" s="18" t="s">
        <v>22</v>
      </c>
      <c r="B1895" s="18" t="s">
        <v>22</v>
      </c>
      <c r="C1895" s="18" t="s">
        <v>239</v>
      </c>
      <c r="D1895" s="27" t="s">
        <v>271</v>
      </c>
      <c r="E1895" s="18" t="s">
        <v>240</v>
      </c>
      <c r="F1895" s="19">
        <v>42810</v>
      </c>
      <c r="G1895" s="27" t="s">
        <v>274</v>
      </c>
      <c r="H1895" s="20"/>
      <c r="I1895" s="20"/>
      <c r="J1895" s="22">
        <v>4.2</v>
      </c>
      <c r="K1895" s="20"/>
      <c r="L1895" s="20"/>
      <c r="M1895" s="20"/>
      <c r="N1895" s="20"/>
      <c r="O1895" s="22">
        <v>0.01</v>
      </c>
      <c r="P1895" s="22">
        <v>-0.01</v>
      </c>
      <c r="Q1895" s="28">
        <f t="shared" si="58"/>
        <v>0</v>
      </c>
      <c r="R1895" s="22">
        <v>0.23</v>
      </c>
      <c r="S1895" s="20"/>
      <c r="T1895" s="28">
        <f t="shared" si="59"/>
        <v>0.23</v>
      </c>
      <c r="U1895" s="20"/>
      <c r="W1895" s="135">
        <f t="array" ref="W1895">SUM(($D1895=W$25)*($G1895="CM")*($H1895:$P1895))</f>
        <v>0</v>
      </c>
      <c r="X1895" s="135">
        <f t="array" ref="X1895">SUM(($D1895=W$25)*($G1895&lt;&gt;"CM")*($H1895:$P1895))</f>
        <v>4.2</v>
      </c>
      <c r="AA1895" s="135">
        <f t="array" ref="AA1895">SUM(($D1895=AA$25)*($G1895="CM")*(H1895+I1895+J1895+K1895+L1895+N1895))</f>
        <v>0</v>
      </c>
      <c r="AB1895" s="135">
        <f t="array" ref="AB1895">SUM(($D1895=AA$25)*($G1895&lt;&gt;"CM")*(H1895+I1895+J1895+K1895+L1895+N1895))</f>
        <v>0</v>
      </c>
    </row>
    <row r="1896" spans="1:28" ht="15.75" thickBot="1" x14ac:dyDescent="0.3">
      <c r="A1896" s="18" t="s">
        <v>22</v>
      </c>
      <c r="B1896" s="18" t="s">
        <v>22</v>
      </c>
      <c r="C1896" s="18" t="s">
        <v>239</v>
      </c>
      <c r="D1896" s="27" t="s">
        <v>271</v>
      </c>
      <c r="E1896" s="18" t="s">
        <v>240</v>
      </c>
      <c r="F1896" s="19">
        <v>42813</v>
      </c>
      <c r="G1896" s="27" t="s">
        <v>274</v>
      </c>
      <c r="H1896" s="21"/>
      <c r="I1896" s="21"/>
      <c r="J1896" s="23">
        <v>0</v>
      </c>
      <c r="K1896" s="21"/>
      <c r="L1896" s="21"/>
      <c r="M1896" s="21"/>
      <c r="N1896" s="21"/>
      <c r="O1896" s="23">
        <v>0</v>
      </c>
      <c r="P1896" s="23">
        <v>0</v>
      </c>
      <c r="Q1896" s="28">
        <f t="shared" ref="Q1896:Q1959" si="60">O1896+P1896</f>
        <v>0</v>
      </c>
      <c r="R1896" s="23">
        <v>0</v>
      </c>
      <c r="S1896" s="21"/>
      <c r="T1896" s="28">
        <f t="shared" ref="T1896:T1959" si="61">R1896+S1896</f>
        <v>0</v>
      </c>
      <c r="U1896" s="21"/>
      <c r="W1896" s="135">
        <f t="array" ref="W1896">SUM(($D1896=W$25)*($G1896="CM")*($H1896:$P1896))</f>
        <v>0</v>
      </c>
      <c r="X1896" s="135">
        <f t="array" ref="X1896">SUM(($D1896=W$25)*($G1896&lt;&gt;"CM")*($H1896:$P1896))</f>
        <v>0</v>
      </c>
      <c r="AA1896" s="135">
        <f t="array" ref="AA1896">SUM(($D1896=AA$25)*($G1896="CM")*(H1896+I1896+J1896+K1896+L1896+N1896))</f>
        <v>0</v>
      </c>
      <c r="AB1896" s="135">
        <f t="array" ref="AB1896">SUM(($D1896=AA$25)*($G1896&lt;&gt;"CM")*(H1896+I1896+J1896+K1896+L1896+N1896))</f>
        <v>0</v>
      </c>
    </row>
    <row r="1897" spans="1:28" ht="15.75" thickBot="1" x14ac:dyDescent="0.3">
      <c r="A1897" s="18" t="s">
        <v>22</v>
      </c>
      <c r="B1897" s="18" t="s">
        <v>22</v>
      </c>
      <c r="C1897" s="18" t="s">
        <v>239</v>
      </c>
      <c r="D1897" s="27" t="s">
        <v>271</v>
      </c>
      <c r="E1897" s="18" t="s">
        <v>240</v>
      </c>
      <c r="F1897" s="19">
        <v>42814</v>
      </c>
      <c r="G1897" s="27" t="s">
        <v>274</v>
      </c>
      <c r="H1897" s="20"/>
      <c r="I1897" s="20"/>
      <c r="J1897" s="22">
        <v>1145.28</v>
      </c>
      <c r="K1897" s="20"/>
      <c r="L1897" s="20"/>
      <c r="M1897" s="20"/>
      <c r="N1897" s="20"/>
      <c r="O1897" s="22">
        <v>0.82</v>
      </c>
      <c r="P1897" s="22">
        <v>-1.64</v>
      </c>
      <c r="Q1897" s="28">
        <f t="shared" si="60"/>
        <v>-0.82</v>
      </c>
      <c r="R1897" s="22">
        <v>62.25</v>
      </c>
      <c r="S1897" s="20"/>
      <c r="T1897" s="28">
        <f t="shared" si="61"/>
        <v>62.25</v>
      </c>
      <c r="U1897" s="20"/>
      <c r="W1897" s="135">
        <f t="array" ref="W1897">SUM(($D1897=W$25)*($G1897="CM")*($H1897:$P1897))</f>
        <v>0</v>
      </c>
      <c r="X1897" s="135">
        <f t="array" ref="X1897">SUM(($D1897=W$25)*($G1897&lt;&gt;"CM")*($H1897:$P1897))</f>
        <v>1144.4599999999998</v>
      </c>
      <c r="AA1897" s="135">
        <f t="array" ref="AA1897">SUM(($D1897=AA$25)*($G1897="CM")*(H1897+I1897+J1897+K1897+L1897+N1897))</f>
        <v>0</v>
      </c>
      <c r="AB1897" s="135">
        <f t="array" ref="AB1897">SUM(($D1897=AA$25)*($G1897&lt;&gt;"CM")*(H1897+I1897+J1897+K1897+L1897+N1897))</f>
        <v>0</v>
      </c>
    </row>
    <row r="1898" spans="1:28" ht="15.75" thickBot="1" x14ac:dyDescent="0.3">
      <c r="A1898" s="18" t="s">
        <v>22</v>
      </c>
      <c r="B1898" s="18" t="s">
        <v>22</v>
      </c>
      <c r="C1898" s="18" t="s">
        <v>239</v>
      </c>
      <c r="D1898" s="27" t="s">
        <v>271</v>
      </c>
      <c r="E1898" s="18" t="s">
        <v>240</v>
      </c>
      <c r="F1898" s="19">
        <v>42824</v>
      </c>
      <c r="G1898" s="27" t="s">
        <v>274</v>
      </c>
      <c r="H1898" s="21"/>
      <c r="I1898" s="21"/>
      <c r="J1898" s="23">
        <v>11.93</v>
      </c>
      <c r="K1898" s="21"/>
      <c r="L1898" s="21"/>
      <c r="M1898" s="21"/>
      <c r="N1898" s="21"/>
      <c r="O1898" s="23">
        <v>0.01</v>
      </c>
      <c r="P1898" s="23">
        <v>-0.02</v>
      </c>
      <c r="Q1898" s="28">
        <f t="shared" si="60"/>
        <v>-0.01</v>
      </c>
      <c r="R1898" s="23">
        <v>0.65</v>
      </c>
      <c r="S1898" s="21"/>
      <c r="T1898" s="28">
        <f t="shared" si="61"/>
        <v>0.65</v>
      </c>
      <c r="U1898" s="21"/>
      <c r="W1898" s="135">
        <f t="array" ref="W1898">SUM(($D1898=W$25)*($G1898="CM")*($H1898:$P1898))</f>
        <v>0</v>
      </c>
      <c r="X1898" s="135">
        <f t="array" ref="X1898">SUM(($D1898=W$25)*($G1898&lt;&gt;"CM")*($H1898:$P1898))</f>
        <v>11.92</v>
      </c>
      <c r="AA1898" s="135">
        <f t="array" ref="AA1898">SUM(($D1898=AA$25)*($G1898="CM")*(H1898+I1898+J1898+K1898+L1898+N1898))</f>
        <v>0</v>
      </c>
      <c r="AB1898" s="135">
        <f t="array" ref="AB1898">SUM(($D1898=AA$25)*($G1898&lt;&gt;"CM")*(H1898+I1898+J1898+K1898+L1898+N1898))</f>
        <v>0</v>
      </c>
    </row>
    <row r="1899" spans="1:28" ht="15.75" thickBot="1" x14ac:dyDescent="0.3">
      <c r="A1899" s="18" t="s">
        <v>22</v>
      </c>
      <c r="B1899" s="18" t="s">
        <v>22</v>
      </c>
      <c r="C1899" s="18" t="s">
        <v>239</v>
      </c>
      <c r="D1899" s="27" t="s">
        <v>271</v>
      </c>
      <c r="E1899" s="18" t="s">
        <v>240</v>
      </c>
      <c r="F1899" s="19">
        <v>42825</v>
      </c>
      <c r="G1899" s="27" t="s">
        <v>274</v>
      </c>
      <c r="H1899" s="20"/>
      <c r="I1899" s="20"/>
      <c r="J1899" s="22">
        <v>0.8</v>
      </c>
      <c r="K1899" s="20"/>
      <c r="L1899" s="20"/>
      <c r="M1899" s="20"/>
      <c r="N1899" s="20"/>
      <c r="O1899" s="22">
        <v>0</v>
      </c>
      <c r="P1899" s="22">
        <v>0</v>
      </c>
      <c r="Q1899" s="28">
        <f t="shared" si="60"/>
        <v>0</v>
      </c>
      <c r="R1899" s="22">
        <v>0.04</v>
      </c>
      <c r="S1899" s="20"/>
      <c r="T1899" s="28">
        <f t="shared" si="61"/>
        <v>0.04</v>
      </c>
      <c r="U1899" s="20"/>
      <c r="W1899" s="135">
        <f t="array" ref="W1899">SUM(($D1899=W$25)*($G1899="CM")*($H1899:$P1899))</f>
        <v>0</v>
      </c>
      <c r="X1899" s="135">
        <f t="array" ref="X1899">SUM(($D1899=W$25)*($G1899&lt;&gt;"CM")*($H1899:$P1899))</f>
        <v>0.8</v>
      </c>
      <c r="AA1899" s="135">
        <f t="array" ref="AA1899">SUM(($D1899=AA$25)*($G1899="CM")*(H1899+I1899+J1899+K1899+L1899+N1899))</f>
        <v>0</v>
      </c>
      <c r="AB1899" s="135">
        <f t="array" ref="AB1899">SUM(($D1899=AA$25)*($G1899&lt;&gt;"CM")*(H1899+I1899+J1899+K1899+L1899+N1899))</f>
        <v>0</v>
      </c>
    </row>
    <row r="1900" spans="1:28" ht="15.75" thickBot="1" x14ac:dyDescent="0.3">
      <c r="A1900" s="18" t="s">
        <v>22</v>
      </c>
      <c r="B1900" s="18" t="s">
        <v>22</v>
      </c>
      <c r="C1900" s="18" t="s">
        <v>239</v>
      </c>
      <c r="D1900" s="27" t="s">
        <v>271</v>
      </c>
      <c r="E1900" s="18" t="s">
        <v>240</v>
      </c>
      <c r="F1900" s="19">
        <v>42827</v>
      </c>
      <c r="G1900" s="27" t="s">
        <v>273</v>
      </c>
      <c r="H1900" s="21"/>
      <c r="I1900" s="21"/>
      <c r="J1900" s="23">
        <v>6.36</v>
      </c>
      <c r="K1900" s="21"/>
      <c r="L1900" s="21"/>
      <c r="M1900" s="21"/>
      <c r="N1900" s="21"/>
      <c r="O1900" s="23">
        <v>-0.05</v>
      </c>
      <c r="P1900" s="23">
        <v>0</v>
      </c>
      <c r="Q1900" s="28">
        <f t="shared" si="60"/>
        <v>-0.05</v>
      </c>
      <c r="R1900" s="23">
        <v>0.42</v>
      </c>
      <c r="S1900" s="21"/>
      <c r="T1900" s="28">
        <f t="shared" si="61"/>
        <v>0.42</v>
      </c>
      <c r="U1900" s="21"/>
      <c r="W1900" s="135">
        <f t="array" ref="W1900">SUM(($D1900=W$25)*($G1900="CM")*($H1900:$P1900))</f>
        <v>6.3100000000000005</v>
      </c>
      <c r="X1900" s="135">
        <f t="array" ref="X1900">SUM(($D1900=W$25)*($G1900&lt;&gt;"CM")*($H1900:$P1900))</f>
        <v>0</v>
      </c>
      <c r="AA1900" s="135">
        <f t="array" ref="AA1900">SUM(($D1900=AA$25)*($G1900="CM")*(H1900+I1900+J1900+K1900+L1900+N1900))</f>
        <v>0</v>
      </c>
      <c r="AB1900" s="135">
        <f t="array" ref="AB1900">SUM(($D1900=AA$25)*($G1900&lt;&gt;"CM")*(H1900+I1900+J1900+K1900+L1900+N1900))</f>
        <v>0</v>
      </c>
    </row>
    <row r="1901" spans="1:28" ht="15.75" thickBot="1" x14ac:dyDescent="0.3">
      <c r="A1901" s="18" t="s">
        <v>22</v>
      </c>
      <c r="B1901" s="18" t="s">
        <v>22</v>
      </c>
      <c r="C1901" s="18" t="s">
        <v>239</v>
      </c>
      <c r="D1901" s="27" t="s">
        <v>271</v>
      </c>
      <c r="E1901" s="18" t="s">
        <v>240</v>
      </c>
      <c r="F1901" s="19">
        <v>42828</v>
      </c>
      <c r="G1901" s="27" t="s">
        <v>273</v>
      </c>
      <c r="H1901" s="20"/>
      <c r="I1901" s="20"/>
      <c r="J1901" s="22">
        <v>2256.13</v>
      </c>
      <c r="K1901" s="20"/>
      <c r="L1901" s="20"/>
      <c r="M1901" s="20"/>
      <c r="N1901" s="20"/>
      <c r="O1901" s="22">
        <v>-12.92</v>
      </c>
      <c r="P1901" s="22">
        <v>-1.69</v>
      </c>
      <c r="Q1901" s="28">
        <f t="shared" si="60"/>
        <v>-14.61</v>
      </c>
      <c r="R1901" s="22">
        <v>149.08000000000001</v>
      </c>
      <c r="S1901" s="20"/>
      <c r="T1901" s="28">
        <f t="shared" si="61"/>
        <v>149.08000000000001</v>
      </c>
      <c r="U1901" s="20"/>
      <c r="W1901" s="135">
        <f t="array" ref="W1901">SUM(($D1901=W$25)*($G1901="CM")*($H1901:$P1901))</f>
        <v>2241.52</v>
      </c>
      <c r="X1901" s="135">
        <f t="array" ref="X1901">SUM(($D1901=W$25)*($G1901&lt;&gt;"CM")*($H1901:$P1901))</f>
        <v>0</v>
      </c>
      <c r="AA1901" s="135">
        <f t="array" ref="AA1901">SUM(($D1901=AA$25)*($G1901="CM")*(H1901+I1901+J1901+K1901+L1901+N1901))</f>
        <v>0</v>
      </c>
      <c r="AB1901" s="135">
        <f t="array" ref="AB1901">SUM(($D1901=AA$25)*($G1901&lt;&gt;"CM")*(H1901+I1901+J1901+K1901+L1901+N1901))</f>
        <v>0</v>
      </c>
    </row>
    <row r="1902" spans="1:28" ht="15.75" thickBot="1" x14ac:dyDescent="0.3">
      <c r="A1902" s="18" t="s">
        <v>22</v>
      </c>
      <c r="B1902" s="18" t="s">
        <v>22</v>
      </c>
      <c r="C1902" s="18" t="s">
        <v>239</v>
      </c>
      <c r="D1902" s="27" t="s">
        <v>271</v>
      </c>
      <c r="E1902" s="18" t="s">
        <v>240</v>
      </c>
      <c r="F1902" s="19">
        <v>42829</v>
      </c>
      <c r="G1902" s="27" t="s">
        <v>273</v>
      </c>
      <c r="H1902" s="21"/>
      <c r="I1902" s="21"/>
      <c r="J1902" s="23">
        <v>2761.94</v>
      </c>
      <c r="K1902" s="21"/>
      <c r="L1902" s="21"/>
      <c r="M1902" s="21"/>
      <c r="N1902" s="21"/>
      <c r="O1902" s="23">
        <v>-16.27</v>
      </c>
      <c r="P1902" s="23">
        <v>-1.92</v>
      </c>
      <c r="Q1902" s="28">
        <f t="shared" si="60"/>
        <v>-18.189999999999998</v>
      </c>
      <c r="R1902" s="23">
        <v>182.38</v>
      </c>
      <c r="S1902" s="21"/>
      <c r="T1902" s="28">
        <f t="shared" si="61"/>
        <v>182.38</v>
      </c>
      <c r="U1902" s="21"/>
      <c r="W1902" s="135">
        <f t="array" ref="W1902">SUM(($D1902=W$25)*($G1902="CM")*($H1902:$P1902))</f>
        <v>2743.75</v>
      </c>
      <c r="X1902" s="135">
        <f t="array" ref="X1902">SUM(($D1902=W$25)*($G1902&lt;&gt;"CM")*($H1902:$P1902))</f>
        <v>0</v>
      </c>
      <c r="AA1902" s="135">
        <f t="array" ref="AA1902">SUM(($D1902=AA$25)*($G1902="CM")*(H1902+I1902+J1902+K1902+L1902+N1902))</f>
        <v>0</v>
      </c>
      <c r="AB1902" s="135">
        <f t="array" ref="AB1902">SUM(($D1902=AA$25)*($G1902&lt;&gt;"CM")*(H1902+I1902+J1902+K1902+L1902+N1902))</f>
        <v>0</v>
      </c>
    </row>
    <row r="1903" spans="1:28" ht="15.75" thickBot="1" x14ac:dyDescent="0.3">
      <c r="A1903" s="18" t="s">
        <v>22</v>
      </c>
      <c r="B1903" s="18" t="s">
        <v>22</v>
      </c>
      <c r="C1903" s="18" t="s">
        <v>239</v>
      </c>
      <c r="D1903" s="27" t="s">
        <v>271</v>
      </c>
      <c r="E1903" s="18" t="s">
        <v>240</v>
      </c>
      <c r="F1903" s="19">
        <v>42830</v>
      </c>
      <c r="G1903" s="27" t="s">
        <v>273</v>
      </c>
      <c r="H1903" s="20"/>
      <c r="I1903" s="20"/>
      <c r="J1903" s="22">
        <v>6597.63</v>
      </c>
      <c r="K1903" s="20"/>
      <c r="L1903" s="20"/>
      <c r="M1903" s="20"/>
      <c r="N1903" s="20"/>
      <c r="O1903" s="22">
        <v>-44.29</v>
      </c>
      <c r="P1903" s="22">
        <v>-4.17</v>
      </c>
      <c r="Q1903" s="28">
        <f t="shared" si="60"/>
        <v>-48.46</v>
      </c>
      <c r="R1903" s="22">
        <v>433.35</v>
      </c>
      <c r="S1903" s="20"/>
      <c r="T1903" s="28">
        <f t="shared" si="61"/>
        <v>433.35</v>
      </c>
      <c r="U1903" s="20"/>
      <c r="W1903" s="135">
        <f t="array" ref="W1903">SUM(($D1903=W$25)*($G1903="CM")*($H1903:$P1903))</f>
        <v>6549.17</v>
      </c>
      <c r="X1903" s="135">
        <f t="array" ref="X1903">SUM(($D1903=W$25)*($G1903&lt;&gt;"CM")*($H1903:$P1903))</f>
        <v>0</v>
      </c>
      <c r="AA1903" s="135">
        <f t="array" ref="AA1903">SUM(($D1903=AA$25)*($G1903="CM")*(H1903+I1903+J1903+K1903+L1903+N1903))</f>
        <v>0</v>
      </c>
      <c r="AB1903" s="135">
        <f t="array" ref="AB1903">SUM(($D1903=AA$25)*($G1903&lt;&gt;"CM")*(H1903+I1903+J1903+K1903+L1903+N1903))</f>
        <v>0</v>
      </c>
    </row>
    <row r="1904" spans="1:28" ht="15.75" thickBot="1" x14ac:dyDescent="0.3">
      <c r="A1904" s="18" t="s">
        <v>22</v>
      </c>
      <c r="B1904" s="18" t="s">
        <v>22</v>
      </c>
      <c r="C1904" s="18" t="s">
        <v>239</v>
      </c>
      <c r="D1904" s="27" t="s">
        <v>271</v>
      </c>
      <c r="E1904" s="18" t="s">
        <v>240</v>
      </c>
      <c r="F1904" s="19">
        <v>42831</v>
      </c>
      <c r="G1904" s="27" t="s">
        <v>273</v>
      </c>
      <c r="H1904" s="21"/>
      <c r="I1904" s="21"/>
      <c r="J1904" s="23">
        <v>1519.92</v>
      </c>
      <c r="K1904" s="21"/>
      <c r="L1904" s="21"/>
      <c r="M1904" s="21"/>
      <c r="N1904" s="21"/>
      <c r="O1904" s="23">
        <v>-8.76</v>
      </c>
      <c r="P1904" s="23">
        <v>-1.1499999999999999</v>
      </c>
      <c r="Q1904" s="28">
        <f t="shared" si="60"/>
        <v>-9.91</v>
      </c>
      <c r="R1904" s="23">
        <v>100.47</v>
      </c>
      <c r="S1904" s="21"/>
      <c r="T1904" s="28">
        <f t="shared" si="61"/>
        <v>100.47</v>
      </c>
      <c r="U1904" s="21"/>
      <c r="W1904" s="135">
        <f t="array" ref="W1904">SUM(($D1904=W$25)*($G1904="CM")*($H1904:$P1904))</f>
        <v>1510.01</v>
      </c>
      <c r="X1904" s="135">
        <f t="array" ref="X1904">SUM(($D1904=W$25)*($G1904&lt;&gt;"CM")*($H1904:$P1904))</f>
        <v>0</v>
      </c>
      <c r="AA1904" s="135">
        <f t="array" ref="AA1904">SUM(($D1904=AA$25)*($G1904="CM")*(H1904+I1904+J1904+K1904+L1904+N1904))</f>
        <v>0</v>
      </c>
      <c r="AB1904" s="135">
        <f t="array" ref="AB1904">SUM(($D1904=AA$25)*($G1904&lt;&gt;"CM")*(H1904+I1904+J1904+K1904+L1904+N1904))</f>
        <v>0</v>
      </c>
    </row>
    <row r="1905" spans="1:28" ht="15.75" thickBot="1" x14ac:dyDescent="0.3">
      <c r="A1905" s="18" t="s">
        <v>22</v>
      </c>
      <c r="B1905" s="18" t="s">
        <v>22</v>
      </c>
      <c r="C1905" s="18" t="s">
        <v>239</v>
      </c>
      <c r="D1905" s="27" t="s">
        <v>271</v>
      </c>
      <c r="E1905" s="18" t="s">
        <v>240</v>
      </c>
      <c r="F1905" s="19">
        <v>42832</v>
      </c>
      <c r="G1905" s="27" t="s">
        <v>273</v>
      </c>
      <c r="H1905" s="20"/>
      <c r="I1905" s="20"/>
      <c r="J1905" s="22">
        <v>2643.76</v>
      </c>
      <c r="K1905" s="20"/>
      <c r="L1905" s="20"/>
      <c r="M1905" s="20"/>
      <c r="N1905" s="20"/>
      <c r="O1905" s="22">
        <v>-15.01</v>
      </c>
      <c r="P1905" s="22">
        <v>-1.95</v>
      </c>
      <c r="Q1905" s="28">
        <f t="shared" si="60"/>
        <v>-16.96</v>
      </c>
      <c r="R1905" s="22">
        <v>174.62</v>
      </c>
      <c r="S1905" s="20"/>
      <c r="T1905" s="28">
        <f t="shared" si="61"/>
        <v>174.62</v>
      </c>
      <c r="U1905" s="20"/>
      <c r="W1905" s="135">
        <f t="array" ref="W1905">SUM(($D1905=W$25)*($G1905="CM")*($H1905:$P1905))</f>
        <v>2626.8</v>
      </c>
      <c r="X1905" s="135">
        <f t="array" ref="X1905">SUM(($D1905=W$25)*($G1905&lt;&gt;"CM")*($H1905:$P1905))</f>
        <v>0</v>
      </c>
      <c r="AA1905" s="135">
        <f t="array" ref="AA1905">SUM(($D1905=AA$25)*($G1905="CM")*(H1905+I1905+J1905+K1905+L1905+N1905))</f>
        <v>0</v>
      </c>
      <c r="AB1905" s="135">
        <f t="array" ref="AB1905">SUM(($D1905=AA$25)*($G1905&lt;&gt;"CM")*(H1905+I1905+J1905+K1905+L1905+N1905))</f>
        <v>0</v>
      </c>
    </row>
    <row r="1906" spans="1:28" ht="15.75" thickBot="1" x14ac:dyDescent="0.3">
      <c r="A1906" s="18" t="s">
        <v>22</v>
      </c>
      <c r="B1906" s="18" t="s">
        <v>22</v>
      </c>
      <c r="C1906" s="18" t="s">
        <v>239</v>
      </c>
      <c r="D1906" s="27" t="s">
        <v>271</v>
      </c>
      <c r="E1906" s="18" t="s">
        <v>240</v>
      </c>
      <c r="F1906" s="19">
        <v>42833</v>
      </c>
      <c r="G1906" s="27" t="s">
        <v>273</v>
      </c>
      <c r="H1906" s="21"/>
      <c r="I1906" s="21"/>
      <c r="J1906" s="23">
        <v>2498.06</v>
      </c>
      <c r="K1906" s="21"/>
      <c r="L1906" s="21"/>
      <c r="M1906" s="21"/>
      <c r="N1906" s="21"/>
      <c r="O1906" s="23">
        <v>-14.15</v>
      </c>
      <c r="P1906" s="23">
        <v>-1.82</v>
      </c>
      <c r="Q1906" s="28">
        <f t="shared" si="60"/>
        <v>-15.97</v>
      </c>
      <c r="R1906" s="23">
        <v>165.05</v>
      </c>
      <c r="S1906" s="21"/>
      <c r="T1906" s="28">
        <f t="shared" si="61"/>
        <v>165.05</v>
      </c>
      <c r="U1906" s="21"/>
      <c r="W1906" s="135">
        <f t="array" ref="W1906">SUM(($D1906=W$25)*($G1906="CM")*($H1906:$P1906))</f>
        <v>2482.0899999999997</v>
      </c>
      <c r="X1906" s="135">
        <f t="array" ref="X1906">SUM(($D1906=W$25)*($G1906&lt;&gt;"CM")*($H1906:$P1906))</f>
        <v>0</v>
      </c>
      <c r="AA1906" s="135">
        <f t="array" ref="AA1906">SUM(($D1906=AA$25)*($G1906="CM")*(H1906+I1906+J1906+K1906+L1906+N1906))</f>
        <v>0</v>
      </c>
      <c r="AB1906" s="135">
        <f t="array" ref="AB1906">SUM(($D1906=AA$25)*($G1906&lt;&gt;"CM")*(H1906+I1906+J1906+K1906+L1906+N1906))</f>
        <v>0</v>
      </c>
    </row>
    <row r="1907" spans="1:28" ht="15.75" thickBot="1" x14ac:dyDescent="0.3">
      <c r="A1907" s="18" t="s">
        <v>22</v>
      </c>
      <c r="B1907" s="18" t="s">
        <v>22</v>
      </c>
      <c r="C1907" s="18" t="s">
        <v>239</v>
      </c>
      <c r="D1907" s="27" t="s">
        <v>271</v>
      </c>
      <c r="E1907" s="18" t="s">
        <v>240</v>
      </c>
      <c r="F1907" s="19">
        <v>42834</v>
      </c>
      <c r="G1907" s="27" t="s">
        <v>273</v>
      </c>
      <c r="H1907" s="20"/>
      <c r="I1907" s="20"/>
      <c r="J1907" s="22">
        <v>1960.1</v>
      </c>
      <c r="K1907" s="20"/>
      <c r="L1907" s="20"/>
      <c r="M1907" s="20"/>
      <c r="N1907" s="20"/>
      <c r="O1907" s="22">
        <v>-11.27</v>
      </c>
      <c r="P1907" s="22">
        <v>-1.47</v>
      </c>
      <c r="Q1907" s="28">
        <f t="shared" si="60"/>
        <v>-12.74</v>
      </c>
      <c r="R1907" s="22">
        <v>129.6</v>
      </c>
      <c r="S1907" s="20"/>
      <c r="T1907" s="28">
        <f t="shared" si="61"/>
        <v>129.6</v>
      </c>
      <c r="U1907" s="20"/>
      <c r="W1907" s="135">
        <f t="array" ref="W1907">SUM(($D1907=W$25)*($G1907="CM")*($H1907:$P1907))</f>
        <v>1947.36</v>
      </c>
      <c r="X1907" s="135">
        <f t="array" ref="X1907">SUM(($D1907=W$25)*($G1907&lt;&gt;"CM")*($H1907:$P1907))</f>
        <v>0</v>
      </c>
      <c r="AA1907" s="135">
        <f t="array" ref="AA1907">SUM(($D1907=AA$25)*($G1907="CM")*(H1907+I1907+J1907+K1907+L1907+N1907))</f>
        <v>0</v>
      </c>
      <c r="AB1907" s="135">
        <f t="array" ref="AB1907">SUM(($D1907=AA$25)*($G1907&lt;&gt;"CM")*(H1907+I1907+J1907+K1907+L1907+N1907))</f>
        <v>0</v>
      </c>
    </row>
    <row r="1908" spans="1:28" ht="15.75" thickBot="1" x14ac:dyDescent="0.3">
      <c r="A1908" s="18" t="s">
        <v>22</v>
      </c>
      <c r="B1908" s="18" t="s">
        <v>22</v>
      </c>
      <c r="C1908" s="18" t="s">
        <v>239</v>
      </c>
      <c r="D1908" s="27" t="s">
        <v>271</v>
      </c>
      <c r="E1908" s="18" t="s">
        <v>240</v>
      </c>
      <c r="F1908" s="19">
        <v>42835</v>
      </c>
      <c r="G1908" s="27" t="s">
        <v>273</v>
      </c>
      <c r="H1908" s="21"/>
      <c r="I1908" s="21"/>
      <c r="J1908" s="23">
        <v>1870.86</v>
      </c>
      <c r="K1908" s="21"/>
      <c r="L1908" s="21"/>
      <c r="M1908" s="21"/>
      <c r="N1908" s="21"/>
      <c r="O1908" s="23">
        <v>-12.06</v>
      </c>
      <c r="P1908" s="23">
        <v>-1.39</v>
      </c>
      <c r="Q1908" s="28">
        <f t="shared" si="60"/>
        <v>-13.450000000000001</v>
      </c>
      <c r="R1908" s="23">
        <v>122.63</v>
      </c>
      <c r="S1908" s="21"/>
      <c r="T1908" s="28">
        <f t="shared" si="61"/>
        <v>122.63</v>
      </c>
      <c r="U1908" s="21"/>
      <c r="W1908" s="135">
        <f t="array" ref="W1908">SUM(($D1908=W$25)*($G1908="CM")*($H1908:$P1908))</f>
        <v>1857.4099999999999</v>
      </c>
      <c r="X1908" s="135">
        <f t="array" ref="X1908">SUM(($D1908=W$25)*($G1908&lt;&gt;"CM")*($H1908:$P1908))</f>
        <v>0</v>
      </c>
      <c r="AA1908" s="135">
        <f t="array" ref="AA1908">SUM(($D1908=AA$25)*($G1908="CM")*(H1908+I1908+J1908+K1908+L1908+N1908))</f>
        <v>0</v>
      </c>
      <c r="AB1908" s="135">
        <f t="array" ref="AB1908">SUM(($D1908=AA$25)*($G1908&lt;&gt;"CM")*(H1908+I1908+J1908+K1908+L1908+N1908))</f>
        <v>0</v>
      </c>
    </row>
    <row r="1909" spans="1:28" ht="15.75" thickBot="1" x14ac:dyDescent="0.3">
      <c r="A1909" s="18" t="s">
        <v>22</v>
      </c>
      <c r="B1909" s="18" t="s">
        <v>22</v>
      </c>
      <c r="C1909" s="18" t="s">
        <v>239</v>
      </c>
      <c r="D1909" s="27" t="s">
        <v>271</v>
      </c>
      <c r="E1909" s="18" t="s">
        <v>240</v>
      </c>
      <c r="F1909" s="19">
        <v>42836</v>
      </c>
      <c r="G1909" s="27" t="s">
        <v>273</v>
      </c>
      <c r="H1909" s="20"/>
      <c r="I1909" s="20"/>
      <c r="J1909" s="22">
        <v>1104.0899999999999</v>
      </c>
      <c r="K1909" s="20"/>
      <c r="L1909" s="20"/>
      <c r="M1909" s="20"/>
      <c r="N1909" s="20"/>
      <c r="O1909" s="22">
        <v>-6.4</v>
      </c>
      <c r="P1909" s="22">
        <v>-0.81</v>
      </c>
      <c r="Q1909" s="28">
        <f t="shared" si="60"/>
        <v>-7.2100000000000009</v>
      </c>
      <c r="R1909" s="22">
        <v>72.97</v>
      </c>
      <c r="S1909" s="20"/>
      <c r="T1909" s="28">
        <f t="shared" si="61"/>
        <v>72.97</v>
      </c>
      <c r="U1909" s="20"/>
      <c r="W1909" s="135">
        <f t="array" ref="W1909">SUM(($D1909=W$25)*($G1909="CM")*($H1909:$P1909))</f>
        <v>1096.8799999999999</v>
      </c>
      <c r="X1909" s="135">
        <f t="array" ref="X1909">SUM(($D1909=W$25)*($G1909&lt;&gt;"CM")*($H1909:$P1909))</f>
        <v>0</v>
      </c>
      <c r="AA1909" s="135">
        <f t="array" ref="AA1909">SUM(($D1909=AA$25)*($G1909="CM")*(H1909+I1909+J1909+K1909+L1909+N1909))</f>
        <v>0</v>
      </c>
      <c r="AB1909" s="135">
        <f t="array" ref="AB1909">SUM(($D1909=AA$25)*($G1909&lt;&gt;"CM")*(H1909+I1909+J1909+K1909+L1909+N1909))</f>
        <v>0</v>
      </c>
    </row>
    <row r="1910" spans="1:28" ht="15.75" thickBot="1" x14ac:dyDescent="0.3">
      <c r="A1910" s="18" t="s">
        <v>22</v>
      </c>
      <c r="B1910" s="18" t="s">
        <v>22</v>
      </c>
      <c r="C1910" s="18" t="s">
        <v>239</v>
      </c>
      <c r="D1910" s="27" t="s">
        <v>271</v>
      </c>
      <c r="E1910" s="18" t="s">
        <v>240</v>
      </c>
      <c r="F1910" s="19">
        <v>42837</v>
      </c>
      <c r="G1910" s="27" t="s">
        <v>273</v>
      </c>
      <c r="H1910" s="21"/>
      <c r="I1910" s="21"/>
      <c r="J1910" s="23">
        <v>942.97</v>
      </c>
      <c r="K1910" s="21"/>
      <c r="L1910" s="21"/>
      <c r="M1910" s="21"/>
      <c r="N1910" s="21"/>
      <c r="O1910" s="23">
        <v>-5.19</v>
      </c>
      <c r="P1910" s="23">
        <v>-0.66</v>
      </c>
      <c r="Q1910" s="28">
        <f t="shared" si="60"/>
        <v>-5.8500000000000005</v>
      </c>
      <c r="R1910" s="23">
        <v>62.25</v>
      </c>
      <c r="S1910" s="21"/>
      <c r="T1910" s="28">
        <f t="shared" si="61"/>
        <v>62.25</v>
      </c>
      <c r="U1910" s="21"/>
      <c r="W1910" s="135">
        <f t="array" ref="W1910">SUM(($D1910=W$25)*($G1910="CM")*($H1910:$P1910))</f>
        <v>937.12</v>
      </c>
      <c r="X1910" s="135">
        <f t="array" ref="X1910">SUM(($D1910=W$25)*($G1910&lt;&gt;"CM")*($H1910:$P1910))</f>
        <v>0</v>
      </c>
      <c r="AA1910" s="135">
        <f t="array" ref="AA1910">SUM(($D1910=AA$25)*($G1910="CM")*(H1910+I1910+J1910+K1910+L1910+N1910))</f>
        <v>0</v>
      </c>
      <c r="AB1910" s="135">
        <f t="array" ref="AB1910">SUM(($D1910=AA$25)*($G1910&lt;&gt;"CM")*(H1910+I1910+J1910+K1910+L1910+N1910))</f>
        <v>0</v>
      </c>
    </row>
    <row r="1911" spans="1:28" ht="15.75" thickBot="1" x14ac:dyDescent="0.3">
      <c r="A1911" s="18" t="s">
        <v>22</v>
      </c>
      <c r="B1911" s="18" t="s">
        <v>22</v>
      </c>
      <c r="C1911" s="18" t="s">
        <v>239</v>
      </c>
      <c r="D1911" s="27" t="s">
        <v>271</v>
      </c>
      <c r="E1911" s="18" t="s">
        <v>240</v>
      </c>
      <c r="F1911" s="19">
        <v>42838</v>
      </c>
      <c r="G1911" s="27" t="s">
        <v>273</v>
      </c>
      <c r="H1911" s="20"/>
      <c r="I1911" s="20"/>
      <c r="J1911" s="22">
        <v>2351.75</v>
      </c>
      <c r="K1911" s="20"/>
      <c r="L1911" s="20"/>
      <c r="M1911" s="20"/>
      <c r="N1911" s="20"/>
      <c r="O1911" s="22">
        <v>-13.38</v>
      </c>
      <c r="P1911" s="22">
        <v>-1.81</v>
      </c>
      <c r="Q1911" s="28">
        <f t="shared" si="60"/>
        <v>-15.190000000000001</v>
      </c>
      <c r="R1911" s="22">
        <v>155.47999999999999</v>
      </c>
      <c r="S1911" s="20"/>
      <c r="T1911" s="28">
        <f t="shared" si="61"/>
        <v>155.47999999999999</v>
      </c>
      <c r="U1911" s="20"/>
      <c r="W1911" s="135">
        <f t="array" ref="W1911">SUM(($D1911=W$25)*($G1911="CM")*($H1911:$P1911))</f>
        <v>2336.56</v>
      </c>
      <c r="X1911" s="135">
        <f t="array" ref="X1911">SUM(($D1911=W$25)*($G1911&lt;&gt;"CM")*($H1911:$P1911))</f>
        <v>0</v>
      </c>
      <c r="AA1911" s="135">
        <f t="array" ref="AA1911">SUM(($D1911=AA$25)*($G1911="CM")*(H1911+I1911+J1911+K1911+L1911+N1911))</f>
        <v>0</v>
      </c>
      <c r="AB1911" s="135">
        <f t="array" ref="AB1911">SUM(($D1911=AA$25)*($G1911&lt;&gt;"CM")*(H1911+I1911+J1911+K1911+L1911+N1911))</f>
        <v>0</v>
      </c>
    </row>
    <row r="1912" spans="1:28" ht="15.75" thickBot="1" x14ac:dyDescent="0.3">
      <c r="A1912" s="18" t="s">
        <v>22</v>
      </c>
      <c r="B1912" s="18" t="s">
        <v>22</v>
      </c>
      <c r="C1912" s="18" t="s">
        <v>239</v>
      </c>
      <c r="D1912" s="27" t="s">
        <v>271</v>
      </c>
      <c r="E1912" s="18" t="s">
        <v>240</v>
      </c>
      <c r="F1912" s="19">
        <v>42839</v>
      </c>
      <c r="G1912" s="27" t="s">
        <v>273</v>
      </c>
      <c r="H1912" s="21"/>
      <c r="I1912" s="21"/>
      <c r="J1912" s="23">
        <v>1128.46</v>
      </c>
      <c r="K1912" s="21"/>
      <c r="L1912" s="21"/>
      <c r="M1912" s="21"/>
      <c r="N1912" s="21"/>
      <c r="O1912" s="23">
        <v>-7.46</v>
      </c>
      <c r="P1912" s="23">
        <v>-0.79</v>
      </c>
      <c r="Q1912" s="28">
        <f t="shared" si="60"/>
        <v>-8.25</v>
      </c>
      <c r="R1912" s="23">
        <v>74.02</v>
      </c>
      <c r="S1912" s="21"/>
      <c r="T1912" s="28">
        <f t="shared" si="61"/>
        <v>74.02</v>
      </c>
      <c r="U1912" s="21"/>
      <c r="W1912" s="135">
        <f t="array" ref="W1912">SUM(($D1912=W$25)*($G1912="CM")*($H1912:$P1912))</f>
        <v>1120.21</v>
      </c>
      <c r="X1912" s="135">
        <f t="array" ref="X1912">SUM(($D1912=W$25)*($G1912&lt;&gt;"CM")*($H1912:$P1912))</f>
        <v>0</v>
      </c>
      <c r="AA1912" s="135">
        <f t="array" ref="AA1912">SUM(($D1912=AA$25)*($G1912="CM")*(H1912+I1912+J1912+K1912+L1912+N1912))</f>
        <v>0</v>
      </c>
      <c r="AB1912" s="135">
        <f t="array" ref="AB1912">SUM(($D1912=AA$25)*($G1912&lt;&gt;"CM")*(H1912+I1912+J1912+K1912+L1912+N1912))</f>
        <v>0</v>
      </c>
    </row>
    <row r="1913" spans="1:28" ht="15.75" thickBot="1" x14ac:dyDescent="0.3">
      <c r="A1913" s="18" t="s">
        <v>22</v>
      </c>
      <c r="B1913" s="18" t="s">
        <v>22</v>
      </c>
      <c r="C1913" s="18" t="s">
        <v>239</v>
      </c>
      <c r="D1913" s="27" t="s">
        <v>271</v>
      </c>
      <c r="E1913" s="18" t="s">
        <v>240</v>
      </c>
      <c r="F1913" s="19">
        <v>42840</v>
      </c>
      <c r="G1913" s="27" t="s">
        <v>273</v>
      </c>
      <c r="H1913" s="20"/>
      <c r="I1913" s="20"/>
      <c r="J1913" s="22">
        <v>1506.71</v>
      </c>
      <c r="K1913" s="20"/>
      <c r="L1913" s="20"/>
      <c r="M1913" s="20"/>
      <c r="N1913" s="20"/>
      <c r="O1913" s="22">
        <v>-9.9499999999999993</v>
      </c>
      <c r="P1913" s="22">
        <v>-1.1200000000000001</v>
      </c>
      <c r="Q1913" s="28">
        <f t="shared" si="60"/>
        <v>-11.07</v>
      </c>
      <c r="R1913" s="22">
        <v>98.75</v>
      </c>
      <c r="S1913" s="20"/>
      <c r="T1913" s="28">
        <f t="shared" si="61"/>
        <v>98.75</v>
      </c>
      <c r="U1913" s="20"/>
      <c r="W1913" s="135">
        <f t="array" ref="W1913">SUM(($D1913=W$25)*($G1913="CM")*($H1913:$P1913))</f>
        <v>1495.64</v>
      </c>
      <c r="X1913" s="135">
        <f t="array" ref="X1913">SUM(($D1913=W$25)*($G1913&lt;&gt;"CM")*($H1913:$P1913))</f>
        <v>0</v>
      </c>
      <c r="AA1913" s="135">
        <f t="array" ref="AA1913">SUM(($D1913=AA$25)*($G1913="CM")*(H1913+I1913+J1913+K1913+L1913+N1913))</f>
        <v>0</v>
      </c>
      <c r="AB1913" s="135">
        <f t="array" ref="AB1913">SUM(($D1913=AA$25)*($G1913&lt;&gt;"CM")*(H1913+I1913+J1913+K1913+L1913+N1913))</f>
        <v>0</v>
      </c>
    </row>
    <row r="1914" spans="1:28" ht="15.75" thickBot="1" x14ac:dyDescent="0.3">
      <c r="A1914" s="18" t="s">
        <v>22</v>
      </c>
      <c r="B1914" s="18" t="s">
        <v>22</v>
      </c>
      <c r="C1914" s="18" t="s">
        <v>239</v>
      </c>
      <c r="D1914" s="27" t="s">
        <v>271</v>
      </c>
      <c r="E1914" s="18" t="s">
        <v>240</v>
      </c>
      <c r="F1914" s="19">
        <v>42841</v>
      </c>
      <c r="G1914" s="27" t="s">
        <v>273</v>
      </c>
      <c r="H1914" s="21"/>
      <c r="I1914" s="21"/>
      <c r="J1914" s="23">
        <v>1668.82</v>
      </c>
      <c r="K1914" s="21"/>
      <c r="L1914" s="21"/>
      <c r="M1914" s="21"/>
      <c r="N1914" s="21"/>
      <c r="O1914" s="23">
        <v>-9.77</v>
      </c>
      <c r="P1914" s="23">
        <v>-1.18</v>
      </c>
      <c r="Q1914" s="28">
        <f t="shared" si="60"/>
        <v>-10.95</v>
      </c>
      <c r="R1914" s="23">
        <v>110.23</v>
      </c>
      <c r="S1914" s="21"/>
      <c r="T1914" s="28">
        <f t="shared" si="61"/>
        <v>110.23</v>
      </c>
      <c r="U1914" s="21"/>
      <c r="W1914" s="135">
        <f t="array" ref="W1914">SUM(($D1914=W$25)*($G1914="CM")*($H1914:$P1914))</f>
        <v>1657.87</v>
      </c>
      <c r="X1914" s="135">
        <f t="array" ref="X1914">SUM(($D1914=W$25)*($G1914&lt;&gt;"CM")*($H1914:$P1914))</f>
        <v>0</v>
      </c>
      <c r="AA1914" s="135">
        <f t="array" ref="AA1914">SUM(($D1914=AA$25)*($G1914="CM")*(H1914+I1914+J1914+K1914+L1914+N1914))</f>
        <v>0</v>
      </c>
      <c r="AB1914" s="135">
        <f t="array" ref="AB1914">SUM(($D1914=AA$25)*($G1914&lt;&gt;"CM")*(H1914+I1914+J1914+K1914+L1914+N1914))</f>
        <v>0</v>
      </c>
    </row>
    <row r="1915" spans="1:28" ht="15.75" thickBot="1" x14ac:dyDescent="0.3">
      <c r="A1915" s="18" t="s">
        <v>22</v>
      </c>
      <c r="B1915" s="18" t="s">
        <v>22</v>
      </c>
      <c r="C1915" s="18" t="s">
        <v>239</v>
      </c>
      <c r="D1915" s="27" t="s">
        <v>271</v>
      </c>
      <c r="E1915" s="18" t="s">
        <v>240</v>
      </c>
      <c r="F1915" s="19">
        <v>42842</v>
      </c>
      <c r="G1915" s="27" t="s">
        <v>273</v>
      </c>
      <c r="H1915" s="20"/>
      <c r="I1915" s="20"/>
      <c r="J1915" s="22">
        <v>1513.3</v>
      </c>
      <c r="K1915" s="20"/>
      <c r="L1915" s="20"/>
      <c r="M1915" s="20"/>
      <c r="N1915" s="20"/>
      <c r="O1915" s="22">
        <v>-8.36</v>
      </c>
      <c r="P1915" s="22">
        <v>-1.1000000000000001</v>
      </c>
      <c r="Q1915" s="28">
        <f t="shared" si="60"/>
        <v>-9.4599999999999991</v>
      </c>
      <c r="R1915" s="22">
        <v>99.95</v>
      </c>
      <c r="S1915" s="20"/>
      <c r="T1915" s="28">
        <f t="shared" si="61"/>
        <v>99.95</v>
      </c>
      <c r="U1915" s="20"/>
      <c r="W1915" s="135">
        <f t="array" ref="W1915">SUM(($D1915=W$25)*($G1915="CM")*($H1915:$P1915))</f>
        <v>1503.8400000000001</v>
      </c>
      <c r="X1915" s="135">
        <f t="array" ref="X1915">SUM(($D1915=W$25)*($G1915&lt;&gt;"CM")*($H1915:$P1915))</f>
        <v>0</v>
      </c>
      <c r="AA1915" s="135">
        <f t="array" ref="AA1915">SUM(($D1915=AA$25)*($G1915="CM")*(H1915+I1915+J1915+K1915+L1915+N1915))</f>
        <v>0</v>
      </c>
      <c r="AB1915" s="135">
        <f t="array" ref="AB1915">SUM(($D1915=AA$25)*($G1915&lt;&gt;"CM")*(H1915+I1915+J1915+K1915+L1915+N1915))</f>
        <v>0</v>
      </c>
    </row>
    <row r="1916" spans="1:28" ht="15.75" thickBot="1" x14ac:dyDescent="0.3">
      <c r="A1916" s="18" t="s">
        <v>22</v>
      </c>
      <c r="B1916" s="18" t="s">
        <v>22</v>
      </c>
      <c r="C1916" s="18" t="s">
        <v>239</v>
      </c>
      <c r="D1916" s="27" t="s">
        <v>271</v>
      </c>
      <c r="E1916" s="18" t="s">
        <v>240</v>
      </c>
      <c r="F1916" s="19">
        <v>42843</v>
      </c>
      <c r="G1916" s="27" t="s">
        <v>273</v>
      </c>
      <c r="H1916" s="21"/>
      <c r="I1916" s="21"/>
      <c r="J1916" s="23">
        <v>2890.53</v>
      </c>
      <c r="K1916" s="21"/>
      <c r="L1916" s="21"/>
      <c r="M1916" s="21"/>
      <c r="N1916" s="21"/>
      <c r="O1916" s="23">
        <v>-16.84</v>
      </c>
      <c r="P1916" s="23">
        <v>-2.0699999999999998</v>
      </c>
      <c r="Q1916" s="28">
        <f t="shared" si="60"/>
        <v>-18.91</v>
      </c>
      <c r="R1916" s="23">
        <v>190.95</v>
      </c>
      <c r="S1916" s="21"/>
      <c r="T1916" s="28">
        <f t="shared" si="61"/>
        <v>190.95</v>
      </c>
      <c r="U1916" s="21"/>
      <c r="W1916" s="135">
        <f t="array" ref="W1916">SUM(($D1916=W$25)*($G1916="CM")*($H1916:$P1916))</f>
        <v>2871.62</v>
      </c>
      <c r="X1916" s="135">
        <f t="array" ref="X1916">SUM(($D1916=W$25)*($G1916&lt;&gt;"CM")*($H1916:$P1916))</f>
        <v>0</v>
      </c>
      <c r="AA1916" s="135">
        <f t="array" ref="AA1916">SUM(($D1916=AA$25)*($G1916="CM")*(H1916+I1916+J1916+K1916+L1916+N1916))</f>
        <v>0</v>
      </c>
      <c r="AB1916" s="135">
        <f t="array" ref="AB1916">SUM(($D1916=AA$25)*($G1916&lt;&gt;"CM")*(H1916+I1916+J1916+K1916+L1916+N1916))</f>
        <v>0</v>
      </c>
    </row>
    <row r="1917" spans="1:28" ht="15.75" thickBot="1" x14ac:dyDescent="0.3">
      <c r="A1917" s="18" t="s">
        <v>22</v>
      </c>
      <c r="B1917" s="18" t="s">
        <v>22</v>
      </c>
      <c r="C1917" s="18" t="s">
        <v>239</v>
      </c>
      <c r="D1917" s="27" t="s">
        <v>271</v>
      </c>
      <c r="E1917" s="18" t="s">
        <v>240</v>
      </c>
      <c r="F1917" s="19">
        <v>42844</v>
      </c>
      <c r="G1917" s="27" t="s">
        <v>273</v>
      </c>
      <c r="H1917" s="20"/>
      <c r="I1917" s="20"/>
      <c r="J1917" s="22">
        <v>2228.61</v>
      </c>
      <c r="K1917" s="20"/>
      <c r="L1917" s="20"/>
      <c r="M1917" s="20"/>
      <c r="N1917" s="20"/>
      <c r="O1917" s="22">
        <v>-14.27</v>
      </c>
      <c r="P1917" s="22">
        <v>-1.47</v>
      </c>
      <c r="Q1917" s="28">
        <f t="shared" si="60"/>
        <v>-15.74</v>
      </c>
      <c r="R1917" s="22">
        <v>146.30000000000001</v>
      </c>
      <c r="S1917" s="20"/>
      <c r="T1917" s="28">
        <f t="shared" si="61"/>
        <v>146.30000000000001</v>
      </c>
      <c r="U1917" s="20"/>
      <c r="W1917" s="135">
        <f t="array" ref="W1917">SUM(($D1917=W$25)*($G1917="CM")*($H1917:$P1917))</f>
        <v>2212.8700000000003</v>
      </c>
      <c r="X1917" s="135">
        <f t="array" ref="X1917">SUM(($D1917=W$25)*($G1917&lt;&gt;"CM")*($H1917:$P1917))</f>
        <v>0</v>
      </c>
      <c r="AA1917" s="135">
        <f t="array" ref="AA1917">SUM(($D1917=AA$25)*($G1917="CM")*(H1917+I1917+J1917+K1917+L1917+N1917))</f>
        <v>0</v>
      </c>
      <c r="AB1917" s="135">
        <f t="array" ref="AB1917">SUM(($D1917=AA$25)*($G1917&lt;&gt;"CM")*(H1917+I1917+J1917+K1917+L1917+N1917))</f>
        <v>0</v>
      </c>
    </row>
    <row r="1918" spans="1:28" ht="15.75" thickBot="1" x14ac:dyDescent="0.3">
      <c r="A1918" s="18" t="s">
        <v>22</v>
      </c>
      <c r="B1918" s="18" t="s">
        <v>22</v>
      </c>
      <c r="C1918" s="18" t="s">
        <v>239</v>
      </c>
      <c r="D1918" s="27" t="s">
        <v>271</v>
      </c>
      <c r="E1918" s="18" t="s">
        <v>240</v>
      </c>
      <c r="F1918" s="19">
        <v>42845</v>
      </c>
      <c r="G1918" s="27" t="s">
        <v>273</v>
      </c>
      <c r="H1918" s="21"/>
      <c r="I1918" s="21"/>
      <c r="J1918" s="23">
        <v>1499.31</v>
      </c>
      <c r="K1918" s="21"/>
      <c r="L1918" s="21"/>
      <c r="M1918" s="21"/>
      <c r="N1918" s="21"/>
      <c r="O1918" s="23">
        <v>-9.01</v>
      </c>
      <c r="P1918" s="23">
        <v>-1.05</v>
      </c>
      <c r="Q1918" s="28">
        <f t="shared" si="60"/>
        <v>-10.06</v>
      </c>
      <c r="R1918" s="23">
        <v>99.05</v>
      </c>
      <c r="S1918" s="21"/>
      <c r="T1918" s="28">
        <f t="shared" si="61"/>
        <v>99.05</v>
      </c>
      <c r="U1918" s="21"/>
      <c r="W1918" s="135">
        <f t="array" ref="W1918">SUM(($D1918=W$25)*($G1918="CM")*($H1918:$P1918))</f>
        <v>1489.25</v>
      </c>
      <c r="X1918" s="135">
        <f t="array" ref="X1918">SUM(($D1918=W$25)*($G1918&lt;&gt;"CM")*($H1918:$P1918))</f>
        <v>0</v>
      </c>
      <c r="AA1918" s="135">
        <f t="array" ref="AA1918">SUM(($D1918=AA$25)*($G1918="CM")*(H1918+I1918+J1918+K1918+L1918+N1918))</f>
        <v>0</v>
      </c>
      <c r="AB1918" s="135">
        <f t="array" ref="AB1918">SUM(($D1918=AA$25)*($G1918&lt;&gt;"CM")*(H1918+I1918+J1918+K1918+L1918+N1918))</f>
        <v>0</v>
      </c>
    </row>
    <row r="1919" spans="1:28" ht="15.75" thickBot="1" x14ac:dyDescent="0.3">
      <c r="A1919" s="18" t="s">
        <v>22</v>
      </c>
      <c r="B1919" s="18" t="s">
        <v>22</v>
      </c>
      <c r="C1919" s="18" t="s">
        <v>239</v>
      </c>
      <c r="D1919" s="27" t="s">
        <v>271</v>
      </c>
      <c r="E1919" s="18" t="s">
        <v>240</v>
      </c>
      <c r="F1919" s="19">
        <v>42851</v>
      </c>
      <c r="G1919" s="27" t="s">
        <v>273</v>
      </c>
      <c r="H1919" s="20"/>
      <c r="I1919" s="20"/>
      <c r="J1919" s="22">
        <v>32.28</v>
      </c>
      <c r="K1919" s="20"/>
      <c r="L1919" s="20"/>
      <c r="M1919" s="20"/>
      <c r="N1919" s="20"/>
      <c r="O1919" s="22">
        <v>-0.16</v>
      </c>
      <c r="P1919" s="22">
        <v>-0.01</v>
      </c>
      <c r="Q1919" s="28">
        <f t="shared" si="60"/>
        <v>-0.17</v>
      </c>
      <c r="R1919" s="22">
        <v>2.13</v>
      </c>
      <c r="S1919" s="20"/>
      <c r="T1919" s="28">
        <f t="shared" si="61"/>
        <v>2.13</v>
      </c>
      <c r="U1919" s="20"/>
      <c r="W1919" s="135">
        <f t="array" ref="W1919">SUM(($D1919=W$25)*($G1919="CM")*($H1919:$P1919))</f>
        <v>32.110000000000007</v>
      </c>
      <c r="X1919" s="135">
        <f t="array" ref="X1919">SUM(($D1919=W$25)*($G1919&lt;&gt;"CM")*($H1919:$P1919))</f>
        <v>0</v>
      </c>
      <c r="AA1919" s="135">
        <f t="array" ref="AA1919">SUM(($D1919=AA$25)*($G1919="CM")*(H1919+I1919+J1919+K1919+L1919+N1919))</f>
        <v>0</v>
      </c>
      <c r="AB1919" s="135">
        <f t="array" ref="AB1919">SUM(($D1919=AA$25)*($G1919&lt;&gt;"CM")*(H1919+I1919+J1919+K1919+L1919+N1919))</f>
        <v>0</v>
      </c>
    </row>
    <row r="1920" spans="1:28" ht="15.75" thickBot="1" x14ac:dyDescent="0.3">
      <c r="A1920" s="18" t="s">
        <v>22</v>
      </c>
      <c r="B1920" s="18" t="s">
        <v>22</v>
      </c>
      <c r="C1920" s="18" t="s">
        <v>239</v>
      </c>
      <c r="D1920" s="27" t="s">
        <v>271</v>
      </c>
      <c r="E1920" s="18" t="s">
        <v>240</v>
      </c>
      <c r="F1920" s="19">
        <v>42852</v>
      </c>
      <c r="G1920" s="27" t="s">
        <v>273</v>
      </c>
      <c r="H1920" s="21"/>
      <c r="I1920" s="21"/>
      <c r="J1920" s="23">
        <v>5.97</v>
      </c>
      <c r="K1920" s="21"/>
      <c r="L1920" s="21"/>
      <c r="M1920" s="21"/>
      <c r="N1920" s="21"/>
      <c r="O1920" s="23">
        <v>-0.04</v>
      </c>
      <c r="P1920" s="23">
        <v>0</v>
      </c>
      <c r="Q1920" s="28">
        <f t="shared" si="60"/>
        <v>-0.04</v>
      </c>
      <c r="R1920" s="23">
        <v>0.39</v>
      </c>
      <c r="S1920" s="21"/>
      <c r="T1920" s="28">
        <f t="shared" si="61"/>
        <v>0.39</v>
      </c>
      <c r="U1920" s="21"/>
      <c r="W1920" s="135">
        <f t="array" ref="W1920">SUM(($D1920=W$25)*($G1920="CM")*($H1920:$P1920))</f>
        <v>5.93</v>
      </c>
      <c r="X1920" s="135">
        <f t="array" ref="X1920">SUM(($D1920=W$25)*($G1920&lt;&gt;"CM")*($H1920:$P1920))</f>
        <v>0</v>
      </c>
      <c r="AA1920" s="135">
        <f t="array" ref="AA1920">SUM(($D1920=AA$25)*($G1920="CM")*(H1920+I1920+J1920+K1920+L1920+N1920))</f>
        <v>0</v>
      </c>
      <c r="AB1920" s="135">
        <f t="array" ref="AB1920">SUM(($D1920=AA$25)*($G1920&lt;&gt;"CM")*(H1920+I1920+J1920+K1920+L1920+N1920))</f>
        <v>0</v>
      </c>
    </row>
    <row r="1921" spans="1:28" ht="15.75" thickBot="1" x14ac:dyDescent="0.3">
      <c r="A1921" s="18" t="s">
        <v>22</v>
      </c>
      <c r="B1921" s="18" t="s">
        <v>22</v>
      </c>
      <c r="C1921" s="18" t="s">
        <v>239</v>
      </c>
      <c r="D1921" s="27" t="s">
        <v>271</v>
      </c>
      <c r="E1921" s="18" t="s">
        <v>240</v>
      </c>
      <c r="F1921" s="19">
        <v>42854</v>
      </c>
      <c r="G1921" s="27" t="s">
        <v>273</v>
      </c>
      <c r="H1921" s="20"/>
      <c r="I1921" s="20"/>
      <c r="J1921" s="22">
        <v>2006.25</v>
      </c>
      <c r="K1921" s="20"/>
      <c r="L1921" s="20"/>
      <c r="M1921" s="20"/>
      <c r="N1921" s="20"/>
      <c r="O1921" s="22">
        <v>-11.18</v>
      </c>
      <c r="P1921" s="22">
        <v>-1.45</v>
      </c>
      <c r="Q1921" s="28">
        <f t="shared" si="60"/>
        <v>-12.629999999999999</v>
      </c>
      <c r="R1921" s="22">
        <v>132.57</v>
      </c>
      <c r="S1921" s="20"/>
      <c r="T1921" s="28">
        <f t="shared" si="61"/>
        <v>132.57</v>
      </c>
      <c r="U1921" s="20"/>
      <c r="W1921" s="135">
        <f t="array" ref="W1921">SUM(($D1921=W$25)*($G1921="CM")*($H1921:$P1921))</f>
        <v>1993.62</v>
      </c>
      <c r="X1921" s="135">
        <f t="array" ref="X1921">SUM(($D1921=W$25)*($G1921&lt;&gt;"CM")*($H1921:$P1921))</f>
        <v>0</v>
      </c>
      <c r="AA1921" s="135">
        <f t="array" ref="AA1921">SUM(($D1921=AA$25)*($G1921="CM")*(H1921+I1921+J1921+K1921+L1921+N1921))</f>
        <v>0</v>
      </c>
      <c r="AB1921" s="135">
        <f t="array" ref="AB1921">SUM(($D1921=AA$25)*($G1921&lt;&gt;"CM")*(H1921+I1921+J1921+K1921+L1921+N1921))</f>
        <v>0</v>
      </c>
    </row>
    <row r="1922" spans="1:28" ht="15.75" thickBot="1" x14ac:dyDescent="0.3">
      <c r="A1922" s="18" t="s">
        <v>22</v>
      </c>
      <c r="B1922" s="18" t="s">
        <v>22</v>
      </c>
      <c r="C1922" s="18" t="s">
        <v>239</v>
      </c>
      <c r="D1922" s="27" t="s">
        <v>271</v>
      </c>
      <c r="E1922" s="18" t="s">
        <v>240</v>
      </c>
      <c r="F1922" s="19">
        <v>42855</v>
      </c>
      <c r="G1922" s="27" t="s">
        <v>273</v>
      </c>
      <c r="H1922" s="21"/>
      <c r="I1922" s="21"/>
      <c r="J1922" s="23">
        <v>2610.52</v>
      </c>
      <c r="K1922" s="21"/>
      <c r="L1922" s="21"/>
      <c r="M1922" s="21"/>
      <c r="N1922" s="21"/>
      <c r="O1922" s="23">
        <v>-14.86</v>
      </c>
      <c r="P1922" s="23">
        <v>-1.99</v>
      </c>
      <c r="Q1922" s="28">
        <f t="shared" si="60"/>
        <v>-16.849999999999998</v>
      </c>
      <c r="R1922" s="23">
        <v>172.54</v>
      </c>
      <c r="S1922" s="21"/>
      <c r="T1922" s="28">
        <f t="shared" si="61"/>
        <v>172.54</v>
      </c>
      <c r="U1922" s="21"/>
      <c r="W1922" s="135">
        <f t="array" ref="W1922">SUM(($D1922=W$25)*($G1922="CM")*($H1922:$P1922))</f>
        <v>2593.67</v>
      </c>
      <c r="X1922" s="135">
        <f t="array" ref="X1922">SUM(($D1922=W$25)*($G1922&lt;&gt;"CM")*($H1922:$P1922))</f>
        <v>0</v>
      </c>
      <c r="AA1922" s="135">
        <f t="array" ref="AA1922">SUM(($D1922=AA$25)*($G1922="CM")*(H1922+I1922+J1922+K1922+L1922+N1922))</f>
        <v>0</v>
      </c>
      <c r="AB1922" s="135">
        <f t="array" ref="AB1922">SUM(($D1922=AA$25)*($G1922&lt;&gt;"CM")*(H1922+I1922+J1922+K1922+L1922+N1922))</f>
        <v>0</v>
      </c>
    </row>
    <row r="1923" spans="1:28" ht="15.75" thickBot="1" x14ac:dyDescent="0.3">
      <c r="A1923" s="18" t="s">
        <v>22</v>
      </c>
      <c r="B1923" s="18" t="s">
        <v>22</v>
      </c>
      <c r="C1923" s="18" t="s">
        <v>241</v>
      </c>
      <c r="D1923" s="27" t="s">
        <v>271</v>
      </c>
      <c r="E1923" s="18" t="s">
        <v>242</v>
      </c>
      <c r="F1923" s="19">
        <v>42828</v>
      </c>
      <c r="G1923" s="27" t="s">
        <v>273</v>
      </c>
      <c r="H1923" s="20"/>
      <c r="I1923" s="20"/>
      <c r="J1923" s="22">
        <v>13.81</v>
      </c>
      <c r="K1923" s="20"/>
      <c r="L1923" s="20"/>
      <c r="M1923" s="20"/>
      <c r="N1923" s="20"/>
      <c r="O1923" s="22">
        <v>-0.1</v>
      </c>
      <c r="P1923" s="22">
        <v>-0.01</v>
      </c>
      <c r="Q1923" s="28">
        <f t="shared" si="60"/>
        <v>-0.11</v>
      </c>
      <c r="R1923" s="22">
        <v>0.91</v>
      </c>
      <c r="S1923" s="20"/>
      <c r="T1923" s="28">
        <f t="shared" si="61"/>
        <v>0.91</v>
      </c>
      <c r="U1923" s="20"/>
      <c r="W1923" s="135">
        <f t="array" ref="W1923">SUM(($D1923=W$25)*($G1923="CM")*($H1923:$P1923))</f>
        <v>13.700000000000001</v>
      </c>
      <c r="X1923" s="135">
        <f t="array" ref="X1923">SUM(($D1923=W$25)*($G1923&lt;&gt;"CM")*($H1923:$P1923))</f>
        <v>0</v>
      </c>
      <c r="AA1923" s="135">
        <f t="array" ref="AA1923">SUM(($D1923=AA$25)*($G1923="CM")*(H1923+I1923+J1923+K1923+L1923+N1923))</f>
        <v>0</v>
      </c>
      <c r="AB1923" s="135">
        <f t="array" ref="AB1923">SUM(($D1923=AA$25)*($G1923&lt;&gt;"CM")*(H1923+I1923+J1923+K1923+L1923+N1923))</f>
        <v>0</v>
      </c>
    </row>
    <row r="1924" spans="1:28" ht="15.75" thickBot="1" x14ac:dyDescent="0.3">
      <c r="A1924" s="18" t="s">
        <v>22</v>
      </c>
      <c r="B1924" s="18" t="s">
        <v>22</v>
      </c>
      <c r="C1924" s="18" t="s">
        <v>241</v>
      </c>
      <c r="D1924" s="27" t="s">
        <v>271</v>
      </c>
      <c r="E1924" s="18" t="s">
        <v>242</v>
      </c>
      <c r="F1924" s="19">
        <v>42829</v>
      </c>
      <c r="G1924" s="27" t="s">
        <v>273</v>
      </c>
      <c r="H1924" s="21"/>
      <c r="I1924" s="21"/>
      <c r="J1924" s="23">
        <v>55.24</v>
      </c>
      <c r="K1924" s="21"/>
      <c r="L1924" s="21"/>
      <c r="M1924" s="21"/>
      <c r="N1924" s="21"/>
      <c r="O1924" s="23">
        <v>-0.4</v>
      </c>
      <c r="P1924" s="23">
        <v>-0.04</v>
      </c>
      <c r="Q1924" s="28">
        <f t="shared" si="60"/>
        <v>-0.44</v>
      </c>
      <c r="R1924" s="23">
        <v>3.64</v>
      </c>
      <c r="S1924" s="21"/>
      <c r="T1924" s="28">
        <f t="shared" si="61"/>
        <v>3.64</v>
      </c>
      <c r="U1924" s="21"/>
      <c r="W1924" s="135">
        <f t="array" ref="W1924">SUM(($D1924=W$25)*($G1924="CM")*($H1924:$P1924))</f>
        <v>54.800000000000004</v>
      </c>
      <c r="X1924" s="135">
        <f t="array" ref="X1924">SUM(($D1924=W$25)*($G1924&lt;&gt;"CM")*($H1924:$P1924))</f>
        <v>0</v>
      </c>
      <c r="AA1924" s="135">
        <f t="array" ref="AA1924">SUM(($D1924=AA$25)*($G1924="CM")*(H1924+I1924+J1924+K1924+L1924+N1924))</f>
        <v>0</v>
      </c>
      <c r="AB1924" s="135">
        <f t="array" ref="AB1924">SUM(($D1924=AA$25)*($G1924&lt;&gt;"CM")*(H1924+I1924+J1924+K1924+L1924+N1924))</f>
        <v>0</v>
      </c>
    </row>
    <row r="1925" spans="1:28" ht="15.75" thickBot="1" x14ac:dyDescent="0.3">
      <c r="A1925" s="18" t="s">
        <v>22</v>
      </c>
      <c r="B1925" s="18" t="s">
        <v>22</v>
      </c>
      <c r="C1925" s="18" t="s">
        <v>241</v>
      </c>
      <c r="D1925" s="27" t="s">
        <v>271</v>
      </c>
      <c r="E1925" s="18" t="s">
        <v>242</v>
      </c>
      <c r="F1925" s="19">
        <v>42830</v>
      </c>
      <c r="G1925" s="27" t="s">
        <v>273</v>
      </c>
      <c r="H1925" s="20"/>
      <c r="I1925" s="20"/>
      <c r="J1925" s="22">
        <v>55.24</v>
      </c>
      <c r="K1925" s="20"/>
      <c r="L1925" s="20"/>
      <c r="M1925" s="20"/>
      <c r="N1925" s="20"/>
      <c r="O1925" s="22">
        <v>-0.44</v>
      </c>
      <c r="P1925" s="22">
        <v>-0.04</v>
      </c>
      <c r="Q1925" s="28">
        <f t="shared" si="60"/>
        <v>-0.48</v>
      </c>
      <c r="R1925" s="22">
        <v>3.64</v>
      </c>
      <c r="S1925" s="20"/>
      <c r="T1925" s="28">
        <f t="shared" si="61"/>
        <v>3.64</v>
      </c>
      <c r="U1925" s="20"/>
      <c r="W1925" s="135">
        <f t="array" ref="W1925">SUM(($D1925=W$25)*($G1925="CM")*($H1925:$P1925))</f>
        <v>54.760000000000005</v>
      </c>
      <c r="X1925" s="135">
        <f t="array" ref="X1925">SUM(($D1925=W$25)*($G1925&lt;&gt;"CM")*($H1925:$P1925))</f>
        <v>0</v>
      </c>
      <c r="AA1925" s="135">
        <f t="array" ref="AA1925">SUM(($D1925=AA$25)*($G1925="CM")*(H1925+I1925+J1925+K1925+L1925+N1925))</f>
        <v>0</v>
      </c>
      <c r="AB1925" s="135">
        <f t="array" ref="AB1925">SUM(($D1925=AA$25)*($G1925&lt;&gt;"CM")*(H1925+I1925+J1925+K1925+L1925+N1925))</f>
        <v>0</v>
      </c>
    </row>
    <row r="1926" spans="1:28" ht="15.75" thickBot="1" x14ac:dyDescent="0.3">
      <c r="A1926" s="18" t="s">
        <v>22</v>
      </c>
      <c r="B1926" s="18" t="s">
        <v>22</v>
      </c>
      <c r="C1926" s="18" t="s">
        <v>241</v>
      </c>
      <c r="D1926" s="27" t="s">
        <v>271</v>
      </c>
      <c r="E1926" s="18" t="s">
        <v>242</v>
      </c>
      <c r="F1926" s="19">
        <v>42831</v>
      </c>
      <c r="G1926" s="27" t="s">
        <v>273</v>
      </c>
      <c r="H1926" s="21"/>
      <c r="I1926" s="21"/>
      <c r="J1926" s="23">
        <v>14.73</v>
      </c>
      <c r="K1926" s="21"/>
      <c r="L1926" s="21"/>
      <c r="M1926" s="21"/>
      <c r="N1926" s="21"/>
      <c r="O1926" s="23">
        <v>-0.11</v>
      </c>
      <c r="P1926" s="23">
        <v>-0.01</v>
      </c>
      <c r="Q1926" s="28">
        <f t="shared" si="60"/>
        <v>-0.12</v>
      </c>
      <c r="R1926" s="23">
        <v>0.97</v>
      </c>
      <c r="S1926" s="21"/>
      <c r="T1926" s="28">
        <f t="shared" si="61"/>
        <v>0.97</v>
      </c>
      <c r="U1926" s="21"/>
      <c r="W1926" s="135">
        <f t="array" ref="W1926">SUM(($D1926=W$25)*($G1926="CM")*($H1926:$P1926))</f>
        <v>14.610000000000001</v>
      </c>
      <c r="X1926" s="135">
        <f t="array" ref="X1926">SUM(($D1926=W$25)*($G1926&lt;&gt;"CM")*($H1926:$P1926))</f>
        <v>0</v>
      </c>
      <c r="AA1926" s="135">
        <f t="array" ref="AA1926">SUM(($D1926=AA$25)*($G1926="CM")*(H1926+I1926+J1926+K1926+L1926+N1926))</f>
        <v>0</v>
      </c>
      <c r="AB1926" s="135">
        <f t="array" ref="AB1926">SUM(($D1926=AA$25)*($G1926&lt;&gt;"CM")*(H1926+I1926+J1926+K1926+L1926+N1926))</f>
        <v>0</v>
      </c>
    </row>
    <row r="1927" spans="1:28" ht="15.75" thickBot="1" x14ac:dyDescent="0.3">
      <c r="A1927" s="18" t="s">
        <v>22</v>
      </c>
      <c r="B1927" s="18" t="s">
        <v>22</v>
      </c>
      <c r="C1927" s="18" t="s">
        <v>241</v>
      </c>
      <c r="D1927" s="27" t="s">
        <v>271</v>
      </c>
      <c r="E1927" s="18" t="s">
        <v>242</v>
      </c>
      <c r="F1927" s="19">
        <v>42832</v>
      </c>
      <c r="G1927" s="27" t="s">
        <v>273</v>
      </c>
      <c r="H1927" s="20"/>
      <c r="I1927" s="20"/>
      <c r="J1927" s="22">
        <v>41.43</v>
      </c>
      <c r="K1927" s="20"/>
      <c r="L1927" s="20"/>
      <c r="M1927" s="20"/>
      <c r="N1927" s="20"/>
      <c r="O1927" s="22">
        <v>-0.28999999999999998</v>
      </c>
      <c r="P1927" s="22">
        <v>-0.03</v>
      </c>
      <c r="Q1927" s="28">
        <f t="shared" si="60"/>
        <v>-0.31999999999999995</v>
      </c>
      <c r="R1927" s="22">
        <v>2.73</v>
      </c>
      <c r="S1927" s="20"/>
      <c r="T1927" s="28">
        <f t="shared" si="61"/>
        <v>2.73</v>
      </c>
      <c r="U1927" s="20"/>
      <c r="W1927" s="135">
        <f t="array" ref="W1927">SUM(($D1927=W$25)*($G1927="CM")*($H1927:$P1927))</f>
        <v>41.11</v>
      </c>
      <c r="X1927" s="135">
        <f t="array" ref="X1927">SUM(($D1927=W$25)*($G1927&lt;&gt;"CM")*($H1927:$P1927))</f>
        <v>0</v>
      </c>
      <c r="AA1927" s="135">
        <f t="array" ref="AA1927">SUM(($D1927=AA$25)*($G1927="CM")*(H1927+I1927+J1927+K1927+L1927+N1927))</f>
        <v>0</v>
      </c>
      <c r="AB1927" s="135">
        <f t="array" ref="AB1927">SUM(($D1927=AA$25)*($G1927&lt;&gt;"CM")*(H1927+I1927+J1927+K1927+L1927+N1927))</f>
        <v>0</v>
      </c>
    </row>
    <row r="1928" spans="1:28" ht="15.75" thickBot="1" x14ac:dyDescent="0.3">
      <c r="A1928" s="18" t="s">
        <v>22</v>
      </c>
      <c r="B1928" s="18" t="s">
        <v>22</v>
      </c>
      <c r="C1928" s="18" t="s">
        <v>241</v>
      </c>
      <c r="D1928" s="27" t="s">
        <v>271</v>
      </c>
      <c r="E1928" s="18" t="s">
        <v>242</v>
      </c>
      <c r="F1928" s="19">
        <v>42833</v>
      </c>
      <c r="G1928" s="27" t="s">
        <v>273</v>
      </c>
      <c r="H1928" s="21"/>
      <c r="I1928" s="21"/>
      <c r="J1928" s="23">
        <v>69.05</v>
      </c>
      <c r="K1928" s="21"/>
      <c r="L1928" s="21"/>
      <c r="M1928" s="21"/>
      <c r="N1928" s="21"/>
      <c r="O1928" s="23">
        <v>-0.5</v>
      </c>
      <c r="P1928" s="23">
        <v>-0.05</v>
      </c>
      <c r="Q1928" s="28">
        <f t="shared" si="60"/>
        <v>-0.55000000000000004</v>
      </c>
      <c r="R1928" s="23">
        <v>4.55</v>
      </c>
      <c r="S1928" s="21"/>
      <c r="T1928" s="28">
        <f t="shared" si="61"/>
        <v>4.55</v>
      </c>
      <c r="U1928" s="21"/>
      <c r="W1928" s="135">
        <f t="array" ref="W1928">SUM(($D1928=W$25)*($G1928="CM")*($H1928:$P1928))</f>
        <v>68.5</v>
      </c>
      <c r="X1928" s="135">
        <f t="array" ref="X1928">SUM(($D1928=W$25)*($G1928&lt;&gt;"CM")*($H1928:$P1928))</f>
        <v>0</v>
      </c>
      <c r="AA1928" s="135">
        <f t="array" ref="AA1928">SUM(($D1928=AA$25)*($G1928="CM")*(H1928+I1928+J1928+K1928+L1928+N1928))</f>
        <v>0</v>
      </c>
      <c r="AB1928" s="135">
        <f t="array" ref="AB1928">SUM(($D1928=AA$25)*($G1928&lt;&gt;"CM")*(H1928+I1928+J1928+K1928+L1928+N1928))</f>
        <v>0</v>
      </c>
    </row>
    <row r="1929" spans="1:28" ht="15.75" thickBot="1" x14ac:dyDescent="0.3">
      <c r="A1929" s="18" t="s">
        <v>22</v>
      </c>
      <c r="B1929" s="18" t="s">
        <v>22</v>
      </c>
      <c r="C1929" s="18" t="s">
        <v>241</v>
      </c>
      <c r="D1929" s="27" t="s">
        <v>271</v>
      </c>
      <c r="E1929" s="18" t="s">
        <v>242</v>
      </c>
      <c r="F1929" s="19">
        <v>42834</v>
      </c>
      <c r="G1929" s="27" t="s">
        <v>273</v>
      </c>
      <c r="H1929" s="20"/>
      <c r="I1929" s="20"/>
      <c r="J1929" s="22">
        <v>82.86</v>
      </c>
      <c r="K1929" s="20"/>
      <c r="L1929" s="20"/>
      <c r="M1929" s="20"/>
      <c r="N1929" s="20"/>
      <c r="O1929" s="22">
        <v>-0.56000000000000005</v>
      </c>
      <c r="P1929" s="22">
        <v>-0.06</v>
      </c>
      <c r="Q1929" s="28">
        <f t="shared" si="60"/>
        <v>-0.62000000000000011</v>
      </c>
      <c r="R1929" s="22">
        <v>5.46</v>
      </c>
      <c r="S1929" s="20"/>
      <c r="T1929" s="28">
        <f t="shared" si="61"/>
        <v>5.46</v>
      </c>
      <c r="U1929" s="20"/>
      <c r="W1929" s="135">
        <f t="array" ref="W1929">SUM(($D1929=W$25)*($G1929="CM")*($H1929:$P1929))</f>
        <v>82.24</v>
      </c>
      <c r="X1929" s="135">
        <f t="array" ref="X1929">SUM(($D1929=W$25)*($G1929&lt;&gt;"CM")*($H1929:$P1929))</f>
        <v>0</v>
      </c>
      <c r="AA1929" s="135">
        <f t="array" ref="AA1929">SUM(($D1929=AA$25)*($G1929="CM")*(H1929+I1929+J1929+K1929+L1929+N1929))</f>
        <v>0</v>
      </c>
      <c r="AB1929" s="135">
        <f t="array" ref="AB1929">SUM(($D1929=AA$25)*($G1929&lt;&gt;"CM")*(H1929+I1929+J1929+K1929+L1929+N1929))</f>
        <v>0</v>
      </c>
    </row>
    <row r="1930" spans="1:28" ht="15.75" thickBot="1" x14ac:dyDescent="0.3">
      <c r="A1930" s="18" t="s">
        <v>22</v>
      </c>
      <c r="B1930" s="18" t="s">
        <v>22</v>
      </c>
      <c r="C1930" s="18" t="s">
        <v>241</v>
      </c>
      <c r="D1930" s="27" t="s">
        <v>271</v>
      </c>
      <c r="E1930" s="18" t="s">
        <v>242</v>
      </c>
      <c r="F1930" s="19">
        <v>42835</v>
      </c>
      <c r="G1930" s="27" t="s">
        <v>273</v>
      </c>
      <c r="H1930" s="21"/>
      <c r="I1930" s="21"/>
      <c r="J1930" s="23">
        <v>29.68</v>
      </c>
      <c r="K1930" s="21"/>
      <c r="L1930" s="21"/>
      <c r="M1930" s="21"/>
      <c r="N1930" s="21"/>
      <c r="O1930" s="23">
        <v>-0.2</v>
      </c>
      <c r="P1930" s="23">
        <v>-0.02</v>
      </c>
      <c r="Q1930" s="28">
        <f t="shared" si="60"/>
        <v>-0.22</v>
      </c>
      <c r="R1930" s="23">
        <v>1.95</v>
      </c>
      <c r="S1930" s="21"/>
      <c r="T1930" s="28">
        <f t="shared" si="61"/>
        <v>1.95</v>
      </c>
      <c r="U1930" s="21"/>
      <c r="W1930" s="135">
        <f t="array" ref="W1930">SUM(($D1930=W$25)*($G1930="CM")*($H1930:$P1930))</f>
        <v>29.46</v>
      </c>
      <c r="X1930" s="135">
        <f t="array" ref="X1930">SUM(($D1930=W$25)*($G1930&lt;&gt;"CM")*($H1930:$P1930))</f>
        <v>0</v>
      </c>
      <c r="AA1930" s="135">
        <f t="array" ref="AA1930">SUM(($D1930=AA$25)*($G1930="CM")*(H1930+I1930+J1930+K1930+L1930+N1930))</f>
        <v>0</v>
      </c>
      <c r="AB1930" s="135">
        <f t="array" ref="AB1930">SUM(($D1930=AA$25)*($G1930&lt;&gt;"CM")*(H1930+I1930+J1930+K1930+L1930+N1930))</f>
        <v>0</v>
      </c>
    </row>
    <row r="1931" spans="1:28" ht="15.75" thickBot="1" x14ac:dyDescent="0.3">
      <c r="A1931" s="18" t="s">
        <v>22</v>
      </c>
      <c r="B1931" s="18" t="s">
        <v>22</v>
      </c>
      <c r="C1931" s="18" t="s">
        <v>241</v>
      </c>
      <c r="D1931" s="27" t="s">
        <v>271</v>
      </c>
      <c r="E1931" s="18" t="s">
        <v>242</v>
      </c>
      <c r="F1931" s="19">
        <v>42836</v>
      </c>
      <c r="G1931" s="27" t="s">
        <v>273</v>
      </c>
      <c r="H1931" s="20"/>
      <c r="I1931" s="20"/>
      <c r="J1931" s="22">
        <v>27.62</v>
      </c>
      <c r="K1931" s="20"/>
      <c r="L1931" s="20"/>
      <c r="M1931" s="20"/>
      <c r="N1931" s="20"/>
      <c r="O1931" s="22">
        <v>-0.18</v>
      </c>
      <c r="P1931" s="22">
        <v>-0.02</v>
      </c>
      <c r="Q1931" s="28">
        <f t="shared" si="60"/>
        <v>-0.19999999999999998</v>
      </c>
      <c r="R1931" s="22">
        <v>1.82</v>
      </c>
      <c r="S1931" s="20"/>
      <c r="T1931" s="28">
        <f t="shared" si="61"/>
        <v>1.82</v>
      </c>
      <c r="U1931" s="20"/>
      <c r="W1931" s="135">
        <f t="array" ref="W1931">SUM(($D1931=W$25)*($G1931="CM")*($H1931:$P1931))</f>
        <v>27.42</v>
      </c>
      <c r="X1931" s="135">
        <f t="array" ref="X1931">SUM(($D1931=W$25)*($G1931&lt;&gt;"CM")*($H1931:$P1931))</f>
        <v>0</v>
      </c>
      <c r="AA1931" s="135">
        <f t="array" ref="AA1931">SUM(($D1931=AA$25)*($G1931="CM")*(H1931+I1931+J1931+K1931+L1931+N1931))</f>
        <v>0</v>
      </c>
      <c r="AB1931" s="135">
        <f t="array" ref="AB1931">SUM(($D1931=AA$25)*($G1931&lt;&gt;"CM")*(H1931+I1931+J1931+K1931+L1931+N1931))</f>
        <v>0</v>
      </c>
    </row>
    <row r="1932" spans="1:28" ht="15.75" thickBot="1" x14ac:dyDescent="0.3">
      <c r="A1932" s="18" t="s">
        <v>22</v>
      </c>
      <c r="B1932" s="18" t="s">
        <v>22</v>
      </c>
      <c r="C1932" s="18" t="s">
        <v>241</v>
      </c>
      <c r="D1932" s="27" t="s">
        <v>271</v>
      </c>
      <c r="E1932" s="18" t="s">
        <v>242</v>
      </c>
      <c r="F1932" s="19">
        <v>42838</v>
      </c>
      <c r="G1932" s="27" t="s">
        <v>273</v>
      </c>
      <c r="H1932" s="21"/>
      <c r="I1932" s="21"/>
      <c r="J1932" s="23">
        <v>41.43</v>
      </c>
      <c r="K1932" s="21"/>
      <c r="L1932" s="21"/>
      <c r="M1932" s="21"/>
      <c r="N1932" s="21"/>
      <c r="O1932" s="23">
        <v>-0.27</v>
      </c>
      <c r="P1932" s="23">
        <v>-0.03</v>
      </c>
      <c r="Q1932" s="28">
        <f t="shared" si="60"/>
        <v>-0.30000000000000004</v>
      </c>
      <c r="R1932" s="23">
        <v>2.73</v>
      </c>
      <c r="S1932" s="21"/>
      <c r="T1932" s="28">
        <f t="shared" si="61"/>
        <v>2.73</v>
      </c>
      <c r="U1932" s="21"/>
      <c r="W1932" s="135">
        <f t="array" ref="W1932">SUM(($D1932=W$25)*($G1932="CM")*($H1932:$P1932))</f>
        <v>41.129999999999995</v>
      </c>
      <c r="X1932" s="135">
        <f t="array" ref="X1932">SUM(($D1932=W$25)*($G1932&lt;&gt;"CM")*($H1932:$P1932))</f>
        <v>0</v>
      </c>
      <c r="AA1932" s="135">
        <f t="array" ref="AA1932">SUM(($D1932=AA$25)*($G1932="CM")*(H1932+I1932+J1932+K1932+L1932+N1932))</f>
        <v>0</v>
      </c>
      <c r="AB1932" s="135">
        <f t="array" ref="AB1932">SUM(($D1932=AA$25)*($G1932&lt;&gt;"CM")*(H1932+I1932+J1932+K1932+L1932+N1932))</f>
        <v>0</v>
      </c>
    </row>
    <row r="1933" spans="1:28" ht="15.75" thickBot="1" x14ac:dyDescent="0.3">
      <c r="A1933" s="18" t="s">
        <v>22</v>
      </c>
      <c r="B1933" s="18" t="s">
        <v>22</v>
      </c>
      <c r="C1933" s="18" t="s">
        <v>241</v>
      </c>
      <c r="D1933" s="27" t="s">
        <v>271</v>
      </c>
      <c r="E1933" s="18" t="s">
        <v>242</v>
      </c>
      <c r="F1933" s="19">
        <v>42840</v>
      </c>
      <c r="G1933" s="27" t="s">
        <v>273</v>
      </c>
      <c r="H1933" s="20"/>
      <c r="I1933" s="20"/>
      <c r="J1933" s="22">
        <v>55.24</v>
      </c>
      <c r="K1933" s="20"/>
      <c r="L1933" s="20"/>
      <c r="M1933" s="20"/>
      <c r="N1933" s="20"/>
      <c r="O1933" s="22">
        <v>-0.41</v>
      </c>
      <c r="P1933" s="22">
        <v>-0.04</v>
      </c>
      <c r="Q1933" s="28">
        <f t="shared" si="60"/>
        <v>-0.44999999999999996</v>
      </c>
      <c r="R1933" s="22">
        <v>3.64</v>
      </c>
      <c r="S1933" s="20"/>
      <c r="T1933" s="28">
        <f t="shared" si="61"/>
        <v>3.64</v>
      </c>
      <c r="U1933" s="20"/>
      <c r="W1933" s="135">
        <f t="array" ref="W1933">SUM(($D1933=W$25)*($G1933="CM")*($H1933:$P1933))</f>
        <v>54.790000000000006</v>
      </c>
      <c r="X1933" s="135">
        <f t="array" ref="X1933">SUM(($D1933=W$25)*($G1933&lt;&gt;"CM")*($H1933:$P1933))</f>
        <v>0</v>
      </c>
      <c r="AA1933" s="135">
        <f t="array" ref="AA1933">SUM(($D1933=AA$25)*($G1933="CM")*(H1933+I1933+J1933+K1933+L1933+N1933))</f>
        <v>0</v>
      </c>
      <c r="AB1933" s="135">
        <f t="array" ref="AB1933">SUM(($D1933=AA$25)*($G1933&lt;&gt;"CM")*(H1933+I1933+J1933+K1933+L1933+N1933))</f>
        <v>0</v>
      </c>
    </row>
    <row r="1934" spans="1:28" ht="15.75" thickBot="1" x14ac:dyDescent="0.3">
      <c r="A1934" s="18" t="s">
        <v>22</v>
      </c>
      <c r="B1934" s="18" t="s">
        <v>22</v>
      </c>
      <c r="C1934" s="18" t="s">
        <v>241</v>
      </c>
      <c r="D1934" s="27" t="s">
        <v>271</v>
      </c>
      <c r="E1934" s="18" t="s">
        <v>242</v>
      </c>
      <c r="F1934" s="19">
        <v>42841</v>
      </c>
      <c r="G1934" s="27" t="s">
        <v>273</v>
      </c>
      <c r="H1934" s="21"/>
      <c r="I1934" s="21"/>
      <c r="J1934" s="23">
        <v>13.81</v>
      </c>
      <c r="K1934" s="21"/>
      <c r="L1934" s="21"/>
      <c r="M1934" s="21"/>
      <c r="N1934" s="21"/>
      <c r="O1934" s="23">
        <v>-0.09</v>
      </c>
      <c r="P1934" s="23">
        <v>-0.01</v>
      </c>
      <c r="Q1934" s="28">
        <f t="shared" si="60"/>
        <v>-9.9999999999999992E-2</v>
      </c>
      <c r="R1934" s="23">
        <v>0.91</v>
      </c>
      <c r="S1934" s="21"/>
      <c r="T1934" s="28">
        <f t="shared" si="61"/>
        <v>0.91</v>
      </c>
      <c r="U1934" s="21"/>
      <c r="W1934" s="135">
        <f t="array" ref="W1934">SUM(($D1934=W$25)*($G1934="CM")*($H1934:$P1934))</f>
        <v>13.71</v>
      </c>
      <c r="X1934" s="135">
        <f t="array" ref="X1934">SUM(($D1934=W$25)*($G1934&lt;&gt;"CM")*($H1934:$P1934))</f>
        <v>0</v>
      </c>
      <c r="AA1934" s="135">
        <f t="array" ref="AA1934">SUM(($D1934=AA$25)*($G1934="CM")*(H1934+I1934+J1934+K1934+L1934+N1934))</f>
        <v>0</v>
      </c>
      <c r="AB1934" s="135">
        <f t="array" ref="AB1934">SUM(($D1934=AA$25)*($G1934&lt;&gt;"CM")*(H1934+I1934+J1934+K1934+L1934+N1934))</f>
        <v>0</v>
      </c>
    </row>
    <row r="1935" spans="1:28" ht="15.75" thickBot="1" x14ac:dyDescent="0.3">
      <c r="A1935" s="18" t="s">
        <v>22</v>
      </c>
      <c r="B1935" s="18" t="s">
        <v>22</v>
      </c>
      <c r="C1935" s="18" t="s">
        <v>241</v>
      </c>
      <c r="D1935" s="27" t="s">
        <v>271</v>
      </c>
      <c r="E1935" s="18" t="s">
        <v>242</v>
      </c>
      <c r="F1935" s="19">
        <v>42842</v>
      </c>
      <c r="G1935" s="27" t="s">
        <v>273</v>
      </c>
      <c r="H1935" s="20"/>
      <c r="I1935" s="20"/>
      <c r="J1935" s="22">
        <v>27.62</v>
      </c>
      <c r="K1935" s="20"/>
      <c r="L1935" s="20"/>
      <c r="M1935" s="20"/>
      <c r="N1935" s="20"/>
      <c r="O1935" s="22">
        <v>-0.19</v>
      </c>
      <c r="P1935" s="22">
        <v>-0.02</v>
      </c>
      <c r="Q1935" s="28">
        <f t="shared" si="60"/>
        <v>-0.21</v>
      </c>
      <c r="R1935" s="22">
        <v>1.82</v>
      </c>
      <c r="S1935" s="20"/>
      <c r="T1935" s="28">
        <f t="shared" si="61"/>
        <v>1.82</v>
      </c>
      <c r="U1935" s="20"/>
      <c r="W1935" s="135">
        <f t="array" ref="W1935">SUM(($D1935=W$25)*($G1935="CM")*($H1935:$P1935))</f>
        <v>27.41</v>
      </c>
      <c r="X1935" s="135">
        <f t="array" ref="X1935">SUM(($D1935=W$25)*($G1935&lt;&gt;"CM")*($H1935:$P1935))</f>
        <v>0</v>
      </c>
      <c r="AA1935" s="135">
        <f t="array" ref="AA1935">SUM(($D1935=AA$25)*($G1935="CM")*(H1935+I1935+J1935+K1935+L1935+N1935))</f>
        <v>0</v>
      </c>
      <c r="AB1935" s="135">
        <f t="array" ref="AB1935">SUM(($D1935=AA$25)*($G1935&lt;&gt;"CM")*(H1935+I1935+J1935+K1935+L1935+N1935))</f>
        <v>0</v>
      </c>
    </row>
    <row r="1936" spans="1:28" ht="15.75" thickBot="1" x14ac:dyDescent="0.3">
      <c r="A1936" s="18" t="s">
        <v>22</v>
      </c>
      <c r="B1936" s="18" t="s">
        <v>22</v>
      </c>
      <c r="C1936" s="18" t="s">
        <v>241</v>
      </c>
      <c r="D1936" s="27" t="s">
        <v>271</v>
      </c>
      <c r="E1936" s="18" t="s">
        <v>242</v>
      </c>
      <c r="F1936" s="19">
        <v>42843</v>
      </c>
      <c r="G1936" s="27" t="s">
        <v>273</v>
      </c>
      <c r="H1936" s="21"/>
      <c r="I1936" s="21"/>
      <c r="J1936" s="23">
        <v>13.81</v>
      </c>
      <c r="K1936" s="21"/>
      <c r="L1936" s="21"/>
      <c r="M1936" s="21"/>
      <c r="N1936" s="21"/>
      <c r="O1936" s="23">
        <v>-0.09</v>
      </c>
      <c r="P1936" s="23">
        <v>-0.01</v>
      </c>
      <c r="Q1936" s="28">
        <f t="shared" si="60"/>
        <v>-9.9999999999999992E-2</v>
      </c>
      <c r="R1936" s="23">
        <v>0.91</v>
      </c>
      <c r="S1936" s="21"/>
      <c r="T1936" s="28">
        <f t="shared" si="61"/>
        <v>0.91</v>
      </c>
      <c r="U1936" s="21"/>
      <c r="W1936" s="135">
        <f t="array" ref="W1936">SUM(($D1936=W$25)*($G1936="CM")*($H1936:$P1936))</f>
        <v>13.71</v>
      </c>
      <c r="X1936" s="135">
        <f t="array" ref="X1936">SUM(($D1936=W$25)*($G1936&lt;&gt;"CM")*($H1936:$P1936))</f>
        <v>0</v>
      </c>
      <c r="AA1936" s="135">
        <f t="array" ref="AA1936">SUM(($D1936=AA$25)*($G1936="CM")*(H1936+I1936+J1936+K1936+L1936+N1936))</f>
        <v>0</v>
      </c>
      <c r="AB1936" s="135">
        <f t="array" ref="AB1936">SUM(($D1936=AA$25)*($G1936&lt;&gt;"CM")*(H1936+I1936+J1936+K1936+L1936+N1936))</f>
        <v>0</v>
      </c>
    </row>
    <row r="1937" spans="1:28" ht="15.75" thickBot="1" x14ac:dyDescent="0.3">
      <c r="A1937" s="18" t="s">
        <v>22</v>
      </c>
      <c r="B1937" s="18" t="s">
        <v>22</v>
      </c>
      <c r="C1937" s="18" t="s">
        <v>241</v>
      </c>
      <c r="D1937" s="27" t="s">
        <v>271</v>
      </c>
      <c r="E1937" s="18" t="s">
        <v>242</v>
      </c>
      <c r="F1937" s="19">
        <v>42844</v>
      </c>
      <c r="G1937" s="27" t="s">
        <v>273</v>
      </c>
      <c r="H1937" s="20"/>
      <c r="I1937" s="20"/>
      <c r="J1937" s="22">
        <v>43.49</v>
      </c>
      <c r="K1937" s="20"/>
      <c r="L1937" s="20"/>
      <c r="M1937" s="20"/>
      <c r="N1937" s="20"/>
      <c r="O1937" s="22">
        <v>-0.3</v>
      </c>
      <c r="P1937" s="22">
        <v>-0.03</v>
      </c>
      <c r="Q1937" s="28">
        <f t="shared" si="60"/>
        <v>-0.32999999999999996</v>
      </c>
      <c r="R1937" s="22">
        <v>2.86</v>
      </c>
      <c r="S1937" s="20"/>
      <c r="T1937" s="28">
        <f t="shared" si="61"/>
        <v>2.86</v>
      </c>
      <c r="U1937" s="20"/>
      <c r="W1937" s="135">
        <f t="array" ref="W1937">SUM(($D1937=W$25)*($G1937="CM")*($H1937:$P1937))</f>
        <v>43.160000000000004</v>
      </c>
      <c r="X1937" s="135">
        <f t="array" ref="X1937">SUM(($D1937=W$25)*($G1937&lt;&gt;"CM")*($H1937:$P1937))</f>
        <v>0</v>
      </c>
      <c r="AA1937" s="135">
        <f t="array" ref="AA1937">SUM(($D1937=AA$25)*($G1937="CM")*(H1937+I1937+J1937+K1937+L1937+N1937))</f>
        <v>0</v>
      </c>
      <c r="AB1937" s="135">
        <f t="array" ref="AB1937">SUM(($D1937=AA$25)*($G1937&lt;&gt;"CM")*(H1937+I1937+J1937+K1937+L1937+N1937))</f>
        <v>0</v>
      </c>
    </row>
    <row r="1938" spans="1:28" ht="15.75" thickBot="1" x14ac:dyDescent="0.3">
      <c r="A1938" s="18" t="s">
        <v>22</v>
      </c>
      <c r="B1938" s="18" t="s">
        <v>22</v>
      </c>
      <c r="C1938" s="18" t="s">
        <v>241</v>
      </c>
      <c r="D1938" s="27" t="s">
        <v>271</v>
      </c>
      <c r="E1938" s="18" t="s">
        <v>242</v>
      </c>
      <c r="F1938" s="19">
        <v>42845</v>
      </c>
      <c r="G1938" s="27" t="s">
        <v>273</v>
      </c>
      <c r="H1938" s="21"/>
      <c r="I1938" s="21"/>
      <c r="J1938" s="23">
        <v>13.81</v>
      </c>
      <c r="K1938" s="21"/>
      <c r="L1938" s="21"/>
      <c r="M1938" s="21"/>
      <c r="N1938" s="21"/>
      <c r="O1938" s="23">
        <v>-0.1</v>
      </c>
      <c r="P1938" s="23">
        <v>-0.01</v>
      </c>
      <c r="Q1938" s="28">
        <f t="shared" si="60"/>
        <v>-0.11</v>
      </c>
      <c r="R1938" s="23">
        <v>0.91</v>
      </c>
      <c r="S1938" s="21"/>
      <c r="T1938" s="28">
        <f t="shared" si="61"/>
        <v>0.91</v>
      </c>
      <c r="U1938" s="21"/>
      <c r="W1938" s="135">
        <f t="array" ref="W1938">SUM(($D1938=W$25)*($G1938="CM")*($H1938:$P1938))</f>
        <v>13.700000000000001</v>
      </c>
      <c r="X1938" s="135">
        <f t="array" ref="X1938">SUM(($D1938=W$25)*($G1938&lt;&gt;"CM")*($H1938:$P1938))</f>
        <v>0</v>
      </c>
      <c r="AA1938" s="135">
        <f t="array" ref="AA1938">SUM(($D1938=AA$25)*($G1938="CM")*(H1938+I1938+J1938+K1938+L1938+N1938))</f>
        <v>0</v>
      </c>
      <c r="AB1938" s="135">
        <f t="array" ref="AB1938">SUM(($D1938=AA$25)*($G1938&lt;&gt;"CM")*(H1938+I1938+J1938+K1938+L1938+N1938))</f>
        <v>0</v>
      </c>
    </row>
    <row r="1939" spans="1:28" ht="15.75" thickBot="1" x14ac:dyDescent="0.3">
      <c r="A1939" s="18" t="s">
        <v>22</v>
      </c>
      <c r="B1939" s="18" t="s">
        <v>22</v>
      </c>
      <c r="C1939" s="18" t="s">
        <v>241</v>
      </c>
      <c r="D1939" s="27" t="s">
        <v>271</v>
      </c>
      <c r="E1939" s="18" t="s">
        <v>242</v>
      </c>
      <c r="F1939" s="19">
        <v>42854</v>
      </c>
      <c r="G1939" s="27" t="s">
        <v>273</v>
      </c>
      <c r="H1939" s="20"/>
      <c r="I1939" s="20"/>
      <c r="J1939" s="22">
        <v>41.43</v>
      </c>
      <c r="K1939" s="20"/>
      <c r="L1939" s="20"/>
      <c r="M1939" s="20"/>
      <c r="N1939" s="20"/>
      <c r="O1939" s="22">
        <v>-0.28000000000000003</v>
      </c>
      <c r="P1939" s="22">
        <v>-0.02</v>
      </c>
      <c r="Q1939" s="28">
        <f t="shared" si="60"/>
        <v>-0.30000000000000004</v>
      </c>
      <c r="R1939" s="22">
        <v>2.73</v>
      </c>
      <c r="S1939" s="20"/>
      <c r="T1939" s="28">
        <f t="shared" si="61"/>
        <v>2.73</v>
      </c>
      <c r="U1939" s="20"/>
      <c r="W1939" s="135">
        <f t="array" ref="W1939">SUM(($D1939=W$25)*($G1939="CM")*($H1939:$P1939))</f>
        <v>41.129999999999995</v>
      </c>
      <c r="X1939" s="135">
        <f t="array" ref="X1939">SUM(($D1939=W$25)*($G1939&lt;&gt;"CM")*($H1939:$P1939))</f>
        <v>0</v>
      </c>
      <c r="AA1939" s="135">
        <f t="array" ref="AA1939">SUM(($D1939=AA$25)*($G1939="CM")*(H1939+I1939+J1939+K1939+L1939+N1939))</f>
        <v>0</v>
      </c>
      <c r="AB1939" s="135">
        <f t="array" ref="AB1939">SUM(($D1939=AA$25)*($G1939&lt;&gt;"CM")*(H1939+I1939+J1939+K1939+L1939+N1939))</f>
        <v>0</v>
      </c>
    </row>
    <row r="1940" spans="1:28" ht="15.75" thickBot="1" x14ac:dyDescent="0.3">
      <c r="A1940" s="18" t="s">
        <v>22</v>
      </c>
      <c r="B1940" s="18" t="s">
        <v>22</v>
      </c>
      <c r="C1940" s="18" t="s">
        <v>243</v>
      </c>
      <c r="D1940" s="27" t="s">
        <v>271</v>
      </c>
      <c r="E1940" s="18" t="s">
        <v>244</v>
      </c>
      <c r="F1940" s="19">
        <v>42830</v>
      </c>
      <c r="G1940" s="27" t="s">
        <v>273</v>
      </c>
      <c r="H1940" s="21"/>
      <c r="I1940" s="21"/>
      <c r="J1940" s="23">
        <v>16.09</v>
      </c>
      <c r="K1940" s="21"/>
      <c r="L1940" s="21"/>
      <c r="M1940" s="21"/>
      <c r="N1940" s="21"/>
      <c r="O1940" s="23">
        <v>-0.11</v>
      </c>
      <c r="P1940" s="23">
        <v>-0.01</v>
      </c>
      <c r="Q1940" s="28">
        <f t="shared" si="60"/>
        <v>-0.12</v>
      </c>
      <c r="R1940" s="23">
        <v>1.06</v>
      </c>
      <c r="S1940" s="21"/>
      <c r="T1940" s="28">
        <f t="shared" si="61"/>
        <v>1.06</v>
      </c>
      <c r="U1940" s="21"/>
      <c r="W1940" s="135">
        <f t="array" ref="W1940">SUM(($D1940=W$25)*($G1940="CM")*($H1940:$P1940))</f>
        <v>15.97</v>
      </c>
      <c r="X1940" s="135">
        <f t="array" ref="X1940">SUM(($D1940=W$25)*($G1940&lt;&gt;"CM")*($H1940:$P1940))</f>
        <v>0</v>
      </c>
      <c r="AA1940" s="135">
        <f t="array" ref="AA1940">SUM(($D1940=AA$25)*($G1940="CM")*(H1940+I1940+J1940+K1940+L1940+N1940))</f>
        <v>0</v>
      </c>
      <c r="AB1940" s="135">
        <f t="array" ref="AB1940">SUM(($D1940=AA$25)*($G1940&lt;&gt;"CM")*(H1940+I1940+J1940+K1940+L1940+N1940))</f>
        <v>0</v>
      </c>
    </row>
    <row r="1941" spans="1:28" ht="15.75" thickBot="1" x14ac:dyDescent="0.3">
      <c r="A1941" s="18" t="s">
        <v>22</v>
      </c>
      <c r="B1941" s="18" t="s">
        <v>22</v>
      </c>
      <c r="C1941" s="18" t="s">
        <v>243</v>
      </c>
      <c r="D1941" s="27" t="s">
        <v>271</v>
      </c>
      <c r="E1941" s="18" t="s">
        <v>244</v>
      </c>
      <c r="F1941" s="19">
        <v>42837</v>
      </c>
      <c r="G1941" s="27" t="s">
        <v>273</v>
      </c>
      <c r="H1941" s="20"/>
      <c r="I1941" s="20"/>
      <c r="J1941" s="22">
        <v>16.09</v>
      </c>
      <c r="K1941" s="20"/>
      <c r="L1941" s="20"/>
      <c r="M1941" s="20"/>
      <c r="N1941" s="20"/>
      <c r="O1941" s="22">
        <v>-0.09</v>
      </c>
      <c r="P1941" s="22">
        <v>-0.01</v>
      </c>
      <c r="Q1941" s="28">
        <f t="shared" si="60"/>
        <v>-9.9999999999999992E-2</v>
      </c>
      <c r="R1941" s="22">
        <v>1.06</v>
      </c>
      <c r="S1941" s="20"/>
      <c r="T1941" s="28">
        <f t="shared" si="61"/>
        <v>1.06</v>
      </c>
      <c r="U1941" s="20"/>
      <c r="W1941" s="135">
        <f t="array" ref="W1941">SUM(($D1941=W$25)*($G1941="CM")*($H1941:$P1941))</f>
        <v>15.99</v>
      </c>
      <c r="X1941" s="135">
        <f t="array" ref="X1941">SUM(($D1941=W$25)*($G1941&lt;&gt;"CM")*($H1941:$P1941))</f>
        <v>0</v>
      </c>
      <c r="AA1941" s="135">
        <f t="array" ref="AA1941">SUM(($D1941=AA$25)*($G1941="CM")*(H1941+I1941+J1941+K1941+L1941+N1941))</f>
        <v>0</v>
      </c>
      <c r="AB1941" s="135">
        <f t="array" ref="AB1941">SUM(($D1941=AA$25)*($G1941&lt;&gt;"CM")*(H1941+I1941+J1941+K1941+L1941+N1941))</f>
        <v>0</v>
      </c>
    </row>
    <row r="1942" spans="1:28" ht="15.75" thickBot="1" x14ac:dyDescent="0.3">
      <c r="A1942" s="18" t="s">
        <v>22</v>
      </c>
      <c r="B1942" s="18" t="s">
        <v>22</v>
      </c>
      <c r="C1942" s="18" t="s">
        <v>243</v>
      </c>
      <c r="D1942" s="27" t="s">
        <v>271</v>
      </c>
      <c r="E1942" s="18" t="s">
        <v>244</v>
      </c>
      <c r="F1942" s="19">
        <v>42842</v>
      </c>
      <c r="G1942" s="27" t="s">
        <v>273</v>
      </c>
      <c r="H1942" s="21"/>
      <c r="I1942" s="21"/>
      <c r="J1942" s="23">
        <v>96.54</v>
      </c>
      <c r="K1942" s="21"/>
      <c r="L1942" s="21"/>
      <c r="M1942" s="21"/>
      <c r="N1942" s="21"/>
      <c r="O1942" s="23">
        <v>-0.59</v>
      </c>
      <c r="P1942" s="23">
        <v>-0.04</v>
      </c>
      <c r="Q1942" s="28">
        <f t="shared" si="60"/>
        <v>-0.63</v>
      </c>
      <c r="R1942" s="23">
        <v>6.36</v>
      </c>
      <c r="S1942" s="21"/>
      <c r="T1942" s="28">
        <f t="shared" si="61"/>
        <v>6.36</v>
      </c>
      <c r="U1942" s="21"/>
      <c r="W1942" s="135">
        <f t="array" ref="W1942">SUM(($D1942=W$25)*($G1942="CM")*($H1942:$P1942))</f>
        <v>95.91</v>
      </c>
      <c r="X1942" s="135">
        <f t="array" ref="X1942">SUM(($D1942=W$25)*($G1942&lt;&gt;"CM")*($H1942:$P1942))</f>
        <v>0</v>
      </c>
      <c r="AA1942" s="135">
        <f t="array" ref="AA1942">SUM(($D1942=AA$25)*($G1942="CM")*(H1942+I1942+J1942+K1942+L1942+N1942))</f>
        <v>0</v>
      </c>
      <c r="AB1942" s="135">
        <f t="array" ref="AB1942">SUM(($D1942=AA$25)*($G1942&lt;&gt;"CM")*(H1942+I1942+J1942+K1942+L1942+N1942))</f>
        <v>0</v>
      </c>
    </row>
    <row r="1943" spans="1:28" ht="15.75" thickBot="1" x14ac:dyDescent="0.3">
      <c r="A1943" s="18" t="s">
        <v>22</v>
      </c>
      <c r="B1943" s="18" t="s">
        <v>22</v>
      </c>
      <c r="C1943" s="18" t="s">
        <v>245</v>
      </c>
      <c r="D1943" s="27" t="s">
        <v>271</v>
      </c>
      <c r="E1943" s="18" t="s">
        <v>246</v>
      </c>
      <c r="F1943" s="19">
        <v>42388</v>
      </c>
      <c r="G1943" s="27" t="s">
        <v>274</v>
      </c>
      <c r="H1943" s="20"/>
      <c r="I1943" s="20"/>
      <c r="J1943" s="22">
        <v>0</v>
      </c>
      <c r="K1943" s="20"/>
      <c r="L1943" s="20"/>
      <c r="M1943" s="20"/>
      <c r="N1943" s="20"/>
      <c r="O1943" s="22">
        <v>0</v>
      </c>
      <c r="P1943" s="22">
        <v>0</v>
      </c>
      <c r="Q1943" s="28">
        <f t="shared" si="60"/>
        <v>0</v>
      </c>
      <c r="R1943" s="22">
        <v>0</v>
      </c>
      <c r="S1943" s="20"/>
      <c r="T1943" s="28">
        <f t="shared" si="61"/>
        <v>0</v>
      </c>
      <c r="U1943" s="20"/>
      <c r="W1943" s="135">
        <f t="array" ref="W1943">SUM(($D1943=W$25)*($G1943="CM")*($H1943:$P1943))</f>
        <v>0</v>
      </c>
      <c r="X1943" s="135">
        <f t="array" ref="X1943">SUM(($D1943=W$25)*($G1943&lt;&gt;"CM")*($H1943:$P1943))</f>
        <v>0</v>
      </c>
      <c r="AA1943" s="135">
        <f t="array" ref="AA1943">SUM(($D1943=AA$25)*($G1943="CM")*(H1943+I1943+J1943+K1943+L1943+N1943))</f>
        <v>0</v>
      </c>
      <c r="AB1943" s="135">
        <f t="array" ref="AB1943">SUM(($D1943=AA$25)*($G1943&lt;&gt;"CM")*(H1943+I1943+J1943+K1943+L1943+N1943))</f>
        <v>0</v>
      </c>
    </row>
    <row r="1944" spans="1:28" ht="15.75" thickBot="1" x14ac:dyDescent="0.3">
      <c r="A1944" s="18" t="s">
        <v>22</v>
      </c>
      <c r="B1944" s="18" t="s">
        <v>22</v>
      </c>
      <c r="C1944" s="18" t="s">
        <v>245</v>
      </c>
      <c r="D1944" s="27" t="s">
        <v>271</v>
      </c>
      <c r="E1944" s="18" t="s">
        <v>246</v>
      </c>
      <c r="F1944" s="19">
        <v>42419</v>
      </c>
      <c r="G1944" s="27" t="s">
        <v>274</v>
      </c>
      <c r="H1944" s="21"/>
      <c r="I1944" s="21"/>
      <c r="J1944" s="23">
        <v>0</v>
      </c>
      <c r="K1944" s="21"/>
      <c r="L1944" s="21"/>
      <c r="M1944" s="21"/>
      <c r="N1944" s="21"/>
      <c r="O1944" s="23">
        <v>0</v>
      </c>
      <c r="P1944" s="23">
        <v>0</v>
      </c>
      <c r="Q1944" s="28">
        <f t="shared" si="60"/>
        <v>0</v>
      </c>
      <c r="R1944" s="23">
        <v>0</v>
      </c>
      <c r="S1944" s="21"/>
      <c r="T1944" s="28">
        <f t="shared" si="61"/>
        <v>0</v>
      </c>
      <c r="U1944" s="21"/>
      <c r="W1944" s="135">
        <f t="array" ref="W1944">SUM(($D1944=W$25)*($G1944="CM")*($H1944:$P1944))</f>
        <v>0</v>
      </c>
      <c r="X1944" s="135">
        <f t="array" ref="X1944">SUM(($D1944=W$25)*($G1944&lt;&gt;"CM")*($H1944:$P1944))</f>
        <v>0</v>
      </c>
      <c r="AA1944" s="135">
        <f t="array" ref="AA1944">SUM(($D1944=AA$25)*($G1944="CM")*(H1944+I1944+J1944+K1944+L1944+N1944))</f>
        <v>0</v>
      </c>
      <c r="AB1944" s="135">
        <f t="array" ref="AB1944">SUM(($D1944=AA$25)*($G1944&lt;&gt;"CM")*(H1944+I1944+J1944+K1944+L1944+N1944))</f>
        <v>0</v>
      </c>
    </row>
    <row r="1945" spans="1:28" ht="15.75" thickBot="1" x14ac:dyDescent="0.3">
      <c r="A1945" s="18" t="s">
        <v>22</v>
      </c>
      <c r="B1945" s="18" t="s">
        <v>22</v>
      </c>
      <c r="C1945" s="18" t="s">
        <v>245</v>
      </c>
      <c r="D1945" s="27" t="s">
        <v>271</v>
      </c>
      <c r="E1945" s="18" t="s">
        <v>246</v>
      </c>
      <c r="F1945" s="19">
        <v>42448</v>
      </c>
      <c r="G1945" s="27" t="s">
        <v>274</v>
      </c>
      <c r="H1945" s="20"/>
      <c r="I1945" s="20"/>
      <c r="J1945" s="22">
        <v>0</v>
      </c>
      <c r="K1945" s="20"/>
      <c r="L1945" s="20"/>
      <c r="M1945" s="20"/>
      <c r="N1945" s="20"/>
      <c r="O1945" s="22">
        <v>0</v>
      </c>
      <c r="P1945" s="22">
        <v>0</v>
      </c>
      <c r="Q1945" s="28">
        <f t="shared" si="60"/>
        <v>0</v>
      </c>
      <c r="R1945" s="22">
        <v>0</v>
      </c>
      <c r="S1945" s="20"/>
      <c r="T1945" s="28">
        <f t="shared" si="61"/>
        <v>0</v>
      </c>
      <c r="U1945" s="20"/>
      <c r="W1945" s="135">
        <f t="array" ref="W1945">SUM(($D1945=W$25)*($G1945="CM")*($H1945:$P1945))</f>
        <v>0</v>
      </c>
      <c r="X1945" s="135">
        <f t="array" ref="X1945">SUM(($D1945=W$25)*($G1945&lt;&gt;"CM")*($H1945:$P1945))</f>
        <v>0</v>
      </c>
      <c r="AA1945" s="135">
        <f t="array" ref="AA1945">SUM(($D1945=AA$25)*($G1945="CM")*(H1945+I1945+J1945+K1945+L1945+N1945))</f>
        <v>0</v>
      </c>
      <c r="AB1945" s="135">
        <f t="array" ref="AB1945">SUM(($D1945=AA$25)*($G1945&lt;&gt;"CM")*(H1945+I1945+J1945+K1945+L1945+N1945))</f>
        <v>0</v>
      </c>
    </row>
    <row r="1946" spans="1:28" ht="15.75" thickBot="1" x14ac:dyDescent="0.3">
      <c r="A1946" s="18" t="s">
        <v>22</v>
      </c>
      <c r="B1946" s="18" t="s">
        <v>22</v>
      </c>
      <c r="C1946" s="18" t="s">
        <v>245</v>
      </c>
      <c r="D1946" s="27" t="s">
        <v>271</v>
      </c>
      <c r="E1946" s="18" t="s">
        <v>246</v>
      </c>
      <c r="F1946" s="19">
        <v>42479</v>
      </c>
      <c r="G1946" s="27" t="s">
        <v>274</v>
      </c>
      <c r="H1946" s="21"/>
      <c r="I1946" s="21"/>
      <c r="J1946" s="23">
        <v>0</v>
      </c>
      <c r="K1946" s="21"/>
      <c r="L1946" s="21"/>
      <c r="M1946" s="21"/>
      <c r="N1946" s="21"/>
      <c r="O1946" s="23">
        <v>0</v>
      </c>
      <c r="P1946" s="23">
        <v>0</v>
      </c>
      <c r="Q1946" s="28">
        <f t="shared" si="60"/>
        <v>0</v>
      </c>
      <c r="R1946" s="23">
        <v>0</v>
      </c>
      <c r="S1946" s="21"/>
      <c r="T1946" s="28">
        <f t="shared" si="61"/>
        <v>0</v>
      </c>
      <c r="U1946" s="21"/>
      <c r="W1946" s="135">
        <f t="array" ref="W1946">SUM(($D1946=W$25)*($G1946="CM")*($H1946:$P1946))</f>
        <v>0</v>
      </c>
      <c r="X1946" s="135">
        <f t="array" ref="X1946">SUM(($D1946=W$25)*($G1946&lt;&gt;"CM")*($H1946:$P1946))</f>
        <v>0</v>
      </c>
      <c r="AA1946" s="135">
        <f t="array" ref="AA1946">SUM(($D1946=AA$25)*($G1946="CM")*(H1946+I1946+J1946+K1946+L1946+N1946))</f>
        <v>0</v>
      </c>
      <c r="AB1946" s="135">
        <f t="array" ref="AB1946">SUM(($D1946=AA$25)*($G1946&lt;&gt;"CM")*(H1946+I1946+J1946+K1946+L1946+N1946))</f>
        <v>0</v>
      </c>
    </row>
    <row r="1947" spans="1:28" ht="15.75" thickBot="1" x14ac:dyDescent="0.3">
      <c r="A1947" s="18" t="s">
        <v>22</v>
      </c>
      <c r="B1947" s="18" t="s">
        <v>22</v>
      </c>
      <c r="C1947" s="18" t="s">
        <v>245</v>
      </c>
      <c r="D1947" s="27" t="s">
        <v>271</v>
      </c>
      <c r="E1947" s="18" t="s">
        <v>246</v>
      </c>
      <c r="F1947" s="19">
        <v>42509</v>
      </c>
      <c r="G1947" s="27" t="s">
        <v>274</v>
      </c>
      <c r="H1947" s="20"/>
      <c r="I1947" s="20"/>
      <c r="J1947" s="22">
        <v>0</v>
      </c>
      <c r="K1947" s="20"/>
      <c r="L1947" s="20"/>
      <c r="M1947" s="20"/>
      <c r="N1947" s="20"/>
      <c r="O1947" s="22">
        <v>0</v>
      </c>
      <c r="P1947" s="22">
        <v>0</v>
      </c>
      <c r="Q1947" s="28">
        <f t="shared" si="60"/>
        <v>0</v>
      </c>
      <c r="R1947" s="22">
        <v>0</v>
      </c>
      <c r="S1947" s="20"/>
      <c r="T1947" s="28">
        <f t="shared" si="61"/>
        <v>0</v>
      </c>
      <c r="U1947" s="20"/>
      <c r="W1947" s="135">
        <f t="array" ref="W1947">SUM(($D1947=W$25)*($G1947="CM")*($H1947:$P1947))</f>
        <v>0</v>
      </c>
      <c r="X1947" s="135">
        <f t="array" ref="X1947">SUM(($D1947=W$25)*($G1947&lt;&gt;"CM")*($H1947:$P1947))</f>
        <v>0</v>
      </c>
      <c r="AA1947" s="135">
        <f t="array" ref="AA1947">SUM(($D1947=AA$25)*($G1947="CM")*(H1947+I1947+J1947+K1947+L1947+N1947))</f>
        <v>0</v>
      </c>
      <c r="AB1947" s="135">
        <f t="array" ref="AB1947">SUM(($D1947=AA$25)*($G1947&lt;&gt;"CM")*(H1947+I1947+J1947+K1947+L1947+N1947))</f>
        <v>0</v>
      </c>
    </row>
    <row r="1948" spans="1:28" ht="15.75" thickBot="1" x14ac:dyDescent="0.3">
      <c r="A1948" s="18" t="s">
        <v>22</v>
      </c>
      <c r="B1948" s="18" t="s">
        <v>22</v>
      </c>
      <c r="C1948" s="18" t="s">
        <v>245</v>
      </c>
      <c r="D1948" s="27" t="s">
        <v>271</v>
      </c>
      <c r="E1948" s="18" t="s">
        <v>246</v>
      </c>
      <c r="F1948" s="19">
        <v>42540</v>
      </c>
      <c r="G1948" s="27" t="s">
        <v>274</v>
      </c>
      <c r="H1948" s="21"/>
      <c r="I1948" s="21"/>
      <c r="J1948" s="23">
        <v>0</v>
      </c>
      <c r="K1948" s="21"/>
      <c r="L1948" s="21"/>
      <c r="M1948" s="21"/>
      <c r="N1948" s="21"/>
      <c r="O1948" s="23">
        <v>0</v>
      </c>
      <c r="P1948" s="23">
        <v>0</v>
      </c>
      <c r="Q1948" s="28">
        <f t="shared" si="60"/>
        <v>0</v>
      </c>
      <c r="R1948" s="23">
        <v>0</v>
      </c>
      <c r="S1948" s="21"/>
      <c r="T1948" s="28">
        <f t="shared" si="61"/>
        <v>0</v>
      </c>
      <c r="U1948" s="21"/>
      <c r="W1948" s="135">
        <f t="array" ref="W1948">SUM(($D1948=W$25)*($G1948="CM")*($H1948:$P1948))</f>
        <v>0</v>
      </c>
      <c r="X1948" s="135">
        <f t="array" ref="X1948">SUM(($D1948=W$25)*($G1948&lt;&gt;"CM")*($H1948:$P1948))</f>
        <v>0</v>
      </c>
      <c r="AA1948" s="135">
        <f t="array" ref="AA1948">SUM(($D1948=AA$25)*($G1948="CM")*(H1948+I1948+J1948+K1948+L1948+N1948))</f>
        <v>0</v>
      </c>
      <c r="AB1948" s="135">
        <f t="array" ref="AB1948">SUM(($D1948=AA$25)*($G1948&lt;&gt;"CM")*(H1948+I1948+J1948+K1948+L1948+N1948))</f>
        <v>0</v>
      </c>
    </row>
    <row r="1949" spans="1:28" ht="15.75" thickBot="1" x14ac:dyDescent="0.3">
      <c r="A1949" s="18" t="s">
        <v>22</v>
      </c>
      <c r="B1949" s="18" t="s">
        <v>22</v>
      </c>
      <c r="C1949" s="18" t="s">
        <v>245</v>
      </c>
      <c r="D1949" s="27" t="s">
        <v>271</v>
      </c>
      <c r="E1949" s="18" t="s">
        <v>246</v>
      </c>
      <c r="F1949" s="19">
        <v>42570</v>
      </c>
      <c r="G1949" s="27" t="s">
        <v>274</v>
      </c>
      <c r="H1949" s="20"/>
      <c r="I1949" s="20"/>
      <c r="J1949" s="22">
        <v>0</v>
      </c>
      <c r="K1949" s="20"/>
      <c r="L1949" s="20"/>
      <c r="M1949" s="20"/>
      <c r="N1949" s="20"/>
      <c r="O1949" s="22">
        <v>0</v>
      </c>
      <c r="P1949" s="22">
        <v>0</v>
      </c>
      <c r="Q1949" s="28">
        <f t="shared" si="60"/>
        <v>0</v>
      </c>
      <c r="R1949" s="22">
        <v>0</v>
      </c>
      <c r="S1949" s="20"/>
      <c r="T1949" s="28">
        <f t="shared" si="61"/>
        <v>0</v>
      </c>
      <c r="U1949" s="20"/>
      <c r="W1949" s="135">
        <f t="array" ref="W1949">SUM(($D1949=W$25)*($G1949="CM")*($H1949:$P1949))</f>
        <v>0</v>
      </c>
      <c r="X1949" s="135">
        <f t="array" ref="X1949">SUM(($D1949=W$25)*($G1949&lt;&gt;"CM")*($H1949:$P1949))</f>
        <v>0</v>
      </c>
      <c r="AA1949" s="135">
        <f t="array" ref="AA1949">SUM(($D1949=AA$25)*($G1949="CM")*(H1949+I1949+J1949+K1949+L1949+N1949))</f>
        <v>0</v>
      </c>
      <c r="AB1949" s="135">
        <f t="array" ref="AB1949">SUM(($D1949=AA$25)*($G1949&lt;&gt;"CM")*(H1949+I1949+J1949+K1949+L1949+N1949))</f>
        <v>0</v>
      </c>
    </row>
    <row r="1950" spans="1:28" ht="15.75" thickBot="1" x14ac:dyDescent="0.3">
      <c r="A1950" s="18" t="s">
        <v>22</v>
      </c>
      <c r="B1950" s="18" t="s">
        <v>22</v>
      </c>
      <c r="C1950" s="18" t="s">
        <v>245</v>
      </c>
      <c r="D1950" s="27" t="s">
        <v>271</v>
      </c>
      <c r="E1950" s="18" t="s">
        <v>246</v>
      </c>
      <c r="F1950" s="19">
        <v>42601</v>
      </c>
      <c r="G1950" s="27" t="s">
        <v>274</v>
      </c>
      <c r="H1950" s="21"/>
      <c r="I1950" s="21"/>
      <c r="J1950" s="23">
        <v>0</v>
      </c>
      <c r="K1950" s="21"/>
      <c r="L1950" s="21"/>
      <c r="M1950" s="21"/>
      <c r="N1950" s="21"/>
      <c r="O1950" s="23">
        <v>0</v>
      </c>
      <c r="P1950" s="23">
        <v>0</v>
      </c>
      <c r="Q1950" s="28">
        <f t="shared" si="60"/>
        <v>0</v>
      </c>
      <c r="R1950" s="23">
        <v>0</v>
      </c>
      <c r="S1950" s="21"/>
      <c r="T1950" s="28">
        <f t="shared" si="61"/>
        <v>0</v>
      </c>
      <c r="U1950" s="21"/>
      <c r="W1950" s="135">
        <f t="array" ref="W1950">SUM(($D1950=W$25)*($G1950="CM")*($H1950:$P1950))</f>
        <v>0</v>
      </c>
      <c r="X1950" s="135">
        <f t="array" ref="X1950">SUM(($D1950=W$25)*($G1950&lt;&gt;"CM")*($H1950:$P1950))</f>
        <v>0</v>
      </c>
      <c r="AA1950" s="135">
        <f t="array" ref="AA1950">SUM(($D1950=AA$25)*($G1950="CM")*(H1950+I1950+J1950+K1950+L1950+N1950))</f>
        <v>0</v>
      </c>
      <c r="AB1950" s="135">
        <f t="array" ref="AB1950">SUM(($D1950=AA$25)*($G1950&lt;&gt;"CM")*(H1950+I1950+J1950+K1950+L1950+N1950))</f>
        <v>0</v>
      </c>
    </row>
    <row r="1951" spans="1:28" ht="15.75" thickBot="1" x14ac:dyDescent="0.3">
      <c r="A1951" s="18" t="s">
        <v>22</v>
      </c>
      <c r="B1951" s="18" t="s">
        <v>22</v>
      </c>
      <c r="C1951" s="18" t="s">
        <v>245</v>
      </c>
      <c r="D1951" s="27" t="s">
        <v>271</v>
      </c>
      <c r="E1951" s="18" t="s">
        <v>246</v>
      </c>
      <c r="F1951" s="19">
        <v>42619</v>
      </c>
      <c r="G1951" s="27" t="s">
        <v>274</v>
      </c>
      <c r="H1951" s="20"/>
      <c r="I1951" s="20"/>
      <c r="J1951" s="22">
        <v>68.95</v>
      </c>
      <c r="K1951" s="20"/>
      <c r="L1951" s="20"/>
      <c r="M1951" s="20"/>
      <c r="N1951" s="20"/>
      <c r="O1951" s="22">
        <v>-0.47</v>
      </c>
      <c r="P1951" s="22">
        <v>-0.02</v>
      </c>
      <c r="Q1951" s="28">
        <f t="shared" si="60"/>
        <v>-0.49</v>
      </c>
      <c r="R1951" s="22">
        <v>2.75</v>
      </c>
      <c r="S1951" s="20"/>
      <c r="T1951" s="28">
        <f t="shared" si="61"/>
        <v>2.75</v>
      </c>
      <c r="U1951" s="20"/>
      <c r="W1951" s="135">
        <f t="array" ref="W1951">SUM(($D1951=W$25)*($G1951="CM")*($H1951:$P1951))</f>
        <v>0</v>
      </c>
      <c r="X1951" s="135">
        <f t="array" ref="X1951">SUM(($D1951=W$25)*($G1951&lt;&gt;"CM")*($H1951:$P1951))</f>
        <v>68.460000000000008</v>
      </c>
      <c r="AA1951" s="135">
        <f t="array" ref="AA1951">SUM(($D1951=AA$25)*($G1951="CM")*(H1951+I1951+J1951+K1951+L1951+N1951))</f>
        <v>0</v>
      </c>
      <c r="AB1951" s="135">
        <f t="array" ref="AB1951">SUM(($D1951=AA$25)*($G1951&lt;&gt;"CM")*(H1951+I1951+J1951+K1951+L1951+N1951))</f>
        <v>0</v>
      </c>
    </row>
    <row r="1952" spans="1:28" ht="15.75" thickBot="1" x14ac:dyDescent="0.3">
      <c r="A1952" s="18" t="s">
        <v>22</v>
      </c>
      <c r="B1952" s="18" t="s">
        <v>22</v>
      </c>
      <c r="C1952" s="18" t="s">
        <v>245</v>
      </c>
      <c r="D1952" s="27" t="s">
        <v>271</v>
      </c>
      <c r="E1952" s="18" t="s">
        <v>246</v>
      </c>
      <c r="F1952" s="19">
        <v>42632</v>
      </c>
      <c r="G1952" s="27" t="s">
        <v>274</v>
      </c>
      <c r="H1952" s="21"/>
      <c r="I1952" s="21"/>
      <c r="J1952" s="23">
        <v>0</v>
      </c>
      <c r="K1952" s="21"/>
      <c r="L1952" s="21"/>
      <c r="M1952" s="21"/>
      <c r="N1952" s="21"/>
      <c r="O1952" s="23">
        <v>0</v>
      </c>
      <c r="P1952" s="23">
        <v>0</v>
      </c>
      <c r="Q1952" s="28">
        <f t="shared" si="60"/>
        <v>0</v>
      </c>
      <c r="R1952" s="23">
        <v>0</v>
      </c>
      <c r="S1952" s="21"/>
      <c r="T1952" s="28">
        <f t="shared" si="61"/>
        <v>0</v>
      </c>
      <c r="U1952" s="21"/>
      <c r="W1952" s="135">
        <f t="array" ref="W1952">SUM(($D1952=W$25)*($G1952="CM")*($H1952:$P1952))</f>
        <v>0</v>
      </c>
      <c r="X1952" s="135">
        <f t="array" ref="X1952">SUM(($D1952=W$25)*($G1952&lt;&gt;"CM")*($H1952:$P1952))</f>
        <v>0</v>
      </c>
      <c r="AA1952" s="135">
        <f t="array" ref="AA1952">SUM(($D1952=AA$25)*($G1952="CM")*(H1952+I1952+J1952+K1952+L1952+N1952))</f>
        <v>0</v>
      </c>
      <c r="AB1952" s="135">
        <f t="array" ref="AB1952">SUM(($D1952=AA$25)*($G1952&lt;&gt;"CM")*(H1952+I1952+J1952+K1952+L1952+N1952))</f>
        <v>0</v>
      </c>
    </row>
    <row r="1953" spans="1:28" ht="15.75" thickBot="1" x14ac:dyDescent="0.3">
      <c r="A1953" s="18" t="s">
        <v>22</v>
      </c>
      <c r="B1953" s="18" t="s">
        <v>22</v>
      </c>
      <c r="C1953" s="18" t="s">
        <v>245</v>
      </c>
      <c r="D1953" s="27" t="s">
        <v>271</v>
      </c>
      <c r="E1953" s="18" t="s">
        <v>246</v>
      </c>
      <c r="F1953" s="19">
        <v>42649</v>
      </c>
      <c r="G1953" s="27" t="s">
        <v>274</v>
      </c>
      <c r="H1953" s="20"/>
      <c r="I1953" s="20"/>
      <c r="J1953" s="22">
        <v>159.12</v>
      </c>
      <c r="K1953" s="20"/>
      <c r="L1953" s="20"/>
      <c r="M1953" s="20"/>
      <c r="N1953" s="20"/>
      <c r="O1953" s="22">
        <v>-1.41</v>
      </c>
      <c r="P1953" s="22">
        <v>-0.02</v>
      </c>
      <c r="Q1953" s="28">
        <f t="shared" si="60"/>
        <v>-1.43</v>
      </c>
      <c r="R1953" s="22">
        <v>6.24</v>
      </c>
      <c r="S1953" s="20"/>
      <c r="T1953" s="28">
        <f t="shared" si="61"/>
        <v>6.24</v>
      </c>
      <c r="U1953" s="20"/>
      <c r="W1953" s="135">
        <f t="array" ref="W1953">SUM(($D1953=W$25)*($G1953="CM")*($H1953:$P1953))</f>
        <v>0</v>
      </c>
      <c r="X1953" s="135">
        <f t="array" ref="X1953">SUM(($D1953=W$25)*($G1953&lt;&gt;"CM")*($H1953:$P1953))</f>
        <v>157.69</v>
      </c>
      <c r="AA1953" s="135">
        <f t="array" ref="AA1953">SUM(($D1953=AA$25)*($G1953="CM")*(H1953+I1953+J1953+K1953+L1953+N1953))</f>
        <v>0</v>
      </c>
      <c r="AB1953" s="135">
        <f t="array" ref="AB1953">SUM(($D1953=AA$25)*($G1953&lt;&gt;"CM")*(H1953+I1953+J1953+K1953+L1953+N1953))</f>
        <v>0</v>
      </c>
    </row>
    <row r="1954" spans="1:28" ht="15.75" thickBot="1" x14ac:dyDescent="0.3">
      <c r="A1954" s="18" t="s">
        <v>22</v>
      </c>
      <c r="B1954" s="18" t="s">
        <v>22</v>
      </c>
      <c r="C1954" s="18" t="s">
        <v>245</v>
      </c>
      <c r="D1954" s="27" t="s">
        <v>271</v>
      </c>
      <c r="E1954" s="18" t="s">
        <v>246</v>
      </c>
      <c r="F1954" s="19">
        <v>42654</v>
      </c>
      <c r="G1954" s="27" t="s">
        <v>274</v>
      </c>
      <c r="H1954" s="21"/>
      <c r="I1954" s="21"/>
      <c r="J1954" s="23">
        <v>11.93</v>
      </c>
      <c r="K1954" s="21"/>
      <c r="L1954" s="21"/>
      <c r="M1954" s="21"/>
      <c r="N1954" s="21"/>
      <c r="O1954" s="23">
        <v>-0.12</v>
      </c>
      <c r="P1954" s="23">
        <v>0</v>
      </c>
      <c r="Q1954" s="28">
        <f t="shared" si="60"/>
        <v>-0.12</v>
      </c>
      <c r="R1954" s="23">
        <v>0.47</v>
      </c>
      <c r="S1954" s="21"/>
      <c r="T1954" s="28">
        <f t="shared" si="61"/>
        <v>0.47</v>
      </c>
      <c r="U1954" s="21"/>
      <c r="W1954" s="135">
        <f t="array" ref="W1954">SUM(($D1954=W$25)*($G1954="CM")*($H1954:$P1954))</f>
        <v>0</v>
      </c>
      <c r="X1954" s="135">
        <f t="array" ref="X1954">SUM(($D1954=W$25)*($G1954&lt;&gt;"CM")*($H1954:$P1954))</f>
        <v>11.81</v>
      </c>
      <c r="AA1954" s="135">
        <f t="array" ref="AA1954">SUM(($D1954=AA$25)*($G1954="CM")*(H1954+I1954+J1954+K1954+L1954+N1954))</f>
        <v>0</v>
      </c>
      <c r="AB1954" s="135">
        <f t="array" ref="AB1954">SUM(($D1954=AA$25)*($G1954&lt;&gt;"CM")*(H1954+I1954+J1954+K1954+L1954+N1954))</f>
        <v>0</v>
      </c>
    </row>
    <row r="1955" spans="1:28" ht="15.75" thickBot="1" x14ac:dyDescent="0.3">
      <c r="A1955" s="18" t="s">
        <v>22</v>
      </c>
      <c r="B1955" s="18" t="s">
        <v>22</v>
      </c>
      <c r="C1955" s="18" t="s">
        <v>245</v>
      </c>
      <c r="D1955" s="27" t="s">
        <v>271</v>
      </c>
      <c r="E1955" s="18" t="s">
        <v>246</v>
      </c>
      <c r="F1955" s="19">
        <v>42662</v>
      </c>
      <c r="G1955" s="27" t="s">
        <v>274</v>
      </c>
      <c r="H1955" s="20"/>
      <c r="I1955" s="20"/>
      <c r="J1955" s="22">
        <v>-19.89</v>
      </c>
      <c r="K1955" s="20"/>
      <c r="L1955" s="20"/>
      <c r="M1955" s="20"/>
      <c r="N1955" s="20"/>
      <c r="O1955" s="22">
        <v>0.21</v>
      </c>
      <c r="P1955" s="22">
        <v>0</v>
      </c>
      <c r="Q1955" s="28">
        <f t="shared" si="60"/>
        <v>0.21</v>
      </c>
      <c r="R1955" s="22">
        <v>-0.78</v>
      </c>
      <c r="S1955" s="20"/>
      <c r="T1955" s="28">
        <f t="shared" si="61"/>
        <v>-0.78</v>
      </c>
      <c r="U1955" s="20"/>
      <c r="W1955" s="135">
        <f t="array" ref="W1955">SUM(($D1955=W$25)*($G1955="CM")*($H1955:$P1955))</f>
        <v>0</v>
      </c>
      <c r="X1955" s="135">
        <f t="array" ref="X1955">SUM(($D1955=W$25)*($G1955&lt;&gt;"CM")*($H1955:$P1955))</f>
        <v>-19.68</v>
      </c>
      <c r="AA1955" s="135">
        <f t="array" ref="AA1955">SUM(($D1955=AA$25)*($G1955="CM")*(H1955+I1955+J1955+K1955+L1955+N1955))</f>
        <v>0</v>
      </c>
      <c r="AB1955" s="135">
        <f t="array" ref="AB1955">SUM(($D1955=AA$25)*($G1955&lt;&gt;"CM")*(H1955+I1955+J1955+K1955+L1955+N1955))</f>
        <v>0</v>
      </c>
    </row>
    <row r="1956" spans="1:28" ht="15.75" thickBot="1" x14ac:dyDescent="0.3">
      <c r="A1956" s="18" t="s">
        <v>22</v>
      </c>
      <c r="B1956" s="18" t="s">
        <v>22</v>
      </c>
      <c r="C1956" s="18" t="s">
        <v>245</v>
      </c>
      <c r="D1956" s="27" t="s">
        <v>271</v>
      </c>
      <c r="E1956" s="18" t="s">
        <v>246</v>
      </c>
      <c r="F1956" s="19">
        <v>42680</v>
      </c>
      <c r="G1956" s="27" t="s">
        <v>274</v>
      </c>
      <c r="H1956" s="21"/>
      <c r="I1956" s="21"/>
      <c r="J1956" s="23">
        <v>159.12</v>
      </c>
      <c r="K1956" s="21"/>
      <c r="L1956" s="21"/>
      <c r="M1956" s="21"/>
      <c r="N1956" s="21"/>
      <c r="O1956" s="23">
        <v>-1.0900000000000001</v>
      </c>
      <c r="P1956" s="23">
        <v>-0.06</v>
      </c>
      <c r="Q1956" s="28">
        <f t="shared" si="60"/>
        <v>-1.1500000000000001</v>
      </c>
      <c r="R1956" s="23">
        <v>5.99</v>
      </c>
      <c r="S1956" s="21"/>
      <c r="T1956" s="28">
        <f t="shared" si="61"/>
        <v>5.99</v>
      </c>
      <c r="U1956" s="21"/>
      <c r="W1956" s="135">
        <f t="array" ref="W1956">SUM(($D1956=W$25)*($G1956="CM")*($H1956:$P1956))</f>
        <v>0</v>
      </c>
      <c r="X1956" s="135">
        <f t="array" ref="X1956">SUM(($D1956=W$25)*($G1956&lt;&gt;"CM")*($H1956:$P1956))</f>
        <v>157.97</v>
      </c>
      <c r="AA1956" s="135">
        <f t="array" ref="AA1956">SUM(($D1956=AA$25)*($G1956="CM")*(H1956+I1956+J1956+K1956+L1956+N1956))</f>
        <v>0</v>
      </c>
      <c r="AB1956" s="135">
        <f t="array" ref="AB1956">SUM(($D1956=AA$25)*($G1956&lt;&gt;"CM")*(H1956+I1956+J1956+K1956+L1956+N1956))</f>
        <v>0</v>
      </c>
    </row>
    <row r="1957" spans="1:28" ht="15.75" thickBot="1" x14ac:dyDescent="0.3">
      <c r="A1957" s="18" t="s">
        <v>22</v>
      </c>
      <c r="B1957" s="18" t="s">
        <v>22</v>
      </c>
      <c r="C1957" s="18" t="s">
        <v>245</v>
      </c>
      <c r="D1957" s="27" t="s">
        <v>271</v>
      </c>
      <c r="E1957" s="18" t="s">
        <v>246</v>
      </c>
      <c r="F1957" s="19">
        <v>42693</v>
      </c>
      <c r="G1957" s="27" t="s">
        <v>274</v>
      </c>
      <c r="H1957" s="20"/>
      <c r="I1957" s="20"/>
      <c r="J1957" s="22">
        <v>-19.89</v>
      </c>
      <c r="K1957" s="20"/>
      <c r="L1957" s="20"/>
      <c r="M1957" s="20"/>
      <c r="N1957" s="20"/>
      <c r="O1957" s="22">
        <v>0.14000000000000001</v>
      </c>
      <c r="P1957" s="22">
        <v>0.01</v>
      </c>
      <c r="Q1957" s="28">
        <f t="shared" si="60"/>
        <v>0.15000000000000002</v>
      </c>
      <c r="R1957" s="22">
        <v>-0.75</v>
      </c>
      <c r="S1957" s="20"/>
      <c r="T1957" s="28">
        <f t="shared" si="61"/>
        <v>-0.75</v>
      </c>
      <c r="U1957" s="20"/>
      <c r="W1957" s="135">
        <f t="array" ref="W1957">SUM(($D1957=W$25)*($G1957="CM")*($H1957:$P1957))</f>
        <v>0</v>
      </c>
      <c r="X1957" s="135">
        <f t="array" ref="X1957">SUM(($D1957=W$25)*($G1957&lt;&gt;"CM")*($H1957:$P1957))</f>
        <v>-19.739999999999998</v>
      </c>
      <c r="AA1957" s="135">
        <f t="array" ref="AA1957">SUM(($D1957=AA$25)*($G1957="CM")*(H1957+I1957+J1957+K1957+L1957+N1957))</f>
        <v>0</v>
      </c>
      <c r="AB1957" s="135">
        <f t="array" ref="AB1957">SUM(($D1957=AA$25)*($G1957&lt;&gt;"CM")*(H1957+I1957+J1957+K1957+L1957+N1957))</f>
        <v>0</v>
      </c>
    </row>
    <row r="1958" spans="1:28" ht="15.75" thickBot="1" x14ac:dyDescent="0.3">
      <c r="A1958" s="18" t="s">
        <v>22</v>
      </c>
      <c r="B1958" s="18" t="s">
        <v>22</v>
      </c>
      <c r="C1958" s="18" t="s">
        <v>245</v>
      </c>
      <c r="D1958" s="27" t="s">
        <v>271</v>
      </c>
      <c r="E1958" s="18" t="s">
        <v>246</v>
      </c>
      <c r="F1958" s="19">
        <v>42710</v>
      </c>
      <c r="G1958" s="27" t="s">
        <v>274</v>
      </c>
      <c r="H1958" s="21"/>
      <c r="I1958" s="21"/>
      <c r="J1958" s="23">
        <v>159.12</v>
      </c>
      <c r="K1958" s="21"/>
      <c r="L1958" s="21"/>
      <c r="M1958" s="21"/>
      <c r="N1958" s="21"/>
      <c r="O1958" s="23">
        <v>-3.12</v>
      </c>
      <c r="P1958" s="23">
        <v>-0.11</v>
      </c>
      <c r="Q1958" s="28">
        <f t="shared" si="60"/>
        <v>-3.23</v>
      </c>
      <c r="R1958" s="23">
        <v>10.65</v>
      </c>
      <c r="S1958" s="21"/>
      <c r="T1958" s="28">
        <f t="shared" si="61"/>
        <v>10.65</v>
      </c>
      <c r="U1958" s="21"/>
      <c r="W1958" s="135">
        <f t="array" ref="W1958">SUM(($D1958=W$25)*($G1958="CM")*($H1958:$P1958))</f>
        <v>0</v>
      </c>
      <c r="X1958" s="135">
        <f t="array" ref="X1958">SUM(($D1958=W$25)*($G1958&lt;&gt;"CM")*($H1958:$P1958))</f>
        <v>155.88999999999999</v>
      </c>
      <c r="AA1958" s="135">
        <f t="array" ref="AA1958">SUM(($D1958=AA$25)*($G1958="CM")*(H1958+I1958+J1958+K1958+L1958+N1958))</f>
        <v>0</v>
      </c>
      <c r="AB1958" s="135">
        <f t="array" ref="AB1958">SUM(($D1958=AA$25)*($G1958&lt;&gt;"CM")*(H1958+I1958+J1958+K1958+L1958+N1958))</f>
        <v>0</v>
      </c>
    </row>
    <row r="1959" spans="1:28" ht="15.75" thickBot="1" x14ac:dyDescent="0.3">
      <c r="A1959" s="18" t="s">
        <v>22</v>
      </c>
      <c r="B1959" s="18" t="s">
        <v>22</v>
      </c>
      <c r="C1959" s="18" t="s">
        <v>245</v>
      </c>
      <c r="D1959" s="27" t="s">
        <v>271</v>
      </c>
      <c r="E1959" s="18" t="s">
        <v>246</v>
      </c>
      <c r="F1959" s="19">
        <v>42723</v>
      </c>
      <c r="G1959" s="27" t="s">
        <v>274</v>
      </c>
      <c r="H1959" s="20"/>
      <c r="I1959" s="20"/>
      <c r="J1959" s="22">
        <v>-19.89</v>
      </c>
      <c r="K1959" s="20"/>
      <c r="L1959" s="20"/>
      <c r="M1959" s="20"/>
      <c r="N1959" s="20"/>
      <c r="O1959" s="22">
        <v>0.37</v>
      </c>
      <c r="P1959" s="22">
        <v>0.01</v>
      </c>
      <c r="Q1959" s="28">
        <f t="shared" si="60"/>
        <v>0.38</v>
      </c>
      <c r="R1959" s="22">
        <v>-1.33</v>
      </c>
      <c r="S1959" s="20"/>
      <c r="T1959" s="28">
        <f t="shared" si="61"/>
        <v>-1.33</v>
      </c>
      <c r="U1959" s="20"/>
      <c r="W1959" s="135">
        <f t="array" ref="W1959">SUM(($D1959=W$25)*($G1959="CM")*($H1959:$P1959))</f>
        <v>0</v>
      </c>
      <c r="X1959" s="135">
        <f t="array" ref="X1959">SUM(($D1959=W$25)*($G1959&lt;&gt;"CM")*($H1959:$P1959))</f>
        <v>-19.509999999999998</v>
      </c>
      <c r="AA1959" s="135">
        <f t="array" ref="AA1959">SUM(($D1959=AA$25)*($G1959="CM")*(H1959+I1959+J1959+K1959+L1959+N1959))</f>
        <v>0</v>
      </c>
      <c r="AB1959" s="135">
        <f t="array" ref="AB1959">SUM(($D1959=AA$25)*($G1959&lt;&gt;"CM")*(H1959+I1959+J1959+K1959+L1959+N1959))</f>
        <v>0</v>
      </c>
    </row>
    <row r="1960" spans="1:28" ht="15.75" thickBot="1" x14ac:dyDescent="0.3">
      <c r="A1960" s="18" t="s">
        <v>22</v>
      </c>
      <c r="B1960" s="18" t="s">
        <v>22</v>
      </c>
      <c r="C1960" s="18" t="s">
        <v>245</v>
      </c>
      <c r="D1960" s="27" t="s">
        <v>271</v>
      </c>
      <c r="E1960" s="18" t="s">
        <v>246</v>
      </c>
      <c r="F1960" s="19">
        <v>42741</v>
      </c>
      <c r="G1960" s="27" t="s">
        <v>274</v>
      </c>
      <c r="H1960" s="21"/>
      <c r="I1960" s="21"/>
      <c r="J1960" s="23">
        <v>159.12</v>
      </c>
      <c r="K1960" s="21"/>
      <c r="L1960" s="21"/>
      <c r="M1960" s="21"/>
      <c r="N1960" s="21"/>
      <c r="O1960" s="23">
        <v>-3.76</v>
      </c>
      <c r="P1960" s="23">
        <v>-0.1</v>
      </c>
      <c r="Q1960" s="28">
        <f t="shared" ref="Q1960:Q2023" si="62">O1960+P1960</f>
        <v>-3.86</v>
      </c>
      <c r="R1960" s="23">
        <v>11.19</v>
      </c>
      <c r="S1960" s="21"/>
      <c r="T1960" s="28">
        <f t="shared" ref="T1960:T2023" si="63">R1960+S1960</f>
        <v>11.19</v>
      </c>
      <c r="U1960" s="21"/>
      <c r="W1960" s="135">
        <f t="array" ref="W1960">SUM(($D1960=W$25)*($G1960="CM")*($H1960:$P1960))</f>
        <v>0</v>
      </c>
      <c r="X1960" s="135">
        <f t="array" ref="X1960">SUM(($D1960=W$25)*($G1960&lt;&gt;"CM")*($H1960:$P1960))</f>
        <v>155.26000000000002</v>
      </c>
      <c r="AA1960" s="135">
        <f t="array" ref="AA1960">SUM(($D1960=AA$25)*($G1960="CM")*(H1960+I1960+J1960+K1960+L1960+N1960))</f>
        <v>0</v>
      </c>
      <c r="AB1960" s="135">
        <f t="array" ref="AB1960">SUM(($D1960=AA$25)*($G1960&lt;&gt;"CM")*(H1960+I1960+J1960+K1960+L1960+N1960))</f>
        <v>0</v>
      </c>
    </row>
    <row r="1961" spans="1:28" ht="15.75" thickBot="1" x14ac:dyDescent="0.3">
      <c r="A1961" s="18" t="s">
        <v>22</v>
      </c>
      <c r="B1961" s="18" t="s">
        <v>22</v>
      </c>
      <c r="C1961" s="18" t="s">
        <v>245</v>
      </c>
      <c r="D1961" s="27" t="s">
        <v>271</v>
      </c>
      <c r="E1961" s="18" t="s">
        <v>246</v>
      </c>
      <c r="F1961" s="19">
        <v>42754</v>
      </c>
      <c r="G1961" s="27" t="s">
        <v>274</v>
      </c>
      <c r="H1961" s="20"/>
      <c r="I1961" s="20"/>
      <c r="J1961" s="22">
        <v>-19.89</v>
      </c>
      <c r="K1961" s="20"/>
      <c r="L1961" s="20"/>
      <c r="M1961" s="20"/>
      <c r="N1961" s="20"/>
      <c r="O1961" s="22">
        <v>0.51</v>
      </c>
      <c r="P1961" s="22">
        <v>0.01</v>
      </c>
      <c r="Q1961" s="28">
        <f t="shared" si="62"/>
        <v>0.52</v>
      </c>
      <c r="R1961" s="22">
        <v>-1.4</v>
      </c>
      <c r="S1961" s="20"/>
      <c r="T1961" s="28">
        <f t="shared" si="63"/>
        <v>-1.4</v>
      </c>
      <c r="U1961" s="20"/>
      <c r="W1961" s="135">
        <f t="array" ref="W1961">SUM(($D1961=W$25)*($G1961="CM")*($H1961:$P1961))</f>
        <v>0</v>
      </c>
      <c r="X1961" s="135">
        <f t="array" ref="X1961">SUM(($D1961=W$25)*($G1961&lt;&gt;"CM")*($H1961:$P1961))</f>
        <v>-19.369999999999997</v>
      </c>
      <c r="AA1961" s="135">
        <f t="array" ref="AA1961">SUM(($D1961=AA$25)*($G1961="CM")*(H1961+I1961+J1961+K1961+L1961+N1961))</f>
        <v>0</v>
      </c>
      <c r="AB1961" s="135">
        <f t="array" ref="AB1961">SUM(($D1961=AA$25)*($G1961&lt;&gt;"CM")*(H1961+I1961+J1961+K1961+L1961+N1961))</f>
        <v>0</v>
      </c>
    </row>
    <row r="1962" spans="1:28" ht="15.75" thickBot="1" x14ac:dyDescent="0.3">
      <c r="A1962" s="18" t="s">
        <v>22</v>
      </c>
      <c r="B1962" s="18" t="s">
        <v>22</v>
      </c>
      <c r="C1962" s="18" t="s">
        <v>245</v>
      </c>
      <c r="D1962" s="27" t="s">
        <v>271</v>
      </c>
      <c r="E1962" s="18" t="s">
        <v>246</v>
      </c>
      <c r="F1962" s="19">
        <v>42772</v>
      </c>
      <c r="G1962" s="27" t="s">
        <v>274</v>
      </c>
      <c r="H1962" s="21"/>
      <c r="I1962" s="21"/>
      <c r="J1962" s="23">
        <v>159.12</v>
      </c>
      <c r="K1962" s="21"/>
      <c r="L1962" s="21"/>
      <c r="M1962" s="21"/>
      <c r="N1962" s="21"/>
      <c r="O1962" s="23">
        <v>-1.37</v>
      </c>
      <c r="P1962" s="23">
        <v>-0.75</v>
      </c>
      <c r="Q1962" s="28">
        <f t="shared" si="62"/>
        <v>-2.12</v>
      </c>
      <c r="R1962" s="23">
        <v>9.51</v>
      </c>
      <c r="S1962" s="21"/>
      <c r="T1962" s="28">
        <f t="shared" si="63"/>
        <v>9.51</v>
      </c>
      <c r="U1962" s="21"/>
      <c r="W1962" s="135">
        <f t="array" ref="W1962">SUM(($D1962=W$25)*($G1962="CM")*($H1962:$P1962))</f>
        <v>0</v>
      </c>
      <c r="X1962" s="135">
        <f t="array" ref="X1962">SUM(($D1962=W$25)*($G1962&lt;&gt;"CM")*($H1962:$P1962))</f>
        <v>157</v>
      </c>
      <c r="AA1962" s="135">
        <f t="array" ref="AA1962">SUM(($D1962=AA$25)*($G1962="CM")*(H1962+I1962+J1962+K1962+L1962+N1962))</f>
        <v>0</v>
      </c>
      <c r="AB1962" s="135">
        <f t="array" ref="AB1962">SUM(($D1962=AA$25)*($G1962&lt;&gt;"CM")*(H1962+I1962+J1962+K1962+L1962+N1962))</f>
        <v>0</v>
      </c>
    </row>
    <row r="1963" spans="1:28" ht="15.75" thickBot="1" x14ac:dyDescent="0.3">
      <c r="A1963" s="18" t="s">
        <v>22</v>
      </c>
      <c r="B1963" s="18" t="s">
        <v>22</v>
      </c>
      <c r="C1963" s="18" t="s">
        <v>245</v>
      </c>
      <c r="D1963" s="27" t="s">
        <v>271</v>
      </c>
      <c r="E1963" s="18" t="s">
        <v>246</v>
      </c>
      <c r="F1963" s="19">
        <v>42785</v>
      </c>
      <c r="G1963" s="27" t="s">
        <v>274</v>
      </c>
      <c r="H1963" s="20"/>
      <c r="I1963" s="20"/>
      <c r="J1963" s="22">
        <v>-19.89</v>
      </c>
      <c r="K1963" s="20"/>
      <c r="L1963" s="20"/>
      <c r="M1963" s="20"/>
      <c r="N1963" s="20"/>
      <c r="O1963" s="22">
        <v>0.16</v>
      </c>
      <c r="P1963" s="22">
        <v>0.09</v>
      </c>
      <c r="Q1963" s="28">
        <f t="shared" si="62"/>
        <v>0.25</v>
      </c>
      <c r="R1963" s="22">
        <v>-1.19</v>
      </c>
      <c r="S1963" s="20"/>
      <c r="T1963" s="28">
        <f t="shared" si="63"/>
        <v>-1.19</v>
      </c>
      <c r="U1963" s="20"/>
      <c r="W1963" s="135">
        <f t="array" ref="W1963">SUM(($D1963=W$25)*($G1963="CM")*($H1963:$P1963))</f>
        <v>0</v>
      </c>
      <c r="X1963" s="135">
        <f t="array" ref="X1963">SUM(($D1963=W$25)*($G1963&lt;&gt;"CM")*($H1963:$P1963))</f>
        <v>-19.64</v>
      </c>
      <c r="AA1963" s="135">
        <f t="array" ref="AA1963">SUM(($D1963=AA$25)*($G1963="CM")*(H1963+I1963+J1963+K1963+L1963+N1963))</f>
        <v>0</v>
      </c>
      <c r="AB1963" s="135">
        <f t="array" ref="AB1963">SUM(($D1963=AA$25)*($G1963&lt;&gt;"CM")*(H1963+I1963+J1963+K1963+L1963+N1963))</f>
        <v>0</v>
      </c>
    </row>
    <row r="1964" spans="1:28" ht="15.75" thickBot="1" x14ac:dyDescent="0.3">
      <c r="A1964" s="18" t="s">
        <v>22</v>
      </c>
      <c r="B1964" s="18" t="s">
        <v>22</v>
      </c>
      <c r="C1964" s="18" t="s">
        <v>245</v>
      </c>
      <c r="D1964" s="27" t="s">
        <v>271</v>
      </c>
      <c r="E1964" s="18" t="s">
        <v>246</v>
      </c>
      <c r="F1964" s="19">
        <v>42800</v>
      </c>
      <c r="G1964" s="27" t="s">
        <v>274</v>
      </c>
      <c r="H1964" s="21"/>
      <c r="I1964" s="21"/>
      <c r="J1964" s="23">
        <v>159.12</v>
      </c>
      <c r="K1964" s="21"/>
      <c r="L1964" s="21"/>
      <c r="M1964" s="21"/>
      <c r="N1964" s="21"/>
      <c r="O1964" s="23">
        <v>0.24</v>
      </c>
      <c r="P1964" s="23">
        <v>-0.48</v>
      </c>
      <c r="Q1964" s="28">
        <f t="shared" si="62"/>
        <v>-0.24</v>
      </c>
      <c r="R1964" s="23">
        <v>8.64</v>
      </c>
      <c r="S1964" s="21"/>
      <c r="T1964" s="28">
        <f t="shared" si="63"/>
        <v>8.64</v>
      </c>
      <c r="U1964" s="21"/>
      <c r="W1964" s="135">
        <f t="array" ref="W1964">SUM(($D1964=W$25)*($G1964="CM")*($H1964:$P1964))</f>
        <v>0</v>
      </c>
      <c r="X1964" s="135">
        <f t="array" ref="X1964">SUM(($D1964=W$25)*($G1964&lt;&gt;"CM")*($H1964:$P1964))</f>
        <v>158.88000000000002</v>
      </c>
      <c r="AA1964" s="135">
        <f t="array" ref="AA1964">SUM(($D1964=AA$25)*($G1964="CM")*(H1964+I1964+J1964+K1964+L1964+N1964))</f>
        <v>0</v>
      </c>
      <c r="AB1964" s="135">
        <f t="array" ref="AB1964">SUM(($D1964=AA$25)*($G1964&lt;&gt;"CM")*(H1964+I1964+J1964+K1964+L1964+N1964))</f>
        <v>0</v>
      </c>
    </row>
    <row r="1965" spans="1:28" ht="15.75" thickBot="1" x14ac:dyDescent="0.3">
      <c r="A1965" s="18" t="s">
        <v>22</v>
      </c>
      <c r="B1965" s="18" t="s">
        <v>22</v>
      </c>
      <c r="C1965" s="18" t="s">
        <v>245</v>
      </c>
      <c r="D1965" s="27" t="s">
        <v>271</v>
      </c>
      <c r="E1965" s="18" t="s">
        <v>246</v>
      </c>
      <c r="F1965" s="19">
        <v>42801</v>
      </c>
      <c r="G1965" s="27" t="s">
        <v>274</v>
      </c>
      <c r="H1965" s="20"/>
      <c r="I1965" s="20"/>
      <c r="J1965" s="22">
        <v>-37.130000000000003</v>
      </c>
      <c r="K1965" s="20"/>
      <c r="L1965" s="20"/>
      <c r="M1965" s="20"/>
      <c r="N1965" s="20"/>
      <c r="O1965" s="22">
        <v>-0.06</v>
      </c>
      <c r="P1965" s="22">
        <v>0.11</v>
      </c>
      <c r="Q1965" s="28">
        <f t="shared" si="62"/>
        <v>0.05</v>
      </c>
      <c r="R1965" s="22">
        <v>-2.02</v>
      </c>
      <c r="S1965" s="20"/>
      <c r="T1965" s="28">
        <f t="shared" si="63"/>
        <v>-2.02</v>
      </c>
      <c r="U1965" s="20"/>
      <c r="W1965" s="135">
        <f t="array" ref="W1965">SUM(($D1965=W$25)*($G1965="CM")*($H1965:$P1965))</f>
        <v>0</v>
      </c>
      <c r="X1965" s="135">
        <f t="array" ref="X1965">SUM(($D1965=W$25)*($G1965&lt;&gt;"CM")*($H1965:$P1965))</f>
        <v>-37.080000000000005</v>
      </c>
      <c r="AA1965" s="135">
        <f t="array" ref="AA1965">SUM(($D1965=AA$25)*($G1965="CM")*(H1965+I1965+J1965+K1965+L1965+N1965))</f>
        <v>0</v>
      </c>
      <c r="AB1965" s="135">
        <f t="array" ref="AB1965">SUM(($D1965=AA$25)*($G1965&lt;&gt;"CM")*(H1965+I1965+J1965+K1965+L1965+N1965))</f>
        <v>0</v>
      </c>
    </row>
    <row r="1966" spans="1:28" ht="15.75" thickBot="1" x14ac:dyDescent="0.3">
      <c r="A1966" s="18" t="s">
        <v>22</v>
      </c>
      <c r="B1966" s="18" t="s">
        <v>22</v>
      </c>
      <c r="C1966" s="18" t="s">
        <v>245</v>
      </c>
      <c r="D1966" s="27" t="s">
        <v>271</v>
      </c>
      <c r="E1966" s="18" t="s">
        <v>246</v>
      </c>
      <c r="F1966" s="19">
        <v>42811</v>
      </c>
      <c r="G1966" s="27" t="s">
        <v>274</v>
      </c>
      <c r="H1966" s="21"/>
      <c r="I1966" s="21"/>
      <c r="J1966" s="23">
        <v>97.2</v>
      </c>
      <c r="K1966" s="21"/>
      <c r="L1966" s="21"/>
      <c r="M1966" s="21"/>
      <c r="N1966" s="21"/>
      <c r="O1966" s="23">
        <v>0.13</v>
      </c>
      <c r="P1966" s="23">
        <v>-0.25</v>
      </c>
      <c r="Q1966" s="28">
        <f t="shared" si="62"/>
        <v>-0.12</v>
      </c>
      <c r="R1966" s="23">
        <v>5.28</v>
      </c>
      <c r="S1966" s="21"/>
      <c r="T1966" s="28">
        <f t="shared" si="63"/>
        <v>5.28</v>
      </c>
      <c r="U1966" s="21"/>
      <c r="W1966" s="135">
        <f t="array" ref="W1966">SUM(($D1966=W$25)*($G1966="CM")*($H1966:$P1966))</f>
        <v>0</v>
      </c>
      <c r="X1966" s="135">
        <f t="array" ref="X1966">SUM(($D1966=W$25)*($G1966&lt;&gt;"CM")*($H1966:$P1966))</f>
        <v>97.08</v>
      </c>
      <c r="AA1966" s="135">
        <f t="array" ref="AA1966">SUM(($D1966=AA$25)*($G1966="CM")*(H1966+I1966+J1966+K1966+L1966+N1966))</f>
        <v>0</v>
      </c>
      <c r="AB1966" s="135">
        <f t="array" ref="AB1966">SUM(($D1966=AA$25)*($G1966&lt;&gt;"CM")*(H1966+I1966+J1966+K1966+L1966+N1966))</f>
        <v>0</v>
      </c>
    </row>
    <row r="1967" spans="1:28" ht="15.75" thickBot="1" x14ac:dyDescent="0.3">
      <c r="A1967" s="18" t="s">
        <v>22</v>
      </c>
      <c r="B1967" s="18" t="s">
        <v>22</v>
      </c>
      <c r="C1967" s="18" t="s">
        <v>245</v>
      </c>
      <c r="D1967" s="27" t="s">
        <v>271</v>
      </c>
      <c r="E1967" s="18" t="s">
        <v>246</v>
      </c>
      <c r="F1967" s="19">
        <v>42813</v>
      </c>
      <c r="G1967" s="27" t="s">
        <v>274</v>
      </c>
      <c r="H1967" s="20"/>
      <c r="I1967" s="20"/>
      <c r="J1967" s="22">
        <v>19.89</v>
      </c>
      <c r="K1967" s="20"/>
      <c r="L1967" s="20"/>
      <c r="M1967" s="20"/>
      <c r="N1967" s="20"/>
      <c r="O1967" s="22">
        <v>0.03</v>
      </c>
      <c r="P1967" s="22">
        <v>-0.05</v>
      </c>
      <c r="Q1967" s="28">
        <f t="shared" si="62"/>
        <v>-2.0000000000000004E-2</v>
      </c>
      <c r="R1967" s="22">
        <v>1.08</v>
      </c>
      <c r="S1967" s="20"/>
      <c r="T1967" s="28">
        <f t="shared" si="63"/>
        <v>1.08</v>
      </c>
      <c r="U1967" s="20"/>
      <c r="W1967" s="135">
        <f t="array" ref="W1967">SUM(($D1967=W$25)*($G1967="CM")*($H1967:$P1967))</f>
        <v>0</v>
      </c>
      <c r="X1967" s="135">
        <f t="array" ref="X1967">SUM(($D1967=W$25)*($G1967&lt;&gt;"CM")*($H1967:$P1967))</f>
        <v>19.87</v>
      </c>
      <c r="AA1967" s="135">
        <f t="array" ref="AA1967">SUM(($D1967=AA$25)*($G1967="CM")*(H1967+I1967+J1967+K1967+L1967+N1967))</f>
        <v>0</v>
      </c>
      <c r="AB1967" s="135">
        <f t="array" ref="AB1967">SUM(($D1967=AA$25)*($G1967&lt;&gt;"CM")*(H1967+I1967+J1967+K1967+L1967+N1967))</f>
        <v>0</v>
      </c>
    </row>
    <row r="1968" spans="1:28" ht="15.75" thickBot="1" x14ac:dyDescent="0.3">
      <c r="A1968" s="18" t="s">
        <v>22</v>
      </c>
      <c r="B1968" s="18" t="s">
        <v>22</v>
      </c>
      <c r="C1968" s="18" t="s">
        <v>245</v>
      </c>
      <c r="D1968" s="27" t="s">
        <v>271</v>
      </c>
      <c r="E1968" s="18" t="s">
        <v>246</v>
      </c>
      <c r="F1968" s="19">
        <v>42821</v>
      </c>
      <c r="G1968" s="27" t="s">
        <v>274</v>
      </c>
      <c r="H1968" s="21"/>
      <c r="I1968" s="21"/>
      <c r="J1968" s="23">
        <v>21.95</v>
      </c>
      <c r="K1968" s="21"/>
      <c r="L1968" s="21"/>
      <c r="M1968" s="21"/>
      <c r="N1968" s="21"/>
      <c r="O1968" s="23">
        <v>0.02</v>
      </c>
      <c r="P1968" s="23">
        <v>-0.05</v>
      </c>
      <c r="Q1968" s="28">
        <f t="shared" si="62"/>
        <v>-3.0000000000000002E-2</v>
      </c>
      <c r="R1968" s="23">
        <v>1.19</v>
      </c>
      <c r="S1968" s="21"/>
      <c r="T1968" s="28">
        <f t="shared" si="63"/>
        <v>1.19</v>
      </c>
      <c r="U1968" s="21"/>
      <c r="W1968" s="135">
        <f t="array" ref="W1968">SUM(($D1968=W$25)*($G1968="CM")*($H1968:$P1968))</f>
        <v>0</v>
      </c>
      <c r="X1968" s="135">
        <f t="array" ref="X1968">SUM(($D1968=W$25)*($G1968&lt;&gt;"CM")*($H1968:$P1968))</f>
        <v>21.919999999999998</v>
      </c>
      <c r="AA1968" s="135">
        <f t="array" ref="AA1968">SUM(($D1968=AA$25)*($G1968="CM")*(H1968+I1968+J1968+K1968+L1968+N1968))</f>
        <v>0</v>
      </c>
      <c r="AB1968" s="135">
        <f t="array" ref="AB1968">SUM(($D1968=AA$25)*($G1968&lt;&gt;"CM")*(H1968+I1968+J1968+K1968+L1968+N1968))</f>
        <v>0</v>
      </c>
    </row>
    <row r="1969" spans="1:28" ht="15.75" thickBot="1" x14ac:dyDescent="0.3">
      <c r="A1969" s="18" t="s">
        <v>22</v>
      </c>
      <c r="B1969" s="18" t="s">
        <v>22</v>
      </c>
      <c r="C1969" s="18" t="s">
        <v>245</v>
      </c>
      <c r="D1969" s="27" t="s">
        <v>271</v>
      </c>
      <c r="E1969" s="18" t="s">
        <v>246</v>
      </c>
      <c r="F1969" s="19">
        <v>42824</v>
      </c>
      <c r="G1969" s="27" t="s">
        <v>274</v>
      </c>
      <c r="H1969" s="20"/>
      <c r="I1969" s="20"/>
      <c r="J1969" s="22">
        <v>20.62</v>
      </c>
      <c r="K1969" s="20"/>
      <c r="L1969" s="20"/>
      <c r="M1969" s="20"/>
      <c r="N1969" s="20"/>
      <c r="O1969" s="22">
        <v>0.02</v>
      </c>
      <c r="P1969" s="22">
        <v>-0.05</v>
      </c>
      <c r="Q1969" s="28">
        <f t="shared" si="62"/>
        <v>-3.0000000000000002E-2</v>
      </c>
      <c r="R1969" s="22">
        <v>1.1200000000000001</v>
      </c>
      <c r="S1969" s="20"/>
      <c r="T1969" s="28">
        <f t="shared" si="63"/>
        <v>1.1200000000000001</v>
      </c>
      <c r="U1969" s="20"/>
      <c r="W1969" s="135">
        <f t="array" ref="W1969">SUM(($D1969=W$25)*($G1969="CM")*($H1969:$P1969))</f>
        <v>0</v>
      </c>
      <c r="X1969" s="135">
        <f t="array" ref="X1969">SUM(($D1969=W$25)*($G1969&lt;&gt;"CM")*($H1969:$P1969))</f>
        <v>20.59</v>
      </c>
      <c r="AA1969" s="135">
        <f t="array" ref="AA1969">SUM(($D1969=AA$25)*($G1969="CM")*(H1969+I1969+J1969+K1969+L1969+N1969))</f>
        <v>0</v>
      </c>
      <c r="AB1969" s="135">
        <f t="array" ref="AB1969">SUM(($D1969=AA$25)*($G1969&lt;&gt;"CM")*(H1969+I1969+J1969+K1969+L1969+N1969))</f>
        <v>0</v>
      </c>
    </row>
    <row r="1970" spans="1:28" ht="15.75" thickBot="1" x14ac:dyDescent="0.3">
      <c r="A1970" s="18" t="s">
        <v>22</v>
      </c>
      <c r="B1970" s="18" t="s">
        <v>22</v>
      </c>
      <c r="C1970" s="18" t="s">
        <v>245</v>
      </c>
      <c r="D1970" s="27" t="s">
        <v>271</v>
      </c>
      <c r="E1970" s="18" t="s">
        <v>246</v>
      </c>
      <c r="F1970" s="19">
        <v>42828</v>
      </c>
      <c r="G1970" s="27" t="s">
        <v>273</v>
      </c>
      <c r="H1970" s="21"/>
      <c r="I1970" s="21"/>
      <c r="J1970" s="23">
        <v>1802.46</v>
      </c>
      <c r="K1970" s="21"/>
      <c r="L1970" s="21"/>
      <c r="M1970" s="21"/>
      <c r="N1970" s="21"/>
      <c r="O1970" s="23">
        <v>-21.14</v>
      </c>
      <c r="P1970" s="23">
        <v>-1.66</v>
      </c>
      <c r="Q1970" s="28">
        <f t="shared" si="62"/>
        <v>-22.8</v>
      </c>
      <c r="R1970" s="23">
        <v>117.96</v>
      </c>
      <c r="S1970" s="21"/>
      <c r="T1970" s="28">
        <f t="shared" si="63"/>
        <v>117.96</v>
      </c>
      <c r="U1970" s="21"/>
      <c r="W1970" s="135">
        <f t="array" ref="W1970">SUM(($D1970=W$25)*($G1970="CM")*($H1970:$P1970))</f>
        <v>1779.6599999999999</v>
      </c>
      <c r="X1970" s="135">
        <f t="array" ref="X1970">SUM(($D1970=W$25)*($G1970&lt;&gt;"CM")*($H1970:$P1970))</f>
        <v>0</v>
      </c>
      <c r="AA1970" s="135">
        <f t="array" ref="AA1970">SUM(($D1970=AA$25)*($G1970="CM")*(H1970+I1970+J1970+K1970+L1970+N1970))</f>
        <v>0</v>
      </c>
      <c r="AB1970" s="135">
        <f t="array" ref="AB1970">SUM(($D1970=AA$25)*($G1970&lt;&gt;"CM")*(H1970+I1970+J1970+K1970+L1970+N1970))</f>
        <v>0</v>
      </c>
    </row>
    <row r="1971" spans="1:28" ht="15.75" thickBot="1" x14ac:dyDescent="0.3">
      <c r="A1971" s="18" t="s">
        <v>22</v>
      </c>
      <c r="B1971" s="18" t="s">
        <v>22</v>
      </c>
      <c r="C1971" s="18" t="s">
        <v>245</v>
      </c>
      <c r="D1971" s="27" t="s">
        <v>271</v>
      </c>
      <c r="E1971" s="18" t="s">
        <v>246</v>
      </c>
      <c r="F1971" s="19">
        <v>42829</v>
      </c>
      <c r="G1971" s="27" t="s">
        <v>273</v>
      </c>
      <c r="H1971" s="20"/>
      <c r="I1971" s="20"/>
      <c r="J1971" s="22">
        <v>685.54</v>
      </c>
      <c r="K1971" s="20"/>
      <c r="L1971" s="20"/>
      <c r="M1971" s="20"/>
      <c r="N1971" s="20"/>
      <c r="O1971" s="22">
        <v>-8.0500000000000007</v>
      </c>
      <c r="P1971" s="22">
        <v>-0.61</v>
      </c>
      <c r="Q1971" s="28">
        <f t="shared" si="62"/>
        <v>-8.66</v>
      </c>
      <c r="R1971" s="22">
        <v>44.89</v>
      </c>
      <c r="S1971" s="20"/>
      <c r="T1971" s="28">
        <f t="shared" si="63"/>
        <v>44.89</v>
      </c>
      <c r="U1971" s="20"/>
      <c r="W1971" s="135">
        <f t="array" ref="W1971">SUM(($D1971=W$25)*($G1971="CM")*($H1971:$P1971))</f>
        <v>676.88</v>
      </c>
      <c r="X1971" s="135">
        <f t="array" ref="X1971">SUM(($D1971=W$25)*($G1971&lt;&gt;"CM")*($H1971:$P1971))</f>
        <v>0</v>
      </c>
      <c r="AA1971" s="135">
        <f t="array" ref="AA1971">SUM(($D1971=AA$25)*($G1971="CM")*(H1971+I1971+J1971+K1971+L1971+N1971))</f>
        <v>0</v>
      </c>
      <c r="AB1971" s="135">
        <f t="array" ref="AB1971">SUM(($D1971=AA$25)*($G1971&lt;&gt;"CM")*(H1971+I1971+J1971+K1971+L1971+N1971))</f>
        <v>0</v>
      </c>
    </row>
    <row r="1972" spans="1:28" ht="15.75" thickBot="1" x14ac:dyDescent="0.3">
      <c r="A1972" s="18" t="s">
        <v>22</v>
      </c>
      <c r="B1972" s="18" t="s">
        <v>22</v>
      </c>
      <c r="C1972" s="18" t="s">
        <v>245</v>
      </c>
      <c r="D1972" s="27" t="s">
        <v>271</v>
      </c>
      <c r="E1972" s="18" t="s">
        <v>246</v>
      </c>
      <c r="F1972" s="19">
        <v>42830</v>
      </c>
      <c r="G1972" s="27" t="s">
        <v>273</v>
      </c>
      <c r="H1972" s="21"/>
      <c r="I1972" s="21"/>
      <c r="J1972" s="23">
        <v>698.21</v>
      </c>
      <c r="K1972" s="21"/>
      <c r="L1972" s="21"/>
      <c r="M1972" s="21"/>
      <c r="N1972" s="21"/>
      <c r="O1972" s="23">
        <v>-8.73</v>
      </c>
      <c r="P1972" s="23">
        <v>-0.69</v>
      </c>
      <c r="Q1972" s="28">
        <f t="shared" si="62"/>
        <v>-9.42</v>
      </c>
      <c r="R1972" s="23">
        <v>45.66</v>
      </c>
      <c r="S1972" s="21"/>
      <c r="T1972" s="28">
        <f t="shared" si="63"/>
        <v>45.66</v>
      </c>
      <c r="U1972" s="21"/>
      <c r="W1972" s="135">
        <f t="array" ref="W1972">SUM(($D1972=W$25)*($G1972="CM")*($H1972:$P1972))</f>
        <v>688.79</v>
      </c>
      <c r="X1972" s="135">
        <f t="array" ref="X1972">SUM(($D1972=W$25)*($G1972&lt;&gt;"CM")*($H1972:$P1972))</f>
        <v>0</v>
      </c>
      <c r="AA1972" s="135">
        <f t="array" ref="AA1972">SUM(($D1972=AA$25)*($G1972="CM")*(H1972+I1972+J1972+K1972+L1972+N1972))</f>
        <v>0</v>
      </c>
      <c r="AB1972" s="135">
        <f t="array" ref="AB1972">SUM(($D1972=AA$25)*($G1972&lt;&gt;"CM")*(H1972+I1972+J1972+K1972+L1972+N1972))</f>
        <v>0</v>
      </c>
    </row>
    <row r="1973" spans="1:28" ht="15.75" thickBot="1" x14ac:dyDescent="0.3">
      <c r="A1973" s="18" t="s">
        <v>22</v>
      </c>
      <c r="B1973" s="18" t="s">
        <v>22</v>
      </c>
      <c r="C1973" s="18" t="s">
        <v>245</v>
      </c>
      <c r="D1973" s="27" t="s">
        <v>271</v>
      </c>
      <c r="E1973" s="18" t="s">
        <v>246</v>
      </c>
      <c r="F1973" s="19">
        <v>42831</v>
      </c>
      <c r="G1973" s="27" t="s">
        <v>273</v>
      </c>
      <c r="H1973" s="20"/>
      <c r="I1973" s="20"/>
      <c r="J1973" s="22">
        <v>1308.98</v>
      </c>
      <c r="K1973" s="20"/>
      <c r="L1973" s="20"/>
      <c r="M1973" s="20"/>
      <c r="N1973" s="20"/>
      <c r="O1973" s="22">
        <v>-14.88</v>
      </c>
      <c r="P1973" s="22">
        <v>-1.1599999999999999</v>
      </c>
      <c r="Q1973" s="28">
        <f t="shared" si="62"/>
        <v>-16.04</v>
      </c>
      <c r="R1973" s="22">
        <v>85.71</v>
      </c>
      <c r="S1973" s="20"/>
      <c r="T1973" s="28">
        <f t="shared" si="63"/>
        <v>85.71</v>
      </c>
      <c r="U1973" s="20"/>
      <c r="W1973" s="135">
        <f t="array" ref="W1973">SUM(($D1973=W$25)*($G1973="CM")*($H1973:$P1973))</f>
        <v>1292.9399999999998</v>
      </c>
      <c r="X1973" s="135">
        <f t="array" ref="X1973">SUM(($D1973=W$25)*($G1973&lt;&gt;"CM")*($H1973:$P1973))</f>
        <v>0</v>
      </c>
      <c r="AA1973" s="135">
        <f t="array" ref="AA1973">SUM(($D1973=AA$25)*($G1973="CM")*(H1973+I1973+J1973+K1973+L1973+N1973))</f>
        <v>0</v>
      </c>
      <c r="AB1973" s="135">
        <f t="array" ref="AB1973">SUM(($D1973=AA$25)*($G1973&lt;&gt;"CM")*(H1973+I1973+J1973+K1973+L1973+N1973))</f>
        <v>0</v>
      </c>
    </row>
    <row r="1974" spans="1:28" ht="15.75" thickBot="1" x14ac:dyDescent="0.3">
      <c r="A1974" s="18" t="s">
        <v>22</v>
      </c>
      <c r="B1974" s="18" t="s">
        <v>22</v>
      </c>
      <c r="C1974" s="18" t="s">
        <v>245</v>
      </c>
      <c r="D1974" s="27" t="s">
        <v>271</v>
      </c>
      <c r="E1974" s="18" t="s">
        <v>246</v>
      </c>
      <c r="F1974" s="19">
        <v>42832</v>
      </c>
      <c r="G1974" s="27" t="s">
        <v>273</v>
      </c>
      <c r="H1974" s="21"/>
      <c r="I1974" s="21"/>
      <c r="J1974" s="23">
        <v>1233.18</v>
      </c>
      <c r="K1974" s="21"/>
      <c r="L1974" s="21"/>
      <c r="M1974" s="21"/>
      <c r="N1974" s="21"/>
      <c r="O1974" s="23">
        <v>-14.28</v>
      </c>
      <c r="P1974" s="23">
        <v>-1.1599999999999999</v>
      </c>
      <c r="Q1974" s="28">
        <f t="shared" si="62"/>
        <v>-15.44</v>
      </c>
      <c r="R1974" s="23">
        <v>80.680000000000007</v>
      </c>
      <c r="S1974" s="21"/>
      <c r="T1974" s="28">
        <f t="shared" si="63"/>
        <v>80.680000000000007</v>
      </c>
      <c r="U1974" s="21"/>
      <c r="W1974" s="135">
        <f t="array" ref="W1974">SUM(($D1974=W$25)*($G1974="CM")*($H1974:$P1974))</f>
        <v>1217.74</v>
      </c>
      <c r="X1974" s="135">
        <f t="array" ref="X1974">SUM(($D1974=W$25)*($G1974&lt;&gt;"CM")*($H1974:$P1974))</f>
        <v>0</v>
      </c>
      <c r="AA1974" s="135">
        <f t="array" ref="AA1974">SUM(($D1974=AA$25)*($G1974="CM")*(H1974+I1974+J1974+K1974+L1974+N1974))</f>
        <v>0</v>
      </c>
      <c r="AB1974" s="135">
        <f t="array" ref="AB1974">SUM(($D1974=AA$25)*($G1974&lt;&gt;"CM")*(H1974+I1974+J1974+K1974+L1974+N1974))</f>
        <v>0</v>
      </c>
    </row>
    <row r="1975" spans="1:28" ht="15.75" thickBot="1" x14ac:dyDescent="0.3">
      <c r="A1975" s="18" t="s">
        <v>22</v>
      </c>
      <c r="B1975" s="18" t="s">
        <v>22</v>
      </c>
      <c r="C1975" s="18" t="s">
        <v>245</v>
      </c>
      <c r="D1975" s="27" t="s">
        <v>271</v>
      </c>
      <c r="E1975" s="18" t="s">
        <v>246</v>
      </c>
      <c r="F1975" s="19">
        <v>42833</v>
      </c>
      <c r="G1975" s="27" t="s">
        <v>273</v>
      </c>
      <c r="H1975" s="20"/>
      <c r="I1975" s="20"/>
      <c r="J1975" s="22">
        <v>955.41</v>
      </c>
      <c r="K1975" s="20"/>
      <c r="L1975" s="20"/>
      <c r="M1975" s="20"/>
      <c r="N1975" s="20"/>
      <c r="O1975" s="22">
        <v>-11.03</v>
      </c>
      <c r="P1975" s="22">
        <v>-0.87</v>
      </c>
      <c r="Q1975" s="28">
        <f t="shared" si="62"/>
        <v>-11.899999999999999</v>
      </c>
      <c r="R1975" s="22">
        <v>62.53</v>
      </c>
      <c r="S1975" s="20"/>
      <c r="T1975" s="28">
        <f t="shared" si="63"/>
        <v>62.53</v>
      </c>
      <c r="U1975" s="20"/>
      <c r="W1975" s="135">
        <f t="array" ref="W1975">SUM(($D1975=W$25)*($G1975="CM")*($H1975:$P1975))</f>
        <v>943.51</v>
      </c>
      <c r="X1975" s="135">
        <f t="array" ref="X1975">SUM(($D1975=W$25)*($G1975&lt;&gt;"CM")*($H1975:$P1975))</f>
        <v>0</v>
      </c>
      <c r="AA1975" s="135">
        <f t="array" ref="AA1975">SUM(($D1975=AA$25)*($G1975="CM")*(H1975+I1975+J1975+K1975+L1975+N1975))</f>
        <v>0</v>
      </c>
      <c r="AB1975" s="135">
        <f t="array" ref="AB1975">SUM(($D1975=AA$25)*($G1975&lt;&gt;"CM")*(H1975+I1975+J1975+K1975+L1975+N1975))</f>
        <v>0</v>
      </c>
    </row>
    <row r="1976" spans="1:28" ht="15.75" thickBot="1" x14ac:dyDescent="0.3">
      <c r="A1976" s="18" t="s">
        <v>22</v>
      </c>
      <c r="B1976" s="18" t="s">
        <v>22</v>
      </c>
      <c r="C1976" s="18" t="s">
        <v>245</v>
      </c>
      <c r="D1976" s="27" t="s">
        <v>271</v>
      </c>
      <c r="E1976" s="18" t="s">
        <v>246</v>
      </c>
      <c r="F1976" s="19">
        <v>42834</v>
      </c>
      <c r="G1976" s="27" t="s">
        <v>273</v>
      </c>
      <c r="H1976" s="21"/>
      <c r="I1976" s="21"/>
      <c r="J1976" s="23">
        <v>1973.23</v>
      </c>
      <c r="K1976" s="21"/>
      <c r="L1976" s="21"/>
      <c r="M1976" s="21"/>
      <c r="N1976" s="21"/>
      <c r="O1976" s="23">
        <v>-22.75</v>
      </c>
      <c r="P1976" s="23">
        <v>-1.8</v>
      </c>
      <c r="Q1976" s="28">
        <f t="shared" si="62"/>
        <v>-24.55</v>
      </c>
      <c r="R1976" s="23">
        <v>129.15</v>
      </c>
      <c r="S1976" s="21"/>
      <c r="T1976" s="28">
        <f t="shared" si="63"/>
        <v>129.15</v>
      </c>
      <c r="U1976" s="21"/>
      <c r="W1976" s="135">
        <f t="array" ref="W1976">SUM(($D1976=W$25)*($G1976="CM")*($H1976:$P1976))</f>
        <v>1948.68</v>
      </c>
      <c r="X1976" s="135">
        <f t="array" ref="X1976">SUM(($D1976=W$25)*($G1976&lt;&gt;"CM")*($H1976:$P1976))</f>
        <v>0</v>
      </c>
      <c r="AA1976" s="135">
        <f t="array" ref="AA1976">SUM(($D1976=AA$25)*($G1976="CM")*(H1976+I1976+J1976+K1976+L1976+N1976))</f>
        <v>0</v>
      </c>
      <c r="AB1976" s="135">
        <f t="array" ref="AB1976">SUM(($D1976=AA$25)*($G1976&lt;&gt;"CM")*(H1976+I1976+J1976+K1976+L1976+N1976))</f>
        <v>0</v>
      </c>
    </row>
    <row r="1977" spans="1:28" ht="15.75" thickBot="1" x14ac:dyDescent="0.3">
      <c r="A1977" s="18" t="s">
        <v>22</v>
      </c>
      <c r="B1977" s="18" t="s">
        <v>22</v>
      </c>
      <c r="C1977" s="18" t="s">
        <v>245</v>
      </c>
      <c r="D1977" s="27" t="s">
        <v>271</v>
      </c>
      <c r="E1977" s="18" t="s">
        <v>246</v>
      </c>
      <c r="F1977" s="19">
        <v>42835</v>
      </c>
      <c r="G1977" s="27" t="s">
        <v>273</v>
      </c>
      <c r="H1977" s="20"/>
      <c r="I1977" s="20"/>
      <c r="J1977" s="22">
        <v>198.9</v>
      </c>
      <c r="K1977" s="20"/>
      <c r="L1977" s="20"/>
      <c r="M1977" s="20"/>
      <c r="N1977" s="20"/>
      <c r="O1977" s="22">
        <v>-2.41</v>
      </c>
      <c r="P1977" s="22">
        <v>-0.2</v>
      </c>
      <c r="Q1977" s="28">
        <f t="shared" si="62"/>
        <v>-2.6100000000000003</v>
      </c>
      <c r="R1977" s="22">
        <v>13.01</v>
      </c>
      <c r="S1977" s="20"/>
      <c r="T1977" s="28">
        <f t="shared" si="63"/>
        <v>13.01</v>
      </c>
      <c r="U1977" s="20"/>
      <c r="W1977" s="135">
        <f t="array" ref="W1977">SUM(($D1977=W$25)*($G1977="CM")*($H1977:$P1977))</f>
        <v>196.29000000000002</v>
      </c>
      <c r="X1977" s="135">
        <f t="array" ref="X1977">SUM(($D1977=W$25)*($G1977&lt;&gt;"CM")*($H1977:$P1977))</f>
        <v>0</v>
      </c>
      <c r="AA1977" s="135">
        <f t="array" ref="AA1977">SUM(($D1977=AA$25)*($G1977="CM")*(H1977+I1977+J1977+K1977+L1977+N1977))</f>
        <v>0</v>
      </c>
      <c r="AB1977" s="135">
        <f t="array" ref="AB1977">SUM(($D1977=AA$25)*($G1977&lt;&gt;"CM")*(H1977+I1977+J1977+K1977+L1977+N1977))</f>
        <v>0</v>
      </c>
    </row>
    <row r="1978" spans="1:28" ht="15.75" thickBot="1" x14ac:dyDescent="0.3">
      <c r="A1978" s="18" t="s">
        <v>22</v>
      </c>
      <c r="B1978" s="18" t="s">
        <v>22</v>
      </c>
      <c r="C1978" s="18" t="s">
        <v>245</v>
      </c>
      <c r="D1978" s="27" t="s">
        <v>271</v>
      </c>
      <c r="E1978" s="18" t="s">
        <v>246</v>
      </c>
      <c r="F1978" s="19">
        <v>42836</v>
      </c>
      <c r="G1978" s="27" t="s">
        <v>273</v>
      </c>
      <c r="H1978" s="21"/>
      <c r="I1978" s="21"/>
      <c r="J1978" s="23">
        <v>377.91</v>
      </c>
      <c r="K1978" s="21"/>
      <c r="L1978" s="21"/>
      <c r="M1978" s="21"/>
      <c r="N1978" s="21"/>
      <c r="O1978" s="23">
        <v>-4.3099999999999996</v>
      </c>
      <c r="P1978" s="23">
        <v>-0.32</v>
      </c>
      <c r="Q1978" s="28">
        <f t="shared" si="62"/>
        <v>-4.63</v>
      </c>
      <c r="R1978" s="23">
        <v>24.71</v>
      </c>
      <c r="S1978" s="21"/>
      <c r="T1978" s="28">
        <f t="shared" si="63"/>
        <v>24.71</v>
      </c>
      <c r="U1978" s="21"/>
      <c r="W1978" s="135">
        <f t="array" ref="W1978">SUM(($D1978=W$25)*($G1978="CM")*($H1978:$P1978))</f>
        <v>373.28000000000003</v>
      </c>
      <c r="X1978" s="135">
        <f t="array" ref="X1978">SUM(($D1978=W$25)*($G1978&lt;&gt;"CM")*($H1978:$P1978))</f>
        <v>0</v>
      </c>
      <c r="AA1978" s="135">
        <f t="array" ref="AA1978">SUM(($D1978=AA$25)*($G1978="CM")*(H1978+I1978+J1978+K1978+L1978+N1978))</f>
        <v>0</v>
      </c>
      <c r="AB1978" s="135">
        <f t="array" ref="AB1978">SUM(($D1978=AA$25)*($G1978&lt;&gt;"CM")*(H1978+I1978+J1978+K1978+L1978+N1978))</f>
        <v>0</v>
      </c>
    </row>
    <row r="1979" spans="1:28" ht="15.75" thickBot="1" x14ac:dyDescent="0.3">
      <c r="A1979" s="18" t="s">
        <v>22</v>
      </c>
      <c r="B1979" s="18" t="s">
        <v>22</v>
      </c>
      <c r="C1979" s="18" t="s">
        <v>245</v>
      </c>
      <c r="D1979" s="27" t="s">
        <v>271</v>
      </c>
      <c r="E1979" s="18" t="s">
        <v>246</v>
      </c>
      <c r="F1979" s="19">
        <v>42837</v>
      </c>
      <c r="G1979" s="27" t="s">
        <v>273</v>
      </c>
      <c r="H1979" s="20"/>
      <c r="I1979" s="20"/>
      <c r="J1979" s="22">
        <v>252.75</v>
      </c>
      <c r="K1979" s="20"/>
      <c r="L1979" s="20"/>
      <c r="M1979" s="20"/>
      <c r="N1979" s="20"/>
      <c r="O1979" s="22">
        <v>-2.4700000000000002</v>
      </c>
      <c r="P1979" s="22">
        <v>-0.18</v>
      </c>
      <c r="Q1979" s="28">
        <f t="shared" si="62"/>
        <v>-2.6500000000000004</v>
      </c>
      <c r="R1979" s="22">
        <v>16.59</v>
      </c>
      <c r="S1979" s="20"/>
      <c r="T1979" s="28">
        <f t="shared" si="63"/>
        <v>16.59</v>
      </c>
      <c r="U1979" s="20"/>
      <c r="W1979" s="135">
        <f t="array" ref="W1979">SUM(($D1979=W$25)*($G1979="CM")*($H1979:$P1979))</f>
        <v>250.1</v>
      </c>
      <c r="X1979" s="135">
        <f t="array" ref="X1979">SUM(($D1979=W$25)*($G1979&lt;&gt;"CM")*($H1979:$P1979))</f>
        <v>0</v>
      </c>
      <c r="AA1979" s="135">
        <f t="array" ref="AA1979">SUM(($D1979=AA$25)*($G1979="CM")*(H1979+I1979+J1979+K1979+L1979+N1979))</f>
        <v>0</v>
      </c>
      <c r="AB1979" s="135">
        <f t="array" ref="AB1979">SUM(($D1979=AA$25)*($G1979&lt;&gt;"CM")*(H1979+I1979+J1979+K1979+L1979+N1979))</f>
        <v>0</v>
      </c>
    </row>
    <row r="1980" spans="1:28" ht="15.75" thickBot="1" x14ac:dyDescent="0.3">
      <c r="A1980" s="18" t="s">
        <v>22</v>
      </c>
      <c r="B1980" s="18" t="s">
        <v>22</v>
      </c>
      <c r="C1980" s="18" t="s">
        <v>245</v>
      </c>
      <c r="D1980" s="27" t="s">
        <v>271</v>
      </c>
      <c r="E1980" s="18" t="s">
        <v>246</v>
      </c>
      <c r="F1980" s="19">
        <v>42838</v>
      </c>
      <c r="G1980" s="27" t="s">
        <v>273</v>
      </c>
      <c r="H1980" s="21"/>
      <c r="I1980" s="21"/>
      <c r="J1980" s="23">
        <v>895.05</v>
      </c>
      <c r="K1980" s="21"/>
      <c r="L1980" s="21"/>
      <c r="M1980" s="21"/>
      <c r="N1980" s="21"/>
      <c r="O1980" s="23">
        <v>-10.07</v>
      </c>
      <c r="P1980" s="23">
        <v>-0.78</v>
      </c>
      <c r="Q1980" s="28">
        <f t="shared" si="62"/>
        <v>-10.85</v>
      </c>
      <c r="R1980" s="23">
        <v>58.63</v>
      </c>
      <c r="S1980" s="21"/>
      <c r="T1980" s="28">
        <f t="shared" si="63"/>
        <v>58.63</v>
      </c>
      <c r="U1980" s="21"/>
      <c r="W1980" s="135">
        <f t="array" ref="W1980">SUM(($D1980=W$25)*($G1980="CM")*($H1980:$P1980))</f>
        <v>884.19999999999993</v>
      </c>
      <c r="X1980" s="135">
        <f t="array" ref="X1980">SUM(($D1980=W$25)*($G1980&lt;&gt;"CM")*($H1980:$P1980))</f>
        <v>0</v>
      </c>
      <c r="AA1980" s="135">
        <f t="array" ref="AA1980">SUM(($D1980=AA$25)*($G1980="CM")*(H1980+I1980+J1980+K1980+L1980+N1980))</f>
        <v>0</v>
      </c>
      <c r="AB1980" s="135">
        <f t="array" ref="AB1980">SUM(($D1980=AA$25)*($G1980&lt;&gt;"CM")*(H1980+I1980+J1980+K1980+L1980+N1980))</f>
        <v>0</v>
      </c>
    </row>
    <row r="1981" spans="1:28" ht="15.75" thickBot="1" x14ac:dyDescent="0.3">
      <c r="A1981" s="18" t="s">
        <v>22</v>
      </c>
      <c r="B1981" s="18" t="s">
        <v>22</v>
      </c>
      <c r="C1981" s="18" t="s">
        <v>245</v>
      </c>
      <c r="D1981" s="27" t="s">
        <v>271</v>
      </c>
      <c r="E1981" s="18" t="s">
        <v>246</v>
      </c>
      <c r="F1981" s="19">
        <v>42839</v>
      </c>
      <c r="G1981" s="27" t="s">
        <v>273</v>
      </c>
      <c r="H1981" s="20"/>
      <c r="I1981" s="20"/>
      <c r="J1981" s="22">
        <v>680.38</v>
      </c>
      <c r="K1981" s="20"/>
      <c r="L1981" s="20"/>
      <c r="M1981" s="20"/>
      <c r="N1981" s="20"/>
      <c r="O1981" s="22">
        <v>-8.2899999999999991</v>
      </c>
      <c r="P1981" s="22">
        <v>-0.67</v>
      </c>
      <c r="Q1981" s="28">
        <f t="shared" si="62"/>
        <v>-8.9599999999999991</v>
      </c>
      <c r="R1981" s="22">
        <v>44.49</v>
      </c>
      <c r="S1981" s="20"/>
      <c r="T1981" s="28">
        <f t="shared" si="63"/>
        <v>44.49</v>
      </c>
      <c r="U1981" s="20"/>
      <c r="W1981" s="135">
        <f t="array" ref="W1981">SUM(($D1981=W$25)*($G1981="CM")*($H1981:$P1981))</f>
        <v>671.42000000000007</v>
      </c>
      <c r="X1981" s="135">
        <f t="array" ref="X1981">SUM(($D1981=W$25)*($G1981&lt;&gt;"CM")*($H1981:$P1981))</f>
        <v>0</v>
      </c>
      <c r="AA1981" s="135">
        <f t="array" ref="AA1981">SUM(($D1981=AA$25)*($G1981="CM")*(H1981+I1981+J1981+K1981+L1981+N1981))</f>
        <v>0</v>
      </c>
      <c r="AB1981" s="135">
        <f t="array" ref="AB1981">SUM(($D1981=AA$25)*($G1981&lt;&gt;"CM")*(H1981+I1981+J1981+K1981+L1981+N1981))</f>
        <v>0</v>
      </c>
    </row>
    <row r="1982" spans="1:28" ht="15.75" thickBot="1" x14ac:dyDescent="0.3">
      <c r="A1982" s="18" t="s">
        <v>22</v>
      </c>
      <c r="B1982" s="18" t="s">
        <v>22</v>
      </c>
      <c r="C1982" s="18" t="s">
        <v>245</v>
      </c>
      <c r="D1982" s="27" t="s">
        <v>271</v>
      </c>
      <c r="E1982" s="18" t="s">
        <v>246</v>
      </c>
      <c r="F1982" s="19">
        <v>42840</v>
      </c>
      <c r="G1982" s="27" t="s">
        <v>273</v>
      </c>
      <c r="H1982" s="21"/>
      <c r="I1982" s="21"/>
      <c r="J1982" s="23">
        <v>318.24</v>
      </c>
      <c r="K1982" s="21"/>
      <c r="L1982" s="21"/>
      <c r="M1982" s="21"/>
      <c r="N1982" s="21"/>
      <c r="O1982" s="23">
        <v>-3.89</v>
      </c>
      <c r="P1982" s="23">
        <v>-0.32</v>
      </c>
      <c r="Q1982" s="28">
        <f t="shared" si="62"/>
        <v>-4.21</v>
      </c>
      <c r="R1982" s="23">
        <v>20.8</v>
      </c>
      <c r="S1982" s="21"/>
      <c r="T1982" s="28">
        <f t="shared" si="63"/>
        <v>20.8</v>
      </c>
      <c r="U1982" s="21"/>
      <c r="W1982" s="135">
        <f t="array" ref="W1982">SUM(($D1982=W$25)*($G1982="CM")*($H1982:$P1982))</f>
        <v>314.03000000000003</v>
      </c>
      <c r="X1982" s="135">
        <f t="array" ref="X1982">SUM(($D1982=W$25)*($G1982&lt;&gt;"CM")*($H1982:$P1982))</f>
        <v>0</v>
      </c>
      <c r="AA1982" s="135">
        <f t="array" ref="AA1982">SUM(($D1982=AA$25)*($G1982="CM")*(H1982+I1982+J1982+K1982+L1982+N1982))</f>
        <v>0</v>
      </c>
      <c r="AB1982" s="135">
        <f t="array" ref="AB1982">SUM(($D1982=AA$25)*($G1982&lt;&gt;"CM")*(H1982+I1982+J1982+K1982+L1982+N1982))</f>
        <v>0</v>
      </c>
    </row>
    <row r="1983" spans="1:28" ht="15.75" thickBot="1" x14ac:dyDescent="0.3">
      <c r="A1983" s="18" t="s">
        <v>22</v>
      </c>
      <c r="B1983" s="18" t="s">
        <v>22</v>
      </c>
      <c r="C1983" s="18" t="s">
        <v>245</v>
      </c>
      <c r="D1983" s="27" t="s">
        <v>271</v>
      </c>
      <c r="E1983" s="18" t="s">
        <v>246</v>
      </c>
      <c r="F1983" s="19">
        <v>42841</v>
      </c>
      <c r="G1983" s="27" t="s">
        <v>273</v>
      </c>
      <c r="H1983" s="20"/>
      <c r="I1983" s="20"/>
      <c r="J1983" s="22">
        <v>477.36</v>
      </c>
      <c r="K1983" s="20"/>
      <c r="L1983" s="20"/>
      <c r="M1983" s="20"/>
      <c r="N1983" s="20"/>
      <c r="O1983" s="22">
        <v>-5.44</v>
      </c>
      <c r="P1983" s="22">
        <v>-0.45</v>
      </c>
      <c r="Q1983" s="28">
        <f t="shared" si="62"/>
        <v>-5.8900000000000006</v>
      </c>
      <c r="R1983" s="22">
        <v>31.23</v>
      </c>
      <c r="S1983" s="20"/>
      <c r="T1983" s="28">
        <f t="shared" si="63"/>
        <v>31.23</v>
      </c>
      <c r="U1983" s="20"/>
      <c r="W1983" s="135">
        <f t="array" ref="W1983">SUM(($D1983=W$25)*($G1983="CM")*($H1983:$P1983))</f>
        <v>471.47</v>
      </c>
      <c r="X1983" s="135">
        <f t="array" ref="X1983">SUM(($D1983=W$25)*($G1983&lt;&gt;"CM")*($H1983:$P1983))</f>
        <v>0</v>
      </c>
      <c r="AA1983" s="135">
        <f t="array" ref="AA1983">SUM(($D1983=AA$25)*($G1983="CM")*(H1983+I1983+J1983+K1983+L1983+N1983))</f>
        <v>0</v>
      </c>
      <c r="AB1983" s="135">
        <f t="array" ref="AB1983">SUM(($D1983=AA$25)*($G1983&lt;&gt;"CM")*(H1983+I1983+J1983+K1983+L1983+N1983))</f>
        <v>0</v>
      </c>
    </row>
    <row r="1984" spans="1:28" ht="15.75" thickBot="1" x14ac:dyDescent="0.3">
      <c r="A1984" s="18" t="s">
        <v>22</v>
      </c>
      <c r="B1984" s="18" t="s">
        <v>22</v>
      </c>
      <c r="C1984" s="18" t="s">
        <v>245</v>
      </c>
      <c r="D1984" s="27" t="s">
        <v>271</v>
      </c>
      <c r="E1984" s="18" t="s">
        <v>246</v>
      </c>
      <c r="F1984" s="19">
        <v>42842</v>
      </c>
      <c r="G1984" s="27" t="s">
        <v>273</v>
      </c>
      <c r="H1984" s="21"/>
      <c r="I1984" s="21"/>
      <c r="J1984" s="23">
        <v>720.16</v>
      </c>
      <c r="K1984" s="21"/>
      <c r="L1984" s="21"/>
      <c r="M1984" s="21"/>
      <c r="N1984" s="21"/>
      <c r="O1984" s="23">
        <v>-8.16</v>
      </c>
      <c r="P1984" s="23">
        <v>-0.66</v>
      </c>
      <c r="Q1984" s="28">
        <f t="shared" si="62"/>
        <v>-8.82</v>
      </c>
      <c r="R1984" s="23">
        <v>47.13</v>
      </c>
      <c r="S1984" s="21"/>
      <c r="T1984" s="28">
        <f t="shared" si="63"/>
        <v>47.13</v>
      </c>
      <c r="U1984" s="21"/>
      <c r="W1984" s="135">
        <f t="array" ref="W1984">SUM(($D1984=W$25)*($G1984="CM")*($H1984:$P1984))</f>
        <v>711.34</v>
      </c>
      <c r="X1984" s="135">
        <f t="array" ref="X1984">SUM(($D1984=W$25)*($G1984&lt;&gt;"CM")*($H1984:$P1984))</f>
        <v>0</v>
      </c>
      <c r="AA1984" s="135">
        <f t="array" ref="AA1984">SUM(($D1984=AA$25)*($G1984="CM")*(H1984+I1984+J1984+K1984+L1984+N1984))</f>
        <v>0</v>
      </c>
      <c r="AB1984" s="135">
        <f t="array" ref="AB1984">SUM(($D1984=AA$25)*($G1984&lt;&gt;"CM")*(H1984+I1984+J1984+K1984+L1984+N1984))</f>
        <v>0</v>
      </c>
    </row>
    <row r="1985" spans="1:28" ht="15.75" thickBot="1" x14ac:dyDescent="0.3">
      <c r="A1985" s="18" t="s">
        <v>22</v>
      </c>
      <c r="B1985" s="18" t="s">
        <v>22</v>
      </c>
      <c r="C1985" s="18" t="s">
        <v>245</v>
      </c>
      <c r="D1985" s="27" t="s">
        <v>271</v>
      </c>
      <c r="E1985" s="18" t="s">
        <v>246</v>
      </c>
      <c r="F1985" s="19">
        <v>42843</v>
      </c>
      <c r="G1985" s="27" t="s">
        <v>273</v>
      </c>
      <c r="H1985" s="20"/>
      <c r="I1985" s="20"/>
      <c r="J1985" s="22">
        <v>360.08</v>
      </c>
      <c r="K1985" s="20"/>
      <c r="L1985" s="20"/>
      <c r="M1985" s="20"/>
      <c r="N1985" s="20"/>
      <c r="O1985" s="22">
        <v>-4.0599999999999996</v>
      </c>
      <c r="P1985" s="22">
        <v>-0.31</v>
      </c>
      <c r="Q1985" s="28">
        <f t="shared" si="62"/>
        <v>-4.3699999999999992</v>
      </c>
      <c r="R1985" s="22">
        <v>23.56</v>
      </c>
      <c r="S1985" s="20"/>
      <c r="T1985" s="28">
        <f t="shared" si="63"/>
        <v>23.56</v>
      </c>
      <c r="U1985" s="20"/>
      <c r="W1985" s="135">
        <f t="array" ref="W1985">SUM(($D1985=W$25)*($G1985="CM")*($H1985:$P1985))</f>
        <v>355.71</v>
      </c>
      <c r="X1985" s="135">
        <f t="array" ref="X1985">SUM(($D1985=W$25)*($G1985&lt;&gt;"CM")*($H1985:$P1985))</f>
        <v>0</v>
      </c>
      <c r="AA1985" s="135">
        <f t="array" ref="AA1985">SUM(($D1985=AA$25)*($G1985="CM")*(H1985+I1985+J1985+K1985+L1985+N1985))</f>
        <v>0</v>
      </c>
      <c r="AB1985" s="135">
        <f t="array" ref="AB1985">SUM(($D1985=AA$25)*($G1985&lt;&gt;"CM")*(H1985+I1985+J1985+K1985+L1985+N1985))</f>
        <v>0</v>
      </c>
    </row>
    <row r="1986" spans="1:28" ht="15.75" thickBot="1" x14ac:dyDescent="0.3">
      <c r="A1986" s="18" t="s">
        <v>22</v>
      </c>
      <c r="B1986" s="18" t="s">
        <v>22</v>
      </c>
      <c r="C1986" s="18" t="s">
        <v>245</v>
      </c>
      <c r="D1986" s="27" t="s">
        <v>271</v>
      </c>
      <c r="E1986" s="18" t="s">
        <v>246</v>
      </c>
      <c r="F1986" s="19">
        <v>42844</v>
      </c>
      <c r="G1986" s="27" t="s">
        <v>273</v>
      </c>
      <c r="H1986" s="21"/>
      <c r="I1986" s="21"/>
      <c r="J1986" s="23">
        <v>1135.79</v>
      </c>
      <c r="K1986" s="21"/>
      <c r="L1986" s="21"/>
      <c r="M1986" s="21"/>
      <c r="N1986" s="21"/>
      <c r="O1986" s="23">
        <v>-13.63</v>
      </c>
      <c r="P1986" s="23">
        <v>-1.1000000000000001</v>
      </c>
      <c r="Q1986" s="28">
        <f t="shared" si="62"/>
        <v>-14.73</v>
      </c>
      <c r="R1986" s="23">
        <v>74.31</v>
      </c>
      <c r="S1986" s="21"/>
      <c r="T1986" s="28">
        <f t="shared" si="63"/>
        <v>74.31</v>
      </c>
      <c r="U1986" s="21"/>
      <c r="W1986" s="135">
        <f t="array" ref="W1986">SUM(($D1986=W$25)*($G1986="CM")*($H1986:$P1986))</f>
        <v>1121.06</v>
      </c>
      <c r="X1986" s="135">
        <f t="array" ref="X1986">SUM(($D1986=W$25)*($G1986&lt;&gt;"CM")*($H1986:$P1986))</f>
        <v>0</v>
      </c>
      <c r="AA1986" s="135">
        <f t="array" ref="AA1986">SUM(($D1986=AA$25)*($G1986="CM")*(H1986+I1986+J1986+K1986+L1986+N1986))</f>
        <v>0</v>
      </c>
      <c r="AB1986" s="135">
        <f t="array" ref="AB1986">SUM(($D1986=AA$25)*($G1986&lt;&gt;"CM")*(H1986+I1986+J1986+K1986+L1986+N1986))</f>
        <v>0</v>
      </c>
    </row>
    <row r="1987" spans="1:28" ht="15.75" thickBot="1" x14ac:dyDescent="0.3">
      <c r="A1987" s="18" t="s">
        <v>22</v>
      </c>
      <c r="B1987" s="18" t="s">
        <v>22</v>
      </c>
      <c r="C1987" s="18" t="s">
        <v>245</v>
      </c>
      <c r="D1987" s="27" t="s">
        <v>271</v>
      </c>
      <c r="E1987" s="18" t="s">
        <v>246</v>
      </c>
      <c r="F1987" s="19">
        <v>42845</v>
      </c>
      <c r="G1987" s="27" t="s">
        <v>273</v>
      </c>
      <c r="H1987" s="20"/>
      <c r="I1987" s="20"/>
      <c r="J1987" s="22">
        <v>397.8</v>
      </c>
      <c r="K1987" s="20"/>
      <c r="L1987" s="20"/>
      <c r="M1987" s="20"/>
      <c r="N1987" s="20"/>
      <c r="O1987" s="22">
        <v>-4.76</v>
      </c>
      <c r="P1987" s="22">
        <v>-0.38</v>
      </c>
      <c r="Q1987" s="28">
        <f t="shared" si="62"/>
        <v>-5.14</v>
      </c>
      <c r="R1987" s="22">
        <v>26.04</v>
      </c>
      <c r="S1987" s="20"/>
      <c r="T1987" s="28">
        <f t="shared" si="63"/>
        <v>26.04</v>
      </c>
      <c r="U1987" s="20"/>
      <c r="W1987" s="135">
        <f t="array" ref="W1987">SUM(($D1987=W$25)*($G1987="CM")*($H1987:$P1987))</f>
        <v>392.66</v>
      </c>
      <c r="X1987" s="135">
        <f t="array" ref="X1987">SUM(($D1987=W$25)*($G1987&lt;&gt;"CM")*($H1987:$P1987))</f>
        <v>0</v>
      </c>
      <c r="AA1987" s="135">
        <f t="array" ref="AA1987">SUM(($D1987=AA$25)*($G1987="CM")*(H1987+I1987+J1987+K1987+L1987+N1987))</f>
        <v>0</v>
      </c>
      <c r="AB1987" s="135">
        <f t="array" ref="AB1987">SUM(($D1987=AA$25)*($G1987&lt;&gt;"CM")*(H1987+I1987+J1987+K1987+L1987+N1987))</f>
        <v>0</v>
      </c>
    </row>
    <row r="1988" spans="1:28" ht="15.75" thickBot="1" x14ac:dyDescent="0.3">
      <c r="A1988" s="18" t="s">
        <v>22</v>
      </c>
      <c r="B1988" s="18" t="s">
        <v>22</v>
      </c>
      <c r="C1988" s="18" t="s">
        <v>245</v>
      </c>
      <c r="D1988" s="27" t="s">
        <v>271</v>
      </c>
      <c r="E1988" s="18" t="s">
        <v>246</v>
      </c>
      <c r="F1988" s="19">
        <v>42854</v>
      </c>
      <c r="G1988" s="27" t="s">
        <v>273</v>
      </c>
      <c r="H1988" s="21"/>
      <c r="I1988" s="21"/>
      <c r="J1988" s="23">
        <v>897.11</v>
      </c>
      <c r="K1988" s="21"/>
      <c r="L1988" s="21"/>
      <c r="M1988" s="21"/>
      <c r="N1988" s="21"/>
      <c r="O1988" s="23">
        <v>-9.5399999999999991</v>
      </c>
      <c r="P1988" s="23">
        <v>-0.76</v>
      </c>
      <c r="Q1988" s="28">
        <f t="shared" si="62"/>
        <v>-10.299999999999999</v>
      </c>
      <c r="R1988" s="23">
        <v>58.78</v>
      </c>
      <c r="S1988" s="21"/>
      <c r="T1988" s="28">
        <f t="shared" si="63"/>
        <v>58.78</v>
      </c>
      <c r="U1988" s="21"/>
      <c r="W1988" s="135">
        <f t="array" ref="W1988">SUM(($D1988=W$25)*($G1988="CM")*($H1988:$P1988))</f>
        <v>886.81000000000006</v>
      </c>
      <c r="X1988" s="135">
        <f t="array" ref="X1988">SUM(($D1988=W$25)*($G1988&lt;&gt;"CM")*($H1988:$P1988))</f>
        <v>0</v>
      </c>
      <c r="AA1988" s="135">
        <f t="array" ref="AA1988">SUM(($D1988=AA$25)*($G1988="CM")*(H1988+I1988+J1988+K1988+L1988+N1988))</f>
        <v>0</v>
      </c>
      <c r="AB1988" s="135">
        <f t="array" ref="AB1988">SUM(($D1988=AA$25)*($G1988&lt;&gt;"CM")*(H1988+I1988+J1988+K1988+L1988+N1988))</f>
        <v>0</v>
      </c>
    </row>
    <row r="1989" spans="1:28" ht="15.75" thickBot="1" x14ac:dyDescent="0.3">
      <c r="A1989" s="18" t="s">
        <v>22</v>
      </c>
      <c r="B1989" s="18" t="s">
        <v>22</v>
      </c>
      <c r="C1989" s="18" t="s">
        <v>245</v>
      </c>
      <c r="D1989" s="27" t="s">
        <v>271</v>
      </c>
      <c r="E1989" s="18" t="s">
        <v>246</v>
      </c>
      <c r="F1989" s="19">
        <v>42855</v>
      </c>
      <c r="G1989" s="27" t="s">
        <v>273</v>
      </c>
      <c r="H1989" s="20"/>
      <c r="I1989" s="20"/>
      <c r="J1989" s="22">
        <v>639.23</v>
      </c>
      <c r="K1989" s="20"/>
      <c r="L1989" s="20"/>
      <c r="M1989" s="20"/>
      <c r="N1989" s="20"/>
      <c r="O1989" s="22">
        <v>-6.62</v>
      </c>
      <c r="P1989" s="22">
        <v>-0.51</v>
      </c>
      <c r="Q1989" s="28">
        <f t="shared" si="62"/>
        <v>-7.13</v>
      </c>
      <c r="R1989" s="22">
        <v>41.91</v>
      </c>
      <c r="S1989" s="20"/>
      <c r="T1989" s="28">
        <f t="shared" si="63"/>
        <v>41.91</v>
      </c>
      <c r="U1989" s="20"/>
      <c r="W1989" s="135">
        <f t="array" ref="W1989">SUM(($D1989=W$25)*($G1989="CM")*($H1989:$P1989))</f>
        <v>632.1</v>
      </c>
      <c r="X1989" s="135">
        <f t="array" ref="X1989">SUM(($D1989=W$25)*($G1989&lt;&gt;"CM")*($H1989:$P1989))</f>
        <v>0</v>
      </c>
      <c r="AA1989" s="135">
        <f t="array" ref="AA1989">SUM(($D1989=AA$25)*($G1989="CM")*(H1989+I1989+J1989+K1989+L1989+N1989))</f>
        <v>0</v>
      </c>
      <c r="AB1989" s="135">
        <f t="array" ref="AB1989">SUM(($D1989=AA$25)*($G1989&lt;&gt;"CM")*(H1989+I1989+J1989+K1989+L1989+N1989))</f>
        <v>0</v>
      </c>
    </row>
    <row r="1990" spans="1:28" ht="15.75" thickBot="1" x14ac:dyDescent="0.3">
      <c r="A1990" s="18" t="s">
        <v>22</v>
      </c>
      <c r="B1990" s="18" t="s">
        <v>22</v>
      </c>
      <c r="C1990" s="18" t="s">
        <v>247</v>
      </c>
      <c r="D1990" s="27" t="s">
        <v>271</v>
      </c>
      <c r="E1990" s="18" t="s">
        <v>248</v>
      </c>
      <c r="F1990" s="19">
        <v>42828</v>
      </c>
      <c r="G1990" s="27" t="s">
        <v>273</v>
      </c>
      <c r="H1990" s="21"/>
      <c r="I1990" s="21"/>
      <c r="J1990" s="23">
        <v>48.48</v>
      </c>
      <c r="K1990" s="21"/>
      <c r="L1990" s="21"/>
      <c r="M1990" s="21"/>
      <c r="N1990" s="21"/>
      <c r="O1990" s="23">
        <v>-0.47</v>
      </c>
      <c r="P1990" s="23">
        <v>-0.04</v>
      </c>
      <c r="Q1990" s="28">
        <f t="shared" si="62"/>
        <v>-0.51</v>
      </c>
      <c r="R1990" s="23">
        <v>3.18</v>
      </c>
      <c r="S1990" s="21"/>
      <c r="T1990" s="28">
        <f t="shared" si="63"/>
        <v>3.18</v>
      </c>
      <c r="U1990" s="21"/>
      <c r="W1990" s="135">
        <f t="array" ref="W1990">SUM(($D1990=W$25)*($G1990="CM")*($H1990:$P1990))</f>
        <v>47.97</v>
      </c>
      <c r="X1990" s="135">
        <f t="array" ref="X1990">SUM(($D1990=W$25)*($G1990&lt;&gt;"CM")*($H1990:$P1990))</f>
        <v>0</v>
      </c>
      <c r="AA1990" s="135">
        <f t="array" ref="AA1990">SUM(($D1990=AA$25)*($G1990="CM")*(H1990+I1990+J1990+K1990+L1990+N1990))</f>
        <v>0</v>
      </c>
      <c r="AB1990" s="135">
        <f t="array" ref="AB1990">SUM(($D1990=AA$25)*($G1990&lt;&gt;"CM")*(H1990+I1990+J1990+K1990+L1990+N1990))</f>
        <v>0</v>
      </c>
    </row>
    <row r="1991" spans="1:28" ht="15.75" thickBot="1" x14ac:dyDescent="0.3">
      <c r="A1991" s="18" t="s">
        <v>22</v>
      </c>
      <c r="B1991" s="18" t="s">
        <v>22</v>
      </c>
      <c r="C1991" s="18" t="s">
        <v>247</v>
      </c>
      <c r="D1991" s="27" t="s">
        <v>271</v>
      </c>
      <c r="E1991" s="18" t="s">
        <v>248</v>
      </c>
      <c r="F1991" s="19">
        <v>42829</v>
      </c>
      <c r="G1991" s="27" t="s">
        <v>273</v>
      </c>
      <c r="H1991" s="20"/>
      <c r="I1991" s="20"/>
      <c r="J1991" s="22">
        <v>22.18</v>
      </c>
      <c r="K1991" s="20"/>
      <c r="L1991" s="20"/>
      <c r="M1991" s="20"/>
      <c r="N1991" s="20"/>
      <c r="O1991" s="22">
        <v>-0.23</v>
      </c>
      <c r="P1991" s="22">
        <v>-0.02</v>
      </c>
      <c r="Q1991" s="28">
        <f t="shared" si="62"/>
        <v>-0.25</v>
      </c>
      <c r="R1991" s="22">
        <v>1.45</v>
      </c>
      <c r="S1991" s="20"/>
      <c r="T1991" s="28">
        <f t="shared" si="63"/>
        <v>1.45</v>
      </c>
      <c r="U1991" s="20"/>
      <c r="W1991" s="135">
        <f t="array" ref="W1991">SUM(($D1991=W$25)*($G1991="CM")*($H1991:$P1991))</f>
        <v>21.93</v>
      </c>
      <c r="X1991" s="135">
        <f t="array" ref="X1991">SUM(($D1991=W$25)*($G1991&lt;&gt;"CM")*($H1991:$P1991))</f>
        <v>0</v>
      </c>
      <c r="AA1991" s="135">
        <f t="array" ref="AA1991">SUM(($D1991=AA$25)*($G1991="CM")*(H1991+I1991+J1991+K1991+L1991+N1991))</f>
        <v>0</v>
      </c>
      <c r="AB1991" s="135">
        <f t="array" ref="AB1991">SUM(($D1991=AA$25)*($G1991&lt;&gt;"CM")*(H1991+I1991+J1991+K1991+L1991+N1991))</f>
        <v>0</v>
      </c>
    </row>
    <row r="1992" spans="1:28" ht="15.75" thickBot="1" x14ac:dyDescent="0.3">
      <c r="A1992" s="18" t="s">
        <v>22</v>
      </c>
      <c r="B1992" s="18" t="s">
        <v>22</v>
      </c>
      <c r="C1992" s="18" t="s">
        <v>247</v>
      </c>
      <c r="D1992" s="27" t="s">
        <v>271</v>
      </c>
      <c r="E1992" s="18" t="s">
        <v>248</v>
      </c>
      <c r="F1992" s="19">
        <v>42830</v>
      </c>
      <c r="G1992" s="27" t="s">
        <v>273</v>
      </c>
      <c r="H1992" s="21"/>
      <c r="I1992" s="21"/>
      <c r="J1992" s="23">
        <v>100.04</v>
      </c>
      <c r="K1992" s="21"/>
      <c r="L1992" s="21"/>
      <c r="M1992" s="21"/>
      <c r="N1992" s="21"/>
      <c r="O1992" s="23">
        <v>-1</v>
      </c>
      <c r="P1992" s="23">
        <v>-0.08</v>
      </c>
      <c r="Q1992" s="28">
        <f t="shared" si="62"/>
        <v>-1.08</v>
      </c>
      <c r="R1992" s="23">
        <v>6.56</v>
      </c>
      <c r="S1992" s="21"/>
      <c r="T1992" s="28">
        <f t="shared" si="63"/>
        <v>6.56</v>
      </c>
      <c r="U1992" s="21"/>
      <c r="W1992" s="135">
        <f t="array" ref="W1992">SUM(($D1992=W$25)*($G1992="CM")*($H1992:$P1992))</f>
        <v>98.960000000000008</v>
      </c>
      <c r="X1992" s="135">
        <f t="array" ref="X1992">SUM(($D1992=W$25)*($G1992&lt;&gt;"CM")*($H1992:$P1992))</f>
        <v>0</v>
      </c>
      <c r="AA1992" s="135">
        <f t="array" ref="AA1992">SUM(($D1992=AA$25)*($G1992="CM")*(H1992+I1992+J1992+K1992+L1992+N1992))</f>
        <v>0</v>
      </c>
      <c r="AB1992" s="135">
        <f t="array" ref="AB1992">SUM(($D1992=AA$25)*($G1992&lt;&gt;"CM")*(H1992+I1992+J1992+K1992+L1992+N1992))</f>
        <v>0</v>
      </c>
    </row>
    <row r="1993" spans="1:28" ht="15.75" thickBot="1" x14ac:dyDescent="0.3">
      <c r="A1993" s="18" t="s">
        <v>22</v>
      </c>
      <c r="B1993" s="18" t="s">
        <v>22</v>
      </c>
      <c r="C1993" s="18" t="s">
        <v>247</v>
      </c>
      <c r="D1993" s="27" t="s">
        <v>271</v>
      </c>
      <c r="E1993" s="18" t="s">
        <v>248</v>
      </c>
      <c r="F1993" s="19">
        <v>42831</v>
      </c>
      <c r="G1993" s="27" t="s">
        <v>273</v>
      </c>
      <c r="H1993" s="20"/>
      <c r="I1993" s="20"/>
      <c r="J1993" s="22">
        <v>33.5</v>
      </c>
      <c r="K1993" s="20"/>
      <c r="L1993" s="20"/>
      <c r="M1993" s="20"/>
      <c r="N1993" s="20"/>
      <c r="O1993" s="22">
        <v>-0.23</v>
      </c>
      <c r="P1993" s="22">
        <v>-0.02</v>
      </c>
      <c r="Q1993" s="28">
        <f t="shared" si="62"/>
        <v>-0.25</v>
      </c>
      <c r="R1993" s="22">
        <v>2.2000000000000002</v>
      </c>
      <c r="S1993" s="20"/>
      <c r="T1993" s="28">
        <f t="shared" si="63"/>
        <v>2.2000000000000002</v>
      </c>
      <c r="U1993" s="20"/>
      <c r="W1993" s="135">
        <f t="array" ref="W1993">SUM(($D1993=W$25)*($G1993="CM")*($H1993:$P1993))</f>
        <v>33.25</v>
      </c>
      <c r="X1993" s="135">
        <f t="array" ref="X1993">SUM(($D1993=W$25)*($G1993&lt;&gt;"CM")*($H1993:$P1993))</f>
        <v>0</v>
      </c>
      <c r="AA1993" s="135">
        <f t="array" ref="AA1993">SUM(($D1993=AA$25)*($G1993="CM")*(H1993+I1993+J1993+K1993+L1993+N1993))</f>
        <v>0</v>
      </c>
      <c r="AB1993" s="135">
        <f t="array" ref="AB1993">SUM(($D1993=AA$25)*($G1993&lt;&gt;"CM")*(H1993+I1993+J1993+K1993+L1993+N1993))</f>
        <v>0</v>
      </c>
    </row>
    <row r="1994" spans="1:28" ht="15.75" thickBot="1" x14ac:dyDescent="0.3">
      <c r="A1994" s="18" t="s">
        <v>22</v>
      </c>
      <c r="B1994" s="18" t="s">
        <v>22</v>
      </c>
      <c r="C1994" s="18" t="s">
        <v>247</v>
      </c>
      <c r="D1994" s="27" t="s">
        <v>271</v>
      </c>
      <c r="E1994" s="18" t="s">
        <v>248</v>
      </c>
      <c r="F1994" s="19">
        <v>42832</v>
      </c>
      <c r="G1994" s="27" t="s">
        <v>273</v>
      </c>
      <c r="H1994" s="21"/>
      <c r="I1994" s="21"/>
      <c r="J1994" s="23">
        <v>155.26</v>
      </c>
      <c r="K1994" s="21"/>
      <c r="L1994" s="21"/>
      <c r="M1994" s="21"/>
      <c r="N1994" s="21"/>
      <c r="O1994" s="23">
        <v>-1.62</v>
      </c>
      <c r="P1994" s="23">
        <v>-0.13</v>
      </c>
      <c r="Q1994" s="28">
        <f t="shared" si="62"/>
        <v>-1.75</v>
      </c>
      <c r="R1994" s="23">
        <v>10.17</v>
      </c>
      <c r="S1994" s="21"/>
      <c r="T1994" s="28">
        <f t="shared" si="63"/>
        <v>10.17</v>
      </c>
      <c r="U1994" s="21"/>
      <c r="W1994" s="135">
        <f t="array" ref="W1994">SUM(($D1994=W$25)*($G1994="CM")*($H1994:$P1994))</f>
        <v>153.51</v>
      </c>
      <c r="X1994" s="135">
        <f t="array" ref="X1994">SUM(($D1994=W$25)*($G1994&lt;&gt;"CM")*($H1994:$P1994))</f>
        <v>0</v>
      </c>
      <c r="AA1994" s="135">
        <f t="array" ref="AA1994">SUM(($D1994=AA$25)*($G1994="CM")*(H1994+I1994+J1994+K1994+L1994+N1994))</f>
        <v>0</v>
      </c>
      <c r="AB1994" s="135">
        <f t="array" ref="AB1994">SUM(($D1994=AA$25)*($G1994&lt;&gt;"CM")*(H1994+I1994+J1994+K1994+L1994+N1994))</f>
        <v>0</v>
      </c>
    </row>
    <row r="1995" spans="1:28" ht="15.75" thickBot="1" x14ac:dyDescent="0.3">
      <c r="A1995" s="18" t="s">
        <v>22</v>
      </c>
      <c r="B1995" s="18" t="s">
        <v>22</v>
      </c>
      <c r="C1995" s="18" t="s">
        <v>247</v>
      </c>
      <c r="D1995" s="27" t="s">
        <v>271</v>
      </c>
      <c r="E1995" s="18" t="s">
        <v>248</v>
      </c>
      <c r="F1995" s="19">
        <v>42834</v>
      </c>
      <c r="G1995" s="27" t="s">
        <v>273</v>
      </c>
      <c r="H1995" s="20"/>
      <c r="I1995" s="20"/>
      <c r="J1995" s="22">
        <v>155.26</v>
      </c>
      <c r="K1995" s="20"/>
      <c r="L1995" s="20"/>
      <c r="M1995" s="20"/>
      <c r="N1995" s="20"/>
      <c r="O1995" s="22">
        <v>-1.6</v>
      </c>
      <c r="P1995" s="22">
        <v>-0.13</v>
      </c>
      <c r="Q1995" s="28">
        <f t="shared" si="62"/>
        <v>-1.73</v>
      </c>
      <c r="R1995" s="22">
        <v>10.18</v>
      </c>
      <c r="S1995" s="20"/>
      <c r="T1995" s="28">
        <f t="shared" si="63"/>
        <v>10.18</v>
      </c>
      <c r="U1995" s="20"/>
      <c r="W1995" s="135">
        <f t="array" ref="W1995">SUM(($D1995=W$25)*($G1995="CM")*($H1995:$P1995))</f>
        <v>153.53</v>
      </c>
      <c r="X1995" s="135">
        <f t="array" ref="X1995">SUM(($D1995=W$25)*($G1995&lt;&gt;"CM")*($H1995:$P1995))</f>
        <v>0</v>
      </c>
      <c r="AA1995" s="135">
        <f t="array" ref="AA1995">SUM(($D1995=AA$25)*($G1995="CM")*(H1995+I1995+J1995+K1995+L1995+N1995))</f>
        <v>0</v>
      </c>
      <c r="AB1995" s="135">
        <f t="array" ref="AB1995">SUM(($D1995=AA$25)*($G1995&lt;&gt;"CM")*(H1995+I1995+J1995+K1995+L1995+N1995))</f>
        <v>0</v>
      </c>
    </row>
    <row r="1996" spans="1:28" ht="15.75" thickBot="1" x14ac:dyDescent="0.3">
      <c r="A1996" s="18" t="s">
        <v>22</v>
      </c>
      <c r="B1996" s="18" t="s">
        <v>22</v>
      </c>
      <c r="C1996" s="18" t="s">
        <v>247</v>
      </c>
      <c r="D1996" s="27" t="s">
        <v>271</v>
      </c>
      <c r="E1996" s="18" t="s">
        <v>248</v>
      </c>
      <c r="F1996" s="19">
        <v>42836</v>
      </c>
      <c r="G1996" s="27" t="s">
        <v>273</v>
      </c>
      <c r="H1996" s="21"/>
      <c r="I1996" s="21"/>
      <c r="J1996" s="23">
        <v>22.18</v>
      </c>
      <c r="K1996" s="21"/>
      <c r="L1996" s="21"/>
      <c r="M1996" s="21"/>
      <c r="N1996" s="21"/>
      <c r="O1996" s="23">
        <v>-0.22</v>
      </c>
      <c r="P1996" s="23">
        <v>-0.02</v>
      </c>
      <c r="Q1996" s="28">
        <f t="shared" si="62"/>
        <v>-0.24</v>
      </c>
      <c r="R1996" s="23">
        <v>1.45</v>
      </c>
      <c r="S1996" s="21"/>
      <c r="T1996" s="28">
        <f t="shared" si="63"/>
        <v>1.45</v>
      </c>
      <c r="U1996" s="21"/>
      <c r="W1996" s="135">
        <f t="array" ref="W1996">SUM(($D1996=W$25)*($G1996="CM")*($H1996:$P1996))</f>
        <v>21.94</v>
      </c>
      <c r="X1996" s="135">
        <f t="array" ref="X1996">SUM(($D1996=W$25)*($G1996&lt;&gt;"CM")*($H1996:$P1996))</f>
        <v>0</v>
      </c>
      <c r="AA1996" s="135">
        <f t="array" ref="AA1996">SUM(($D1996=AA$25)*($G1996="CM")*(H1996+I1996+J1996+K1996+L1996+N1996))</f>
        <v>0</v>
      </c>
      <c r="AB1996" s="135">
        <f t="array" ref="AB1996">SUM(($D1996=AA$25)*($G1996&lt;&gt;"CM")*(H1996+I1996+J1996+K1996+L1996+N1996))</f>
        <v>0</v>
      </c>
    </row>
    <row r="1997" spans="1:28" ht="15.75" thickBot="1" x14ac:dyDescent="0.3">
      <c r="A1997" s="18" t="s">
        <v>22</v>
      </c>
      <c r="B1997" s="18" t="s">
        <v>22</v>
      </c>
      <c r="C1997" s="18" t="s">
        <v>247</v>
      </c>
      <c r="D1997" s="27" t="s">
        <v>271</v>
      </c>
      <c r="E1997" s="18" t="s">
        <v>248</v>
      </c>
      <c r="F1997" s="19">
        <v>42837</v>
      </c>
      <c r="G1997" s="27" t="s">
        <v>273</v>
      </c>
      <c r="H1997" s="20"/>
      <c r="I1997" s="20"/>
      <c r="J1997" s="22">
        <v>22.18</v>
      </c>
      <c r="K1997" s="20"/>
      <c r="L1997" s="20"/>
      <c r="M1997" s="20"/>
      <c r="N1997" s="20"/>
      <c r="O1997" s="22">
        <v>-0.22</v>
      </c>
      <c r="P1997" s="22">
        <v>-0.02</v>
      </c>
      <c r="Q1997" s="28">
        <f t="shared" si="62"/>
        <v>-0.24</v>
      </c>
      <c r="R1997" s="22">
        <v>1.45</v>
      </c>
      <c r="S1997" s="20"/>
      <c r="T1997" s="28">
        <f t="shared" si="63"/>
        <v>1.45</v>
      </c>
      <c r="U1997" s="20"/>
      <c r="W1997" s="135">
        <f t="array" ref="W1997">SUM(($D1997=W$25)*($G1997="CM")*($H1997:$P1997))</f>
        <v>21.94</v>
      </c>
      <c r="X1997" s="135">
        <f t="array" ref="X1997">SUM(($D1997=W$25)*($G1997&lt;&gt;"CM")*($H1997:$P1997))</f>
        <v>0</v>
      </c>
      <c r="AA1997" s="135">
        <f t="array" ref="AA1997">SUM(($D1997=AA$25)*($G1997="CM")*(H1997+I1997+J1997+K1997+L1997+N1997))</f>
        <v>0</v>
      </c>
      <c r="AB1997" s="135">
        <f t="array" ref="AB1997">SUM(($D1997=AA$25)*($G1997&lt;&gt;"CM")*(H1997+I1997+J1997+K1997+L1997+N1997))</f>
        <v>0</v>
      </c>
    </row>
    <row r="1998" spans="1:28" ht="15.75" thickBot="1" x14ac:dyDescent="0.3">
      <c r="A1998" s="18" t="s">
        <v>22</v>
      </c>
      <c r="B1998" s="18" t="s">
        <v>22</v>
      </c>
      <c r="C1998" s="18" t="s">
        <v>247</v>
      </c>
      <c r="D1998" s="27" t="s">
        <v>271</v>
      </c>
      <c r="E1998" s="18" t="s">
        <v>248</v>
      </c>
      <c r="F1998" s="19">
        <v>42838</v>
      </c>
      <c r="G1998" s="27" t="s">
        <v>273</v>
      </c>
      <c r="H1998" s="21"/>
      <c r="I1998" s="21"/>
      <c r="J1998" s="23">
        <v>110.9</v>
      </c>
      <c r="K1998" s="21"/>
      <c r="L1998" s="21"/>
      <c r="M1998" s="21"/>
      <c r="N1998" s="21"/>
      <c r="O1998" s="23">
        <v>-1.1200000000000001</v>
      </c>
      <c r="P1998" s="23">
        <v>-0.09</v>
      </c>
      <c r="Q1998" s="28">
        <f t="shared" si="62"/>
        <v>-1.2100000000000002</v>
      </c>
      <c r="R1998" s="23">
        <v>7.27</v>
      </c>
      <c r="S1998" s="21"/>
      <c r="T1998" s="28">
        <f t="shared" si="63"/>
        <v>7.27</v>
      </c>
      <c r="U1998" s="21"/>
      <c r="W1998" s="135">
        <f t="array" ref="W1998">SUM(($D1998=W$25)*($G1998="CM")*($H1998:$P1998))</f>
        <v>109.69</v>
      </c>
      <c r="X1998" s="135">
        <f t="array" ref="X1998">SUM(($D1998=W$25)*($G1998&lt;&gt;"CM")*($H1998:$P1998))</f>
        <v>0</v>
      </c>
      <c r="AA1998" s="135">
        <f t="array" ref="AA1998">SUM(($D1998=AA$25)*($G1998="CM")*(H1998+I1998+J1998+K1998+L1998+N1998))</f>
        <v>0</v>
      </c>
      <c r="AB1998" s="135">
        <f t="array" ref="AB1998">SUM(($D1998=AA$25)*($G1998&lt;&gt;"CM")*(H1998+I1998+J1998+K1998+L1998+N1998))</f>
        <v>0</v>
      </c>
    </row>
    <row r="1999" spans="1:28" ht="15.75" thickBot="1" x14ac:dyDescent="0.3">
      <c r="A1999" s="18" t="s">
        <v>22</v>
      </c>
      <c r="B1999" s="18" t="s">
        <v>22</v>
      </c>
      <c r="C1999" s="18" t="s">
        <v>247</v>
      </c>
      <c r="D1999" s="27" t="s">
        <v>271</v>
      </c>
      <c r="E1999" s="18" t="s">
        <v>248</v>
      </c>
      <c r="F1999" s="19">
        <v>42840</v>
      </c>
      <c r="G1999" s="27" t="s">
        <v>273</v>
      </c>
      <c r="H1999" s="20"/>
      <c r="I1999" s="20"/>
      <c r="J1999" s="22">
        <v>22.18</v>
      </c>
      <c r="K1999" s="20"/>
      <c r="L1999" s="20"/>
      <c r="M1999" s="20"/>
      <c r="N1999" s="20"/>
      <c r="O1999" s="22">
        <v>-0.24</v>
      </c>
      <c r="P1999" s="22">
        <v>-0.02</v>
      </c>
      <c r="Q1999" s="28">
        <f t="shared" si="62"/>
        <v>-0.26</v>
      </c>
      <c r="R1999" s="22">
        <v>1.45</v>
      </c>
      <c r="S1999" s="20"/>
      <c r="T1999" s="28">
        <f t="shared" si="63"/>
        <v>1.45</v>
      </c>
      <c r="U1999" s="20"/>
      <c r="W1999" s="135">
        <f t="array" ref="W1999">SUM(($D1999=W$25)*($G1999="CM")*($H1999:$P1999))</f>
        <v>21.92</v>
      </c>
      <c r="X1999" s="135">
        <f t="array" ref="X1999">SUM(($D1999=W$25)*($G1999&lt;&gt;"CM")*($H1999:$P1999))</f>
        <v>0</v>
      </c>
      <c r="AA1999" s="135">
        <f t="array" ref="AA1999">SUM(($D1999=AA$25)*($G1999="CM")*(H1999+I1999+J1999+K1999+L1999+N1999))</f>
        <v>0</v>
      </c>
      <c r="AB1999" s="135">
        <f t="array" ref="AB1999">SUM(($D1999=AA$25)*($G1999&lt;&gt;"CM")*(H1999+I1999+J1999+K1999+L1999+N1999))</f>
        <v>0</v>
      </c>
    </row>
    <row r="2000" spans="1:28" ht="15.75" thickBot="1" x14ac:dyDescent="0.3">
      <c r="A2000" s="18" t="s">
        <v>22</v>
      </c>
      <c r="B2000" s="18" t="s">
        <v>22</v>
      </c>
      <c r="C2000" s="18" t="s">
        <v>247</v>
      </c>
      <c r="D2000" s="27" t="s">
        <v>271</v>
      </c>
      <c r="E2000" s="18" t="s">
        <v>248</v>
      </c>
      <c r="F2000" s="19">
        <v>42841</v>
      </c>
      <c r="G2000" s="27" t="s">
        <v>273</v>
      </c>
      <c r="H2000" s="21"/>
      <c r="I2000" s="21"/>
      <c r="J2000" s="23">
        <v>22.18</v>
      </c>
      <c r="K2000" s="21"/>
      <c r="L2000" s="21"/>
      <c r="M2000" s="21"/>
      <c r="N2000" s="21"/>
      <c r="O2000" s="23">
        <v>-0.23</v>
      </c>
      <c r="P2000" s="23">
        <v>-0.02</v>
      </c>
      <c r="Q2000" s="28">
        <f t="shared" si="62"/>
        <v>-0.25</v>
      </c>
      <c r="R2000" s="23">
        <v>1.45</v>
      </c>
      <c r="S2000" s="21"/>
      <c r="T2000" s="28">
        <f t="shared" si="63"/>
        <v>1.45</v>
      </c>
      <c r="U2000" s="21"/>
      <c r="W2000" s="135">
        <f t="array" ref="W2000">SUM(($D2000=W$25)*($G2000="CM")*($H2000:$P2000))</f>
        <v>21.93</v>
      </c>
      <c r="X2000" s="135">
        <f t="array" ref="X2000">SUM(($D2000=W$25)*($G2000&lt;&gt;"CM")*($H2000:$P2000))</f>
        <v>0</v>
      </c>
      <c r="AA2000" s="135">
        <f t="array" ref="AA2000">SUM(($D2000=AA$25)*($G2000="CM")*(H2000+I2000+J2000+K2000+L2000+N2000))</f>
        <v>0</v>
      </c>
      <c r="AB2000" s="135">
        <f t="array" ref="AB2000">SUM(($D2000=AA$25)*($G2000&lt;&gt;"CM")*(H2000+I2000+J2000+K2000+L2000+N2000))</f>
        <v>0</v>
      </c>
    </row>
    <row r="2001" spans="1:28" ht="15.75" thickBot="1" x14ac:dyDescent="0.3">
      <c r="A2001" s="18" t="s">
        <v>22</v>
      </c>
      <c r="B2001" s="18" t="s">
        <v>22</v>
      </c>
      <c r="C2001" s="18" t="s">
        <v>247</v>
      </c>
      <c r="D2001" s="27" t="s">
        <v>271</v>
      </c>
      <c r="E2001" s="18" t="s">
        <v>248</v>
      </c>
      <c r="F2001" s="19">
        <v>42842</v>
      </c>
      <c r="G2001" s="27" t="s">
        <v>273</v>
      </c>
      <c r="H2001" s="20"/>
      <c r="I2001" s="20"/>
      <c r="J2001" s="22">
        <v>44.36</v>
      </c>
      <c r="K2001" s="20"/>
      <c r="L2001" s="20"/>
      <c r="M2001" s="20"/>
      <c r="N2001" s="20"/>
      <c r="O2001" s="22">
        <v>-0.46</v>
      </c>
      <c r="P2001" s="22">
        <v>-0.04</v>
      </c>
      <c r="Q2001" s="28">
        <f t="shared" si="62"/>
        <v>-0.5</v>
      </c>
      <c r="R2001" s="22">
        <v>2.9</v>
      </c>
      <c r="S2001" s="20"/>
      <c r="T2001" s="28">
        <f t="shared" si="63"/>
        <v>2.9</v>
      </c>
      <c r="U2001" s="20"/>
      <c r="W2001" s="135">
        <f t="array" ref="W2001">SUM(($D2001=W$25)*($G2001="CM")*($H2001:$P2001))</f>
        <v>43.86</v>
      </c>
      <c r="X2001" s="135">
        <f t="array" ref="X2001">SUM(($D2001=W$25)*($G2001&lt;&gt;"CM")*($H2001:$P2001))</f>
        <v>0</v>
      </c>
      <c r="AA2001" s="135">
        <f t="array" ref="AA2001">SUM(($D2001=AA$25)*($G2001="CM")*(H2001+I2001+J2001+K2001+L2001+N2001))</f>
        <v>0</v>
      </c>
      <c r="AB2001" s="135">
        <f t="array" ref="AB2001">SUM(($D2001=AA$25)*($G2001&lt;&gt;"CM")*(H2001+I2001+J2001+K2001+L2001+N2001))</f>
        <v>0</v>
      </c>
    </row>
    <row r="2002" spans="1:28" ht="15.75" thickBot="1" x14ac:dyDescent="0.3">
      <c r="A2002" s="18" t="s">
        <v>22</v>
      </c>
      <c r="B2002" s="18" t="s">
        <v>22</v>
      </c>
      <c r="C2002" s="18" t="s">
        <v>247</v>
      </c>
      <c r="D2002" s="27" t="s">
        <v>271</v>
      </c>
      <c r="E2002" s="18" t="s">
        <v>248</v>
      </c>
      <c r="F2002" s="19">
        <v>42844</v>
      </c>
      <c r="G2002" s="27" t="s">
        <v>273</v>
      </c>
      <c r="H2002" s="21"/>
      <c r="I2002" s="21"/>
      <c r="J2002" s="23">
        <v>288.33999999999997</v>
      </c>
      <c r="K2002" s="21"/>
      <c r="L2002" s="21"/>
      <c r="M2002" s="21"/>
      <c r="N2002" s="21"/>
      <c r="O2002" s="23">
        <v>-3.12</v>
      </c>
      <c r="P2002" s="23">
        <v>-0.25</v>
      </c>
      <c r="Q2002" s="28">
        <f t="shared" si="62"/>
        <v>-3.37</v>
      </c>
      <c r="R2002" s="23">
        <v>18.88</v>
      </c>
      <c r="S2002" s="21"/>
      <c r="T2002" s="28">
        <f t="shared" si="63"/>
        <v>18.88</v>
      </c>
      <c r="U2002" s="21"/>
      <c r="W2002" s="135">
        <f t="array" ref="W2002">SUM(($D2002=W$25)*($G2002="CM")*($H2002:$P2002))</f>
        <v>284.96999999999997</v>
      </c>
      <c r="X2002" s="135">
        <f t="array" ref="X2002">SUM(($D2002=W$25)*($G2002&lt;&gt;"CM")*($H2002:$P2002))</f>
        <v>0</v>
      </c>
      <c r="AA2002" s="135">
        <f t="array" ref="AA2002">SUM(($D2002=AA$25)*($G2002="CM")*(H2002+I2002+J2002+K2002+L2002+N2002))</f>
        <v>0</v>
      </c>
      <c r="AB2002" s="135">
        <f t="array" ref="AB2002">SUM(($D2002=AA$25)*($G2002&lt;&gt;"CM")*(H2002+I2002+J2002+K2002+L2002+N2002))</f>
        <v>0</v>
      </c>
    </row>
    <row r="2003" spans="1:28" ht="15.75" thickBot="1" x14ac:dyDescent="0.3">
      <c r="A2003" s="18" t="s">
        <v>22</v>
      </c>
      <c r="B2003" s="18" t="s">
        <v>22</v>
      </c>
      <c r="C2003" s="18" t="s">
        <v>247</v>
      </c>
      <c r="D2003" s="27" t="s">
        <v>271</v>
      </c>
      <c r="E2003" s="18" t="s">
        <v>248</v>
      </c>
      <c r="F2003" s="19">
        <v>42854</v>
      </c>
      <c r="G2003" s="27" t="s">
        <v>273</v>
      </c>
      <c r="H2003" s="20"/>
      <c r="I2003" s="20"/>
      <c r="J2003" s="22">
        <v>22.18</v>
      </c>
      <c r="K2003" s="20"/>
      <c r="L2003" s="20"/>
      <c r="M2003" s="20"/>
      <c r="N2003" s="20"/>
      <c r="O2003" s="22">
        <v>-0.21</v>
      </c>
      <c r="P2003" s="22">
        <v>-0.02</v>
      </c>
      <c r="Q2003" s="28">
        <f t="shared" si="62"/>
        <v>-0.22999999999999998</v>
      </c>
      <c r="R2003" s="22">
        <v>1.46</v>
      </c>
      <c r="S2003" s="20"/>
      <c r="T2003" s="28">
        <f t="shared" si="63"/>
        <v>1.46</v>
      </c>
      <c r="U2003" s="20"/>
      <c r="W2003" s="135">
        <f t="array" ref="W2003">SUM(($D2003=W$25)*($G2003="CM")*($H2003:$P2003))</f>
        <v>21.95</v>
      </c>
      <c r="X2003" s="135">
        <f t="array" ref="X2003">SUM(($D2003=W$25)*($G2003&lt;&gt;"CM")*($H2003:$P2003))</f>
        <v>0</v>
      </c>
      <c r="AA2003" s="135">
        <f t="array" ref="AA2003">SUM(($D2003=AA$25)*($G2003="CM")*(H2003+I2003+J2003+K2003+L2003+N2003))</f>
        <v>0</v>
      </c>
      <c r="AB2003" s="135">
        <f t="array" ref="AB2003">SUM(($D2003=AA$25)*($G2003&lt;&gt;"CM")*(H2003+I2003+J2003+K2003+L2003+N2003))</f>
        <v>0</v>
      </c>
    </row>
    <row r="2004" spans="1:28" ht="15.75" thickBot="1" x14ac:dyDescent="0.3">
      <c r="A2004" s="18" t="s">
        <v>22</v>
      </c>
      <c r="B2004" s="18" t="s">
        <v>22</v>
      </c>
      <c r="C2004" s="18" t="s">
        <v>249</v>
      </c>
      <c r="D2004" s="27" t="s">
        <v>271</v>
      </c>
      <c r="E2004" s="18" t="s">
        <v>250</v>
      </c>
      <c r="F2004" s="19">
        <v>42839</v>
      </c>
      <c r="G2004" s="27" t="s">
        <v>273</v>
      </c>
      <c r="H2004" s="21"/>
      <c r="I2004" s="21"/>
      <c r="J2004" s="23">
        <v>29.64</v>
      </c>
      <c r="K2004" s="21"/>
      <c r="L2004" s="21"/>
      <c r="M2004" s="21"/>
      <c r="N2004" s="21"/>
      <c r="O2004" s="23">
        <v>-0.24</v>
      </c>
      <c r="P2004" s="23">
        <v>-0.02</v>
      </c>
      <c r="Q2004" s="28">
        <f t="shared" si="62"/>
        <v>-0.26</v>
      </c>
      <c r="R2004" s="23">
        <v>1.95</v>
      </c>
      <c r="S2004" s="21"/>
      <c r="T2004" s="28">
        <f t="shared" si="63"/>
        <v>1.95</v>
      </c>
      <c r="U2004" s="21"/>
      <c r="W2004" s="135">
        <f t="array" ref="W2004">SUM(($D2004=W$25)*($G2004="CM")*($H2004:$P2004))</f>
        <v>29.380000000000003</v>
      </c>
      <c r="X2004" s="135">
        <f t="array" ref="X2004">SUM(($D2004=W$25)*($G2004&lt;&gt;"CM")*($H2004:$P2004))</f>
        <v>0</v>
      </c>
      <c r="AA2004" s="135">
        <f t="array" ref="AA2004">SUM(($D2004=AA$25)*($G2004="CM")*(H2004+I2004+J2004+K2004+L2004+N2004))</f>
        <v>0</v>
      </c>
      <c r="AB2004" s="135">
        <f t="array" ref="AB2004">SUM(($D2004=AA$25)*($G2004&lt;&gt;"CM")*(H2004+I2004+J2004+K2004+L2004+N2004))</f>
        <v>0</v>
      </c>
    </row>
    <row r="2005" spans="1:28" ht="15.75" thickBot="1" x14ac:dyDescent="0.3">
      <c r="A2005" s="18" t="s">
        <v>22</v>
      </c>
      <c r="B2005" s="18" t="s">
        <v>22</v>
      </c>
      <c r="C2005" s="18" t="s">
        <v>249</v>
      </c>
      <c r="D2005" s="27" t="s">
        <v>271</v>
      </c>
      <c r="E2005" s="18" t="s">
        <v>250</v>
      </c>
      <c r="F2005" s="19">
        <v>42844</v>
      </c>
      <c r="G2005" s="27" t="s">
        <v>273</v>
      </c>
      <c r="H2005" s="20"/>
      <c r="I2005" s="20"/>
      <c r="J2005" s="22">
        <v>29.64</v>
      </c>
      <c r="K2005" s="20"/>
      <c r="L2005" s="20"/>
      <c r="M2005" s="20"/>
      <c r="N2005" s="20"/>
      <c r="O2005" s="22">
        <v>-0.24</v>
      </c>
      <c r="P2005" s="22">
        <v>-0.02</v>
      </c>
      <c r="Q2005" s="28">
        <f t="shared" si="62"/>
        <v>-0.26</v>
      </c>
      <c r="R2005" s="22">
        <v>1.95</v>
      </c>
      <c r="S2005" s="20"/>
      <c r="T2005" s="28">
        <f t="shared" si="63"/>
        <v>1.95</v>
      </c>
      <c r="U2005" s="20"/>
      <c r="W2005" s="135">
        <f t="array" ref="W2005">SUM(($D2005=W$25)*($G2005="CM")*($H2005:$P2005))</f>
        <v>29.380000000000003</v>
      </c>
      <c r="X2005" s="135">
        <f t="array" ref="X2005">SUM(($D2005=W$25)*($G2005&lt;&gt;"CM")*($H2005:$P2005))</f>
        <v>0</v>
      </c>
      <c r="AA2005" s="135">
        <f t="array" ref="AA2005">SUM(($D2005=AA$25)*($G2005="CM")*(H2005+I2005+J2005+K2005+L2005+N2005))</f>
        <v>0</v>
      </c>
      <c r="AB2005" s="135">
        <f t="array" ref="AB2005">SUM(($D2005=AA$25)*($G2005&lt;&gt;"CM")*(H2005+I2005+J2005+K2005+L2005+N2005))</f>
        <v>0</v>
      </c>
    </row>
    <row r="2006" spans="1:28" ht="15.75" thickBot="1" x14ac:dyDescent="0.3">
      <c r="A2006" s="18" t="s">
        <v>22</v>
      </c>
      <c r="B2006" s="18" t="s">
        <v>22</v>
      </c>
      <c r="C2006" s="18" t="s">
        <v>251</v>
      </c>
      <c r="D2006" s="27" t="s">
        <v>271</v>
      </c>
      <c r="E2006" s="18" t="s">
        <v>252</v>
      </c>
      <c r="F2006" s="19">
        <v>42388</v>
      </c>
      <c r="G2006" s="27" t="s">
        <v>274</v>
      </c>
      <c r="H2006" s="21"/>
      <c r="I2006" s="21"/>
      <c r="J2006" s="23">
        <v>0</v>
      </c>
      <c r="K2006" s="21"/>
      <c r="L2006" s="21"/>
      <c r="M2006" s="21"/>
      <c r="N2006" s="21"/>
      <c r="O2006" s="23">
        <v>0</v>
      </c>
      <c r="P2006" s="23">
        <v>0</v>
      </c>
      <c r="Q2006" s="28">
        <f t="shared" si="62"/>
        <v>0</v>
      </c>
      <c r="R2006" s="23">
        <v>0</v>
      </c>
      <c r="S2006" s="21"/>
      <c r="T2006" s="28">
        <f t="shared" si="63"/>
        <v>0</v>
      </c>
      <c r="U2006" s="21"/>
      <c r="W2006" s="135">
        <f t="array" ref="W2006">SUM(($D2006=W$25)*($G2006="CM")*($H2006:$P2006))</f>
        <v>0</v>
      </c>
      <c r="X2006" s="135">
        <f t="array" ref="X2006">SUM(($D2006=W$25)*($G2006&lt;&gt;"CM")*($H2006:$P2006))</f>
        <v>0</v>
      </c>
      <c r="AA2006" s="135">
        <f t="array" ref="AA2006">SUM(($D2006=AA$25)*($G2006="CM")*(H2006+I2006+J2006+K2006+L2006+N2006))</f>
        <v>0</v>
      </c>
      <c r="AB2006" s="135">
        <f t="array" ref="AB2006">SUM(($D2006=AA$25)*($G2006&lt;&gt;"CM")*(H2006+I2006+J2006+K2006+L2006+N2006))</f>
        <v>0</v>
      </c>
    </row>
    <row r="2007" spans="1:28" ht="15.75" thickBot="1" x14ac:dyDescent="0.3">
      <c r="A2007" s="18" t="s">
        <v>22</v>
      </c>
      <c r="B2007" s="18" t="s">
        <v>22</v>
      </c>
      <c r="C2007" s="18" t="s">
        <v>251</v>
      </c>
      <c r="D2007" s="27" t="s">
        <v>271</v>
      </c>
      <c r="E2007" s="18" t="s">
        <v>252</v>
      </c>
      <c r="F2007" s="19">
        <v>42419</v>
      </c>
      <c r="G2007" s="27" t="s">
        <v>274</v>
      </c>
      <c r="H2007" s="20"/>
      <c r="I2007" s="20"/>
      <c r="J2007" s="22">
        <v>0</v>
      </c>
      <c r="K2007" s="20"/>
      <c r="L2007" s="20"/>
      <c r="M2007" s="20"/>
      <c r="N2007" s="20"/>
      <c r="O2007" s="22">
        <v>0</v>
      </c>
      <c r="P2007" s="22">
        <v>0</v>
      </c>
      <c r="Q2007" s="28">
        <f t="shared" si="62"/>
        <v>0</v>
      </c>
      <c r="R2007" s="22">
        <v>0</v>
      </c>
      <c r="S2007" s="20"/>
      <c r="T2007" s="28">
        <f t="shared" si="63"/>
        <v>0</v>
      </c>
      <c r="U2007" s="20"/>
      <c r="W2007" s="135">
        <f t="array" ref="W2007">SUM(($D2007=W$25)*($G2007="CM")*($H2007:$P2007))</f>
        <v>0</v>
      </c>
      <c r="X2007" s="135">
        <f t="array" ref="X2007">SUM(($D2007=W$25)*($G2007&lt;&gt;"CM")*($H2007:$P2007))</f>
        <v>0</v>
      </c>
      <c r="AA2007" s="135">
        <f t="array" ref="AA2007">SUM(($D2007=AA$25)*($G2007="CM")*(H2007+I2007+J2007+K2007+L2007+N2007))</f>
        <v>0</v>
      </c>
      <c r="AB2007" s="135">
        <f t="array" ref="AB2007">SUM(($D2007=AA$25)*($G2007&lt;&gt;"CM")*(H2007+I2007+J2007+K2007+L2007+N2007))</f>
        <v>0</v>
      </c>
    </row>
    <row r="2008" spans="1:28" ht="15.75" thickBot="1" x14ac:dyDescent="0.3">
      <c r="A2008" s="18" t="s">
        <v>22</v>
      </c>
      <c r="B2008" s="18" t="s">
        <v>22</v>
      </c>
      <c r="C2008" s="18" t="s">
        <v>251</v>
      </c>
      <c r="D2008" s="27" t="s">
        <v>271</v>
      </c>
      <c r="E2008" s="18" t="s">
        <v>252</v>
      </c>
      <c r="F2008" s="19">
        <v>42448</v>
      </c>
      <c r="G2008" s="27" t="s">
        <v>274</v>
      </c>
      <c r="H2008" s="21"/>
      <c r="I2008" s="21"/>
      <c r="J2008" s="23">
        <v>0</v>
      </c>
      <c r="K2008" s="21"/>
      <c r="L2008" s="21"/>
      <c r="M2008" s="21"/>
      <c r="N2008" s="21"/>
      <c r="O2008" s="23">
        <v>0</v>
      </c>
      <c r="P2008" s="23">
        <v>0</v>
      </c>
      <c r="Q2008" s="28">
        <f t="shared" si="62"/>
        <v>0</v>
      </c>
      <c r="R2008" s="23">
        <v>0</v>
      </c>
      <c r="S2008" s="21"/>
      <c r="T2008" s="28">
        <f t="shared" si="63"/>
        <v>0</v>
      </c>
      <c r="U2008" s="21"/>
      <c r="W2008" s="135">
        <f t="array" ref="W2008">SUM(($D2008=W$25)*($G2008="CM")*($H2008:$P2008))</f>
        <v>0</v>
      </c>
      <c r="X2008" s="135">
        <f t="array" ref="X2008">SUM(($D2008=W$25)*($G2008&lt;&gt;"CM")*($H2008:$P2008))</f>
        <v>0</v>
      </c>
      <c r="AA2008" s="135">
        <f t="array" ref="AA2008">SUM(($D2008=AA$25)*($G2008="CM")*(H2008+I2008+J2008+K2008+L2008+N2008))</f>
        <v>0</v>
      </c>
      <c r="AB2008" s="135">
        <f t="array" ref="AB2008">SUM(($D2008=AA$25)*($G2008&lt;&gt;"CM")*(H2008+I2008+J2008+K2008+L2008+N2008))</f>
        <v>0</v>
      </c>
    </row>
    <row r="2009" spans="1:28" ht="15.75" thickBot="1" x14ac:dyDescent="0.3">
      <c r="A2009" s="18" t="s">
        <v>22</v>
      </c>
      <c r="B2009" s="18" t="s">
        <v>22</v>
      </c>
      <c r="C2009" s="18" t="s">
        <v>251</v>
      </c>
      <c r="D2009" s="27" t="s">
        <v>271</v>
      </c>
      <c r="E2009" s="18" t="s">
        <v>252</v>
      </c>
      <c r="F2009" s="19">
        <v>42479</v>
      </c>
      <c r="G2009" s="27" t="s">
        <v>274</v>
      </c>
      <c r="H2009" s="20"/>
      <c r="I2009" s="20"/>
      <c r="J2009" s="22">
        <v>0</v>
      </c>
      <c r="K2009" s="20"/>
      <c r="L2009" s="20"/>
      <c r="M2009" s="20"/>
      <c r="N2009" s="20"/>
      <c r="O2009" s="22">
        <v>0</v>
      </c>
      <c r="P2009" s="22">
        <v>0</v>
      </c>
      <c r="Q2009" s="28">
        <f t="shared" si="62"/>
        <v>0</v>
      </c>
      <c r="R2009" s="22">
        <v>0</v>
      </c>
      <c r="S2009" s="20"/>
      <c r="T2009" s="28">
        <f t="shared" si="63"/>
        <v>0</v>
      </c>
      <c r="U2009" s="20"/>
      <c r="W2009" s="135">
        <f t="array" ref="W2009">SUM(($D2009=W$25)*($G2009="CM")*($H2009:$P2009))</f>
        <v>0</v>
      </c>
      <c r="X2009" s="135">
        <f t="array" ref="X2009">SUM(($D2009=W$25)*($G2009&lt;&gt;"CM")*($H2009:$P2009))</f>
        <v>0</v>
      </c>
      <c r="AA2009" s="135">
        <f t="array" ref="AA2009">SUM(($D2009=AA$25)*($G2009="CM")*(H2009+I2009+J2009+K2009+L2009+N2009))</f>
        <v>0</v>
      </c>
      <c r="AB2009" s="135">
        <f t="array" ref="AB2009">SUM(($D2009=AA$25)*($G2009&lt;&gt;"CM")*(H2009+I2009+J2009+K2009+L2009+N2009))</f>
        <v>0</v>
      </c>
    </row>
    <row r="2010" spans="1:28" ht="15.75" thickBot="1" x14ac:dyDescent="0.3">
      <c r="A2010" s="18" t="s">
        <v>22</v>
      </c>
      <c r="B2010" s="18" t="s">
        <v>22</v>
      </c>
      <c r="C2010" s="18" t="s">
        <v>251</v>
      </c>
      <c r="D2010" s="27" t="s">
        <v>271</v>
      </c>
      <c r="E2010" s="18" t="s">
        <v>252</v>
      </c>
      <c r="F2010" s="19">
        <v>42509</v>
      </c>
      <c r="G2010" s="27" t="s">
        <v>274</v>
      </c>
      <c r="H2010" s="21"/>
      <c r="I2010" s="21"/>
      <c r="J2010" s="23">
        <v>0</v>
      </c>
      <c r="K2010" s="21"/>
      <c r="L2010" s="21"/>
      <c r="M2010" s="21"/>
      <c r="N2010" s="21"/>
      <c r="O2010" s="23">
        <v>0</v>
      </c>
      <c r="P2010" s="23">
        <v>0</v>
      </c>
      <c r="Q2010" s="28">
        <f t="shared" si="62"/>
        <v>0</v>
      </c>
      <c r="R2010" s="23">
        <v>0</v>
      </c>
      <c r="S2010" s="21"/>
      <c r="T2010" s="28">
        <f t="shared" si="63"/>
        <v>0</v>
      </c>
      <c r="U2010" s="21"/>
      <c r="W2010" s="135">
        <f t="array" ref="W2010">SUM(($D2010=W$25)*($G2010="CM")*($H2010:$P2010))</f>
        <v>0</v>
      </c>
      <c r="X2010" s="135">
        <f t="array" ref="X2010">SUM(($D2010=W$25)*($G2010&lt;&gt;"CM")*($H2010:$P2010))</f>
        <v>0</v>
      </c>
      <c r="AA2010" s="135">
        <f t="array" ref="AA2010">SUM(($D2010=AA$25)*($G2010="CM")*(H2010+I2010+J2010+K2010+L2010+N2010))</f>
        <v>0</v>
      </c>
      <c r="AB2010" s="135">
        <f t="array" ref="AB2010">SUM(($D2010=AA$25)*($G2010&lt;&gt;"CM")*(H2010+I2010+J2010+K2010+L2010+N2010))</f>
        <v>0</v>
      </c>
    </row>
    <row r="2011" spans="1:28" ht="15.75" thickBot="1" x14ac:dyDescent="0.3">
      <c r="A2011" s="18" t="s">
        <v>22</v>
      </c>
      <c r="B2011" s="18" t="s">
        <v>22</v>
      </c>
      <c r="C2011" s="18" t="s">
        <v>251</v>
      </c>
      <c r="D2011" s="27" t="s">
        <v>271</v>
      </c>
      <c r="E2011" s="18" t="s">
        <v>252</v>
      </c>
      <c r="F2011" s="19">
        <v>42540</v>
      </c>
      <c r="G2011" s="27" t="s">
        <v>274</v>
      </c>
      <c r="H2011" s="20"/>
      <c r="I2011" s="20"/>
      <c r="J2011" s="22">
        <v>0</v>
      </c>
      <c r="K2011" s="20"/>
      <c r="L2011" s="20"/>
      <c r="M2011" s="20"/>
      <c r="N2011" s="20"/>
      <c r="O2011" s="22">
        <v>0</v>
      </c>
      <c r="P2011" s="22">
        <v>0</v>
      </c>
      <c r="Q2011" s="28">
        <f t="shared" si="62"/>
        <v>0</v>
      </c>
      <c r="R2011" s="22">
        <v>0</v>
      </c>
      <c r="S2011" s="20"/>
      <c r="T2011" s="28">
        <f t="shared" si="63"/>
        <v>0</v>
      </c>
      <c r="U2011" s="20"/>
      <c r="W2011" s="135">
        <f t="array" ref="W2011">SUM(($D2011=W$25)*($G2011="CM")*($H2011:$P2011))</f>
        <v>0</v>
      </c>
      <c r="X2011" s="135">
        <f t="array" ref="X2011">SUM(($D2011=W$25)*($G2011&lt;&gt;"CM")*($H2011:$P2011))</f>
        <v>0</v>
      </c>
      <c r="AA2011" s="135">
        <f t="array" ref="AA2011">SUM(($D2011=AA$25)*($G2011="CM")*(H2011+I2011+J2011+K2011+L2011+N2011))</f>
        <v>0</v>
      </c>
      <c r="AB2011" s="135">
        <f t="array" ref="AB2011">SUM(($D2011=AA$25)*($G2011&lt;&gt;"CM")*(H2011+I2011+J2011+K2011+L2011+N2011))</f>
        <v>0</v>
      </c>
    </row>
    <row r="2012" spans="1:28" ht="15.75" thickBot="1" x14ac:dyDescent="0.3">
      <c r="A2012" s="18" t="s">
        <v>22</v>
      </c>
      <c r="B2012" s="18" t="s">
        <v>22</v>
      </c>
      <c r="C2012" s="18" t="s">
        <v>251</v>
      </c>
      <c r="D2012" s="27" t="s">
        <v>271</v>
      </c>
      <c r="E2012" s="18" t="s">
        <v>252</v>
      </c>
      <c r="F2012" s="19">
        <v>42570</v>
      </c>
      <c r="G2012" s="27" t="s">
        <v>274</v>
      </c>
      <c r="H2012" s="21"/>
      <c r="I2012" s="21"/>
      <c r="J2012" s="23">
        <v>0</v>
      </c>
      <c r="K2012" s="21"/>
      <c r="L2012" s="21"/>
      <c r="M2012" s="21"/>
      <c r="N2012" s="21"/>
      <c r="O2012" s="23">
        <v>0</v>
      </c>
      <c r="P2012" s="23">
        <v>0</v>
      </c>
      <c r="Q2012" s="28">
        <f t="shared" si="62"/>
        <v>0</v>
      </c>
      <c r="R2012" s="23">
        <v>0</v>
      </c>
      <c r="S2012" s="21"/>
      <c r="T2012" s="28">
        <f t="shared" si="63"/>
        <v>0</v>
      </c>
      <c r="U2012" s="21"/>
      <c r="W2012" s="135">
        <f t="array" ref="W2012">SUM(($D2012=W$25)*($G2012="CM")*($H2012:$P2012))</f>
        <v>0</v>
      </c>
      <c r="X2012" s="135">
        <f t="array" ref="X2012">SUM(($D2012=W$25)*($G2012&lt;&gt;"CM")*($H2012:$P2012))</f>
        <v>0</v>
      </c>
      <c r="AA2012" s="135">
        <f t="array" ref="AA2012">SUM(($D2012=AA$25)*($G2012="CM")*(H2012+I2012+J2012+K2012+L2012+N2012))</f>
        <v>0</v>
      </c>
      <c r="AB2012" s="135">
        <f t="array" ref="AB2012">SUM(($D2012=AA$25)*($G2012&lt;&gt;"CM")*(H2012+I2012+J2012+K2012+L2012+N2012))</f>
        <v>0</v>
      </c>
    </row>
    <row r="2013" spans="1:28" ht="15.75" thickBot="1" x14ac:dyDescent="0.3">
      <c r="A2013" s="18" t="s">
        <v>22</v>
      </c>
      <c r="B2013" s="18" t="s">
        <v>22</v>
      </c>
      <c r="C2013" s="18" t="s">
        <v>251</v>
      </c>
      <c r="D2013" s="27" t="s">
        <v>271</v>
      </c>
      <c r="E2013" s="18" t="s">
        <v>252</v>
      </c>
      <c r="F2013" s="19">
        <v>42601</v>
      </c>
      <c r="G2013" s="27" t="s">
        <v>274</v>
      </c>
      <c r="H2013" s="20"/>
      <c r="I2013" s="20"/>
      <c r="J2013" s="22">
        <v>0</v>
      </c>
      <c r="K2013" s="20"/>
      <c r="L2013" s="20"/>
      <c r="M2013" s="20"/>
      <c r="N2013" s="20"/>
      <c r="O2013" s="22">
        <v>0</v>
      </c>
      <c r="P2013" s="22">
        <v>0</v>
      </c>
      <c r="Q2013" s="28">
        <f t="shared" si="62"/>
        <v>0</v>
      </c>
      <c r="R2013" s="22">
        <v>0</v>
      </c>
      <c r="S2013" s="20"/>
      <c r="T2013" s="28">
        <f t="shared" si="63"/>
        <v>0</v>
      </c>
      <c r="U2013" s="20"/>
      <c r="W2013" s="135">
        <f t="array" ref="W2013">SUM(($D2013=W$25)*($G2013="CM")*($H2013:$P2013))</f>
        <v>0</v>
      </c>
      <c r="X2013" s="135">
        <f t="array" ref="X2013">SUM(($D2013=W$25)*($G2013&lt;&gt;"CM")*($H2013:$P2013))</f>
        <v>0</v>
      </c>
      <c r="AA2013" s="135">
        <f t="array" ref="AA2013">SUM(($D2013=AA$25)*($G2013="CM")*(H2013+I2013+J2013+K2013+L2013+N2013))</f>
        <v>0</v>
      </c>
      <c r="AB2013" s="135">
        <f t="array" ref="AB2013">SUM(($D2013=AA$25)*($G2013&lt;&gt;"CM")*(H2013+I2013+J2013+K2013+L2013+N2013))</f>
        <v>0</v>
      </c>
    </row>
    <row r="2014" spans="1:28" ht="15.75" thickBot="1" x14ac:dyDescent="0.3">
      <c r="A2014" s="18" t="s">
        <v>22</v>
      </c>
      <c r="B2014" s="18" t="s">
        <v>22</v>
      </c>
      <c r="C2014" s="18" t="s">
        <v>251</v>
      </c>
      <c r="D2014" s="27" t="s">
        <v>271</v>
      </c>
      <c r="E2014" s="18" t="s">
        <v>252</v>
      </c>
      <c r="F2014" s="19">
        <v>42632</v>
      </c>
      <c r="G2014" s="27" t="s">
        <v>274</v>
      </c>
      <c r="H2014" s="21"/>
      <c r="I2014" s="21"/>
      <c r="J2014" s="23">
        <v>0</v>
      </c>
      <c r="K2014" s="21"/>
      <c r="L2014" s="21"/>
      <c r="M2014" s="21"/>
      <c r="N2014" s="21"/>
      <c r="O2014" s="23">
        <v>0</v>
      </c>
      <c r="P2014" s="23">
        <v>0</v>
      </c>
      <c r="Q2014" s="28">
        <f t="shared" si="62"/>
        <v>0</v>
      </c>
      <c r="R2014" s="23">
        <v>0</v>
      </c>
      <c r="S2014" s="21"/>
      <c r="T2014" s="28">
        <f t="shared" si="63"/>
        <v>0</v>
      </c>
      <c r="U2014" s="21"/>
      <c r="W2014" s="135">
        <f t="array" ref="W2014">SUM(($D2014=W$25)*($G2014="CM")*($H2014:$P2014))</f>
        <v>0</v>
      </c>
      <c r="X2014" s="135">
        <f t="array" ref="X2014">SUM(($D2014=W$25)*($G2014&lt;&gt;"CM")*($H2014:$P2014))</f>
        <v>0</v>
      </c>
      <c r="AA2014" s="135">
        <f t="array" ref="AA2014">SUM(($D2014=AA$25)*($G2014="CM")*(H2014+I2014+J2014+K2014+L2014+N2014))</f>
        <v>0</v>
      </c>
      <c r="AB2014" s="135">
        <f t="array" ref="AB2014">SUM(($D2014=AA$25)*($G2014&lt;&gt;"CM")*(H2014+I2014+J2014+K2014+L2014+N2014))</f>
        <v>0</v>
      </c>
    </row>
    <row r="2015" spans="1:28" ht="15.75" thickBot="1" x14ac:dyDescent="0.3">
      <c r="A2015" s="18" t="s">
        <v>22</v>
      </c>
      <c r="B2015" s="18" t="s">
        <v>22</v>
      </c>
      <c r="C2015" s="18" t="s">
        <v>251</v>
      </c>
      <c r="D2015" s="27" t="s">
        <v>271</v>
      </c>
      <c r="E2015" s="18" t="s">
        <v>252</v>
      </c>
      <c r="F2015" s="19">
        <v>42654</v>
      </c>
      <c r="G2015" s="27" t="s">
        <v>274</v>
      </c>
      <c r="H2015" s="20"/>
      <c r="I2015" s="20"/>
      <c r="J2015" s="22">
        <v>25.22</v>
      </c>
      <c r="K2015" s="20"/>
      <c r="L2015" s="20"/>
      <c r="M2015" s="20"/>
      <c r="N2015" s="20"/>
      <c r="O2015" s="22">
        <v>-0.37</v>
      </c>
      <c r="P2015" s="22">
        <v>0</v>
      </c>
      <c r="Q2015" s="28">
        <f t="shared" si="62"/>
        <v>-0.37</v>
      </c>
      <c r="R2015" s="22">
        <v>0.98</v>
      </c>
      <c r="S2015" s="20"/>
      <c r="T2015" s="28">
        <f t="shared" si="63"/>
        <v>0.98</v>
      </c>
      <c r="U2015" s="20"/>
      <c r="W2015" s="135">
        <f t="array" ref="W2015">SUM(($D2015=W$25)*($G2015="CM")*($H2015:$P2015))</f>
        <v>0</v>
      </c>
      <c r="X2015" s="135">
        <f t="array" ref="X2015">SUM(($D2015=W$25)*($G2015&lt;&gt;"CM")*($H2015:$P2015))</f>
        <v>24.849999999999998</v>
      </c>
      <c r="AA2015" s="135">
        <f t="array" ref="AA2015">SUM(($D2015=AA$25)*($G2015="CM")*(H2015+I2015+J2015+K2015+L2015+N2015))</f>
        <v>0</v>
      </c>
      <c r="AB2015" s="135">
        <f t="array" ref="AB2015">SUM(($D2015=AA$25)*($G2015&lt;&gt;"CM")*(H2015+I2015+J2015+K2015+L2015+N2015))</f>
        <v>0</v>
      </c>
    </row>
    <row r="2016" spans="1:28" ht="15.75" thickBot="1" x14ac:dyDescent="0.3">
      <c r="A2016" s="18" t="s">
        <v>22</v>
      </c>
      <c r="B2016" s="18" t="s">
        <v>22</v>
      </c>
      <c r="C2016" s="18" t="s">
        <v>251</v>
      </c>
      <c r="D2016" s="27" t="s">
        <v>271</v>
      </c>
      <c r="E2016" s="18" t="s">
        <v>252</v>
      </c>
      <c r="F2016" s="19">
        <v>42662</v>
      </c>
      <c r="G2016" s="27" t="s">
        <v>274</v>
      </c>
      <c r="H2016" s="21"/>
      <c r="I2016" s="21"/>
      <c r="J2016" s="23">
        <v>-42.04</v>
      </c>
      <c r="K2016" s="21"/>
      <c r="L2016" s="21"/>
      <c r="M2016" s="21"/>
      <c r="N2016" s="21"/>
      <c r="O2016" s="23">
        <v>0.64</v>
      </c>
      <c r="P2016" s="23">
        <v>0.01</v>
      </c>
      <c r="Q2016" s="28">
        <f t="shared" si="62"/>
        <v>0.65</v>
      </c>
      <c r="R2016" s="23">
        <v>-1.64</v>
      </c>
      <c r="S2016" s="21"/>
      <c r="T2016" s="28">
        <f t="shared" si="63"/>
        <v>-1.64</v>
      </c>
      <c r="U2016" s="21"/>
      <c r="W2016" s="135">
        <f t="array" ref="W2016">SUM(($D2016=W$25)*($G2016="CM")*($H2016:$P2016))</f>
        <v>0</v>
      </c>
      <c r="X2016" s="135">
        <f t="array" ref="X2016">SUM(($D2016=W$25)*($G2016&lt;&gt;"CM")*($H2016:$P2016))</f>
        <v>-41.39</v>
      </c>
      <c r="AA2016" s="135">
        <f t="array" ref="AA2016">SUM(($D2016=AA$25)*($G2016="CM")*(H2016+I2016+J2016+K2016+L2016+N2016))</f>
        <v>0</v>
      </c>
      <c r="AB2016" s="135">
        <f t="array" ref="AB2016">SUM(($D2016=AA$25)*($G2016&lt;&gt;"CM")*(H2016+I2016+J2016+K2016+L2016+N2016))</f>
        <v>0</v>
      </c>
    </row>
    <row r="2017" spans="1:28" ht="15.75" thickBot="1" x14ac:dyDescent="0.3">
      <c r="A2017" s="18" t="s">
        <v>22</v>
      </c>
      <c r="B2017" s="18" t="s">
        <v>22</v>
      </c>
      <c r="C2017" s="18" t="s">
        <v>251</v>
      </c>
      <c r="D2017" s="27" t="s">
        <v>271</v>
      </c>
      <c r="E2017" s="18" t="s">
        <v>252</v>
      </c>
      <c r="F2017" s="19">
        <v>42693</v>
      </c>
      <c r="G2017" s="27" t="s">
        <v>274</v>
      </c>
      <c r="H2017" s="20"/>
      <c r="I2017" s="20"/>
      <c r="J2017" s="22">
        <v>-42.04</v>
      </c>
      <c r="K2017" s="20"/>
      <c r="L2017" s="20"/>
      <c r="M2017" s="20"/>
      <c r="N2017" s="20"/>
      <c r="O2017" s="22">
        <v>0.45</v>
      </c>
      <c r="P2017" s="22">
        <v>0.02</v>
      </c>
      <c r="Q2017" s="28">
        <f t="shared" si="62"/>
        <v>0.47000000000000003</v>
      </c>
      <c r="R2017" s="22">
        <v>-1.58</v>
      </c>
      <c r="S2017" s="20"/>
      <c r="T2017" s="28">
        <f t="shared" si="63"/>
        <v>-1.58</v>
      </c>
      <c r="U2017" s="20"/>
      <c r="W2017" s="135">
        <f t="array" ref="W2017">SUM(($D2017=W$25)*($G2017="CM")*($H2017:$P2017))</f>
        <v>0</v>
      </c>
      <c r="X2017" s="135">
        <f t="array" ref="X2017">SUM(($D2017=W$25)*($G2017&lt;&gt;"CM")*($H2017:$P2017))</f>
        <v>-41.569999999999993</v>
      </c>
      <c r="AA2017" s="135">
        <f t="array" ref="AA2017">SUM(($D2017=AA$25)*($G2017="CM")*(H2017+I2017+J2017+K2017+L2017+N2017))</f>
        <v>0</v>
      </c>
      <c r="AB2017" s="135">
        <f t="array" ref="AB2017">SUM(($D2017=AA$25)*($G2017&lt;&gt;"CM")*(H2017+I2017+J2017+K2017+L2017+N2017))</f>
        <v>0</v>
      </c>
    </row>
    <row r="2018" spans="1:28" ht="15.75" thickBot="1" x14ac:dyDescent="0.3">
      <c r="A2018" s="18" t="s">
        <v>22</v>
      </c>
      <c r="B2018" s="18" t="s">
        <v>22</v>
      </c>
      <c r="C2018" s="18" t="s">
        <v>251</v>
      </c>
      <c r="D2018" s="27" t="s">
        <v>271</v>
      </c>
      <c r="E2018" s="18" t="s">
        <v>252</v>
      </c>
      <c r="F2018" s="19">
        <v>42723</v>
      </c>
      <c r="G2018" s="27" t="s">
        <v>274</v>
      </c>
      <c r="H2018" s="21"/>
      <c r="I2018" s="21"/>
      <c r="J2018" s="23">
        <v>-42.04</v>
      </c>
      <c r="K2018" s="21"/>
      <c r="L2018" s="21"/>
      <c r="M2018" s="21"/>
      <c r="N2018" s="21"/>
      <c r="O2018" s="23">
        <v>1.1200000000000001</v>
      </c>
      <c r="P2018" s="23">
        <v>0.04</v>
      </c>
      <c r="Q2018" s="28">
        <f t="shared" si="62"/>
        <v>1.1600000000000001</v>
      </c>
      <c r="R2018" s="23">
        <v>-2.79</v>
      </c>
      <c r="S2018" s="21"/>
      <c r="T2018" s="28">
        <f t="shared" si="63"/>
        <v>-2.79</v>
      </c>
      <c r="U2018" s="21"/>
      <c r="W2018" s="135">
        <f t="array" ref="W2018">SUM(($D2018=W$25)*($G2018="CM")*($H2018:$P2018))</f>
        <v>0</v>
      </c>
      <c r="X2018" s="135">
        <f t="array" ref="X2018">SUM(($D2018=W$25)*($G2018&lt;&gt;"CM")*($H2018:$P2018))</f>
        <v>-40.880000000000003</v>
      </c>
      <c r="AA2018" s="135">
        <f t="array" ref="AA2018">SUM(($D2018=AA$25)*($G2018="CM")*(H2018+I2018+J2018+K2018+L2018+N2018))</f>
        <v>0</v>
      </c>
      <c r="AB2018" s="135">
        <f t="array" ref="AB2018">SUM(($D2018=AA$25)*($G2018&lt;&gt;"CM")*(H2018+I2018+J2018+K2018+L2018+N2018))</f>
        <v>0</v>
      </c>
    </row>
    <row r="2019" spans="1:28" ht="15.75" thickBot="1" x14ac:dyDescent="0.3">
      <c r="A2019" s="18" t="s">
        <v>22</v>
      </c>
      <c r="B2019" s="18" t="s">
        <v>22</v>
      </c>
      <c r="C2019" s="18" t="s">
        <v>251</v>
      </c>
      <c r="D2019" s="27" t="s">
        <v>271</v>
      </c>
      <c r="E2019" s="18" t="s">
        <v>252</v>
      </c>
      <c r="F2019" s="19">
        <v>42754</v>
      </c>
      <c r="G2019" s="27" t="s">
        <v>274</v>
      </c>
      <c r="H2019" s="20"/>
      <c r="I2019" s="20"/>
      <c r="J2019" s="22">
        <v>-42.04</v>
      </c>
      <c r="K2019" s="20"/>
      <c r="L2019" s="20"/>
      <c r="M2019" s="20"/>
      <c r="N2019" s="20"/>
      <c r="O2019" s="22">
        <v>1.58</v>
      </c>
      <c r="P2019" s="22">
        <v>0.04</v>
      </c>
      <c r="Q2019" s="28">
        <f t="shared" si="62"/>
        <v>1.62</v>
      </c>
      <c r="R2019" s="22">
        <v>-2.91</v>
      </c>
      <c r="S2019" s="20"/>
      <c r="T2019" s="28">
        <f t="shared" si="63"/>
        <v>-2.91</v>
      </c>
      <c r="U2019" s="20"/>
      <c r="W2019" s="135">
        <f t="array" ref="W2019">SUM(($D2019=W$25)*($G2019="CM")*($H2019:$P2019))</f>
        <v>0</v>
      </c>
      <c r="X2019" s="135">
        <f t="array" ref="X2019">SUM(($D2019=W$25)*($G2019&lt;&gt;"CM")*($H2019:$P2019))</f>
        <v>-40.42</v>
      </c>
      <c r="AA2019" s="135">
        <f t="array" ref="AA2019">SUM(($D2019=AA$25)*($G2019="CM")*(H2019+I2019+J2019+K2019+L2019+N2019))</f>
        <v>0</v>
      </c>
      <c r="AB2019" s="135">
        <f t="array" ref="AB2019">SUM(($D2019=AA$25)*($G2019&lt;&gt;"CM")*(H2019+I2019+J2019+K2019+L2019+N2019))</f>
        <v>0</v>
      </c>
    </row>
    <row r="2020" spans="1:28" ht="15.75" thickBot="1" x14ac:dyDescent="0.3">
      <c r="A2020" s="18" t="s">
        <v>22</v>
      </c>
      <c r="B2020" s="18" t="s">
        <v>22</v>
      </c>
      <c r="C2020" s="18" t="s">
        <v>251</v>
      </c>
      <c r="D2020" s="27" t="s">
        <v>271</v>
      </c>
      <c r="E2020" s="18" t="s">
        <v>252</v>
      </c>
      <c r="F2020" s="19">
        <v>42785</v>
      </c>
      <c r="G2020" s="27" t="s">
        <v>274</v>
      </c>
      <c r="H2020" s="21"/>
      <c r="I2020" s="21"/>
      <c r="J2020" s="23">
        <v>-42.04</v>
      </c>
      <c r="K2020" s="21"/>
      <c r="L2020" s="21"/>
      <c r="M2020" s="21"/>
      <c r="N2020" s="21"/>
      <c r="O2020" s="23">
        <v>0.5</v>
      </c>
      <c r="P2020" s="23">
        <v>0.28000000000000003</v>
      </c>
      <c r="Q2020" s="28">
        <f t="shared" si="62"/>
        <v>0.78</v>
      </c>
      <c r="R2020" s="23">
        <v>-2.5</v>
      </c>
      <c r="S2020" s="21"/>
      <c r="T2020" s="28">
        <f t="shared" si="63"/>
        <v>-2.5</v>
      </c>
      <c r="U2020" s="21"/>
      <c r="W2020" s="135">
        <f t="array" ref="W2020">SUM(($D2020=W$25)*($G2020="CM")*($H2020:$P2020))</f>
        <v>0</v>
      </c>
      <c r="X2020" s="135">
        <f t="array" ref="X2020">SUM(($D2020=W$25)*($G2020&lt;&gt;"CM")*($H2020:$P2020))</f>
        <v>-41.26</v>
      </c>
      <c r="AA2020" s="135">
        <f t="array" ref="AA2020">SUM(($D2020=AA$25)*($G2020="CM")*(H2020+I2020+J2020+K2020+L2020+N2020))</f>
        <v>0</v>
      </c>
      <c r="AB2020" s="135">
        <f t="array" ref="AB2020">SUM(($D2020=AA$25)*($G2020&lt;&gt;"CM")*(H2020+I2020+J2020+K2020+L2020+N2020))</f>
        <v>0</v>
      </c>
    </row>
    <row r="2021" spans="1:28" ht="15.75" thickBot="1" x14ac:dyDescent="0.3">
      <c r="A2021" s="18" t="s">
        <v>22</v>
      </c>
      <c r="B2021" s="18" t="s">
        <v>22</v>
      </c>
      <c r="C2021" s="18" t="s">
        <v>251</v>
      </c>
      <c r="D2021" s="27" t="s">
        <v>271</v>
      </c>
      <c r="E2021" s="18" t="s">
        <v>252</v>
      </c>
      <c r="F2021" s="19">
        <v>42813</v>
      </c>
      <c r="G2021" s="27" t="s">
        <v>274</v>
      </c>
      <c r="H2021" s="20"/>
      <c r="I2021" s="20"/>
      <c r="J2021" s="22">
        <v>168.16</v>
      </c>
      <c r="K2021" s="20"/>
      <c r="L2021" s="20"/>
      <c r="M2021" s="20"/>
      <c r="N2021" s="20"/>
      <c r="O2021" s="22">
        <v>0.31</v>
      </c>
      <c r="P2021" s="22">
        <v>-0.63</v>
      </c>
      <c r="Q2021" s="28">
        <f t="shared" si="62"/>
        <v>-0.32</v>
      </c>
      <c r="R2021" s="22">
        <v>9.1300000000000008</v>
      </c>
      <c r="S2021" s="20"/>
      <c r="T2021" s="28">
        <f t="shared" si="63"/>
        <v>9.1300000000000008</v>
      </c>
      <c r="U2021" s="20"/>
      <c r="W2021" s="135">
        <f t="array" ref="W2021">SUM(($D2021=W$25)*($G2021="CM")*($H2021:$P2021))</f>
        <v>0</v>
      </c>
      <c r="X2021" s="135">
        <f t="array" ref="X2021">SUM(($D2021=W$25)*($G2021&lt;&gt;"CM")*($H2021:$P2021))</f>
        <v>167.84</v>
      </c>
      <c r="AA2021" s="135">
        <f t="array" ref="AA2021">SUM(($D2021=AA$25)*($G2021="CM")*(H2021+I2021+J2021+K2021+L2021+N2021))</f>
        <v>0</v>
      </c>
      <c r="AB2021" s="135">
        <f t="array" ref="AB2021">SUM(($D2021=AA$25)*($G2021&lt;&gt;"CM")*(H2021+I2021+J2021+K2021+L2021+N2021))</f>
        <v>0</v>
      </c>
    </row>
    <row r="2022" spans="1:28" ht="15.75" thickBot="1" x14ac:dyDescent="0.3">
      <c r="A2022" s="18" t="s">
        <v>22</v>
      </c>
      <c r="B2022" s="18" t="s">
        <v>22</v>
      </c>
      <c r="C2022" s="18" t="s">
        <v>251</v>
      </c>
      <c r="D2022" s="27" t="s">
        <v>271</v>
      </c>
      <c r="E2022" s="18" t="s">
        <v>252</v>
      </c>
      <c r="F2022" s="19">
        <v>42814</v>
      </c>
      <c r="G2022" s="27" t="s">
        <v>274</v>
      </c>
      <c r="H2022" s="21"/>
      <c r="I2022" s="21"/>
      <c r="J2022" s="23">
        <v>0</v>
      </c>
      <c r="K2022" s="21"/>
      <c r="L2022" s="21"/>
      <c r="M2022" s="21"/>
      <c r="N2022" s="21"/>
      <c r="O2022" s="23">
        <v>0</v>
      </c>
      <c r="P2022" s="23">
        <v>0</v>
      </c>
      <c r="Q2022" s="28">
        <f t="shared" si="62"/>
        <v>0</v>
      </c>
      <c r="R2022" s="23">
        <v>0</v>
      </c>
      <c r="S2022" s="21"/>
      <c r="T2022" s="28">
        <f t="shared" si="63"/>
        <v>0</v>
      </c>
      <c r="U2022" s="21"/>
      <c r="W2022" s="135">
        <f t="array" ref="W2022">SUM(($D2022=W$25)*($G2022="CM")*($H2022:$P2022))</f>
        <v>0</v>
      </c>
      <c r="X2022" s="135">
        <f t="array" ref="X2022">SUM(($D2022=W$25)*($G2022&lt;&gt;"CM")*($H2022:$P2022))</f>
        <v>0</v>
      </c>
      <c r="AA2022" s="135">
        <f t="array" ref="AA2022">SUM(($D2022=AA$25)*($G2022="CM")*(H2022+I2022+J2022+K2022+L2022+N2022))</f>
        <v>0</v>
      </c>
      <c r="AB2022" s="135">
        <f t="array" ref="AB2022">SUM(($D2022=AA$25)*($G2022&lt;&gt;"CM")*(H2022+I2022+J2022+K2022+L2022+N2022))</f>
        <v>0</v>
      </c>
    </row>
    <row r="2023" spans="1:28" ht="15.75" thickBot="1" x14ac:dyDescent="0.3">
      <c r="A2023" s="18" t="s">
        <v>22</v>
      </c>
      <c r="B2023" s="18" t="s">
        <v>22</v>
      </c>
      <c r="C2023" s="18" t="s">
        <v>251</v>
      </c>
      <c r="D2023" s="27" t="s">
        <v>271</v>
      </c>
      <c r="E2023" s="18" t="s">
        <v>252</v>
      </c>
      <c r="F2023" s="19">
        <v>42825</v>
      </c>
      <c r="G2023" s="27" t="s">
        <v>274</v>
      </c>
      <c r="H2023" s="20"/>
      <c r="I2023" s="20"/>
      <c r="J2023" s="22">
        <v>42.04</v>
      </c>
      <c r="K2023" s="20"/>
      <c r="L2023" s="20"/>
      <c r="M2023" s="20"/>
      <c r="N2023" s="20"/>
      <c r="O2023" s="22">
        <v>0.08</v>
      </c>
      <c r="P2023" s="22">
        <v>-0.16</v>
      </c>
      <c r="Q2023" s="28">
        <f t="shared" si="62"/>
        <v>-0.08</v>
      </c>
      <c r="R2023" s="22">
        <v>2.2799999999999998</v>
      </c>
      <c r="S2023" s="20"/>
      <c r="T2023" s="28">
        <f t="shared" si="63"/>
        <v>2.2799999999999998</v>
      </c>
      <c r="U2023" s="20"/>
      <c r="W2023" s="135">
        <f t="array" ref="W2023">SUM(($D2023=W$25)*($G2023="CM")*($H2023:$P2023))</f>
        <v>0</v>
      </c>
      <c r="X2023" s="135">
        <f t="array" ref="X2023">SUM(($D2023=W$25)*($G2023&lt;&gt;"CM")*($H2023:$P2023))</f>
        <v>41.96</v>
      </c>
      <c r="AA2023" s="135">
        <f t="array" ref="AA2023">SUM(($D2023=AA$25)*($G2023="CM")*(H2023+I2023+J2023+K2023+L2023+N2023))</f>
        <v>0</v>
      </c>
      <c r="AB2023" s="135">
        <f t="array" ref="AB2023">SUM(($D2023=AA$25)*($G2023&lt;&gt;"CM")*(H2023+I2023+J2023+K2023+L2023+N2023))</f>
        <v>0</v>
      </c>
    </row>
    <row r="2024" spans="1:28" ht="15.75" thickBot="1" x14ac:dyDescent="0.3">
      <c r="A2024" s="18" t="s">
        <v>22</v>
      </c>
      <c r="B2024" s="18" t="s">
        <v>22</v>
      </c>
      <c r="C2024" s="18" t="s">
        <v>251</v>
      </c>
      <c r="D2024" s="27" t="s">
        <v>271</v>
      </c>
      <c r="E2024" s="18" t="s">
        <v>252</v>
      </c>
      <c r="F2024" s="19">
        <v>42828</v>
      </c>
      <c r="G2024" s="27" t="s">
        <v>273</v>
      </c>
      <c r="H2024" s="21"/>
      <c r="I2024" s="21"/>
      <c r="J2024" s="23">
        <v>1305.3</v>
      </c>
      <c r="K2024" s="21"/>
      <c r="L2024" s="21"/>
      <c r="M2024" s="21"/>
      <c r="N2024" s="21"/>
      <c r="O2024" s="23">
        <v>-22.5</v>
      </c>
      <c r="P2024" s="23">
        <v>-1.73</v>
      </c>
      <c r="Q2024" s="28">
        <f t="shared" ref="Q2024:Q2087" si="64">O2024+P2024</f>
        <v>-24.23</v>
      </c>
      <c r="R2024" s="23">
        <v>84.93</v>
      </c>
      <c r="S2024" s="21"/>
      <c r="T2024" s="28">
        <f t="shared" ref="T2024:T2087" si="65">R2024+S2024</f>
        <v>84.93</v>
      </c>
      <c r="U2024" s="21"/>
      <c r="W2024" s="135">
        <f t="array" ref="W2024">SUM(($D2024=W$25)*($G2024="CM")*($H2024:$P2024))</f>
        <v>1281.07</v>
      </c>
      <c r="X2024" s="135">
        <f t="array" ref="X2024">SUM(($D2024=W$25)*($G2024&lt;&gt;"CM")*($H2024:$P2024))</f>
        <v>0</v>
      </c>
      <c r="AA2024" s="135">
        <f t="array" ref="AA2024">SUM(($D2024=AA$25)*($G2024="CM")*(H2024+I2024+J2024+K2024+L2024+N2024))</f>
        <v>0</v>
      </c>
      <c r="AB2024" s="135">
        <f t="array" ref="AB2024">SUM(($D2024=AA$25)*($G2024&lt;&gt;"CM")*(H2024+I2024+J2024+K2024+L2024+N2024))</f>
        <v>0</v>
      </c>
    </row>
    <row r="2025" spans="1:28" ht="15.75" thickBot="1" x14ac:dyDescent="0.3">
      <c r="A2025" s="18" t="s">
        <v>22</v>
      </c>
      <c r="B2025" s="18" t="s">
        <v>22</v>
      </c>
      <c r="C2025" s="18" t="s">
        <v>251</v>
      </c>
      <c r="D2025" s="27" t="s">
        <v>271</v>
      </c>
      <c r="E2025" s="18" t="s">
        <v>252</v>
      </c>
      <c r="F2025" s="19">
        <v>42829</v>
      </c>
      <c r="G2025" s="27" t="s">
        <v>273</v>
      </c>
      <c r="H2025" s="20"/>
      <c r="I2025" s="20"/>
      <c r="J2025" s="22">
        <v>378.36</v>
      </c>
      <c r="K2025" s="20"/>
      <c r="L2025" s="20"/>
      <c r="M2025" s="20"/>
      <c r="N2025" s="20"/>
      <c r="O2025" s="22">
        <v>-6.52</v>
      </c>
      <c r="P2025" s="22">
        <v>-0.52</v>
      </c>
      <c r="Q2025" s="28">
        <f t="shared" si="64"/>
        <v>-7.0399999999999991</v>
      </c>
      <c r="R2025" s="22">
        <v>24.64</v>
      </c>
      <c r="S2025" s="20"/>
      <c r="T2025" s="28">
        <f t="shared" si="65"/>
        <v>24.64</v>
      </c>
      <c r="U2025" s="20"/>
      <c r="W2025" s="135">
        <f t="array" ref="W2025">SUM(($D2025=W$25)*($G2025="CM")*($H2025:$P2025))</f>
        <v>371.32000000000005</v>
      </c>
      <c r="X2025" s="135">
        <f t="array" ref="X2025">SUM(($D2025=W$25)*($G2025&lt;&gt;"CM")*($H2025:$P2025))</f>
        <v>0</v>
      </c>
      <c r="AA2025" s="135">
        <f t="array" ref="AA2025">SUM(($D2025=AA$25)*($G2025="CM")*(H2025+I2025+J2025+K2025+L2025+N2025))</f>
        <v>0</v>
      </c>
      <c r="AB2025" s="135">
        <f t="array" ref="AB2025">SUM(($D2025=AA$25)*($G2025&lt;&gt;"CM")*(H2025+I2025+J2025+K2025+L2025+N2025))</f>
        <v>0</v>
      </c>
    </row>
    <row r="2026" spans="1:28" ht="15.75" thickBot="1" x14ac:dyDescent="0.3">
      <c r="A2026" s="18" t="s">
        <v>22</v>
      </c>
      <c r="B2026" s="18" t="s">
        <v>22</v>
      </c>
      <c r="C2026" s="18" t="s">
        <v>251</v>
      </c>
      <c r="D2026" s="27" t="s">
        <v>271</v>
      </c>
      <c r="E2026" s="18" t="s">
        <v>252</v>
      </c>
      <c r="F2026" s="19">
        <v>42830</v>
      </c>
      <c r="G2026" s="27" t="s">
        <v>273</v>
      </c>
      <c r="H2026" s="21"/>
      <c r="I2026" s="21"/>
      <c r="J2026" s="23">
        <v>840.8</v>
      </c>
      <c r="K2026" s="21"/>
      <c r="L2026" s="21"/>
      <c r="M2026" s="21"/>
      <c r="N2026" s="21"/>
      <c r="O2026" s="23">
        <v>-15.36</v>
      </c>
      <c r="P2026" s="23">
        <v>-1.2</v>
      </c>
      <c r="Q2026" s="28">
        <f t="shared" si="64"/>
        <v>-16.559999999999999</v>
      </c>
      <c r="R2026" s="23">
        <v>54.64</v>
      </c>
      <c r="S2026" s="21"/>
      <c r="T2026" s="28">
        <f t="shared" si="65"/>
        <v>54.64</v>
      </c>
      <c r="U2026" s="21"/>
      <c r="W2026" s="135">
        <f t="array" ref="W2026">SUM(($D2026=W$25)*($G2026="CM")*($H2026:$P2026))</f>
        <v>824.2399999999999</v>
      </c>
      <c r="X2026" s="135">
        <f t="array" ref="X2026">SUM(($D2026=W$25)*($G2026&lt;&gt;"CM")*($H2026:$P2026))</f>
        <v>0</v>
      </c>
      <c r="AA2026" s="135">
        <f t="array" ref="AA2026">SUM(($D2026=AA$25)*($G2026="CM")*(H2026+I2026+J2026+K2026+L2026+N2026))</f>
        <v>0</v>
      </c>
      <c r="AB2026" s="135">
        <f t="array" ref="AB2026">SUM(($D2026=AA$25)*($G2026&lt;&gt;"CM")*(H2026+I2026+J2026+K2026+L2026+N2026))</f>
        <v>0</v>
      </c>
    </row>
    <row r="2027" spans="1:28" ht="15.75" thickBot="1" x14ac:dyDescent="0.3">
      <c r="A2027" s="18" t="s">
        <v>22</v>
      </c>
      <c r="B2027" s="18" t="s">
        <v>22</v>
      </c>
      <c r="C2027" s="18" t="s">
        <v>251</v>
      </c>
      <c r="D2027" s="27" t="s">
        <v>271</v>
      </c>
      <c r="E2027" s="18" t="s">
        <v>252</v>
      </c>
      <c r="F2027" s="19">
        <v>42831</v>
      </c>
      <c r="G2027" s="27" t="s">
        <v>273</v>
      </c>
      <c r="H2027" s="20"/>
      <c r="I2027" s="20"/>
      <c r="J2027" s="22">
        <v>1698.42</v>
      </c>
      <c r="K2027" s="20"/>
      <c r="L2027" s="20"/>
      <c r="M2027" s="20"/>
      <c r="N2027" s="20"/>
      <c r="O2027" s="22">
        <v>-28.88</v>
      </c>
      <c r="P2027" s="22">
        <v>-2.2599999999999998</v>
      </c>
      <c r="Q2027" s="28">
        <f t="shared" si="64"/>
        <v>-31.14</v>
      </c>
      <c r="R2027" s="22">
        <v>110.56</v>
      </c>
      <c r="S2027" s="20"/>
      <c r="T2027" s="28">
        <f t="shared" si="65"/>
        <v>110.56</v>
      </c>
      <c r="U2027" s="20"/>
      <c r="W2027" s="135">
        <f t="array" ref="W2027">SUM(($D2027=W$25)*($G2027="CM")*($H2027:$P2027))</f>
        <v>1667.28</v>
      </c>
      <c r="X2027" s="135">
        <f t="array" ref="X2027">SUM(($D2027=W$25)*($G2027&lt;&gt;"CM")*($H2027:$P2027))</f>
        <v>0</v>
      </c>
      <c r="AA2027" s="135">
        <f t="array" ref="AA2027">SUM(($D2027=AA$25)*($G2027="CM")*(H2027+I2027+J2027+K2027+L2027+N2027))</f>
        <v>0</v>
      </c>
      <c r="AB2027" s="135">
        <f t="array" ref="AB2027">SUM(($D2027=AA$25)*($G2027&lt;&gt;"CM")*(H2027+I2027+J2027+K2027+L2027+N2027))</f>
        <v>0</v>
      </c>
    </row>
    <row r="2028" spans="1:28" ht="15.75" thickBot="1" x14ac:dyDescent="0.3">
      <c r="A2028" s="18" t="s">
        <v>22</v>
      </c>
      <c r="B2028" s="18" t="s">
        <v>22</v>
      </c>
      <c r="C2028" s="18" t="s">
        <v>251</v>
      </c>
      <c r="D2028" s="27" t="s">
        <v>271</v>
      </c>
      <c r="E2028" s="18" t="s">
        <v>252</v>
      </c>
      <c r="F2028" s="19">
        <v>42832</v>
      </c>
      <c r="G2028" s="27" t="s">
        <v>273</v>
      </c>
      <c r="H2028" s="21"/>
      <c r="I2028" s="21"/>
      <c r="J2028" s="23">
        <v>1345.28</v>
      </c>
      <c r="K2028" s="21"/>
      <c r="L2028" s="21"/>
      <c r="M2028" s="21"/>
      <c r="N2028" s="21"/>
      <c r="O2028" s="23">
        <v>-22.79</v>
      </c>
      <c r="P2028" s="23">
        <v>-1.8</v>
      </c>
      <c r="Q2028" s="28">
        <f t="shared" si="64"/>
        <v>-24.59</v>
      </c>
      <c r="R2028" s="23">
        <v>87.58</v>
      </c>
      <c r="S2028" s="21"/>
      <c r="T2028" s="28">
        <f t="shared" si="65"/>
        <v>87.58</v>
      </c>
      <c r="U2028" s="21"/>
      <c r="W2028" s="135">
        <f t="array" ref="W2028">SUM(($D2028=W$25)*($G2028="CM")*($H2028:$P2028))</f>
        <v>1320.69</v>
      </c>
      <c r="X2028" s="135">
        <f t="array" ref="X2028">SUM(($D2028=W$25)*($G2028&lt;&gt;"CM")*($H2028:$P2028))</f>
        <v>0</v>
      </c>
      <c r="AA2028" s="135">
        <f t="array" ref="AA2028">SUM(($D2028=AA$25)*($G2028="CM")*(H2028+I2028+J2028+K2028+L2028+N2028))</f>
        <v>0</v>
      </c>
      <c r="AB2028" s="135">
        <f t="array" ref="AB2028">SUM(($D2028=AA$25)*($G2028&lt;&gt;"CM")*(H2028+I2028+J2028+K2028+L2028+N2028))</f>
        <v>0</v>
      </c>
    </row>
    <row r="2029" spans="1:28" ht="15.75" thickBot="1" x14ac:dyDescent="0.3">
      <c r="A2029" s="18" t="s">
        <v>22</v>
      </c>
      <c r="B2029" s="18" t="s">
        <v>22</v>
      </c>
      <c r="C2029" s="18" t="s">
        <v>251</v>
      </c>
      <c r="D2029" s="27" t="s">
        <v>271</v>
      </c>
      <c r="E2029" s="18" t="s">
        <v>252</v>
      </c>
      <c r="F2029" s="19">
        <v>42833</v>
      </c>
      <c r="G2029" s="27" t="s">
        <v>273</v>
      </c>
      <c r="H2029" s="20"/>
      <c r="I2029" s="20"/>
      <c r="J2029" s="22">
        <v>84.08</v>
      </c>
      <c r="K2029" s="20"/>
      <c r="L2029" s="20"/>
      <c r="M2029" s="20"/>
      <c r="N2029" s="20"/>
      <c r="O2029" s="22">
        <v>-1.42</v>
      </c>
      <c r="P2029" s="22">
        <v>-0.1</v>
      </c>
      <c r="Q2029" s="28">
        <f t="shared" si="64"/>
        <v>-1.52</v>
      </c>
      <c r="R2029" s="22">
        <v>5.48</v>
      </c>
      <c r="S2029" s="20"/>
      <c r="T2029" s="28">
        <f t="shared" si="65"/>
        <v>5.48</v>
      </c>
      <c r="U2029" s="20"/>
      <c r="W2029" s="135">
        <f t="array" ref="W2029">SUM(($D2029=W$25)*($G2029="CM")*($H2029:$P2029))</f>
        <v>82.56</v>
      </c>
      <c r="X2029" s="135">
        <f t="array" ref="X2029">SUM(($D2029=W$25)*($G2029&lt;&gt;"CM")*($H2029:$P2029))</f>
        <v>0</v>
      </c>
      <c r="AA2029" s="135">
        <f t="array" ref="AA2029">SUM(($D2029=AA$25)*($G2029="CM")*(H2029+I2029+J2029+K2029+L2029+N2029))</f>
        <v>0</v>
      </c>
      <c r="AB2029" s="135">
        <f t="array" ref="AB2029">SUM(($D2029=AA$25)*($G2029&lt;&gt;"CM")*(H2029+I2029+J2029+K2029+L2029+N2029))</f>
        <v>0</v>
      </c>
    </row>
    <row r="2030" spans="1:28" ht="15.75" thickBot="1" x14ac:dyDescent="0.3">
      <c r="A2030" s="18" t="s">
        <v>22</v>
      </c>
      <c r="B2030" s="18" t="s">
        <v>22</v>
      </c>
      <c r="C2030" s="18" t="s">
        <v>251</v>
      </c>
      <c r="D2030" s="27" t="s">
        <v>271</v>
      </c>
      <c r="E2030" s="18" t="s">
        <v>252</v>
      </c>
      <c r="F2030" s="19">
        <v>42834</v>
      </c>
      <c r="G2030" s="27" t="s">
        <v>273</v>
      </c>
      <c r="H2030" s="21"/>
      <c r="I2030" s="21"/>
      <c r="J2030" s="23">
        <v>4294.26</v>
      </c>
      <c r="K2030" s="21"/>
      <c r="L2030" s="21"/>
      <c r="M2030" s="21"/>
      <c r="N2030" s="21"/>
      <c r="O2030" s="23">
        <v>-72.209999999999994</v>
      </c>
      <c r="P2030" s="23">
        <v>-5.52</v>
      </c>
      <c r="Q2030" s="28">
        <f t="shared" si="64"/>
        <v>-77.72999999999999</v>
      </c>
      <c r="R2030" s="23">
        <v>279.57</v>
      </c>
      <c r="S2030" s="21"/>
      <c r="T2030" s="28">
        <f t="shared" si="65"/>
        <v>279.57</v>
      </c>
      <c r="U2030" s="21"/>
      <c r="W2030" s="135">
        <f t="array" ref="W2030">SUM(($D2030=W$25)*($G2030="CM")*($H2030:$P2030))</f>
        <v>4216.53</v>
      </c>
      <c r="X2030" s="135">
        <f t="array" ref="X2030">SUM(($D2030=W$25)*($G2030&lt;&gt;"CM")*($H2030:$P2030))</f>
        <v>0</v>
      </c>
      <c r="AA2030" s="135">
        <f t="array" ref="AA2030">SUM(($D2030=AA$25)*($G2030="CM")*(H2030+I2030+J2030+K2030+L2030+N2030))</f>
        <v>0</v>
      </c>
      <c r="AB2030" s="135">
        <f t="array" ref="AB2030">SUM(($D2030=AA$25)*($G2030&lt;&gt;"CM")*(H2030+I2030+J2030+K2030+L2030+N2030))</f>
        <v>0</v>
      </c>
    </row>
    <row r="2031" spans="1:28" ht="15.75" thickBot="1" x14ac:dyDescent="0.3">
      <c r="A2031" s="18" t="s">
        <v>22</v>
      </c>
      <c r="B2031" s="18" t="s">
        <v>22</v>
      </c>
      <c r="C2031" s="18" t="s">
        <v>251</v>
      </c>
      <c r="D2031" s="27" t="s">
        <v>271</v>
      </c>
      <c r="E2031" s="18" t="s">
        <v>252</v>
      </c>
      <c r="F2031" s="19">
        <v>42835</v>
      </c>
      <c r="G2031" s="27" t="s">
        <v>273</v>
      </c>
      <c r="H2031" s="20"/>
      <c r="I2031" s="20"/>
      <c r="J2031" s="22">
        <v>84.08</v>
      </c>
      <c r="K2031" s="20"/>
      <c r="L2031" s="20"/>
      <c r="M2031" s="20"/>
      <c r="N2031" s="20"/>
      <c r="O2031" s="22">
        <v>-1.5</v>
      </c>
      <c r="P2031" s="22">
        <v>-0.12</v>
      </c>
      <c r="Q2031" s="28">
        <f t="shared" si="64"/>
        <v>-1.62</v>
      </c>
      <c r="R2031" s="22">
        <v>5.46</v>
      </c>
      <c r="S2031" s="20"/>
      <c r="T2031" s="28">
        <f t="shared" si="65"/>
        <v>5.46</v>
      </c>
      <c r="U2031" s="20"/>
      <c r="W2031" s="135">
        <f t="array" ref="W2031">SUM(($D2031=W$25)*($G2031="CM")*($H2031:$P2031))</f>
        <v>82.46</v>
      </c>
      <c r="X2031" s="135">
        <f t="array" ref="X2031">SUM(($D2031=W$25)*($G2031&lt;&gt;"CM")*($H2031:$P2031))</f>
        <v>0</v>
      </c>
      <c r="AA2031" s="135">
        <f t="array" ref="AA2031">SUM(($D2031=AA$25)*($G2031="CM")*(H2031+I2031+J2031+K2031+L2031+N2031))</f>
        <v>0</v>
      </c>
      <c r="AB2031" s="135">
        <f t="array" ref="AB2031">SUM(($D2031=AA$25)*($G2031&lt;&gt;"CM")*(H2031+I2031+J2031+K2031+L2031+N2031))</f>
        <v>0</v>
      </c>
    </row>
    <row r="2032" spans="1:28" ht="15.75" thickBot="1" x14ac:dyDescent="0.3">
      <c r="A2032" s="18" t="s">
        <v>22</v>
      </c>
      <c r="B2032" s="18" t="s">
        <v>22</v>
      </c>
      <c r="C2032" s="18" t="s">
        <v>251</v>
      </c>
      <c r="D2032" s="27" t="s">
        <v>271</v>
      </c>
      <c r="E2032" s="18" t="s">
        <v>252</v>
      </c>
      <c r="F2032" s="19">
        <v>42836</v>
      </c>
      <c r="G2032" s="27" t="s">
        <v>273</v>
      </c>
      <c r="H2032" s="21"/>
      <c r="I2032" s="21"/>
      <c r="J2032" s="23">
        <v>1345.28</v>
      </c>
      <c r="K2032" s="21"/>
      <c r="L2032" s="21"/>
      <c r="M2032" s="21"/>
      <c r="N2032" s="21"/>
      <c r="O2032" s="23">
        <v>-22.33</v>
      </c>
      <c r="P2032" s="23">
        <v>-1.7</v>
      </c>
      <c r="Q2032" s="28">
        <f t="shared" si="64"/>
        <v>-24.029999999999998</v>
      </c>
      <c r="R2032" s="23">
        <v>87.61</v>
      </c>
      <c r="S2032" s="21"/>
      <c r="T2032" s="28">
        <f t="shared" si="65"/>
        <v>87.61</v>
      </c>
      <c r="U2032" s="21"/>
      <c r="W2032" s="135">
        <f t="array" ref="W2032">SUM(($D2032=W$25)*($G2032="CM")*($H2032:$P2032))</f>
        <v>1321.25</v>
      </c>
      <c r="X2032" s="135">
        <f t="array" ref="X2032">SUM(($D2032=W$25)*($G2032&lt;&gt;"CM")*($H2032:$P2032))</f>
        <v>0</v>
      </c>
      <c r="AA2032" s="135">
        <f t="array" ref="AA2032">SUM(($D2032=AA$25)*($G2032="CM")*(H2032+I2032+J2032+K2032+L2032+N2032))</f>
        <v>0</v>
      </c>
      <c r="AB2032" s="135">
        <f t="array" ref="AB2032">SUM(($D2032=AA$25)*($G2032&lt;&gt;"CM")*(H2032+I2032+J2032+K2032+L2032+N2032))</f>
        <v>0</v>
      </c>
    </row>
    <row r="2033" spans="1:28" ht="15.75" thickBot="1" x14ac:dyDescent="0.3">
      <c r="A2033" s="18" t="s">
        <v>22</v>
      </c>
      <c r="B2033" s="18" t="s">
        <v>22</v>
      </c>
      <c r="C2033" s="18" t="s">
        <v>251</v>
      </c>
      <c r="D2033" s="27" t="s">
        <v>271</v>
      </c>
      <c r="E2033" s="18" t="s">
        <v>252</v>
      </c>
      <c r="F2033" s="19">
        <v>42837</v>
      </c>
      <c r="G2033" s="27" t="s">
        <v>273</v>
      </c>
      <c r="H2033" s="20"/>
      <c r="I2033" s="20"/>
      <c r="J2033" s="22">
        <v>126.12</v>
      </c>
      <c r="K2033" s="20"/>
      <c r="L2033" s="20"/>
      <c r="M2033" s="20"/>
      <c r="N2033" s="20"/>
      <c r="O2033" s="22">
        <v>-2.09</v>
      </c>
      <c r="P2033" s="22">
        <v>-0.16</v>
      </c>
      <c r="Q2033" s="28">
        <f t="shared" si="64"/>
        <v>-2.25</v>
      </c>
      <c r="R2033" s="22">
        <v>8.2100000000000009</v>
      </c>
      <c r="S2033" s="20"/>
      <c r="T2033" s="28">
        <f t="shared" si="65"/>
        <v>8.2100000000000009</v>
      </c>
      <c r="U2033" s="20"/>
      <c r="W2033" s="135">
        <f t="array" ref="W2033">SUM(($D2033=W$25)*($G2033="CM")*($H2033:$P2033))</f>
        <v>123.87</v>
      </c>
      <c r="X2033" s="135">
        <f t="array" ref="X2033">SUM(($D2033=W$25)*($G2033&lt;&gt;"CM")*($H2033:$P2033))</f>
        <v>0</v>
      </c>
      <c r="AA2033" s="135">
        <f t="array" ref="AA2033">SUM(($D2033=AA$25)*($G2033="CM")*(H2033+I2033+J2033+K2033+L2033+N2033))</f>
        <v>0</v>
      </c>
      <c r="AB2033" s="135">
        <f t="array" ref="AB2033">SUM(($D2033=AA$25)*($G2033&lt;&gt;"CM")*(H2033+I2033+J2033+K2033+L2033+N2033))</f>
        <v>0</v>
      </c>
    </row>
    <row r="2034" spans="1:28" ht="15.75" thickBot="1" x14ac:dyDescent="0.3">
      <c r="A2034" s="18" t="s">
        <v>22</v>
      </c>
      <c r="B2034" s="18" t="s">
        <v>22</v>
      </c>
      <c r="C2034" s="18" t="s">
        <v>251</v>
      </c>
      <c r="D2034" s="27" t="s">
        <v>271</v>
      </c>
      <c r="E2034" s="18" t="s">
        <v>252</v>
      </c>
      <c r="F2034" s="19">
        <v>42838</v>
      </c>
      <c r="G2034" s="27" t="s">
        <v>273</v>
      </c>
      <c r="H2034" s="21"/>
      <c r="I2034" s="21"/>
      <c r="J2034" s="23">
        <v>1272.52</v>
      </c>
      <c r="K2034" s="21"/>
      <c r="L2034" s="21"/>
      <c r="M2034" s="21"/>
      <c r="N2034" s="21"/>
      <c r="O2034" s="23">
        <v>-20.77</v>
      </c>
      <c r="P2034" s="23">
        <v>-1.6</v>
      </c>
      <c r="Q2034" s="28">
        <f t="shared" si="64"/>
        <v>-22.37</v>
      </c>
      <c r="R2034" s="23">
        <v>82.89</v>
      </c>
      <c r="S2034" s="21"/>
      <c r="T2034" s="28">
        <f t="shared" si="65"/>
        <v>82.89</v>
      </c>
      <c r="U2034" s="21"/>
      <c r="W2034" s="135">
        <f t="array" ref="W2034">SUM(($D2034=W$25)*($G2034="CM")*($H2034:$P2034))</f>
        <v>1250.1500000000001</v>
      </c>
      <c r="X2034" s="135">
        <f t="array" ref="X2034">SUM(($D2034=W$25)*($G2034&lt;&gt;"CM")*($H2034:$P2034))</f>
        <v>0</v>
      </c>
      <c r="AA2034" s="135">
        <f t="array" ref="AA2034">SUM(($D2034=AA$25)*($G2034="CM")*(H2034+I2034+J2034+K2034+L2034+N2034))</f>
        <v>0</v>
      </c>
      <c r="AB2034" s="135">
        <f t="array" ref="AB2034">SUM(($D2034=AA$25)*($G2034&lt;&gt;"CM")*(H2034+I2034+J2034+K2034+L2034+N2034))</f>
        <v>0</v>
      </c>
    </row>
    <row r="2035" spans="1:28" ht="15.75" thickBot="1" x14ac:dyDescent="0.3">
      <c r="A2035" s="18" t="s">
        <v>22</v>
      </c>
      <c r="B2035" s="18" t="s">
        <v>22</v>
      </c>
      <c r="C2035" s="18" t="s">
        <v>251</v>
      </c>
      <c r="D2035" s="27" t="s">
        <v>271</v>
      </c>
      <c r="E2035" s="18" t="s">
        <v>252</v>
      </c>
      <c r="F2035" s="19">
        <v>42840</v>
      </c>
      <c r="G2035" s="27" t="s">
        <v>273</v>
      </c>
      <c r="H2035" s="20"/>
      <c r="I2035" s="20"/>
      <c r="J2035" s="22">
        <v>294.27999999999997</v>
      </c>
      <c r="K2035" s="20"/>
      <c r="L2035" s="20"/>
      <c r="M2035" s="20"/>
      <c r="N2035" s="20"/>
      <c r="O2035" s="22">
        <v>-5.29</v>
      </c>
      <c r="P2035" s="22">
        <v>-0.4</v>
      </c>
      <c r="Q2035" s="28">
        <f t="shared" si="64"/>
        <v>-5.69</v>
      </c>
      <c r="R2035" s="22">
        <v>19.13</v>
      </c>
      <c r="S2035" s="20"/>
      <c r="T2035" s="28">
        <f t="shared" si="65"/>
        <v>19.13</v>
      </c>
      <c r="U2035" s="20"/>
      <c r="W2035" s="135">
        <f t="array" ref="W2035">SUM(($D2035=W$25)*($G2035="CM")*($H2035:$P2035))</f>
        <v>288.58999999999997</v>
      </c>
      <c r="X2035" s="135">
        <f t="array" ref="X2035">SUM(($D2035=W$25)*($G2035&lt;&gt;"CM")*($H2035:$P2035))</f>
        <v>0</v>
      </c>
      <c r="AA2035" s="135">
        <f t="array" ref="AA2035">SUM(($D2035=AA$25)*($G2035="CM")*(H2035+I2035+J2035+K2035+L2035+N2035))</f>
        <v>0</v>
      </c>
      <c r="AB2035" s="135">
        <f t="array" ref="AB2035">SUM(($D2035=AA$25)*($G2035&lt;&gt;"CM")*(H2035+I2035+J2035+K2035+L2035+N2035))</f>
        <v>0</v>
      </c>
    </row>
    <row r="2036" spans="1:28" ht="15.75" thickBot="1" x14ac:dyDescent="0.3">
      <c r="A2036" s="18" t="s">
        <v>22</v>
      </c>
      <c r="B2036" s="18" t="s">
        <v>22</v>
      </c>
      <c r="C2036" s="18" t="s">
        <v>251</v>
      </c>
      <c r="D2036" s="27" t="s">
        <v>271</v>
      </c>
      <c r="E2036" s="18" t="s">
        <v>252</v>
      </c>
      <c r="F2036" s="19">
        <v>42841</v>
      </c>
      <c r="G2036" s="27" t="s">
        <v>273</v>
      </c>
      <c r="H2036" s="21"/>
      <c r="I2036" s="21"/>
      <c r="J2036" s="23">
        <v>672.64</v>
      </c>
      <c r="K2036" s="21"/>
      <c r="L2036" s="21"/>
      <c r="M2036" s="21"/>
      <c r="N2036" s="21"/>
      <c r="O2036" s="23">
        <v>-11.24</v>
      </c>
      <c r="P2036" s="23">
        <v>-0.86</v>
      </c>
      <c r="Q2036" s="28">
        <f t="shared" si="64"/>
        <v>-12.1</v>
      </c>
      <c r="R2036" s="23">
        <v>43.8</v>
      </c>
      <c r="S2036" s="21"/>
      <c r="T2036" s="28">
        <f t="shared" si="65"/>
        <v>43.8</v>
      </c>
      <c r="U2036" s="21"/>
      <c r="W2036" s="135">
        <f t="array" ref="W2036">SUM(($D2036=W$25)*($G2036="CM")*($H2036:$P2036))</f>
        <v>660.54</v>
      </c>
      <c r="X2036" s="135">
        <f t="array" ref="X2036">SUM(($D2036=W$25)*($G2036&lt;&gt;"CM")*($H2036:$P2036))</f>
        <v>0</v>
      </c>
      <c r="AA2036" s="135">
        <f t="array" ref="AA2036">SUM(($D2036=AA$25)*($G2036="CM")*(H2036+I2036+J2036+K2036+L2036+N2036))</f>
        <v>0</v>
      </c>
      <c r="AB2036" s="135">
        <f t="array" ref="AB2036">SUM(($D2036=AA$25)*($G2036&lt;&gt;"CM")*(H2036+I2036+J2036+K2036+L2036+N2036))</f>
        <v>0</v>
      </c>
    </row>
    <row r="2037" spans="1:28" ht="15.75" thickBot="1" x14ac:dyDescent="0.3">
      <c r="A2037" s="18" t="s">
        <v>22</v>
      </c>
      <c r="B2037" s="18" t="s">
        <v>22</v>
      </c>
      <c r="C2037" s="18" t="s">
        <v>251</v>
      </c>
      <c r="D2037" s="27" t="s">
        <v>271</v>
      </c>
      <c r="E2037" s="18" t="s">
        <v>252</v>
      </c>
      <c r="F2037" s="19">
        <v>42842</v>
      </c>
      <c r="G2037" s="27" t="s">
        <v>273</v>
      </c>
      <c r="H2037" s="20"/>
      <c r="I2037" s="20"/>
      <c r="J2037" s="22">
        <v>1323.1</v>
      </c>
      <c r="K2037" s="20"/>
      <c r="L2037" s="20"/>
      <c r="M2037" s="20"/>
      <c r="N2037" s="20"/>
      <c r="O2037" s="22">
        <v>-20.27</v>
      </c>
      <c r="P2037" s="22">
        <v>-1.56</v>
      </c>
      <c r="Q2037" s="28">
        <f t="shared" si="64"/>
        <v>-21.83</v>
      </c>
      <c r="R2037" s="22">
        <v>86.27</v>
      </c>
      <c r="S2037" s="20"/>
      <c r="T2037" s="28">
        <f t="shared" si="65"/>
        <v>86.27</v>
      </c>
      <c r="U2037" s="20"/>
      <c r="W2037" s="135">
        <f t="array" ref="W2037">SUM(($D2037=W$25)*($G2037="CM")*($H2037:$P2037))</f>
        <v>1301.27</v>
      </c>
      <c r="X2037" s="135">
        <f t="array" ref="X2037">SUM(($D2037=W$25)*($G2037&lt;&gt;"CM")*($H2037:$P2037))</f>
        <v>0</v>
      </c>
      <c r="AA2037" s="135">
        <f t="array" ref="AA2037">SUM(($D2037=AA$25)*($G2037="CM")*(H2037+I2037+J2037+K2037+L2037+N2037))</f>
        <v>0</v>
      </c>
      <c r="AB2037" s="135">
        <f t="array" ref="AB2037">SUM(($D2037=AA$25)*($G2037&lt;&gt;"CM")*(H2037+I2037+J2037+K2037+L2037+N2037))</f>
        <v>0</v>
      </c>
    </row>
    <row r="2038" spans="1:28" ht="15.75" thickBot="1" x14ac:dyDescent="0.3">
      <c r="A2038" s="18" t="s">
        <v>22</v>
      </c>
      <c r="B2038" s="18" t="s">
        <v>22</v>
      </c>
      <c r="C2038" s="18" t="s">
        <v>251</v>
      </c>
      <c r="D2038" s="27" t="s">
        <v>271</v>
      </c>
      <c r="E2038" s="18" t="s">
        <v>252</v>
      </c>
      <c r="F2038" s="19">
        <v>42843</v>
      </c>
      <c r="G2038" s="27" t="s">
        <v>273</v>
      </c>
      <c r="H2038" s="21"/>
      <c r="I2038" s="21"/>
      <c r="J2038" s="23">
        <v>170.22</v>
      </c>
      <c r="K2038" s="21"/>
      <c r="L2038" s="21"/>
      <c r="M2038" s="21"/>
      <c r="N2038" s="21"/>
      <c r="O2038" s="23">
        <v>-2.79</v>
      </c>
      <c r="P2038" s="23">
        <v>-0.21</v>
      </c>
      <c r="Q2038" s="28">
        <f t="shared" si="64"/>
        <v>-3</v>
      </c>
      <c r="R2038" s="23">
        <v>11.09</v>
      </c>
      <c r="S2038" s="21"/>
      <c r="T2038" s="28">
        <f t="shared" si="65"/>
        <v>11.09</v>
      </c>
      <c r="U2038" s="21"/>
      <c r="W2038" s="135">
        <f t="array" ref="W2038">SUM(($D2038=W$25)*($G2038="CM")*($H2038:$P2038))</f>
        <v>167.22</v>
      </c>
      <c r="X2038" s="135">
        <f t="array" ref="X2038">SUM(($D2038=W$25)*($G2038&lt;&gt;"CM")*($H2038:$P2038))</f>
        <v>0</v>
      </c>
      <c r="AA2038" s="135">
        <f t="array" ref="AA2038">SUM(($D2038=AA$25)*($G2038="CM")*(H2038+I2038+J2038+K2038+L2038+N2038))</f>
        <v>0</v>
      </c>
      <c r="AB2038" s="135">
        <f t="array" ref="AB2038">SUM(($D2038=AA$25)*($G2038&lt;&gt;"CM")*(H2038+I2038+J2038+K2038+L2038+N2038))</f>
        <v>0</v>
      </c>
    </row>
    <row r="2039" spans="1:28" ht="15.75" thickBot="1" x14ac:dyDescent="0.3">
      <c r="A2039" s="18" t="s">
        <v>22</v>
      </c>
      <c r="B2039" s="18" t="s">
        <v>22</v>
      </c>
      <c r="C2039" s="18" t="s">
        <v>251</v>
      </c>
      <c r="D2039" s="27" t="s">
        <v>271</v>
      </c>
      <c r="E2039" s="18" t="s">
        <v>252</v>
      </c>
      <c r="F2039" s="19">
        <v>42844</v>
      </c>
      <c r="G2039" s="27" t="s">
        <v>273</v>
      </c>
      <c r="H2039" s="20"/>
      <c r="I2039" s="20"/>
      <c r="J2039" s="22">
        <v>4241.75</v>
      </c>
      <c r="K2039" s="20"/>
      <c r="L2039" s="20"/>
      <c r="M2039" s="20"/>
      <c r="N2039" s="20"/>
      <c r="O2039" s="22">
        <v>-74.23</v>
      </c>
      <c r="P2039" s="22">
        <v>-5.76</v>
      </c>
      <c r="Q2039" s="28">
        <f t="shared" si="64"/>
        <v>-79.990000000000009</v>
      </c>
      <c r="R2039" s="22">
        <v>275.89999999999998</v>
      </c>
      <c r="S2039" s="20"/>
      <c r="T2039" s="28">
        <f t="shared" si="65"/>
        <v>275.89999999999998</v>
      </c>
      <c r="U2039" s="20"/>
      <c r="W2039" s="135">
        <f t="array" ref="W2039">SUM(($D2039=W$25)*($G2039="CM")*($H2039:$P2039))</f>
        <v>4161.76</v>
      </c>
      <c r="X2039" s="135">
        <f t="array" ref="X2039">SUM(($D2039=W$25)*($G2039&lt;&gt;"CM")*($H2039:$P2039))</f>
        <v>0</v>
      </c>
      <c r="AA2039" s="135">
        <f t="array" ref="AA2039">SUM(($D2039=AA$25)*($G2039="CM")*(H2039+I2039+J2039+K2039+L2039+N2039))</f>
        <v>0</v>
      </c>
      <c r="AB2039" s="135">
        <f t="array" ref="AB2039">SUM(($D2039=AA$25)*($G2039&lt;&gt;"CM")*(H2039+I2039+J2039+K2039+L2039+N2039))</f>
        <v>0</v>
      </c>
    </row>
    <row r="2040" spans="1:28" ht="15.75" thickBot="1" x14ac:dyDescent="0.3">
      <c r="A2040" s="18" t="s">
        <v>22</v>
      </c>
      <c r="B2040" s="18" t="s">
        <v>22</v>
      </c>
      <c r="C2040" s="18" t="s">
        <v>251</v>
      </c>
      <c r="D2040" s="27" t="s">
        <v>271</v>
      </c>
      <c r="E2040" s="18" t="s">
        <v>252</v>
      </c>
      <c r="F2040" s="19">
        <v>42845</v>
      </c>
      <c r="G2040" s="27" t="s">
        <v>273</v>
      </c>
      <c r="H2040" s="21"/>
      <c r="I2040" s="21"/>
      <c r="J2040" s="23">
        <v>1095.0999999999999</v>
      </c>
      <c r="K2040" s="21"/>
      <c r="L2040" s="21"/>
      <c r="M2040" s="21"/>
      <c r="N2040" s="21"/>
      <c r="O2040" s="23">
        <v>-19.13</v>
      </c>
      <c r="P2040" s="23">
        <v>-1.48</v>
      </c>
      <c r="Q2040" s="28">
        <f t="shared" si="64"/>
        <v>-20.61</v>
      </c>
      <c r="R2040" s="23">
        <v>71.23</v>
      </c>
      <c r="S2040" s="21"/>
      <c r="T2040" s="28">
        <f t="shared" si="65"/>
        <v>71.23</v>
      </c>
      <c r="U2040" s="21"/>
      <c r="W2040" s="135">
        <f t="array" ref="W2040">SUM(($D2040=W$25)*($G2040="CM")*($H2040:$P2040))</f>
        <v>1074.4899999999998</v>
      </c>
      <c r="X2040" s="135">
        <f t="array" ref="X2040">SUM(($D2040=W$25)*($G2040&lt;&gt;"CM")*($H2040:$P2040))</f>
        <v>0</v>
      </c>
      <c r="AA2040" s="135">
        <f t="array" ref="AA2040">SUM(($D2040=AA$25)*($G2040="CM")*(H2040+I2040+J2040+K2040+L2040+N2040))</f>
        <v>0</v>
      </c>
      <c r="AB2040" s="135">
        <f t="array" ref="AB2040">SUM(($D2040=AA$25)*($G2040&lt;&gt;"CM")*(H2040+I2040+J2040+K2040+L2040+N2040))</f>
        <v>0</v>
      </c>
    </row>
    <row r="2041" spans="1:28" ht="15.75" thickBot="1" x14ac:dyDescent="0.3">
      <c r="A2041" s="18" t="s">
        <v>22</v>
      </c>
      <c r="B2041" s="18" t="s">
        <v>22</v>
      </c>
      <c r="C2041" s="18" t="s">
        <v>251</v>
      </c>
      <c r="D2041" s="27" t="s">
        <v>271</v>
      </c>
      <c r="E2041" s="18" t="s">
        <v>252</v>
      </c>
      <c r="F2041" s="19">
        <v>42854</v>
      </c>
      <c r="G2041" s="27" t="s">
        <v>273</v>
      </c>
      <c r="H2041" s="20"/>
      <c r="I2041" s="20"/>
      <c r="J2041" s="22">
        <v>1725.7</v>
      </c>
      <c r="K2041" s="20"/>
      <c r="L2041" s="20"/>
      <c r="M2041" s="20"/>
      <c r="N2041" s="20"/>
      <c r="O2041" s="22">
        <v>-26.81</v>
      </c>
      <c r="P2041" s="22">
        <v>-2.06</v>
      </c>
      <c r="Q2041" s="28">
        <f t="shared" si="64"/>
        <v>-28.869999999999997</v>
      </c>
      <c r="R2041" s="22">
        <v>112.5</v>
      </c>
      <c r="S2041" s="20"/>
      <c r="T2041" s="28">
        <f t="shared" si="65"/>
        <v>112.5</v>
      </c>
      <c r="U2041" s="20"/>
      <c r="W2041" s="135">
        <f t="array" ref="W2041">SUM(($D2041=W$25)*($G2041="CM")*($H2041:$P2041))</f>
        <v>1696.8300000000002</v>
      </c>
      <c r="X2041" s="135">
        <f t="array" ref="X2041">SUM(($D2041=W$25)*($G2041&lt;&gt;"CM")*($H2041:$P2041))</f>
        <v>0</v>
      </c>
      <c r="AA2041" s="135">
        <f t="array" ref="AA2041">SUM(($D2041=AA$25)*($G2041="CM")*(H2041+I2041+J2041+K2041+L2041+N2041))</f>
        <v>0</v>
      </c>
      <c r="AB2041" s="135">
        <f t="array" ref="AB2041">SUM(($D2041=AA$25)*($G2041&lt;&gt;"CM")*(H2041+I2041+J2041+K2041+L2041+N2041))</f>
        <v>0</v>
      </c>
    </row>
    <row r="2042" spans="1:28" ht="15.75" thickBot="1" x14ac:dyDescent="0.3">
      <c r="A2042" s="18" t="s">
        <v>22</v>
      </c>
      <c r="B2042" s="18" t="s">
        <v>22</v>
      </c>
      <c r="C2042" s="18" t="s">
        <v>251</v>
      </c>
      <c r="D2042" s="27" t="s">
        <v>271</v>
      </c>
      <c r="E2042" s="18" t="s">
        <v>252</v>
      </c>
      <c r="F2042" s="19">
        <v>42855</v>
      </c>
      <c r="G2042" s="27" t="s">
        <v>273</v>
      </c>
      <c r="H2042" s="21"/>
      <c r="I2042" s="21"/>
      <c r="J2042" s="23">
        <v>1765.68</v>
      </c>
      <c r="K2042" s="21"/>
      <c r="L2042" s="21"/>
      <c r="M2042" s="21"/>
      <c r="N2042" s="21"/>
      <c r="O2042" s="23">
        <v>-27.52</v>
      </c>
      <c r="P2042" s="23">
        <v>-2.12</v>
      </c>
      <c r="Q2042" s="28">
        <f t="shared" si="64"/>
        <v>-29.64</v>
      </c>
      <c r="R2042" s="23">
        <v>115.09</v>
      </c>
      <c r="S2042" s="21"/>
      <c r="T2042" s="28">
        <f t="shared" si="65"/>
        <v>115.09</v>
      </c>
      <c r="U2042" s="21"/>
      <c r="W2042" s="135">
        <f t="array" ref="W2042">SUM(($D2042=W$25)*($G2042="CM")*($H2042:$P2042))</f>
        <v>1736.0400000000002</v>
      </c>
      <c r="X2042" s="135">
        <f t="array" ref="X2042">SUM(($D2042=W$25)*($G2042&lt;&gt;"CM")*($H2042:$P2042))</f>
        <v>0</v>
      </c>
      <c r="AA2042" s="135">
        <f t="array" ref="AA2042">SUM(($D2042=AA$25)*($G2042="CM")*(H2042+I2042+J2042+K2042+L2042+N2042))</f>
        <v>0</v>
      </c>
      <c r="AB2042" s="135">
        <f t="array" ref="AB2042">SUM(($D2042=AA$25)*($G2042&lt;&gt;"CM")*(H2042+I2042+J2042+K2042+L2042+N2042))</f>
        <v>0</v>
      </c>
    </row>
    <row r="2043" spans="1:28" ht="15.75" thickBot="1" x14ac:dyDescent="0.3">
      <c r="A2043" s="18" t="s">
        <v>22</v>
      </c>
      <c r="B2043" s="18" t="s">
        <v>22</v>
      </c>
      <c r="C2043" s="18" t="s">
        <v>253</v>
      </c>
      <c r="D2043" s="27" t="s">
        <v>271</v>
      </c>
      <c r="E2043" s="18" t="s">
        <v>254</v>
      </c>
      <c r="F2043" s="19">
        <v>42825</v>
      </c>
      <c r="G2043" s="27" t="s">
        <v>274</v>
      </c>
      <c r="H2043" s="20"/>
      <c r="I2043" s="20"/>
      <c r="J2043" s="22">
        <v>90.46</v>
      </c>
      <c r="K2043" s="20"/>
      <c r="L2043" s="20"/>
      <c r="M2043" s="20"/>
      <c r="N2043" s="20"/>
      <c r="O2043" s="22">
        <v>0.16</v>
      </c>
      <c r="P2043" s="22">
        <v>-0.32</v>
      </c>
      <c r="Q2043" s="28">
        <f t="shared" si="64"/>
        <v>-0.16</v>
      </c>
      <c r="R2043" s="22">
        <v>4.91</v>
      </c>
      <c r="S2043" s="20"/>
      <c r="T2043" s="28">
        <f t="shared" si="65"/>
        <v>4.91</v>
      </c>
      <c r="U2043" s="20"/>
      <c r="W2043" s="135">
        <f t="array" ref="W2043">SUM(($D2043=W$25)*($G2043="CM")*($H2043:$P2043))</f>
        <v>0</v>
      </c>
      <c r="X2043" s="135">
        <f t="array" ref="X2043">SUM(($D2043=W$25)*($G2043&lt;&gt;"CM")*($H2043:$P2043))</f>
        <v>90.3</v>
      </c>
      <c r="AA2043" s="135">
        <f t="array" ref="AA2043">SUM(($D2043=AA$25)*($G2043="CM")*(H2043+I2043+J2043+K2043+L2043+N2043))</f>
        <v>0</v>
      </c>
      <c r="AB2043" s="135">
        <f t="array" ref="AB2043">SUM(($D2043=AA$25)*($G2043&lt;&gt;"CM")*(H2043+I2043+J2043+K2043+L2043+N2043))</f>
        <v>0</v>
      </c>
    </row>
    <row r="2044" spans="1:28" ht="15.75" thickBot="1" x14ac:dyDescent="0.3">
      <c r="A2044" s="18" t="s">
        <v>22</v>
      </c>
      <c r="B2044" s="18" t="s">
        <v>22</v>
      </c>
      <c r="C2044" s="18" t="s">
        <v>253</v>
      </c>
      <c r="D2044" s="27" t="s">
        <v>271</v>
      </c>
      <c r="E2044" s="18" t="s">
        <v>254</v>
      </c>
      <c r="F2044" s="19">
        <v>42830</v>
      </c>
      <c r="G2044" s="27" t="s">
        <v>273</v>
      </c>
      <c r="H2044" s="21"/>
      <c r="I2044" s="21"/>
      <c r="J2044" s="23">
        <v>135.69</v>
      </c>
      <c r="K2044" s="21"/>
      <c r="L2044" s="21"/>
      <c r="M2044" s="21"/>
      <c r="N2044" s="21"/>
      <c r="O2044" s="23">
        <v>-2.2999999999999998</v>
      </c>
      <c r="P2044" s="23">
        <v>-0.18</v>
      </c>
      <c r="Q2044" s="28">
        <f t="shared" si="64"/>
        <v>-2.48</v>
      </c>
      <c r="R2044" s="23">
        <v>8.83</v>
      </c>
      <c r="S2044" s="21"/>
      <c r="T2044" s="28">
        <f t="shared" si="65"/>
        <v>8.83</v>
      </c>
      <c r="U2044" s="21"/>
      <c r="W2044" s="135">
        <f t="array" ref="W2044">SUM(($D2044=W$25)*($G2044="CM")*($H2044:$P2044))</f>
        <v>133.20999999999998</v>
      </c>
      <c r="X2044" s="135">
        <f t="array" ref="X2044">SUM(($D2044=W$25)*($G2044&lt;&gt;"CM")*($H2044:$P2044))</f>
        <v>0</v>
      </c>
      <c r="AA2044" s="135">
        <f t="array" ref="AA2044">SUM(($D2044=AA$25)*($G2044="CM")*(H2044+I2044+J2044+K2044+L2044+N2044))</f>
        <v>0</v>
      </c>
      <c r="AB2044" s="135">
        <f t="array" ref="AB2044">SUM(($D2044=AA$25)*($G2044&lt;&gt;"CM")*(H2044+I2044+J2044+K2044+L2044+N2044))</f>
        <v>0</v>
      </c>
    </row>
    <row r="2045" spans="1:28" ht="15.75" thickBot="1" x14ac:dyDescent="0.3">
      <c r="A2045" s="18" t="s">
        <v>22</v>
      </c>
      <c r="B2045" s="18" t="s">
        <v>22</v>
      </c>
      <c r="C2045" s="18" t="s">
        <v>253</v>
      </c>
      <c r="D2045" s="27" t="s">
        <v>271</v>
      </c>
      <c r="E2045" s="18" t="s">
        <v>254</v>
      </c>
      <c r="F2045" s="19">
        <v>42831</v>
      </c>
      <c r="G2045" s="27" t="s">
        <v>273</v>
      </c>
      <c r="H2045" s="20"/>
      <c r="I2045" s="20"/>
      <c r="J2045" s="22">
        <v>361.84</v>
      </c>
      <c r="K2045" s="20"/>
      <c r="L2045" s="20"/>
      <c r="M2045" s="20"/>
      <c r="N2045" s="20"/>
      <c r="O2045" s="22">
        <v>-5.72</v>
      </c>
      <c r="P2045" s="22">
        <v>-0.44</v>
      </c>
      <c r="Q2045" s="28">
        <f t="shared" si="64"/>
        <v>-6.16</v>
      </c>
      <c r="R2045" s="22">
        <v>23.58</v>
      </c>
      <c r="S2045" s="20"/>
      <c r="T2045" s="28">
        <f t="shared" si="65"/>
        <v>23.58</v>
      </c>
      <c r="U2045" s="20"/>
      <c r="W2045" s="135">
        <f t="array" ref="W2045">SUM(($D2045=W$25)*($G2045="CM")*($H2045:$P2045))</f>
        <v>355.67999999999995</v>
      </c>
      <c r="X2045" s="135">
        <f t="array" ref="X2045">SUM(($D2045=W$25)*($G2045&lt;&gt;"CM")*($H2045:$P2045))</f>
        <v>0</v>
      </c>
      <c r="AA2045" s="135">
        <f t="array" ref="AA2045">SUM(($D2045=AA$25)*($G2045="CM")*(H2045+I2045+J2045+K2045+L2045+N2045))</f>
        <v>0</v>
      </c>
      <c r="AB2045" s="135">
        <f t="array" ref="AB2045">SUM(($D2045=AA$25)*($G2045&lt;&gt;"CM")*(H2045+I2045+J2045+K2045+L2045+N2045))</f>
        <v>0</v>
      </c>
    </row>
    <row r="2046" spans="1:28" ht="15.75" thickBot="1" x14ac:dyDescent="0.3">
      <c r="A2046" s="18" t="s">
        <v>22</v>
      </c>
      <c r="B2046" s="18" t="s">
        <v>22</v>
      </c>
      <c r="C2046" s="18" t="s">
        <v>253</v>
      </c>
      <c r="D2046" s="27" t="s">
        <v>271</v>
      </c>
      <c r="E2046" s="18" t="s">
        <v>254</v>
      </c>
      <c r="F2046" s="19">
        <v>42832</v>
      </c>
      <c r="G2046" s="27" t="s">
        <v>273</v>
      </c>
      <c r="H2046" s="21"/>
      <c r="I2046" s="21"/>
      <c r="J2046" s="23">
        <v>271.38</v>
      </c>
      <c r="K2046" s="21"/>
      <c r="L2046" s="21"/>
      <c r="M2046" s="21"/>
      <c r="N2046" s="21"/>
      <c r="O2046" s="23">
        <v>-4.28</v>
      </c>
      <c r="P2046" s="23">
        <v>-0.34</v>
      </c>
      <c r="Q2046" s="28">
        <f t="shared" si="64"/>
        <v>-4.62</v>
      </c>
      <c r="R2046" s="23">
        <v>17.7</v>
      </c>
      <c r="S2046" s="21"/>
      <c r="T2046" s="28">
        <f t="shared" si="65"/>
        <v>17.7</v>
      </c>
      <c r="U2046" s="21"/>
      <c r="W2046" s="135">
        <f t="array" ref="W2046">SUM(($D2046=W$25)*($G2046="CM")*($H2046:$P2046))</f>
        <v>266.76000000000005</v>
      </c>
      <c r="X2046" s="135">
        <f t="array" ref="X2046">SUM(($D2046=W$25)*($G2046&lt;&gt;"CM")*($H2046:$P2046))</f>
        <v>0</v>
      </c>
      <c r="AA2046" s="135">
        <f t="array" ref="AA2046">SUM(($D2046=AA$25)*($G2046="CM")*(H2046+I2046+J2046+K2046+L2046+N2046))</f>
        <v>0</v>
      </c>
      <c r="AB2046" s="135">
        <f t="array" ref="AB2046">SUM(($D2046=AA$25)*($G2046&lt;&gt;"CM")*(H2046+I2046+J2046+K2046+L2046+N2046))</f>
        <v>0</v>
      </c>
    </row>
    <row r="2047" spans="1:28" ht="15.75" thickBot="1" x14ac:dyDescent="0.3">
      <c r="A2047" s="18" t="s">
        <v>22</v>
      </c>
      <c r="B2047" s="18" t="s">
        <v>22</v>
      </c>
      <c r="C2047" s="18" t="s">
        <v>253</v>
      </c>
      <c r="D2047" s="27" t="s">
        <v>271</v>
      </c>
      <c r="E2047" s="18" t="s">
        <v>254</v>
      </c>
      <c r="F2047" s="19">
        <v>42834</v>
      </c>
      <c r="G2047" s="27" t="s">
        <v>273</v>
      </c>
      <c r="H2047" s="20"/>
      <c r="I2047" s="20"/>
      <c r="J2047" s="22">
        <v>407.07</v>
      </c>
      <c r="K2047" s="20"/>
      <c r="L2047" s="20"/>
      <c r="M2047" s="20"/>
      <c r="N2047" s="20"/>
      <c r="O2047" s="22">
        <v>-6.37</v>
      </c>
      <c r="P2047" s="22">
        <v>-0.49</v>
      </c>
      <c r="Q2047" s="28">
        <f t="shared" si="64"/>
        <v>-6.86</v>
      </c>
      <c r="R2047" s="22">
        <v>26.54</v>
      </c>
      <c r="S2047" s="20"/>
      <c r="T2047" s="28">
        <f t="shared" si="65"/>
        <v>26.54</v>
      </c>
      <c r="U2047" s="20"/>
      <c r="W2047" s="135">
        <f t="array" ref="W2047">SUM(($D2047=W$25)*($G2047="CM")*($H2047:$P2047))</f>
        <v>400.21</v>
      </c>
      <c r="X2047" s="135">
        <f t="array" ref="X2047">SUM(($D2047=W$25)*($G2047&lt;&gt;"CM")*($H2047:$P2047))</f>
        <v>0</v>
      </c>
      <c r="AA2047" s="135">
        <f t="array" ref="AA2047">SUM(($D2047=AA$25)*($G2047="CM")*(H2047+I2047+J2047+K2047+L2047+N2047))</f>
        <v>0</v>
      </c>
      <c r="AB2047" s="135">
        <f t="array" ref="AB2047">SUM(($D2047=AA$25)*($G2047&lt;&gt;"CM")*(H2047+I2047+J2047+K2047+L2047+N2047))</f>
        <v>0</v>
      </c>
    </row>
    <row r="2048" spans="1:28" ht="15.75" thickBot="1" x14ac:dyDescent="0.3">
      <c r="A2048" s="18" t="s">
        <v>22</v>
      </c>
      <c r="B2048" s="18" t="s">
        <v>22</v>
      </c>
      <c r="C2048" s="18" t="s">
        <v>253</v>
      </c>
      <c r="D2048" s="27" t="s">
        <v>271</v>
      </c>
      <c r="E2048" s="18" t="s">
        <v>254</v>
      </c>
      <c r="F2048" s="19">
        <v>42836</v>
      </c>
      <c r="G2048" s="27" t="s">
        <v>273</v>
      </c>
      <c r="H2048" s="21"/>
      <c r="I2048" s="21"/>
      <c r="J2048" s="23">
        <v>180.92</v>
      </c>
      <c r="K2048" s="21"/>
      <c r="L2048" s="21"/>
      <c r="M2048" s="21"/>
      <c r="N2048" s="21"/>
      <c r="O2048" s="23">
        <v>-2.78</v>
      </c>
      <c r="P2048" s="23">
        <v>-0.22</v>
      </c>
      <c r="Q2048" s="28">
        <f t="shared" si="64"/>
        <v>-3</v>
      </c>
      <c r="R2048" s="23">
        <v>11.8</v>
      </c>
      <c r="S2048" s="21"/>
      <c r="T2048" s="28">
        <f t="shared" si="65"/>
        <v>11.8</v>
      </c>
      <c r="U2048" s="21"/>
      <c r="W2048" s="135">
        <f t="array" ref="W2048">SUM(($D2048=W$25)*($G2048="CM")*($H2048:$P2048))</f>
        <v>177.92</v>
      </c>
      <c r="X2048" s="135">
        <f t="array" ref="X2048">SUM(($D2048=W$25)*($G2048&lt;&gt;"CM")*($H2048:$P2048))</f>
        <v>0</v>
      </c>
      <c r="AA2048" s="135">
        <f t="array" ref="AA2048">SUM(($D2048=AA$25)*($G2048="CM")*(H2048+I2048+J2048+K2048+L2048+N2048))</f>
        <v>0</v>
      </c>
      <c r="AB2048" s="135">
        <f t="array" ref="AB2048">SUM(($D2048=AA$25)*($G2048&lt;&gt;"CM")*(H2048+I2048+J2048+K2048+L2048+N2048))</f>
        <v>0</v>
      </c>
    </row>
    <row r="2049" spans="1:28" ht="15.75" thickBot="1" x14ac:dyDescent="0.3">
      <c r="A2049" s="18" t="s">
        <v>22</v>
      </c>
      <c r="B2049" s="18" t="s">
        <v>22</v>
      </c>
      <c r="C2049" s="18" t="s">
        <v>253</v>
      </c>
      <c r="D2049" s="27" t="s">
        <v>271</v>
      </c>
      <c r="E2049" s="18" t="s">
        <v>254</v>
      </c>
      <c r="F2049" s="19">
        <v>42837</v>
      </c>
      <c r="G2049" s="27" t="s">
        <v>273</v>
      </c>
      <c r="H2049" s="20"/>
      <c r="I2049" s="20"/>
      <c r="J2049" s="22">
        <v>67.87</v>
      </c>
      <c r="K2049" s="20"/>
      <c r="L2049" s="20"/>
      <c r="M2049" s="20"/>
      <c r="N2049" s="20"/>
      <c r="O2049" s="22">
        <v>-0.7</v>
      </c>
      <c r="P2049" s="22">
        <v>-0.05</v>
      </c>
      <c r="Q2049" s="28">
        <f t="shared" si="64"/>
        <v>-0.75</v>
      </c>
      <c r="R2049" s="22">
        <v>4.45</v>
      </c>
      <c r="S2049" s="20"/>
      <c r="T2049" s="28">
        <f t="shared" si="65"/>
        <v>4.45</v>
      </c>
      <c r="U2049" s="20"/>
      <c r="W2049" s="135">
        <f t="array" ref="W2049">SUM(($D2049=W$25)*($G2049="CM")*($H2049:$P2049))</f>
        <v>67.12</v>
      </c>
      <c r="X2049" s="135">
        <f t="array" ref="X2049">SUM(($D2049=W$25)*($G2049&lt;&gt;"CM")*($H2049:$P2049))</f>
        <v>0</v>
      </c>
      <c r="AA2049" s="135">
        <f t="array" ref="AA2049">SUM(($D2049=AA$25)*($G2049="CM")*(H2049+I2049+J2049+K2049+L2049+N2049))</f>
        <v>0</v>
      </c>
      <c r="AB2049" s="135">
        <f t="array" ref="AB2049">SUM(($D2049=AA$25)*($G2049&lt;&gt;"CM")*(H2049+I2049+J2049+K2049+L2049+N2049))</f>
        <v>0</v>
      </c>
    </row>
    <row r="2050" spans="1:28" ht="15.75" thickBot="1" x14ac:dyDescent="0.3">
      <c r="A2050" s="18" t="s">
        <v>22</v>
      </c>
      <c r="B2050" s="18" t="s">
        <v>22</v>
      </c>
      <c r="C2050" s="18" t="s">
        <v>253</v>
      </c>
      <c r="D2050" s="27" t="s">
        <v>271</v>
      </c>
      <c r="E2050" s="18" t="s">
        <v>254</v>
      </c>
      <c r="F2050" s="19">
        <v>42842</v>
      </c>
      <c r="G2050" s="27" t="s">
        <v>273</v>
      </c>
      <c r="H2050" s="21"/>
      <c r="I2050" s="21"/>
      <c r="J2050" s="23">
        <v>780.23</v>
      </c>
      <c r="K2050" s="21"/>
      <c r="L2050" s="21"/>
      <c r="M2050" s="21"/>
      <c r="N2050" s="21"/>
      <c r="O2050" s="23">
        <v>-11.88</v>
      </c>
      <c r="P2050" s="23">
        <v>-0.91</v>
      </c>
      <c r="Q2050" s="28">
        <f t="shared" si="64"/>
        <v>-12.790000000000001</v>
      </c>
      <c r="R2050" s="23">
        <v>50.88</v>
      </c>
      <c r="S2050" s="21"/>
      <c r="T2050" s="28">
        <f t="shared" si="65"/>
        <v>50.88</v>
      </c>
      <c r="U2050" s="21"/>
      <c r="W2050" s="135">
        <f t="array" ref="W2050">SUM(($D2050=W$25)*($G2050="CM")*($H2050:$P2050))</f>
        <v>767.44</v>
      </c>
      <c r="X2050" s="135">
        <f t="array" ref="X2050">SUM(($D2050=W$25)*($G2050&lt;&gt;"CM")*($H2050:$P2050))</f>
        <v>0</v>
      </c>
      <c r="AA2050" s="135">
        <f t="array" ref="AA2050">SUM(($D2050=AA$25)*($G2050="CM")*(H2050+I2050+J2050+K2050+L2050+N2050))</f>
        <v>0</v>
      </c>
      <c r="AB2050" s="135">
        <f t="array" ref="AB2050">SUM(($D2050=AA$25)*($G2050&lt;&gt;"CM")*(H2050+I2050+J2050+K2050+L2050+N2050))</f>
        <v>0</v>
      </c>
    </row>
    <row r="2051" spans="1:28" ht="15.75" thickBot="1" x14ac:dyDescent="0.3">
      <c r="A2051" s="18" t="s">
        <v>22</v>
      </c>
      <c r="B2051" s="18" t="s">
        <v>22</v>
      </c>
      <c r="C2051" s="18" t="s">
        <v>253</v>
      </c>
      <c r="D2051" s="27" t="s">
        <v>271</v>
      </c>
      <c r="E2051" s="18" t="s">
        <v>254</v>
      </c>
      <c r="F2051" s="19">
        <v>42844</v>
      </c>
      <c r="G2051" s="27" t="s">
        <v>273</v>
      </c>
      <c r="H2051" s="20"/>
      <c r="I2051" s="20"/>
      <c r="J2051" s="22">
        <v>407.07</v>
      </c>
      <c r="K2051" s="20"/>
      <c r="L2051" s="20"/>
      <c r="M2051" s="20"/>
      <c r="N2051" s="20"/>
      <c r="O2051" s="22">
        <v>-6.63</v>
      </c>
      <c r="P2051" s="22">
        <v>-0.52</v>
      </c>
      <c r="Q2051" s="28">
        <f t="shared" si="64"/>
        <v>-7.15</v>
      </c>
      <c r="R2051" s="22">
        <v>26.52</v>
      </c>
      <c r="S2051" s="20"/>
      <c r="T2051" s="28">
        <f t="shared" si="65"/>
        <v>26.52</v>
      </c>
      <c r="U2051" s="20"/>
      <c r="W2051" s="135">
        <f t="array" ref="W2051">SUM(($D2051=W$25)*($G2051="CM")*($H2051:$P2051))</f>
        <v>399.92</v>
      </c>
      <c r="X2051" s="135">
        <f t="array" ref="X2051">SUM(($D2051=W$25)*($G2051&lt;&gt;"CM")*($H2051:$P2051))</f>
        <v>0</v>
      </c>
      <c r="AA2051" s="135">
        <f t="array" ref="AA2051">SUM(($D2051=AA$25)*($G2051="CM")*(H2051+I2051+J2051+K2051+L2051+N2051))</f>
        <v>0</v>
      </c>
      <c r="AB2051" s="135">
        <f t="array" ref="AB2051">SUM(($D2051=AA$25)*($G2051&lt;&gt;"CM")*(H2051+I2051+J2051+K2051+L2051+N2051))</f>
        <v>0</v>
      </c>
    </row>
    <row r="2052" spans="1:28" ht="15.75" thickBot="1" x14ac:dyDescent="0.3">
      <c r="A2052" s="18" t="s">
        <v>22</v>
      </c>
      <c r="B2052" s="18" t="s">
        <v>22</v>
      </c>
      <c r="C2052" s="18" t="s">
        <v>253</v>
      </c>
      <c r="D2052" s="27" t="s">
        <v>271</v>
      </c>
      <c r="E2052" s="18" t="s">
        <v>254</v>
      </c>
      <c r="F2052" s="19">
        <v>42854</v>
      </c>
      <c r="G2052" s="27" t="s">
        <v>273</v>
      </c>
      <c r="H2052" s="21"/>
      <c r="I2052" s="21"/>
      <c r="J2052" s="23">
        <v>45.23</v>
      </c>
      <c r="K2052" s="21"/>
      <c r="L2052" s="21"/>
      <c r="M2052" s="21"/>
      <c r="N2052" s="21"/>
      <c r="O2052" s="23">
        <v>-0.66</v>
      </c>
      <c r="P2052" s="23">
        <v>-0.05</v>
      </c>
      <c r="Q2052" s="28">
        <f t="shared" si="64"/>
        <v>-0.71000000000000008</v>
      </c>
      <c r="R2052" s="23">
        <v>2.95</v>
      </c>
      <c r="S2052" s="21"/>
      <c r="T2052" s="28">
        <f t="shared" si="65"/>
        <v>2.95</v>
      </c>
      <c r="U2052" s="21"/>
      <c r="W2052" s="135">
        <f t="array" ref="W2052">SUM(($D2052=W$25)*($G2052="CM")*($H2052:$P2052))</f>
        <v>44.52</v>
      </c>
      <c r="X2052" s="135">
        <f t="array" ref="X2052">SUM(($D2052=W$25)*($G2052&lt;&gt;"CM")*($H2052:$P2052))</f>
        <v>0</v>
      </c>
      <c r="AA2052" s="135">
        <f t="array" ref="AA2052">SUM(($D2052=AA$25)*($G2052="CM")*(H2052+I2052+J2052+K2052+L2052+N2052))</f>
        <v>0</v>
      </c>
      <c r="AB2052" s="135">
        <f t="array" ref="AB2052">SUM(($D2052=AA$25)*($G2052&lt;&gt;"CM")*(H2052+I2052+J2052+K2052+L2052+N2052))</f>
        <v>0</v>
      </c>
    </row>
    <row r="2053" spans="1:28" ht="15.75" thickBot="1" x14ac:dyDescent="0.3">
      <c r="A2053" s="18" t="s">
        <v>22</v>
      </c>
      <c r="B2053" s="18" t="s">
        <v>22</v>
      </c>
      <c r="C2053" s="18" t="s">
        <v>255</v>
      </c>
      <c r="D2053" s="27" t="s">
        <v>271</v>
      </c>
      <c r="E2053" s="18" t="s">
        <v>256</v>
      </c>
      <c r="F2053" s="19">
        <v>42841</v>
      </c>
      <c r="G2053" s="27" t="s">
        <v>273</v>
      </c>
      <c r="H2053" s="20"/>
      <c r="I2053" s="20"/>
      <c r="J2053" s="22">
        <v>49.7</v>
      </c>
      <c r="K2053" s="20"/>
      <c r="L2053" s="20"/>
      <c r="M2053" s="20"/>
      <c r="N2053" s="20"/>
      <c r="O2053" s="22">
        <v>-0.19</v>
      </c>
      <c r="P2053" s="22">
        <v>-0.02</v>
      </c>
      <c r="Q2053" s="28">
        <f t="shared" si="64"/>
        <v>-0.21</v>
      </c>
      <c r="R2053" s="22">
        <v>3.28</v>
      </c>
      <c r="S2053" s="20"/>
      <c r="T2053" s="28">
        <f t="shared" si="65"/>
        <v>3.28</v>
      </c>
      <c r="U2053" s="20"/>
      <c r="W2053" s="135">
        <f t="array" ref="W2053">SUM(($D2053=W$25)*($G2053="CM")*($H2053:$P2053))</f>
        <v>49.49</v>
      </c>
      <c r="X2053" s="135">
        <f t="array" ref="X2053">SUM(($D2053=W$25)*($G2053&lt;&gt;"CM")*($H2053:$P2053))</f>
        <v>0</v>
      </c>
      <c r="AA2053" s="135">
        <f t="array" ref="AA2053">SUM(($D2053=AA$25)*($G2053="CM")*(H2053+I2053+J2053+K2053+L2053+N2053))</f>
        <v>0</v>
      </c>
      <c r="AB2053" s="135">
        <f t="array" ref="AB2053">SUM(($D2053=AA$25)*($G2053&lt;&gt;"CM")*(H2053+I2053+J2053+K2053+L2053+N2053))</f>
        <v>0</v>
      </c>
    </row>
    <row r="2054" spans="1:28" ht="15.75" thickBot="1" x14ac:dyDescent="0.3">
      <c r="A2054" s="18" t="s">
        <v>22</v>
      </c>
      <c r="B2054" s="18" t="s">
        <v>22</v>
      </c>
      <c r="C2054" s="18" t="s">
        <v>255</v>
      </c>
      <c r="D2054" s="27" t="s">
        <v>271</v>
      </c>
      <c r="E2054" s="18" t="s">
        <v>256</v>
      </c>
      <c r="F2054" s="19">
        <v>42844</v>
      </c>
      <c r="G2054" s="27" t="s">
        <v>273</v>
      </c>
      <c r="H2054" s="21"/>
      <c r="I2054" s="21"/>
      <c r="J2054" s="23">
        <v>447.3</v>
      </c>
      <c r="K2054" s="21"/>
      <c r="L2054" s="21"/>
      <c r="M2054" s="21"/>
      <c r="N2054" s="21"/>
      <c r="O2054" s="23">
        <v>-1.85</v>
      </c>
      <c r="P2054" s="23">
        <v>-0.14000000000000001</v>
      </c>
      <c r="Q2054" s="28">
        <f t="shared" si="64"/>
        <v>-1.9900000000000002</v>
      </c>
      <c r="R2054" s="23">
        <v>29.52</v>
      </c>
      <c r="S2054" s="21"/>
      <c r="T2054" s="28">
        <f t="shared" si="65"/>
        <v>29.52</v>
      </c>
      <c r="U2054" s="21"/>
      <c r="W2054" s="135">
        <f t="array" ref="W2054">SUM(($D2054=W$25)*($G2054="CM")*($H2054:$P2054))</f>
        <v>445.31</v>
      </c>
      <c r="X2054" s="135">
        <f t="array" ref="X2054">SUM(($D2054=W$25)*($G2054&lt;&gt;"CM")*($H2054:$P2054))</f>
        <v>0</v>
      </c>
      <c r="AA2054" s="135">
        <f t="array" ref="AA2054">SUM(($D2054=AA$25)*($G2054="CM")*(H2054+I2054+J2054+K2054+L2054+N2054))</f>
        <v>0</v>
      </c>
      <c r="AB2054" s="135">
        <f t="array" ref="AB2054">SUM(($D2054=AA$25)*($G2054&lt;&gt;"CM")*(H2054+I2054+J2054+K2054+L2054+N2054))</f>
        <v>0</v>
      </c>
    </row>
    <row r="2055" spans="1:28" ht="15.75" thickBot="1" x14ac:dyDescent="0.3">
      <c r="A2055" s="18" t="s">
        <v>22</v>
      </c>
      <c r="B2055" s="18" t="s">
        <v>22</v>
      </c>
      <c r="C2055" s="18" t="s">
        <v>255</v>
      </c>
      <c r="D2055" s="27" t="s">
        <v>271</v>
      </c>
      <c r="E2055" s="18" t="s">
        <v>256</v>
      </c>
      <c r="F2055" s="19">
        <v>42845</v>
      </c>
      <c r="G2055" s="27" t="s">
        <v>273</v>
      </c>
      <c r="H2055" s="20"/>
      <c r="I2055" s="20"/>
      <c r="J2055" s="22">
        <v>74.55</v>
      </c>
      <c r="K2055" s="20"/>
      <c r="L2055" s="20"/>
      <c r="M2055" s="20"/>
      <c r="N2055" s="20"/>
      <c r="O2055" s="22">
        <v>-0.31</v>
      </c>
      <c r="P2055" s="22">
        <v>-0.02</v>
      </c>
      <c r="Q2055" s="28">
        <f t="shared" si="64"/>
        <v>-0.33</v>
      </c>
      <c r="R2055" s="22">
        <v>4.92</v>
      </c>
      <c r="S2055" s="20"/>
      <c r="T2055" s="28">
        <f t="shared" si="65"/>
        <v>4.92</v>
      </c>
      <c r="U2055" s="20"/>
      <c r="W2055" s="135">
        <f t="array" ref="W2055">SUM(($D2055=W$25)*($G2055="CM")*($H2055:$P2055))</f>
        <v>74.22</v>
      </c>
      <c r="X2055" s="135">
        <f t="array" ref="X2055">SUM(($D2055=W$25)*($G2055&lt;&gt;"CM")*($H2055:$P2055))</f>
        <v>0</v>
      </c>
      <c r="AA2055" s="135">
        <f t="array" ref="AA2055">SUM(($D2055=AA$25)*($G2055="CM")*(H2055+I2055+J2055+K2055+L2055+N2055))</f>
        <v>0</v>
      </c>
      <c r="AB2055" s="135">
        <f t="array" ref="AB2055">SUM(($D2055=AA$25)*($G2055&lt;&gt;"CM")*(H2055+I2055+J2055+K2055+L2055+N2055))</f>
        <v>0</v>
      </c>
    </row>
    <row r="2056" spans="1:28" ht="15.75" thickBot="1" x14ac:dyDescent="0.3">
      <c r="A2056" s="18" t="s">
        <v>22</v>
      </c>
      <c r="B2056" s="18" t="s">
        <v>22</v>
      </c>
      <c r="C2056" s="18" t="s">
        <v>257</v>
      </c>
      <c r="D2056" s="27" t="s">
        <v>271</v>
      </c>
      <c r="E2056" s="18" t="s">
        <v>258</v>
      </c>
      <c r="F2056" s="19">
        <v>42806</v>
      </c>
      <c r="G2056" s="27" t="s">
        <v>274</v>
      </c>
      <c r="H2056" s="21"/>
      <c r="I2056" s="21"/>
      <c r="J2056" s="23">
        <v>43.34</v>
      </c>
      <c r="K2056" s="21"/>
      <c r="L2056" s="21"/>
      <c r="M2056" s="21"/>
      <c r="N2056" s="21"/>
      <c r="O2056" s="23">
        <v>0.06</v>
      </c>
      <c r="P2056" s="23">
        <v>-0.11</v>
      </c>
      <c r="Q2056" s="28">
        <f t="shared" si="64"/>
        <v>-0.05</v>
      </c>
      <c r="R2056" s="23">
        <v>2.35</v>
      </c>
      <c r="S2056" s="21"/>
      <c r="T2056" s="28">
        <f t="shared" si="65"/>
        <v>2.35</v>
      </c>
      <c r="U2056" s="21"/>
      <c r="W2056" s="135">
        <f t="array" ref="W2056">SUM(($D2056=W$25)*($G2056="CM")*($H2056:$P2056))</f>
        <v>0</v>
      </c>
      <c r="X2056" s="135">
        <f t="array" ref="X2056">SUM(($D2056=W$25)*($G2056&lt;&gt;"CM")*($H2056:$P2056))</f>
        <v>43.290000000000006</v>
      </c>
      <c r="AA2056" s="135">
        <f t="array" ref="AA2056">SUM(($D2056=AA$25)*($G2056="CM")*(H2056+I2056+J2056+K2056+L2056+N2056))</f>
        <v>0</v>
      </c>
      <c r="AB2056" s="135">
        <f t="array" ref="AB2056">SUM(($D2056=AA$25)*($G2056&lt;&gt;"CM")*(H2056+I2056+J2056+K2056+L2056+N2056))</f>
        <v>0</v>
      </c>
    </row>
    <row r="2057" spans="1:28" ht="15.75" thickBot="1" x14ac:dyDescent="0.3">
      <c r="A2057" s="18" t="s">
        <v>22</v>
      </c>
      <c r="B2057" s="18" t="s">
        <v>22</v>
      </c>
      <c r="C2057" s="18" t="s">
        <v>257</v>
      </c>
      <c r="D2057" s="27" t="s">
        <v>271</v>
      </c>
      <c r="E2057" s="18" t="s">
        <v>258</v>
      </c>
      <c r="F2057" s="19">
        <v>42830</v>
      </c>
      <c r="G2057" s="27" t="s">
        <v>273</v>
      </c>
      <c r="H2057" s="20"/>
      <c r="I2057" s="20"/>
      <c r="J2057" s="22">
        <v>43.34</v>
      </c>
      <c r="K2057" s="20"/>
      <c r="L2057" s="20"/>
      <c r="M2057" s="20"/>
      <c r="N2057" s="20"/>
      <c r="O2057" s="22">
        <v>-0.5</v>
      </c>
      <c r="P2057" s="22">
        <v>-0.04</v>
      </c>
      <c r="Q2057" s="28">
        <f t="shared" si="64"/>
        <v>-0.54</v>
      </c>
      <c r="R2057" s="22">
        <v>2.84</v>
      </c>
      <c r="S2057" s="20"/>
      <c r="T2057" s="28">
        <f t="shared" si="65"/>
        <v>2.84</v>
      </c>
      <c r="U2057" s="20"/>
      <c r="W2057" s="135">
        <f t="array" ref="W2057">SUM(($D2057=W$25)*($G2057="CM")*($H2057:$P2057))</f>
        <v>42.800000000000004</v>
      </c>
      <c r="X2057" s="135">
        <f t="array" ref="X2057">SUM(($D2057=W$25)*($G2057&lt;&gt;"CM")*($H2057:$P2057))</f>
        <v>0</v>
      </c>
      <c r="AA2057" s="135">
        <f t="array" ref="AA2057">SUM(($D2057=AA$25)*($G2057="CM")*(H2057+I2057+J2057+K2057+L2057+N2057))</f>
        <v>0</v>
      </c>
      <c r="AB2057" s="135">
        <f t="array" ref="AB2057">SUM(($D2057=AA$25)*($G2057&lt;&gt;"CM")*(H2057+I2057+J2057+K2057+L2057+N2057))</f>
        <v>0</v>
      </c>
    </row>
    <row r="2058" spans="1:28" ht="15.75" thickBot="1" x14ac:dyDescent="0.3">
      <c r="A2058" s="18" t="s">
        <v>22</v>
      </c>
      <c r="B2058" s="18" t="s">
        <v>22</v>
      </c>
      <c r="C2058" s="18" t="s">
        <v>257</v>
      </c>
      <c r="D2058" s="27" t="s">
        <v>271</v>
      </c>
      <c r="E2058" s="18" t="s">
        <v>258</v>
      </c>
      <c r="F2058" s="19">
        <v>42832</v>
      </c>
      <c r="G2058" s="27" t="s">
        <v>273</v>
      </c>
      <c r="H2058" s="21"/>
      <c r="I2058" s="21"/>
      <c r="J2058" s="23">
        <v>43.34</v>
      </c>
      <c r="K2058" s="21"/>
      <c r="L2058" s="21"/>
      <c r="M2058" s="21"/>
      <c r="N2058" s="21"/>
      <c r="O2058" s="23">
        <v>-0.46</v>
      </c>
      <c r="P2058" s="23">
        <v>-0.04</v>
      </c>
      <c r="Q2058" s="28">
        <f t="shared" si="64"/>
        <v>-0.5</v>
      </c>
      <c r="R2058" s="23">
        <v>2.84</v>
      </c>
      <c r="S2058" s="21"/>
      <c r="T2058" s="28">
        <f t="shared" si="65"/>
        <v>2.84</v>
      </c>
      <c r="U2058" s="21"/>
      <c r="W2058" s="135">
        <f t="array" ref="W2058">SUM(($D2058=W$25)*($G2058="CM")*($H2058:$P2058))</f>
        <v>42.84</v>
      </c>
      <c r="X2058" s="135">
        <f t="array" ref="X2058">SUM(($D2058=W$25)*($G2058&lt;&gt;"CM")*($H2058:$P2058))</f>
        <v>0</v>
      </c>
      <c r="AA2058" s="135">
        <f t="array" ref="AA2058">SUM(($D2058=AA$25)*($G2058="CM")*(H2058+I2058+J2058+K2058+L2058+N2058))</f>
        <v>0</v>
      </c>
      <c r="AB2058" s="135">
        <f t="array" ref="AB2058">SUM(($D2058=AA$25)*($G2058&lt;&gt;"CM")*(H2058+I2058+J2058+K2058+L2058+N2058))</f>
        <v>0</v>
      </c>
    </row>
    <row r="2059" spans="1:28" ht="15.75" thickBot="1" x14ac:dyDescent="0.3">
      <c r="A2059" s="18" t="s">
        <v>22</v>
      </c>
      <c r="B2059" s="18" t="s">
        <v>22</v>
      </c>
      <c r="C2059" s="18" t="s">
        <v>257</v>
      </c>
      <c r="D2059" s="27" t="s">
        <v>271</v>
      </c>
      <c r="E2059" s="18" t="s">
        <v>258</v>
      </c>
      <c r="F2059" s="19">
        <v>42835</v>
      </c>
      <c r="G2059" s="27" t="s">
        <v>273</v>
      </c>
      <c r="H2059" s="20"/>
      <c r="I2059" s="20"/>
      <c r="J2059" s="22">
        <v>21.67</v>
      </c>
      <c r="K2059" s="20"/>
      <c r="L2059" s="20"/>
      <c r="M2059" s="20"/>
      <c r="N2059" s="20"/>
      <c r="O2059" s="22">
        <v>-0.19</v>
      </c>
      <c r="P2059" s="22">
        <v>-0.01</v>
      </c>
      <c r="Q2059" s="28">
        <f t="shared" si="64"/>
        <v>-0.2</v>
      </c>
      <c r="R2059" s="22">
        <v>1.42</v>
      </c>
      <c r="S2059" s="20"/>
      <c r="T2059" s="28">
        <f t="shared" si="65"/>
        <v>1.42</v>
      </c>
      <c r="U2059" s="20"/>
      <c r="W2059" s="135">
        <f t="array" ref="W2059">SUM(($D2059=W$25)*($G2059="CM")*($H2059:$P2059))</f>
        <v>21.47</v>
      </c>
      <c r="X2059" s="135">
        <f t="array" ref="X2059">SUM(($D2059=W$25)*($G2059&lt;&gt;"CM")*($H2059:$P2059))</f>
        <v>0</v>
      </c>
      <c r="AA2059" s="135">
        <f t="array" ref="AA2059">SUM(($D2059=AA$25)*($G2059="CM")*(H2059+I2059+J2059+K2059+L2059+N2059))</f>
        <v>0</v>
      </c>
      <c r="AB2059" s="135">
        <f t="array" ref="AB2059">SUM(($D2059=AA$25)*($G2059&lt;&gt;"CM")*(H2059+I2059+J2059+K2059+L2059+N2059))</f>
        <v>0</v>
      </c>
    </row>
    <row r="2060" spans="1:28" ht="15.75" thickBot="1" x14ac:dyDescent="0.3">
      <c r="A2060" s="18" t="s">
        <v>22</v>
      </c>
      <c r="B2060" s="18" t="s">
        <v>22</v>
      </c>
      <c r="C2060" s="18" t="s">
        <v>257</v>
      </c>
      <c r="D2060" s="27" t="s">
        <v>271</v>
      </c>
      <c r="E2060" s="18" t="s">
        <v>258</v>
      </c>
      <c r="F2060" s="19">
        <v>42840</v>
      </c>
      <c r="G2060" s="27" t="s">
        <v>273</v>
      </c>
      <c r="H2060" s="21"/>
      <c r="I2060" s="21"/>
      <c r="J2060" s="23">
        <v>49.12</v>
      </c>
      <c r="K2060" s="21"/>
      <c r="L2060" s="21"/>
      <c r="M2060" s="21"/>
      <c r="N2060" s="21"/>
      <c r="O2060" s="23">
        <v>-0.55000000000000004</v>
      </c>
      <c r="P2060" s="23">
        <v>-0.04</v>
      </c>
      <c r="Q2060" s="28">
        <f t="shared" si="64"/>
        <v>-0.59000000000000008</v>
      </c>
      <c r="R2060" s="23">
        <v>3.22</v>
      </c>
      <c r="S2060" s="21"/>
      <c r="T2060" s="28">
        <f t="shared" si="65"/>
        <v>3.22</v>
      </c>
      <c r="U2060" s="21"/>
      <c r="W2060" s="135">
        <f t="array" ref="W2060">SUM(($D2060=W$25)*($G2060="CM")*($H2060:$P2060))</f>
        <v>48.53</v>
      </c>
      <c r="X2060" s="135">
        <f t="array" ref="X2060">SUM(($D2060=W$25)*($G2060&lt;&gt;"CM")*($H2060:$P2060))</f>
        <v>0</v>
      </c>
      <c r="AA2060" s="135">
        <f t="array" ref="AA2060">SUM(($D2060=AA$25)*($G2060="CM")*(H2060+I2060+J2060+K2060+L2060+N2060))</f>
        <v>0</v>
      </c>
      <c r="AB2060" s="135">
        <f t="array" ref="AB2060">SUM(($D2060=AA$25)*($G2060&lt;&gt;"CM")*(H2060+I2060+J2060+K2060+L2060+N2060))</f>
        <v>0</v>
      </c>
    </row>
    <row r="2061" spans="1:28" ht="15.75" thickBot="1" x14ac:dyDescent="0.3">
      <c r="A2061" s="18" t="s">
        <v>22</v>
      </c>
      <c r="B2061" s="18" t="s">
        <v>22</v>
      </c>
      <c r="C2061" s="18" t="s">
        <v>257</v>
      </c>
      <c r="D2061" s="27" t="s">
        <v>271</v>
      </c>
      <c r="E2061" s="18" t="s">
        <v>258</v>
      </c>
      <c r="F2061" s="19">
        <v>42841</v>
      </c>
      <c r="G2061" s="27" t="s">
        <v>273</v>
      </c>
      <c r="H2061" s="20"/>
      <c r="I2061" s="20"/>
      <c r="J2061" s="22">
        <v>43.34</v>
      </c>
      <c r="K2061" s="20"/>
      <c r="L2061" s="20"/>
      <c r="M2061" s="20"/>
      <c r="N2061" s="20"/>
      <c r="O2061" s="22">
        <v>-0.45</v>
      </c>
      <c r="P2061" s="22">
        <v>-0.04</v>
      </c>
      <c r="Q2061" s="28">
        <f t="shared" si="64"/>
        <v>-0.49</v>
      </c>
      <c r="R2061" s="22">
        <v>2.84</v>
      </c>
      <c r="S2061" s="20"/>
      <c r="T2061" s="28">
        <f t="shared" si="65"/>
        <v>2.84</v>
      </c>
      <c r="U2061" s="20"/>
      <c r="W2061" s="135">
        <f t="array" ref="W2061">SUM(($D2061=W$25)*($G2061="CM")*($H2061:$P2061))</f>
        <v>42.85</v>
      </c>
      <c r="X2061" s="135">
        <f t="array" ref="X2061">SUM(($D2061=W$25)*($G2061&lt;&gt;"CM")*($H2061:$P2061))</f>
        <v>0</v>
      </c>
      <c r="AA2061" s="135">
        <f t="array" ref="AA2061">SUM(($D2061=AA$25)*($G2061="CM")*(H2061+I2061+J2061+K2061+L2061+N2061))</f>
        <v>0</v>
      </c>
      <c r="AB2061" s="135">
        <f t="array" ref="AB2061">SUM(($D2061=AA$25)*($G2061&lt;&gt;"CM")*(H2061+I2061+J2061+K2061+L2061+N2061))</f>
        <v>0</v>
      </c>
    </row>
    <row r="2062" spans="1:28" ht="15.75" thickBot="1" x14ac:dyDescent="0.3">
      <c r="A2062" s="18" t="s">
        <v>22</v>
      </c>
      <c r="B2062" s="18" t="s">
        <v>22</v>
      </c>
      <c r="C2062" s="18" t="s">
        <v>257</v>
      </c>
      <c r="D2062" s="27" t="s">
        <v>271</v>
      </c>
      <c r="E2062" s="18" t="s">
        <v>258</v>
      </c>
      <c r="F2062" s="19">
        <v>42845</v>
      </c>
      <c r="G2062" s="27" t="s">
        <v>273</v>
      </c>
      <c r="H2062" s="21"/>
      <c r="I2062" s="21"/>
      <c r="J2062" s="23">
        <v>86.68</v>
      </c>
      <c r="K2062" s="21"/>
      <c r="L2062" s="21"/>
      <c r="M2062" s="21"/>
      <c r="N2062" s="21"/>
      <c r="O2062" s="23">
        <v>-0.96</v>
      </c>
      <c r="P2062" s="23">
        <v>-7.0000000000000007E-2</v>
      </c>
      <c r="Q2062" s="28">
        <f t="shared" si="64"/>
        <v>-1.03</v>
      </c>
      <c r="R2062" s="23">
        <v>5.68</v>
      </c>
      <c r="S2062" s="21"/>
      <c r="T2062" s="28">
        <f t="shared" si="65"/>
        <v>5.68</v>
      </c>
      <c r="U2062" s="21"/>
      <c r="W2062" s="135">
        <f t="array" ref="W2062">SUM(($D2062=W$25)*($G2062="CM")*($H2062:$P2062))</f>
        <v>85.65000000000002</v>
      </c>
      <c r="X2062" s="135">
        <f t="array" ref="X2062">SUM(($D2062=W$25)*($G2062&lt;&gt;"CM")*($H2062:$P2062))</f>
        <v>0</v>
      </c>
      <c r="AA2062" s="135">
        <f t="array" ref="AA2062">SUM(($D2062=AA$25)*($G2062="CM")*(H2062+I2062+J2062+K2062+L2062+N2062))</f>
        <v>0</v>
      </c>
      <c r="AB2062" s="135">
        <f t="array" ref="AB2062">SUM(($D2062=AA$25)*($G2062&lt;&gt;"CM")*(H2062+I2062+J2062+K2062+L2062+N2062))</f>
        <v>0</v>
      </c>
    </row>
    <row r="2063" spans="1:28" ht="15.75" thickBot="1" x14ac:dyDescent="0.3">
      <c r="A2063" s="18" t="s">
        <v>22</v>
      </c>
      <c r="B2063" s="18" t="s">
        <v>22</v>
      </c>
      <c r="C2063" s="18" t="s">
        <v>259</v>
      </c>
      <c r="D2063" s="27" t="s">
        <v>271</v>
      </c>
      <c r="E2063" s="18" t="s">
        <v>260</v>
      </c>
      <c r="F2063" s="19">
        <v>42806</v>
      </c>
      <c r="G2063" s="27" t="s">
        <v>274</v>
      </c>
      <c r="H2063" s="20"/>
      <c r="I2063" s="20"/>
      <c r="J2063" s="22">
        <v>94.29</v>
      </c>
      <c r="K2063" s="20"/>
      <c r="L2063" s="20"/>
      <c r="M2063" s="20"/>
      <c r="N2063" s="20"/>
      <c r="O2063" s="22">
        <v>0.08</v>
      </c>
      <c r="P2063" s="22">
        <v>-0.16</v>
      </c>
      <c r="Q2063" s="28">
        <f t="shared" si="64"/>
        <v>-0.08</v>
      </c>
      <c r="R2063" s="22">
        <v>5.13</v>
      </c>
      <c r="S2063" s="20"/>
      <c r="T2063" s="28">
        <f t="shared" si="65"/>
        <v>5.13</v>
      </c>
      <c r="U2063" s="20"/>
      <c r="W2063" s="135">
        <f t="array" ref="W2063">SUM(($D2063=W$25)*($G2063="CM")*($H2063:$P2063))</f>
        <v>0</v>
      </c>
      <c r="X2063" s="135">
        <f t="array" ref="X2063">SUM(($D2063=W$25)*($G2063&lt;&gt;"CM")*($H2063:$P2063))</f>
        <v>94.210000000000008</v>
      </c>
      <c r="AA2063" s="135">
        <f t="array" ref="AA2063">SUM(($D2063=AA$25)*($G2063="CM")*(H2063+I2063+J2063+K2063+L2063+N2063))</f>
        <v>0</v>
      </c>
      <c r="AB2063" s="135">
        <f t="array" ref="AB2063">SUM(($D2063=AA$25)*($G2063&lt;&gt;"CM")*(H2063+I2063+J2063+K2063+L2063+N2063))</f>
        <v>0</v>
      </c>
    </row>
    <row r="2064" spans="1:28" ht="15.75" thickBot="1" x14ac:dyDescent="0.3">
      <c r="A2064" s="18" t="s">
        <v>22</v>
      </c>
      <c r="B2064" s="18" t="s">
        <v>22</v>
      </c>
      <c r="C2064" s="18" t="s">
        <v>259</v>
      </c>
      <c r="D2064" s="27" t="s">
        <v>271</v>
      </c>
      <c r="E2064" s="18" t="s">
        <v>260</v>
      </c>
      <c r="F2064" s="19">
        <v>42830</v>
      </c>
      <c r="G2064" s="27" t="s">
        <v>273</v>
      </c>
      <c r="H2064" s="21"/>
      <c r="I2064" s="21"/>
      <c r="J2064" s="23">
        <v>345.73</v>
      </c>
      <c r="K2064" s="21"/>
      <c r="L2064" s="21"/>
      <c r="M2064" s="21"/>
      <c r="N2064" s="21"/>
      <c r="O2064" s="23">
        <v>-2.74</v>
      </c>
      <c r="P2064" s="23">
        <v>-0.22</v>
      </c>
      <c r="Q2064" s="28">
        <f t="shared" si="64"/>
        <v>-2.9600000000000004</v>
      </c>
      <c r="R2064" s="23">
        <v>22.73</v>
      </c>
      <c r="S2064" s="21"/>
      <c r="T2064" s="28">
        <f t="shared" si="65"/>
        <v>22.73</v>
      </c>
      <c r="U2064" s="21"/>
      <c r="W2064" s="135">
        <f t="array" ref="W2064">SUM(($D2064=W$25)*($G2064="CM")*($H2064:$P2064))</f>
        <v>342.77</v>
      </c>
      <c r="X2064" s="135">
        <f t="array" ref="X2064">SUM(($D2064=W$25)*($G2064&lt;&gt;"CM")*($H2064:$P2064))</f>
        <v>0</v>
      </c>
      <c r="AA2064" s="135">
        <f t="array" ref="AA2064">SUM(($D2064=AA$25)*($G2064="CM")*(H2064+I2064+J2064+K2064+L2064+N2064))</f>
        <v>0</v>
      </c>
      <c r="AB2064" s="135">
        <f t="array" ref="AB2064">SUM(($D2064=AA$25)*($G2064&lt;&gt;"CM")*(H2064+I2064+J2064+K2064+L2064+N2064))</f>
        <v>0</v>
      </c>
    </row>
    <row r="2065" spans="1:28" ht="15.75" thickBot="1" x14ac:dyDescent="0.3">
      <c r="A2065" s="18" t="s">
        <v>22</v>
      </c>
      <c r="B2065" s="18" t="s">
        <v>22</v>
      </c>
      <c r="C2065" s="18" t="s">
        <v>259</v>
      </c>
      <c r="D2065" s="27" t="s">
        <v>271</v>
      </c>
      <c r="E2065" s="18" t="s">
        <v>260</v>
      </c>
      <c r="F2065" s="19">
        <v>42831</v>
      </c>
      <c r="G2065" s="27" t="s">
        <v>273</v>
      </c>
      <c r="H2065" s="20"/>
      <c r="I2065" s="20"/>
      <c r="J2065" s="22">
        <v>220.01</v>
      </c>
      <c r="K2065" s="20"/>
      <c r="L2065" s="20"/>
      <c r="M2065" s="20"/>
      <c r="N2065" s="20"/>
      <c r="O2065" s="22">
        <v>-1.62</v>
      </c>
      <c r="P2065" s="22">
        <v>-0.13</v>
      </c>
      <c r="Q2065" s="28">
        <f t="shared" si="64"/>
        <v>-1.75</v>
      </c>
      <c r="R2065" s="22">
        <v>14.47</v>
      </c>
      <c r="S2065" s="20"/>
      <c r="T2065" s="28">
        <f t="shared" si="65"/>
        <v>14.47</v>
      </c>
      <c r="U2065" s="20"/>
      <c r="W2065" s="135">
        <f t="array" ref="W2065">SUM(($D2065=W$25)*($G2065="CM")*($H2065:$P2065))</f>
        <v>218.26</v>
      </c>
      <c r="X2065" s="135">
        <f t="array" ref="X2065">SUM(($D2065=W$25)*($G2065&lt;&gt;"CM")*($H2065:$P2065))</f>
        <v>0</v>
      </c>
      <c r="AA2065" s="135">
        <f t="array" ref="AA2065">SUM(($D2065=AA$25)*($G2065="CM")*(H2065+I2065+J2065+K2065+L2065+N2065))</f>
        <v>0</v>
      </c>
      <c r="AB2065" s="135">
        <f t="array" ref="AB2065">SUM(($D2065=AA$25)*($G2065&lt;&gt;"CM")*(H2065+I2065+J2065+K2065+L2065+N2065))</f>
        <v>0</v>
      </c>
    </row>
    <row r="2066" spans="1:28" ht="15.75" thickBot="1" x14ac:dyDescent="0.3">
      <c r="A2066" s="18" t="s">
        <v>22</v>
      </c>
      <c r="B2066" s="18" t="s">
        <v>22</v>
      </c>
      <c r="C2066" s="18" t="s">
        <v>259</v>
      </c>
      <c r="D2066" s="27" t="s">
        <v>271</v>
      </c>
      <c r="E2066" s="18" t="s">
        <v>260</v>
      </c>
      <c r="F2066" s="19">
        <v>42832</v>
      </c>
      <c r="G2066" s="27" t="s">
        <v>273</v>
      </c>
      <c r="H2066" s="21"/>
      <c r="I2066" s="21"/>
      <c r="J2066" s="23">
        <v>377.16</v>
      </c>
      <c r="K2066" s="21"/>
      <c r="L2066" s="21"/>
      <c r="M2066" s="21"/>
      <c r="N2066" s="21"/>
      <c r="O2066" s="23">
        <v>-2.77</v>
      </c>
      <c r="P2066" s="23">
        <v>-0.22</v>
      </c>
      <c r="Q2066" s="28">
        <f t="shared" si="64"/>
        <v>-2.99</v>
      </c>
      <c r="R2066" s="23">
        <v>24.81</v>
      </c>
      <c r="S2066" s="21"/>
      <c r="T2066" s="28">
        <f t="shared" si="65"/>
        <v>24.81</v>
      </c>
      <c r="U2066" s="21"/>
      <c r="W2066" s="135">
        <f t="array" ref="W2066">SUM(($D2066=W$25)*($G2066="CM")*($H2066:$P2066))</f>
        <v>374.17</v>
      </c>
      <c r="X2066" s="135">
        <f t="array" ref="X2066">SUM(($D2066=W$25)*($G2066&lt;&gt;"CM")*($H2066:$P2066))</f>
        <v>0</v>
      </c>
      <c r="AA2066" s="135">
        <f t="array" ref="AA2066">SUM(($D2066=AA$25)*($G2066="CM")*(H2066+I2066+J2066+K2066+L2066+N2066))</f>
        <v>0</v>
      </c>
      <c r="AB2066" s="135">
        <f t="array" ref="AB2066">SUM(($D2066=AA$25)*($G2066&lt;&gt;"CM")*(H2066+I2066+J2066+K2066+L2066+N2066))</f>
        <v>0</v>
      </c>
    </row>
    <row r="2067" spans="1:28" ht="15.75" thickBot="1" x14ac:dyDescent="0.3">
      <c r="A2067" s="18" t="s">
        <v>22</v>
      </c>
      <c r="B2067" s="18" t="s">
        <v>22</v>
      </c>
      <c r="C2067" s="18" t="s">
        <v>259</v>
      </c>
      <c r="D2067" s="27" t="s">
        <v>271</v>
      </c>
      <c r="E2067" s="18" t="s">
        <v>260</v>
      </c>
      <c r="F2067" s="19">
        <v>42833</v>
      </c>
      <c r="G2067" s="27" t="s">
        <v>273</v>
      </c>
      <c r="H2067" s="20"/>
      <c r="I2067" s="20"/>
      <c r="J2067" s="22">
        <v>188.58</v>
      </c>
      <c r="K2067" s="20"/>
      <c r="L2067" s="20"/>
      <c r="M2067" s="20"/>
      <c r="N2067" s="20"/>
      <c r="O2067" s="22">
        <v>-1.38</v>
      </c>
      <c r="P2067" s="22">
        <v>-0.11</v>
      </c>
      <c r="Q2067" s="28">
        <f t="shared" si="64"/>
        <v>-1.49</v>
      </c>
      <c r="R2067" s="22">
        <v>12.4</v>
      </c>
      <c r="S2067" s="20"/>
      <c r="T2067" s="28">
        <f t="shared" si="65"/>
        <v>12.4</v>
      </c>
      <c r="U2067" s="20"/>
      <c r="W2067" s="135">
        <f t="array" ref="W2067">SUM(($D2067=W$25)*($G2067="CM")*($H2067:$P2067))</f>
        <v>187.09</v>
      </c>
      <c r="X2067" s="135">
        <f t="array" ref="X2067">SUM(($D2067=W$25)*($G2067&lt;&gt;"CM")*($H2067:$P2067))</f>
        <v>0</v>
      </c>
      <c r="AA2067" s="135">
        <f t="array" ref="AA2067">SUM(($D2067=AA$25)*($G2067="CM")*(H2067+I2067+J2067+K2067+L2067+N2067))</f>
        <v>0</v>
      </c>
      <c r="AB2067" s="135">
        <f t="array" ref="AB2067">SUM(($D2067=AA$25)*($G2067&lt;&gt;"CM")*(H2067+I2067+J2067+K2067+L2067+N2067))</f>
        <v>0</v>
      </c>
    </row>
    <row r="2068" spans="1:28" ht="15.75" thickBot="1" x14ac:dyDescent="0.3">
      <c r="A2068" s="18" t="s">
        <v>22</v>
      </c>
      <c r="B2068" s="18" t="s">
        <v>22</v>
      </c>
      <c r="C2068" s="18" t="s">
        <v>259</v>
      </c>
      <c r="D2068" s="27" t="s">
        <v>271</v>
      </c>
      <c r="E2068" s="18" t="s">
        <v>260</v>
      </c>
      <c r="F2068" s="19">
        <v>42834</v>
      </c>
      <c r="G2068" s="27" t="s">
        <v>273</v>
      </c>
      <c r="H2068" s="21"/>
      <c r="I2068" s="21"/>
      <c r="J2068" s="23">
        <v>125.72</v>
      </c>
      <c r="K2068" s="21"/>
      <c r="L2068" s="21"/>
      <c r="M2068" s="21"/>
      <c r="N2068" s="21"/>
      <c r="O2068" s="23">
        <v>-0.92</v>
      </c>
      <c r="P2068" s="23">
        <v>-7.0000000000000007E-2</v>
      </c>
      <c r="Q2068" s="28">
        <f t="shared" si="64"/>
        <v>-0.99</v>
      </c>
      <c r="R2068" s="23">
        <v>8.27</v>
      </c>
      <c r="S2068" s="21"/>
      <c r="T2068" s="28">
        <f t="shared" si="65"/>
        <v>8.27</v>
      </c>
      <c r="U2068" s="21"/>
      <c r="W2068" s="135">
        <f t="array" ref="W2068">SUM(($D2068=W$25)*($G2068="CM")*($H2068:$P2068))</f>
        <v>124.73</v>
      </c>
      <c r="X2068" s="135">
        <f t="array" ref="X2068">SUM(($D2068=W$25)*($G2068&lt;&gt;"CM")*($H2068:$P2068))</f>
        <v>0</v>
      </c>
      <c r="AA2068" s="135">
        <f t="array" ref="AA2068">SUM(($D2068=AA$25)*($G2068="CM")*(H2068+I2068+J2068+K2068+L2068+N2068))</f>
        <v>0</v>
      </c>
      <c r="AB2068" s="135">
        <f t="array" ref="AB2068">SUM(($D2068=AA$25)*($G2068&lt;&gt;"CM")*(H2068+I2068+J2068+K2068+L2068+N2068))</f>
        <v>0</v>
      </c>
    </row>
    <row r="2069" spans="1:28" ht="15.75" thickBot="1" x14ac:dyDescent="0.3">
      <c r="A2069" s="18" t="s">
        <v>22</v>
      </c>
      <c r="B2069" s="18" t="s">
        <v>22</v>
      </c>
      <c r="C2069" s="18" t="s">
        <v>259</v>
      </c>
      <c r="D2069" s="27" t="s">
        <v>271</v>
      </c>
      <c r="E2069" s="18" t="s">
        <v>260</v>
      </c>
      <c r="F2069" s="19">
        <v>42835</v>
      </c>
      <c r="G2069" s="27" t="s">
        <v>273</v>
      </c>
      <c r="H2069" s="20"/>
      <c r="I2069" s="20"/>
      <c r="J2069" s="22">
        <v>188.58</v>
      </c>
      <c r="K2069" s="20"/>
      <c r="L2069" s="20"/>
      <c r="M2069" s="20"/>
      <c r="N2069" s="20"/>
      <c r="O2069" s="22">
        <v>-1.22</v>
      </c>
      <c r="P2069" s="22">
        <v>-0.1</v>
      </c>
      <c r="Q2069" s="28">
        <f t="shared" si="64"/>
        <v>-1.32</v>
      </c>
      <c r="R2069" s="22">
        <v>12.41</v>
      </c>
      <c r="S2069" s="20"/>
      <c r="T2069" s="28">
        <f t="shared" si="65"/>
        <v>12.41</v>
      </c>
      <c r="U2069" s="20"/>
      <c r="W2069" s="135">
        <f t="array" ref="W2069">SUM(($D2069=W$25)*($G2069="CM")*($H2069:$P2069))</f>
        <v>187.26000000000002</v>
      </c>
      <c r="X2069" s="135">
        <f t="array" ref="X2069">SUM(($D2069=W$25)*($G2069&lt;&gt;"CM")*($H2069:$P2069))</f>
        <v>0</v>
      </c>
      <c r="AA2069" s="135">
        <f t="array" ref="AA2069">SUM(($D2069=AA$25)*($G2069="CM")*(H2069+I2069+J2069+K2069+L2069+N2069))</f>
        <v>0</v>
      </c>
      <c r="AB2069" s="135">
        <f t="array" ref="AB2069">SUM(($D2069=AA$25)*($G2069&lt;&gt;"CM")*(H2069+I2069+J2069+K2069+L2069+N2069))</f>
        <v>0</v>
      </c>
    </row>
    <row r="2070" spans="1:28" ht="15.75" thickBot="1" x14ac:dyDescent="0.3">
      <c r="A2070" s="18" t="s">
        <v>22</v>
      </c>
      <c r="B2070" s="18" t="s">
        <v>22</v>
      </c>
      <c r="C2070" s="18" t="s">
        <v>259</v>
      </c>
      <c r="D2070" s="27" t="s">
        <v>271</v>
      </c>
      <c r="E2070" s="18" t="s">
        <v>260</v>
      </c>
      <c r="F2070" s="19">
        <v>42836</v>
      </c>
      <c r="G2070" s="27" t="s">
        <v>273</v>
      </c>
      <c r="H2070" s="21"/>
      <c r="I2070" s="21"/>
      <c r="J2070" s="23">
        <v>125.72</v>
      </c>
      <c r="K2070" s="21"/>
      <c r="L2070" s="21"/>
      <c r="M2070" s="21"/>
      <c r="N2070" s="21"/>
      <c r="O2070" s="23">
        <v>-0.9</v>
      </c>
      <c r="P2070" s="23">
        <v>-7.0000000000000007E-2</v>
      </c>
      <c r="Q2070" s="28">
        <f t="shared" si="64"/>
        <v>-0.97</v>
      </c>
      <c r="R2070" s="23">
        <v>8.27</v>
      </c>
      <c r="S2070" s="21"/>
      <c r="T2070" s="28">
        <f t="shared" si="65"/>
        <v>8.27</v>
      </c>
      <c r="U2070" s="21"/>
      <c r="W2070" s="135">
        <f t="array" ref="W2070">SUM(($D2070=W$25)*($G2070="CM")*($H2070:$P2070))</f>
        <v>124.75</v>
      </c>
      <c r="X2070" s="135">
        <f t="array" ref="X2070">SUM(($D2070=W$25)*($G2070&lt;&gt;"CM")*($H2070:$P2070))</f>
        <v>0</v>
      </c>
      <c r="AA2070" s="135">
        <f t="array" ref="AA2070">SUM(($D2070=AA$25)*($G2070="CM")*(H2070+I2070+J2070+K2070+L2070+N2070))</f>
        <v>0</v>
      </c>
      <c r="AB2070" s="135">
        <f t="array" ref="AB2070">SUM(($D2070=AA$25)*($G2070&lt;&gt;"CM")*(H2070+I2070+J2070+K2070+L2070+N2070))</f>
        <v>0</v>
      </c>
    </row>
    <row r="2071" spans="1:28" ht="15.75" thickBot="1" x14ac:dyDescent="0.3">
      <c r="A2071" s="18" t="s">
        <v>22</v>
      </c>
      <c r="B2071" s="18" t="s">
        <v>22</v>
      </c>
      <c r="C2071" s="18" t="s">
        <v>259</v>
      </c>
      <c r="D2071" s="27" t="s">
        <v>271</v>
      </c>
      <c r="E2071" s="18" t="s">
        <v>260</v>
      </c>
      <c r="F2071" s="19">
        <v>42840</v>
      </c>
      <c r="G2071" s="27" t="s">
        <v>273</v>
      </c>
      <c r="H2071" s="20"/>
      <c r="I2071" s="20"/>
      <c r="J2071" s="22">
        <v>379.26</v>
      </c>
      <c r="K2071" s="20"/>
      <c r="L2071" s="20"/>
      <c r="M2071" s="20"/>
      <c r="N2071" s="20"/>
      <c r="O2071" s="22">
        <v>-2.92</v>
      </c>
      <c r="P2071" s="22">
        <v>-0.23</v>
      </c>
      <c r="Q2071" s="28">
        <f t="shared" si="64"/>
        <v>-3.15</v>
      </c>
      <c r="R2071" s="22">
        <v>24.94</v>
      </c>
      <c r="S2071" s="20"/>
      <c r="T2071" s="28">
        <f t="shared" si="65"/>
        <v>24.94</v>
      </c>
      <c r="U2071" s="20"/>
      <c r="W2071" s="135">
        <f t="array" ref="W2071">SUM(($D2071=W$25)*($G2071="CM")*($H2071:$P2071))</f>
        <v>376.10999999999996</v>
      </c>
      <c r="X2071" s="135">
        <f t="array" ref="X2071">SUM(($D2071=W$25)*($G2071&lt;&gt;"CM")*($H2071:$P2071))</f>
        <v>0</v>
      </c>
      <c r="AA2071" s="135">
        <f t="array" ref="AA2071">SUM(($D2071=AA$25)*($G2071="CM")*(H2071+I2071+J2071+K2071+L2071+N2071))</f>
        <v>0</v>
      </c>
      <c r="AB2071" s="135">
        <f t="array" ref="AB2071">SUM(($D2071=AA$25)*($G2071&lt;&gt;"CM")*(H2071+I2071+J2071+K2071+L2071+N2071))</f>
        <v>0</v>
      </c>
    </row>
    <row r="2072" spans="1:28" ht="15.75" thickBot="1" x14ac:dyDescent="0.3">
      <c r="A2072" s="18" t="s">
        <v>22</v>
      </c>
      <c r="B2072" s="18" t="s">
        <v>22</v>
      </c>
      <c r="C2072" s="18" t="s">
        <v>259</v>
      </c>
      <c r="D2072" s="27" t="s">
        <v>271</v>
      </c>
      <c r="E2072" s="18" t="s">
        <v>260</v>
      </c>
      <c r="F2072" s="19">
        <v>42841</v>
      </c>
      <c r="G2072" s="27" t="s">
        <v>273</v>
      </c>
      <c r="H2072" s="21"/>
      <c r="I2072" s="21"/>
      <c r="J2072" s="23">
        <v>691.46</v>
      </c>
      <c r="K2072" s="21"/>
      <c r="L2072" s="21"/>
      <c r="M2072" s="21"/>
      <c r="N2072" s="21"/>
      <c r="O2072" s="23">
        <v>-5</v>
      </c>
      <c r="P2072" s="23">
        <v>-0.39</v>
      </c>
      <c r="Q2072" s="28">
        <f t="shared" si="64"/>
        <v>-5.39</v>
      </c>
      <c r="R2072" s="23">
        <v>45.49</v>
      </c>
      <c r="S2072" s="21"/>
      <c r="T2072" s="28">
        <f t="shared" si="65"/>
        <v>45.49</v>
      </c>
      <c r="U2072" s="21"/>
      <c r="W2072" s="135">
        <f t="array" ref="W2072">SUM(($D2072=W$25)*($G2072="CM")*($H2072:$P2072))</f>
        <v>686.07</v>
      </c>
      <c r="X2072" s="135">
        <f t="array" ref="X2072">SUM(($D2072=W$25)*($G2072&lt;&gt;"CM")*($H2072:$P2072))</f>
        <v>0</v>
      </c>
      <c r="AA2072" s="135">
        <f t="array" ref="AA2072">SUM(($D2072=AA$25)*($G2072="CM")*(H2072+I2072+J2072+K2072+L2072+N2072))</f>
        <v>0</v>
      </c>
      <c r="AB2072" s="135">
        <f t="array" ref="AB2072">SUM(($D2072=AA$25)*($G2072&lt;&gt;"CM")*(H2072+I2072+J2072+K2072+L2072+N2072))</f>
        <v>0</v>
      </c>
    </row>
    <row r="2073" spans="1:28" ht="15.75" thickBot="1" x14ac:dyDescent="0.3">
      <c r="A2073" s="18" t="s">
        <v>22</v>
      </c>
      <c r="B2073" s="18" t="s">
        <v>22</v>
      </c>
      <c r="C2073" s="18" t="s">
        <v>259</v>
      </c>
      <c r="D2073" s="27" t="s">
        <v>271</v>
      </c>
      <c r="E2073" s="18" t="s">
        <v>260</v>
      </c>
      <c r="F2073" s="19">
        <v>42842</v>
      </c>
      <c r="G2073" s="27" t="s">
        <v>273</v>
      </c>
      <c r="H2073" s="20"/>
      <c r="I2073" s="20"/>
      <c r="J2073" s="22">
        <v>125.72</v>
      </c>
      <c r="K2073" s="20"/>
      <c r="L2073" s="20"/>
      <c r="M2073" s="20"/>
      <c r="N2073" s="20"/>
      <c r="O2073" s="22">
        <v>-0.91</v>
      </c>
      <c r="P2073" s="22">
        <v>-7.0000000000000007E-2</v>
      </c>
      <c r="Q2073" s="28">
        <f t="shared" si="64"/>
        <v>-0.98</v>
      </c>
      <c r="R2073" s="22">
        <v>8.27</v>
      </c>
      <c r="S2073" s="20"/>
      <c r="T2073" s="28">
        <f t="shared" si="65"/>
        <v>8.27</v>
      </c>
      <c r="U2073" s="20"/>
      <c r="W2073" s="135">
        <f t="array" ref="W2073">SUM(($D2073=W$25)*($G2073="CM")*($H2073:$P2073))</f>
        <v>124.74000000000001</v>
      </c>
      <c r="X2073" s="135">
        <f t="array" ref="X2073">SUM(($D2073=W$25)*($G2073&lt;&gt;"CM")*($H2073:$P2073))</f>
        <v>0</v>
      </c>
      <c r="AA2073" s="135">
        <f t="array" ref="AA2073">SUM(($D2073=AA$25)*($G2073="CM")*(H2073+I2073+J2073+K2073+L2073+N2073))</f>
        <v>0</v>
      </c>
      <c r="AB2073" s="135">
        <f t="array" ref="AB2073">SUM(($D2073=AA$25)*($G2073&lt;&gt;"CM")*(H2073+I2073+J2073+K2073+L2073+N2073))</f>
        <v>0</v>
      </c>
    </row>
    <row r="2074" spans="1:28" ht="15.75" thickBot="1" x14ac:dyDescent="0.3">
      <c r="A2074" s="18" t="s">
        <v>22</v>
      </c>
      <c r="B2074" s="18" t="s">
        <v>22</v>
      </c>
      <c r="C2074" s="18" t="s">
        <v>259</v>
      </c>
      <c r="D2074" s="27" t="s">
        <v>271</v>
      </c>
      <c r="E2074" s="18" t="s">
        <v>260</v>
      </c>
      <c r="F2074" s="19">
        <v>42843</v>
      </c>
      <c r="G2074" s="27" t="s">
        <v>273</v>
      </c>
      <c r="H2074" s="21"/>
      <c r="I2074" s="21"/>
      <c r="J2074" s="23">
        <v>31.43</v>
      </c>
      <c r="K2074" s="21"/>
      <c r="L2074" s="21"/>
      <c r="M2074" s="21"/>
      <c r="N2074" s="21"/>
      <c r="O2074" s="23">
        <v>-0.22</v>
      </c>
      <c r="P2074" s="23">
        <v>-0.02</v>
      </c>
      <c r="Q2074" s="28">
        <f t="shared" si="64"/>
        <v>-0.24</v>
      </c>
      <c r="R2074" s="23">
        <v>2.0699999999999998</v>
      </c>
      <c r="S2074" s="21"/>
      <c r="T2074" s="28">
        <f t="shared" si="65"/>
        <v>2.0699999999999998</v>
      </c>
      <c r="U2074" s="21"/>
      <c r="W2074" s="135">
        <f t="array" ref="W2074">SUM(($D2074=W$25)*($G2074="CM")*($H2074:$P2074))</f>
        <v>31.19</v>
      </c>
      <c r="X2074" s="135">
        <f t="array" ref="X2074">SUM(($D2074=W$25)*($G2074&lt;&gt;"CM")*($H2074:$P2074))</f>
        <v>0</v>
      </c>
      <c r="AA2074" s="135">
        <f t="array" ref="AA2074">SUM(($D2074=AA$25)*($G2074="CM")*(H2074+I2074+J2074+K2074+L2074+N2074))</f>
        <v>0</v>
      </c>
      <c r="AB2074" s="135">
        <f t="array" ref="AB2074">SUM(($D2074=AA$25)*($G2074&lt;&gt;"CM")*(H2074+I2074+J2074+K2074+L2074+N2074))</f>
        <v>0</v>
      </c>
    </row>
    <row r="2075" spans="1:28" ht="15.75" thickBot="1" x14ac:dyDescent="0.3">
      <c r="A2075" s="18" t="s">
        <v>22</v>
      </c>
      <c r="B2075" s="18" t="s">
        <v>22</v>
      </c>
      <c r="C2075" s="18" t="s">
        <v>259</v>
      </c>
      <c r="D2075" s="27" t="s">
        <v>271</v>
      </c>
      <c r="E2075" s="18" t="s">
        <v>260</v>
      </c>
      <c r="F2075" s="19">
        <v>42844</v>
      </c>
      <c r="G2075" s="27" t="s">
        <v>273</v>
      </c>
      <c r="H2075" s="20"/>
      <c r="I2075" s="20"/>
      <c r="J2075" s="22">
        <v>345.73</v>
      </c>
      <c r="K2075" s="20"/>
      <c r="L2075" s="20"/>
      <c r="M2075" s="20"/>
      <c r="N2075" s="20"/>
      <c r="O2075" s="22">
        <v>-2.63</v>
      </c>
      <c r="P2075" s="22">
        <v>-0.2</v>
      </c>
      <c r="Q2075" s="28">
        <f t="shared" si="64"/>
        <v>-2.83</v>
      </c>
      <c r="R2075" s="22">
        <v>22.74</v>
      </c>
      <c r="S2075" s="20"/>
      <c r="T2075" s="28">
        <f t="shared" si="65"/>
        <v>22.74</v>
      </c>
      <c r="U2075" s="20"/>
      <c r="W2075" s="135">
        <f t="array" ref="W2075">SUM(($D2075=W$25)*($G2075="CM")*($H2075:$P2075))</f>
        <v>342.90000000000003</v>
      </c>
      <c r="X2075" s="135">
        <f t="array" ref="X2075">SUM(($D2075=W$25)*($G2075&lt;&gt;"CM")*($H2075:$P2075))</f>
        <v>0</v>
      </c>
      <c r="AA2075" s="135">
        <f t="array" ref="AA2075">SUM(($D2075=AA$25)*($G2075="CM")*(H2075+I2075+J2075+K2075+L2075+N2075))</f>
        <v>0</v>
      </c>
      <c r="AB2075" s="135">
        <f t="array" ref="AB2075">SUM(($D2075=AA$25)*($G2075&lt;&gt;"CM")*(H2075+I2075+J2075+K2075+L2075+N2075))</f>
        <v>0</v>
      </c>
    </row>
    <row r="2076" spans="1:28" ht="15.75" thickBot="1" x14ac:dyDescent="0.3">
      <c r="A2076" s="18" t="s">
        <v>22</v>
      </c>
      <c r="B2076" s="18" t="s">
        <v>22</v>
      </c>
      <c r="C2076" s="18" t="s">
        <v>259</v>
      </c>
      <c r="D2076" s="27" t="s">
        <v>271</v>
      </c>
      <c r="E2076" s="18" t="s">
        <v>260</v>
      </c>
      <c r="F2076" s="19">
        <v>42845</v>
      </c>
      <c r="G2076" s="27" t="s">
        <v>273</v>
      </c>
      <c r="H2076" s="21"/>
      <c r="I2076" s="21"/>
      <c r="J2076" s="23">
        <v>314.3</v>
      </c>
      <c r="K2076" s="21"/>
      <c r="L2076" s="21"/>
      <c r="M2076" s="21"/>
      <c r="N2076" s="21"/>
      <c r="O2076" s="23">
        <v>-2.38</v>
      </c>
      <c r="P2076" s="23">
        <v>-0.19</v>
      </c>
      <c r="Q2076" s="28">
        <f t="shared" si="64"/>
        <v>-2.57</v>
      </c>
      <c r="R2076" s="23">
        <v>20.67</v>
      </c>
      <c r="S2076" s="21"/>
      <c r="T2076" s="28">
        <f t="shared" si="65"/>
        <v>20.67</v>
      </c>
      <c r="U2076" s="21"/>
      <c r="W2076" s="135">
        <f t="array" ref="W2076">SUM(($D2076=W$25)*($G2076="CM")*($H2076:$P2076))</f>
        <v>311.73</v>
      </c>
      <c r="X2076" s="135">
        <f t="array" ref="X2076">SUM(($D2076=W$25)*($G2076&lt;&gt;"CM")*($H2076:$P2076))</f>
        <v>0</v>
      </c>
      <c r="AA2076" s="135">
        <f t="array" ref="AA2076">SUM(($D2076=AA$25)*($G2076="CM")*(H2076+I2076+J2076+K2076+L2076+N2076))</f>
        <v>0</v>
      </c>
      <c r="AB2076" s="135">
        <f t="array" ref="AB2076">SUM(($D2076=AA$25)*($G2076&lt;&gt;"CM")*(H2076+I2076+J2076+K2076+L2076+N2076))</f>
        <v>0</v>
      </c>
    </row>
    <row r="2077" spans="1:28" ht="15.75" thickBot="1" x14ac:dyDescent="0.3">
      <c r="A2077" s="18" t="s">
        <v>22</v>
      </c>
      <c r="B2077" s="18" t="s">
        <v>22</v>
      </c>
      <c r="C2077" s="18" t="s">
        <v>259</v>
      </c>
      <c r="D2077" s="27" t="s">
        <v>271</v>
      </c>
      <c r="E2077" s="18" t="s">
        <v>260</v>
      </c>
      <c r="F2077" s="19">
        <v>42854</v>
      </c>
      <c r="G2077" s="27" t="s">
        <v>273</v>
      </c>
      <c r="H2077" s="20"/>
      <c r="I2077" s="20"/>
      <c r="J2077" s="22">
        <v>408.59</v>
      </c>
      <c r="K2077" s="20"/>
      <c r="L2077" s="20"/>
      <c r="M2077" s="20"/>
      <c r="N2077" s="20"/>
      <c r="O2077" s="22">
        <v>-2.77</v>
      </c>
      <c r="P2077" s="22">
        <v>-0.22</v>
      </c>
      <c r="Q2077" s="28">
        <f t="shared" si="64"/>
        <v>-2.99</v>
      </c>
      <c r="R2077" s="22">
        <v>26.89</v>
      </c>
      <c r="S2077" s="20"/>
      <c r="T2077" s="28">
        <f t="shared" si="65"/>
        <v>26.89</v>
      </c>
      <c r="U2077" s="20"/>
      <c r="W2077" s="135">
        <f t="array" ref="W2077">SUM(($D2077=W$25)*($G2077="CM")*($H2077:$P2077))</f>
        <v>405.59999999999997</v>
      </c>
      <c r="X2077" s="135">
        <f t="array" ref="X2077">SUM(($D2077=W$25)*($G2077&lt;&gt;"CM")*($H2077:$P2077))</f>
        <v>0</v>
      </c>
      <c r="AA2077" s="135">
        <f t="array" ref="AA2077">SUM(($D2077=AA$25)*($G2077="CM")*(H2077+I2077+J2077+K2077+L2077+N2077))</f>
        <v>0</v>
      </c>
      <c r="AB2077" s="135">
        <f t="array" ref="AB2077">SUM(($D2077=AA$25)*($G2077&lt;&gt;"CM")*(H2077+I2077+J2077+K2077+L2077+N2077))</f>
        <v>0</v>
      </c>
    </row>
    <row r="2078" spans="1:28" ht="15.75" thickBot="1" x14ac:dyDescent="0.3">
      <c r="A2078" s="18" t="s">
        <v>22</v>
      </c>
      <c r="B2078" s="18" t="s">
        <v>22</v>
      </c>
      <c r="C2078" s="18" t="s">
        <v>261</v>
      </c>
      <c r="D2078" s="27" t="s">
        <v>271</v>
      </c>
      <c r="E2078" s="18" t="s">
        <v>262</v>
      </c>
      <c r="F2078" s="19">
        <v>42828</v>
      </c>
      <c r="G2078" s="27" t="s">
        <v>273</v>
      </c>
      <c r="H2078" s="21"/>
      <c r="I2078" s="21"/>
      <c r="J2078" s="23">
        <v>90.02</v>
      </c>
      <c r="K2078" s="21"/>
      <c r="L2078" s="21"/>
      <c r="M2078" s="21"/>
      <c r="N2078" s="21"/>
      <c r="O2078" s="23">
        <v>-1.45</v>
      </c>
      <c r="P2078" s="23">
        <v>-0.11</v>
      </c>
      <c r="Q2078" s="28">
        <f t="shared" si="64"/>
        <v>-1.56</v>
      </c>
      <c r="R2078" s="23">
        <v>5.86</v>
      </c>
      <c r="S2078" s="21"/>
      <c r="T2078" s="28">
        <f t="shared" si="65"/>
        <v>5.86</v>
      </c>
      <c r="U2078" s="21"/>
      <c r="W2078" s="135">
        <f t="array" ref="W2078">SUM(($D2078=W$25)*($G2078="CM")*($H2078:$P2078))</f>
        <v>88.46</v>
      </c>
      <c r="X2078" s="135">
        <f t="array" ref="X2078">SUM(($D2078=W$25)*($G2078&lt;&gt;"CM")*($H2078:$P2078))</f>
        <v>0</v>
      </c>
      <c r="AA2078" s="135">
        <f t="array" ref="AA2078">SUM(($D2078=AA$25)*($G2078="CM")*(H2078+I2078+J2078+K2078+L2078+N2078))</f>
        <v>0</v>
      </c>
      <c r="AB2078" s="135">
        <f t="array" ref="AB2078">SUM(($D2078=AA$25)*($G2078&lt;&gt;"CM")*(H2078+I2078+J2078+K2078+L2078+N2078))</f>
        <v>0</v>
      </c>
    </row>
    <row r="2079" spans="1:28" ht="15.75" thickBot="1" x14ac:dyDescent="0.3">
      <c r="A2079" s="18" t="s">
        <v>22</v>
      </c>
      <c r="B2079" s="18" t="s">
        <v>22</v>
      </c>
      <c r="C2079" s="18" t="s">
        <v>261</v>
      </c>
      <c r="D2079" s="27" t="s">
        <v>271</v>
      </c>
      <c r="E2079" s="18" t="s">
        <v>262</v>
      </c>
      <c r="F2079" s="19">
        <v>42836</v>
      </c>
      <c r="G2079" s="27" t="s">
        <v>273</v>
      </c>
      <c r="H2079" s="20"/>
      <c r="I2079" s="20"/>
      <c r="J2079" s="22">
        <v>90.02</v>
      </c>
      <c r="K2079" s="20"/>
      <c r="L2079" s="20"/>
      <c r="M2079" s="20"/>
      <c r="N2079" s="20"/>
      <c r="O2079" s="22">
        <v>-1.39</v>
      </c>
      <c r="P2079" s="22">
        <v>-0.11</v>
      </c>
      <c r="Q2079" s="28">
        <f t="shared" si="64"/>
        <v>-1.5</v>
      </c>
      <c r="R2079" s="22">
        <v>5.87</v>
      </c>
      <c r="S2079" s="20"/>
      <c r="T2079" s="28">
        <f t="shared" si="65"/>
        <v>5.87</v>
      </c>
      <c r="U2079" s="20"/>
      <c r="W2079" s="135">
        <f t="array" ref="W2079">SUM(($D2079=W$25)*($G2079="CM")*($H2079:$P2079))</f>
        <v>88.52</v>
      </c>
      <c r="X2079" s="135">
        <f t="array" ref="X2079">SUM(($D2079=W$25)*($G2079&lt;&gt;"CM")*($H2079:$P2079))</f>
        <v>0</v>
      </c>
      <c r="AA2079" s="135">
        <f t="array" ref="AA2079">SUM(($D2079=AA$25)*($G2079="CM")*(H2079+I2079+J2079+K2079+L2079+N2079))</f>
        <v>0</v>
      </c>
      <c r="AB2079" s="135">
        <f t="array" ref="AB2079">SUM(($D2079=AA$25)*($G2079&lt;&gt;"CM")*(H2079+I2079+J2079+K2079+L2079+N2079))</f>
        <v>0</v>
      </c>
    </row>
    <row r="2080" spans="1:28" ht="15.75" thickBot="1" x14ac:dyDescent="0.3">
      <c r="A2080" s="18" t="s">
        <v>22</v>
      </c>
      <c r="B2080" s="18" t="s">
        <v>22</v>
      </c>
      <c r="C2080" s="18" t="s">
        <v>261</v>
      </c>
      <c r="D2080" s="27" t="s">
        <v>271</v>
      </c>
      <c r="E2080" s="18" t="s">
        <v>262</v>
      </c>
      <c r="F2080" s="19">
        <v>42840</v>
      </c>
      <c r="G2080" s="27" t="s">
        <v>273</v>
      </c>
      <c r="H2080" s="21"/>
      <c r="I2080" s="21"/>
      <c r="J2080" s="23">
        <v>90.02</v>
      </c>
      <c r="K2080" s="21"/>
      <c r="L2080" s="21"/>
      <c r="M2080" s="21"/>
      <c r="N2080" s="21"/>
      <c r="O2080" s="23">
        <v>-1.51</v>
      </c>
      <c r="P2080" s="23">
        <v>-0.12</v>
      </c>
      <c r="Q2080" s="28">
        <f t="shared" si="64"/>
        <v>-1.63</v>
      </c>
      <c r="R2080" s="23">
        <v>5.86</v>
      </c>
      <c r="S2080" s="21"/>
      <c r="T2080" s="28">
        <f t="shared" si="65"/>
        <v>5.86</v>
      </c>
      <c r="U2080" s="21"/>
      <c r="W2080" s="135">
        <f t="array" ref="W2080">SUM(($D2080=W$25)*($G2080="CM")*($H2080:$P2080))</f>
        <v>88.389999999999986</v>
      </c>
      <c r="X2080" s="135">
        <f t="array" ref="X2080">SUM(($D2080=W$25)*($G2080&lt;&gt;"CM")*($H2080:$P2080))</f>
        <v>0</v>
      </c>
      <c r="AA2080" s="135">
        <f t="array" ref="AA2080">SUM(($D2080=AA$25)*($G2080="CM")*(H2080+I2080+J2080+K2080+L2080+N2080))</f>
        <v>0</v>
      </c>
      <c r="AB2080" s="135">
        <f t="array" ref="AB2080">SUM(($D2080=AA$25)*($G2080&lt;&gt;"CM")*(H2080+I2080+J2080+K2080+L2080+N2080))</f>
        <v>0</v>
      </c>
    </row>
    <row r="2081" spans="1:29" ht="15.75" thickBot="1" x14ac:dyDescent="0.3">
      <c r="A2081" s="18" t="s">
        <v>22</v>
      </c>
      <c r="B2081" s="18" t="s">
        <v>22</v>
      </c>
      <c r="C2081" s="18" t="s">
        <v>261</v>
      </c>
      <c r="D2081" s="27" t="s">
        <v>271</v>
      </c>
      <c r="E2081" s="18" t="s">
        <v>262</v>
      </c>
      <c r="F2081" s="19">
        <v>42855</v>
      </c>
      <c r="G2081" s="27" t="s">
        <v>273</v>
      </c>
      <c r="H2081" s="20"/>
      <c r="I2081" s="20"/>
      <c r="J2081" s="22">
        <v>45.01</v>
      </c>
      <c r="K2081" s="20"/>
      <c r="L2081" s="20"/>
      <c r="M2081" s="20"/>
      <c r="N2081" s="20"/>
      <c r="O2081" s="22">
        <v>-0.65</v>
      </c>
      <c r="P2081" s="22">
        <v>-0.05</v>
      </c>
      <c r="Q2081" s="28">
        <f t="shared" si="64"/>
        <v>-0.70000000000000007</v>
      </c>
      <c r="R2081" s="22">
        <v>2.94</v>
      </c>
      <c r="S2081" s="20"/>
      <c r="T2081" s="28">
        <f t="shared" si="65"/>
        <v>2.94</v>
      </c>
      <c r="U2081" s="20"/>
      <c r="W2081" s="135">
        <f t="array" ref="W2081">SUM(($D2081=W$25)*($G2081="CM")*($H2081:$P2081))</f>
        <v>44.31</v>
      </c>
      <c r="X2081" s="135">
        <f t="array" ref="X2081">SUM(($D2081=W$25)*($G2081&lt;&gt;"CM")*($H2081:$P2081))</f>
        <v>0</v>
      </c>
      <c r="AA2081" s="135">
        <f t="array" ref="AA2081">SUM(($D2081=AA$25)*($G2081="CM")*(H2081+I2081+J2081+K2081+L2081+N2081))</f>
        <v>0</v>
      </c>
      <c r="AB2081" s="135">
        <f t="array" ref="AB2081">SUM(($D2081=AA$25)*($G2081&lt;&gt;"CM")*(H2081+I2081+J2081+K2081+L2081+N2081))</f>
        <v>0</v>
      </c>
    </row>
    <row r="2082" spans="1:29" ht="15.75" thickBot="1" x14ac:dyDescent="0.3">
      <c r="A2082" s="18" t="s">
        <v>22</v>
      </c>
      <c r="B2082" s="18" t="s">
        <v>22</v>
      </c>
      <c r="C2082" s="18" t="s">
        <v>263</v>
      </c>
      <c r="D2082" s="27" t="s">
        <v>271</v>
      </c>
      <c r="E2082" s="18" t="s">
        <v>264</v>
      </c>
      <c r="F2082" s="19">
        <v>42828</v>
      </c>
      <c r="G2082" s="27" t="s">
        <v>273</v>
      </c>
      <c r="H2082" s="21"/>
      <c r="I2082" s="21"/>
      <c r="J2082" s="23">
        <v>109.52</v>
      </c>
      <c r="K2082" s="21"/>
      <c r="L2082" s="21"/>
      <c r="M2082" s="21"/>
      <c r="N2082" s="21"/>
      <c r="O2082" s="23">
        <v>-1.45</v>
      </c>
      <c r="P2082" s="23">
        <v>-0.11</v>
      </c>
      <c r="Q2082" s="28">
        <f t="shared" si="64"/>
        <v>-1.56</v>
      </c>
      <c r="R2082" s="23">
        <v>7.16</v>
      </c>
      <c r="S2082" s="21"/>
      <c r="T2082" s="28">
        <f t="shared" si="65"/>
        <v>7.16</v>
      </c>
      <c r="U2082" s="21"/>
      <c r="W2082" s="135">
        <f t="array" ref="W2082">SUM(($D2082=W$25)*($G2082="CM")*($H2082:$P2082))</f>
        <v>107.96</v>
      </c>
      <c r="X2082" s="135">
        <f t="array" ref="X2082">SUM(($D2082=W$25)*($G2082&lt;&gt;"CM")*($H2082:$P2082))</f>
        <v>0</v>
      </c>
      <c r="AA2082" s="135">
        <f t="array" ref="AA2082">SUM(($D2082=AA$25)*($G2082="CM")*(H2082+I2082+J2082+K2082+L2082+N2082))</f>
        <v>0</v>
      </c>
      <c r="AB2082" s="135">
        <f t="array" ref="AB2082">SUM(($D2082=AA$25)*($G2082&lt;&gt;"CM")*(H2082+I2082+J2082+K2082+L2082+N2082))</f>
        <v>0</v>
      </c>
    </row>
    <row r="2083" spans="1:29" ht="15.75" thickBot="1" x14ac:dyDescent="0.3">
      <c r="A2083" s="18" t="s">
        <v>22</v>
      </c>
      <c r="B2083" s="18" t="s">
        <v>22</v>
      </c>
      <c r="C2083" s="18" t="s">
        <v>263</v>
      </c>
      <c r="D2083" s="27" t="s">
        <v>271</v>
      </c>
      <c r="E2083" s="18" t="s">
        <v>264</v>
      </c>
      <c r="F2083" s="19">
        <v>42830</v>
      </c>
      <c r="G2083" s="27" t="s">
        <v>273</v>
      </c>
      <c r="H2083" s="20"/>
      <c r="I2083" s="20"/>
      <c r="J2083" s="22">
        <v>109.52</v>
      </c>
      <c r="K2083" s="20"/>
      <c r="L2083" s="20"/>
      <c r="M2083" s="20"/>
      <c r="N2083" s="20"/>
      <c r="O2083" s="22">
        <v>-1.53</v>
      </c>
      <c r="P2083" s="22">
        <v>-0.12</v>
      </c>
      <c r="Q2083" s="28">
        <f t="shared" si="64"/>
        <v>-1.65</v>
      </c>
      <c r="R2083" s="22">
        <v>7.15</v>
      </c>
      <c r="S2083" s="20"/>
      <c r="T2083" s="28">
        <f t="shared" si="65"/>
        <v>7.15</v>
      </c>
      <c r="U2083" s="20"/>
      <c r="W2083" s="135">
        <f t="array" ref="W2083">SUM(($D2083=W$25)*($G2083="CM")*($H2083:$P2083))</f>
        <v>107.86999999999999</v>
      </c>
      <c r="X2083" s="135">
        <f t="array" ref="X2083">SUM(($D2083=W$25)*($G2083&lt;&gt;"CM")*($H2083:$P2083))</f>
        <v>0</v>
      </c>
      <c r="AA2083" s="135">
        <f t="array" ref="AA2083">SUM(($D2083=AA$25)*($G2083="CM")*(H2083+I2083+J2083+K2083+L2083+N2083))</f>
        <v>0</v>
      </c>
      <c r="AB2083" s="135">
        <f t="array" ref="AB2083">SUM(($D2083=AA$25)*($G2083&lt;&gt;"CM")*(H2083+I2083+J2083+K2083+L2083+N2083))</f>
        <v>0</v>
      </c>
    </row>
    <row r="2084" spans="1:29" ht="15.75" thickBot="1" x14ac:dyDescent="0.3">
      <c r="A2084" s="18" t="s">
        <v>22</v>
      </c>
      <c r="B2084" s="18" t="s">
        <v>22</v>
      </c>
      <c r="C2084" s="18" t="s">
        <v>263</v>
      </c>
      <c r="D2084" s="27" t="s">
        <v>271</v>
      </c>
      <c r="E2084" s="18" t="s">
        <v>264</v>
      </c>
      <c r="F2084" s="19">
        <v>42833</v>
      </c>
      <c r="G2084" s="27" t="s">
        <v>273</v>
      </c>
      <c r="H2084" s="21"/>
      <c r="I2084" s="21"/>
      <c r="J2084" s="23">
        <v>383.32</v>
      </c>
      <c r="K2084" s="21"/>
      <c r="L2084" s="21"/>
      <c r="M2084" s="21"/>
      <c r="N2084" s="21"/>
      <c r="O2084" s="23">
        <v>-4.97</v>
      </c>
      <c r="P2084" s="23">
        <v>-0.38</v>
      </c>
      <c r="Q2084" s="28">
        <f t="shared" si="64"/>
        <v>-5.35</v>
      </c>
      <c r="R2084" s="23">
        <v>25.06</v>
      </c>
      <c r="S2084" s="21"/>
      <c r="T2084" s="28">
        <f t="shared" si="65"/>
        <v>25.06</v>
      </c>
      <c r="U2084" s="21"/>
      <c r="W2084" s="135">
        <f t="array" ref="W2084">SUM(($D2084=W$25)*($G2084="CM")*($H2084:$P2084))</f>
        <v>377.96999999999997</v>
      </c>
      <c r="X2084" s="135">
        <f t="array" ref="X2084">SUM(($D2084=W$25)*($G2084&lt;&gt;"CM")*($H2084:$P2084))</f>
        <v>0</v>
      </c>
      <c r="AA2084" s="135">
        <f t="array" ref="AA2084">SUM(($D2084=AA$25)*($G2084="CM")*(H2084+I2084+J2084+K2084+L2084+N2084))</f>
        <v>0</v>
      </c>
      <c r="AB2084" s="135">
        <f t="array" ref="AB2084">SUM(($D2084=AA$25)*($G2084&lt;&gt;"CM")*(H2084+I2084+J2084+K2084+L2084+N2084))</f>
        <v>0</v>
      </c>
    </row>
    <row r="2085" spans="1:29" ht="15.75" thickBot="1" x14ac:dyDescent="0.3">
      <c r="A2085" s="18" t="s">
        <v>22</v>
      </c>
      <c r="B2085" s="18" t="s">
        <v>22</v>
      </c>
      <c r="C2085" s="18" t="s">
        <v>263</v>
      </c>
      <c r="D2085" s="27" t="s">
        <v>271</v>
      </c>
      <c r="E2085" s="18" t="s">
        <v>264</v>
      </c>
      <c r="F2085" s="19">
        <v>42836</v>
      </c>
      <c r="G2085" s="27" t="s">
        <v>273</v>
      </c>
      <c r="H2085" s="20"/>
      <c r="I2085" s="20"/>
      <c r="J2085" s="22">
        <v>602.36</v>
      </c>
      <c r="K2085" s="20"/>
      <c r="L2085" s="20"/>
      <c r="M2085" s="20"/>
      <c r="N2085" s="20"/>
      <c r="O2085" s="22">
        <v>-7.67</v>
      </c>
      <c r="P2085" s="22">
        <v>-0.59</v>
      </c>
      <c r="Q2085" s="28">
        <f t="shared" si="64"/>
        <v>-8.26</v>
      </c>
      <c r="R2085" s="22">
        <v>39.39</v>
      </c>
      <c r="S2085" s="20"/>
      <c r="T2085" s="28">
        <f t="shared" si="65"/>
        <v>39.39</v>
      </c>
      <c r="U2085" s="20"/>
      <c r="W2085" s="135">
        <f t="array" ref="W2085">SUM(($D2085=W$25)*($G2085="CM")*($H2085:$P2085))</f>
        <v>594.1</v>
      </c>
      <c r="X2085" s="135">
        <f t="array" ref="X2085">SUM(($D2085=W$25)*($G2085&lt;&gt;"CM")*($H2085:$P2085))</f>
        <v>0</v>
      </c>
      <c r="AA2085" s="135">
        <f t="array" ref="AA2085">SUM(($D2085=AA$25)*($G2085="CM")*(H2085+I2085+J2085+K2085+L2085+N2085))</f>
        <v>0</v>
      </c>
      <c r="AB2085" s="135">
        <f t="array" ref="AB2085">SUM(($D2085=AA$25)*($G2085&lt;&gt;"CM")*(H2085+I2085+J2085+K2085+L2085+N2085))</f>
        <v>0</v>
      </c>
    </row>
    <row r="2086" spans="1:29" ht="15.75" thickBot="1" x14ac:dyDescent="0.3">
      <c r="A2086" s="18" t="s">
        <v>22</v>
      </c>
      <c r="B2086" s="18" t="s">
        <v>22</v>
      </c>
      <c r="C2086" s="18" t="s">
        <v>263</v>
      </c>
      <c r="D2086" s="27" t="s">
        <v>271</v>
      </c>
      <c r="E2086" s="18" t="s">
        <v>264</v>
      </c>
      <c r="F2086" s="19">
        <v>42840</v>
      </c>
      <c r="G2086" s="27" t="s">
        <v>273</v>
      </c>
      <c r="H2086" s="21"/>
      <c r="I2086" s="21"/>
      <c r="J2086" s="23">
        <v>164.28</v>
      </c>
      <c r="K2086" s="21"/>
      <c r="L2086" s="21"/>
      <c r="M2086" s="21"/>
      <c r="N2086" s="21"/>
      <c r="O2086" s="23">
        <v>-2.27</v>
      </c>
      <c r="P2086" s="23">
        <v>-0.17</v>
      </c>
      <c r="Q2086" s="28">
        <f t="shared" si="64"/>
        <v>-2.44</v>
      </c>
      <c r="R2086" s="23">
        <v>10.73</v>
      </c>
      <c r="S2086" s="21"/>
      <c r="T2086" s="28">
        <f t="shared" si="65"/>
        <v>10.73</v>
      </c>
      <c r="U2086" s="21"/>
      <c r="W2086" s="135">
        <f t="array" ref="W2086">SUM(($D2086=W$25)*($G2086="CM")*($H2086:$P2086))</f>
        <v>161.84</v>
      </c>
      <c r="X2086" s="135">
        <f t="array" ref="X2086">SUM(($D2086=W$25)*($G2086&lt;&gt;"CM")*($H2086:$P2086))</f>
        <v>0</v>
      </c>
      <c r="AA2086" s="135">
        <f t="array" ref="AA2086">SUM(($D2086=AA$25)*($G2086="CM")*(H2086+I2086+J2086+K2086+L2086+N2086))</f>
        <v>0</v>
      </c>
      <c r="AB2086" s="135">
        <f t="array" ref="AB2086">SUM(($D2086=AA$25)*($G2086&lt;&gt;"CM")*(H2086+I2086+J2086+K2086+L2086+N2086))</f>
        <v>0</v>
      </c>
    </row>
    <row r="2087" spans="1:29" ht="15.75" thickBot="1" x14ac:dyDescent="0.3">
      <c r="A2087" s="18" t="s">
        <v>22</v>
      </c>
      <c r="B2087" s="18" t="s">
        <v>22</v>
      </c>
      <c r="C2087" s="18" t="s">
        <v>263</v>
      </c>
      <c r="D2087" s="27" t="s">
        <v>271</v>
      </c>
      <c r="E2087" s="18" t="s">
        <v>264</v>
      </c>
      <c r="F2087" s="19">
        <v>42842</v>
      </c>
      <c r="G2087" s="27" t="s">
        <v>273</v>
      </c>
      <c r="H2087" s="20"/>
      <c r="I2087" s="20"/>
      <c r="J2087" s="22">
        <v>109.52</v>
      </c>
      <c r="K2087" s="20"/>
      <c r="L2087" s="20"/>
      <c r="M2087" s="20"/>
      <c r="N2087" s="20"/>
      <c r="O2087" s="22">
        <v>-1.4</v>
      </c>
      <c r="P2087" s="22">
        <v>-0.11</v>
      </c>
      <c r="Q2087" s="28">
        <f t="shared" si="64"/>
        <v>-1.51</v>
      </c>
      <c r="R2087" s="22">
        <v>7.16</v>
      </c>
      <c r="S2087" s="20"/>
      <c r="T2087" s="28">
        <f t="shared" si="65"/>
        <v>7.16</v>
      </c>
      <c r="U2087" s="20"/>
      <c r="W2087" s="135">
        <f t="array" ref="W2087">SUM(($D2087=W$25)*($G2087="CM")*($H2087:$P2087))</f>
        <v>108.00999999999999</v>
      </c>
      <c r="X2087" s="135">
        <f t="array" ref="X2087">SUM(($D2087=W$25)*($G2087&lt;&gt;"CM")*($H2087:$P2087))</f>
        <v>0</v>
      </c>
      <c r="AA2087" s="135">
        <f t="array" ref="AA2087">SUM(($D2087=AA$25)*($G2087="CM")*(H2087+I2087+J2087+K2087+L2087+N2087))</f>
        <v>0</v>
      </c>
      <c r="AB2087" s="135">
        <f t="array" ref="AB2087">SUM(($D2087=AA$25)*($G2087&lt;&gt;"CM")*(H2087+I2087+J2087+K2087+L2087+N2087))</f>
        <v>0</v>
      </c>
    </row>
    <row r="2088" spans="1:29" ht="15.75" thickBot="1" x14ac:dyDescent="0.3">
      <c r="A2088" s="18" t="s">
        <v>22</v>
      </c>
      <c r="B2088" s="18" t="s">
        <v>22</v>
      </c>
      <c r="C2088" s="18" t="s">
        <v>263</v>
      </c>
      <c r="D2088" s="27" t="s">
        <v>271</v>
      </c>
      <c r="E2088" s="18" t="s">
        <v>264</v>
      </c>
      <c r="F2088" s="19">
        <v>42844</v>
      </c>
      <c r="G2088" s="27" t="s">
        <v>273</v>
      </c>
      <c r="H2088" s="21"/>
      <c r="I2088" s="21"/>
      <c r="J2088" s="23">
        <v>328.56</v>
      </c>
      <c r="K2088" s="21"/>
      <c r="L2088" s="21"/>
      <c r="M2088" s="21"/>
      <c r="N2088" s="21"/>
      <c r="O2088" s="23">
        <v>-4.43</v>
      </c>
      <c r="P2088" s="23">
        <v>-0.34</v>
      </c>
      <c r="Q2088" s="28">
        <f t="shared" ref="Q2088:Q2089" si="66">O2088+P2088</f>
        <v>-4.7699999999999996</v>
      </c>
      <c r="R2088" s="23">
        <v>21.47</v>
      </c>
      <c r="S2088" s="21"/>
      <c r="T2088" s="28">
        <f t="shared" ref="T2088:T2089" si="67">R2088+S2088</f>
        <v>21.47</v>
      </c>
      <c r="U2088" s="21"/>
      <c r="W2088" s="135">
        <f t="array" ref="W2088">SUM(($D2088=W$25)*($G2088="CM")*($H2088:$P2088))</f>
        <v>323.79000000000002</v>
      </c>
      <c r="X2088" s="135">
        <f t="array" ref="X2088">SUM(($D2088=W$25)*($G2088&lt;&gt;"CM")*($H2088:$P2088))</f>
        <v>0</v>
      </c>
      <c r="AA2088" s="135">
        <f t="array" ref="AA2088">SUM(($D2088=AA$25)*($G2088="CM")*(H2088+I2088+J2088+K2088+L2088+N2088))</f>
        <v>0</v>
      </c>
      <c r="AB2088" s="135">
        <f t="array" ref="AB2088">SUM(($D2088=AA$25)*($G2088&lt;&gt;"CM")*(H2088+I2088+J2088+K2088+L2088+N2088))</f>
        <v>0</v>
      </c>
    </row>
    <row r="2089" spans="1:29" ht="15.75" thickBot="1" x14ac:dyDescent="0.3">
      <c r="A2089" s="18" t="s">
        <v>22</v>
      </c>
      <c r="B2089" s="18" t="s">
        <v>22</v>
      </c>
      <c r="C2089" s="18" t="s">
        <v>263</v>
      </c>
      <c r="D2089" s="27" t="s">
        <v>271</v>
      </c>
      <c r="E2089" s="18" t="s">
        <v>264</v>
      </c>
      <c r="F2089" s="19">
        <v>42855</v>
      </c>
      <c r="G2089" s="27" t="s">
        <v>273</v>
      </c>
      <c r="H2089" s="20"/>
      <c r="I2089" s="20"/>
      <c r="J2089" s="22">
        <v>1916.6</v>
      </c>
      <c r="K2089" s="20"/>
      <c r="L2089" s="20"/>
      <c r="M2089" s="20"/>
      <c r="N2089" s="20"/>
      <c r="O2089" s="22">
        <v>-22.95</v>
      </c>
      <c r="P2089" s="22">
        <v>-1.77</v>
      </c>
      <c r="Q2089" s="28">
        <f t="shared" si="66"/>
        <v>-24.72</v>
      </c>
      <c r="R2089" s="22">
        <v>125.43</v>
      </c>
      <c r="S2089" s="20"/>
      <c r="T2089" s="28">
        <f t="shared" si="67"/>
        <v>125.43</v>
      </c>
      <c r="U2089" s="20"/>
      <c r="W2089" s="131">
        <f t="array" ref="W2089">SUM(($D2089=W$25)*($G2089="CM")*($H2089:$P2089))</f>
        <v>1891.8799999999999</v>
      </c>
      <c r="X2089" s="131">
        <f t="array" ref="X2089">SUM(($D2089=W$25)*($G2089&lt;&gt;"CM")*($H2089:$P2089))</f>
        <v>0</v>
      </c>
      <c r="AA2089" s="131">
        <f t="array" ref="AA2089">SUM(($D2089=AA$25)*($G2089="CM")*(H2089+I2089+J2089+K2089+L2089+N2089))</f>
        <v>0</v>
      </c>
      <c r="AB2089" s="131">
        <f t="array" ref="AB2089">SUM(($D2089=AA$25)*($G2089&lt;&gt;"CM")*(H2089+I2089+J2089+K2089+L2089+N2089))</f>
        <v>0</v>
      </c>
      <c r="AC2089" s="164"/>
    </row>
    <row r="2090" spans="1:29" x14ac:dyDescent="0.25">
      <c r="A2090" s="157"/>
      <c r="B2090" s="157"/>
      <c r="C2090" s="157"/>
      <c r="D2090" s="158"/>
      <c r="E2090" s="157"/>
      <c r="F2090" s="159"/>
      <c r="G2090" s="158"/>
      <c r="H2090" s="160"/>
      <c r="I2090" s="160"/>
      <c r="J2090" s="161"/>
      <c r="K2090" s="160"/>
      <c r="L2090" s="160"/>
      <c r="M2090" s="160"/>
      <c r="N2090" s="160"/>
      <c r="O2090" s="161"/>
      <c r="P2090" s="161"/>
      <c r="Q2090" s="162"/>
      <c r="R2090" s="161"/>
      <c r="S2090" s="160"/>
      <c r="T2090" s="162"/>
      <c r="U2090" s="160"/>
      <c r="V2090" s="14" t="s">
        <v>338</v>
      </c>
      <c r="W2090" s="131">
        <f>SUM(W27:W2089)</f>
        <v>27810374.430000041</v>
      </c>
      <c r="X2090" s="131">
        <f>SUM(X27:X2089)</f>
        <v>16799.75999999998</v>
      </c>
      <c r="AA2090" s="131">
        <f>SUM(AA27:AA2089)</f>
        <v>26505891.35000002</v>
      </c>
      <c r="AB2090" s="131">
        <f>SUM(AB27:AB2089)</f>
        <v>4328369.16</v>
      </c>
      <c r="AC2090" s="163">
        <f>SUM(W2090:X2090,AA2090:AB2090)</f>
        <v>58661434.700000063</v>
      </c>
    </row>
    <row r="2091" spans="1:29" x14ac:dyDescent="0.25">
      <c r="R2091" s="126"/>
      <c r="S2091" s="126"/>
      <c r="V2091" s="14" t="s">
        <v>291</v>
      </c>
      <c r="W2091" s="131">
        <f>'April 2017 Billing Summary'!M6</f>
        <v>0</v>
      </c>
      <c r="X2091" s="136">
        <f>'April 2017 Billing Summary'!M15</f>
        <v>-868.36</v>
      </c>
      <c r="Y2091" s="125"/>
      <c r="Z2091" s="125"/>
      <c r="AA2091" s="136">
        <f>'April 2017 Billing Summary'!M7</f>
        <v>0</v>
      </c>
      <c r="AB2091" s="136">
        <f>'April 2017 Billing Summary'!M16</f>
        <v>-174980.79</v>
      </c>
      <c r="AC2091" s="165">
        <f>SUM(W2091:X2091,AA2091:AB2091)</f>
        <v>-175849.15</v>
      </c>
    </row>
    <row r="2092" spans="1:29" x14ac:dyDescent="0.25">
      <c r="V2092" s="14" t="s">
        <v>290</v>
      </c>
      <c r="W2092" s="134">
        <f>W2090+W2091</f>
        <v>27810374.430000041</v>
      </c>
      <c r="X2092" s="134">
        <f>X2090+X2091</f>
        <v>15931.39999999998</v>
      </c>
      <c r="Y2092" s="125"/>
      <c r="Z2092" s="125"/>
      <c r="AA2092" s="134">
        <f>AA2090+AA2091</f>
        <v>26505891.35000002</v>
      </c>
      <c r="AB2092" s="134">
        <f>AB2090+AB2091</f>
        <v>4153388.37</v>
      </c>
      <c r="AC2092" s="155">
        <f>SUM(W2092:X2092,AA2092:AB2092)</f>
        <v>58485585.550000057</v>
      </c>
    </row>
    <row r="2093" spans="1:29" x14ac:dyDescent="0.25">
      <c r="V2093" s="14" t="s">
        <v>333</v>
      </c>
      <c r="W2093" s="139">
        <f>'LG&amp;E Q1 Attachment-REV'!G10</f>
        <v>6.6299999999999998E-2</v>
      </c>
      <c r="X2093" s="138" t="s">
        <v>293</v>
      </c>
      <c r="Y2093" s="125"/>
      <c r="Z2093" s="125"/>
      <c r="AA2093" s="137">
        <f>'LG&amp;E Q1 Attachment-REV'!H10</f>
        <v>9.8100000000000007E-2</v>
      </c>
      <c r="AB2093" s="138" t="s">
        <v>293</v>
      </c>
    </row>
    <row r="2094" spans="1:29" x14ac:dyDescent="0.25">
      <c r="V2094" s="124" t="s">
        <v>334</v>
      </c>
      <c r="W2094" s="132">
        <f t="array" ref="W2094">SUM(($D$27:$D$2089=W25)*($G$27:$G$2089="CM")*($T$27:$T$2089))</f>
        <v>1843826.6299999945</v>
      </c>
      <c r="X2094" s="132">
        <f t="array" ref="X2094">SUM(($D$27:$D$2089=W25)*($G$27:$G$2089="PPA")*($T$27:$T$2089))</f>
        <v>887.85999999999922</v>
      </c>
      <c r="Y2094" s="125"/>
      <c r="Z2094" s="125"/>
      <c r="AA2094" s="132">
        <f t="array" ref="AA2094">SUM(($D$27:$D$2089=AA25)*($G$27:$G$2089="CM")*($T$27:$T$2089))</f>
        <v>2599616.37</v>
      </c>
      <c r="AB2094" s="132">
        <f t="array" ref="AB2094">SUM(($D$27:$D$2089=AA25)*($G$27:$G$2089="PPA")*($T$27:$T$2089))</f>
        <v>348916.50999999995</v>
      </c>
      <c r="AC2094" s="155">
        <f>SUM(W2094:X2094,AA2094:AB2094)</f>
        <v>4793247.3699999945</v>
      </c>
    </row>
    <row r="2095" spans="1:29" x14ac:dyDescent="0.25">
      <c r="V2095" s="124" t="s">
        <v>330</v>
      </c>
      <c r="W2095" s="140">
        <f>W2092*W2093</f>
        <v>1843827.8247090026</v>
      </c>
      <c r="X2095" s="132">
        <f>X2092*W2093</f>
        <v>1056.2518199999986</v>
      </c>
      <c r="Y2095" s="125"/>
      <c r="Z2095" s="125"/>
      <c r="AA2095" s="132">
        <f>AA2092*AA2093</f>
        <v>2600227.9414350023</v>
      </c>
      <c r="AB2095" s="132">
        <f>AB2092*AA2093</f>
        <v>407447.39909700002</v>
      </c>
      <c r="AC2095" s="155">
        <f>SUM(W2095:X2095,AA2095:AB2095)</f>
        <v>4852559.4170610048</v>
      </c>
    </row>
    <row r="2096" spans="1:29" x14ac:dyDescent="0.25">
      <c r="V2096" s="14" t="s">
        <v>316</v>
      </c>
      <c r="AC2096" s="156">
        <f>AC2094-AC2095+'April 2017 Billing Summary'!V17</f>
        <v>-60805.047061010264</v>
      </c>
    </row>
    <row r="2097" spans="22:28" x14ac:dyDescent="0.25">
      <c r="V2097" s="124"/>
      <c r="W2097" s="154"/>
      <c r="X2097" s="153"/>
      <c r="Y2097" s="154"/>
      <c r="Z2097" s="154"/>
      <c r="AA2097" s="154"/>
      <c r="AB2097" s="153"/>
    </row>
    <row r="2098" spans="22:28" x14ac:dyDescent="0.25">
      <c r="V2098" s="124" t="s">
        <v>339</v>
      </c>
    </row>
  </sheetData>
  <autoFilter ref="A26:U2094"/>
  <sortState ref="A27:T2205">
    <sortCondition ref="C27:C2205"/>
  </sortState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60" zoomScaleNormal="60" workbookViewId="0"/>
  </sheetViews>
  <sheetFormatPr defaultRowHeight="15" x14ac:dyDescent="0.25"/>
  <cols>
    <col min="1" max="1" width="18" bestFit="1" customWidth="1"/>
    <col min="2" max="11" width="16.7109375" customWidth="1"/>
    <col min="13" max="13" width="15.85546875" customWidth="1"/>
    <col min="14" max="14" width="2" customWidth="1"/>
    <col min="15" max="15" width="15.5703125" customWidth="1"/>
    <col min="16" max="16" width="2" customWidth="1"/>
    <col min="17" max="17" width="10.85546875" customWidth="1"/>
    <col min="18" max="18" width="2" customWidth="1"/>
    <col min="19" max="19" width="15.7109375" customWidth="1"/>
    <col min="20" max="20" width="2.5703125" customWidth="1"/>
    <col min="21" max="21" width="14.85546875" customWidth="1"/>
    <col min="22" max="22" width="13.28515625" bestFit="1" customWidth="1"/>
  </cols>
  <sheetData>
    <row r="1" spans="1:22" x14ac:dyDescent="0.25">
      <c r="V1" s="113"/>
    </row>
    <row r="2" spans="1:22" x14ac:dyDescent="0.25">
      <c r="A2" s="115"/>
      <c r="B2" s="115"/>
      <c r="V2" s="113"/>
    </row>
    <row r="4" spans="1:22" x14ac:dyDescent="0.25">
      <c r="A4" s="107" t="s">
        <v>272</v>
      </c>
      <c r="B4" s="117" t="s">
        <v>273</v>
      </c>
      <c r="M4" s="144" t="s">
        <v>294</v>
      </c>
      <c r="N4" s="144"/>
      <c r="O4" s="144"/>
      <c r="P4" s="144"/>
      <c r="Q4" s="144"/>
      <c r="R4" s="144"/>
      <c r="S4" s="144"/>
      <c r="T4" s="143"/>
      <c r="U4" s="143"/>
      <c r="V4" s="143"/>
    </row>
    <row r="5" spans="1:22" ht="75" customHeight="1" x14ac:dyDescent="0.25">
      <c r="A5" s="30" t="s">
        <v>277</v>
      </c>
      <c r="B5" s="36" t="s">
        <v>280</v>
      </c>
      <c r="C5" s="36" t="s">
        <v>281</v>
      </c>
      <c r="D5" s="36" t="s">
        <v>282</v>
      </c>
      <c r="E5" s="36" t="s">
        <v>283</v>
      </c>
      <c r="F5" s="36" t="s">
        <v>284</v>
      </c>
      <c r="G5" s="36" t="s">
        <v>285</v>
      </c>
      <c r="H5" s="36" t="s">
        <v>286</v>
      </c>
      <c r="I5" s="36" t="s">
        <v>287</v>
      </c>
      <c r="J5" s="36" t="s">
        <v>289</v>
      </c>
      <c r="K5" s="36" t="s">
        <v>288</v>
      </c>
      <c r="M5" s="147" t="s">
        <v>291</v>
      </c>
      <c r="N5" s="147"/>
      <c r="O5" s="147" t="s">
        <v>290</v>
      </c>
      <c r="P5" s="147"/>
      <c r="Q5" s="148" t="s">
        <v>292</v>
      </c>
      <c r="R5" s="147"/>
      <c r="S5" s="147" t="s">
        <v>329</v>
      </c>
      <c r="T5" s="147"/>
      <c r="U5" s="147" t="s">
        <v>330</v>
      </c>
      <c r="V5" s="147" t="s">
        <v>331</v>
      </c>
    </row>
    <row r="6" spans="1:22" x14ac:dyDescent="0.25">
      <c r="A6" t="s">
        <v>271</v>
      </c>
      <c r="B6" s="112">
        <f>SUMIFS('Formatted-BW Report'!$J$27:$J$2089,'Formatted-BW Report'!$G$27:$G$2089,$B$4,'Formatted-BW Report'!$D$27:$D$2089,$A6)</f>
        <v>14836946.350000013</v>
      </c>
      <c r="C6" s="112">
        <f>SUMIFS('Formatted-BW Report'!$K$27:$K$2089,'Formatted-BW Report'!$G$27:$G$2089,$B$4,'Formatted-BW Report'!$D$27:$D$2089,$A6)</f>
        <v>1744959.1099999992</v>
      </c>
      <c r="D6" s="112">
        <f>SUMIFS('Formatted-BW Report'!$I$27:$I$2089,'Formatted-BW Report'!$G$27:$G$2089,$B$4,'Formatted-BW Report'!$D$27:$D$2089,$A6)</f>
        <v>0</v>
      </c>
      <c r="E6" s="112">
        <f>SUMIFS('Formatted-BW Report'!$L$27:$L$2089,'Formatted-BW Report'!$G$27:$G$2089,$B$4,'Formatted-BW Report'!$D$27:$D$2089,$A6)</f>
        <v>0</v>
      </c>
      <c r="F6" s="112">
        <f>SUMIFS('Formatted-BW Report'!$U$27:$U$2089,'Formatted-BW Report'!$G$27:$G$2089,$B$4,'Formatted-BW Report'!$D$27:$D$2089,$A6)</f>
        <v>0</v>
      </c>
      <c r="G6" s="112">
        <f>SUMIFS('Formatted-BW Report'!$H$27:$H$2089,'Formatted-BW Report'!$G$27:$G$2089,$B$4,'Formatted-BW Report'!$D$27:$D$2089,$A6)</f>
        <v>3863460.8899999983</v>
      </c>
      <c r="H6" s="112">
        <f>SUMIFS('Formatted-BW Report'!$M$27:$M$2089,'Formatted-BW Report'!$G$27:$G$2089,$B$4,'Formatted-BW Report'!$D$27:$D$2089,$A6)</f>
        <v>6883751.9000000013</v>
      </c>
      <c r="I6" s="112">
        <f>SUMIFS('Formatted-BW Report'!$Q$27:$Q$2089,'Formatted-BW Report'!$G$27:$G$2089,$B$4,'Formatted-BW Report'!$D$27:$D$2089,$A6)</f>
        <v>-580618.49000000115</v>
      </c>
      <c r="J6" s="112">
        <f>SUMIFS('Formatted-BW Report'!$N$27:$N$2089,'Formatted-BW Report'!$G$27:$G$2089,$B$4,'Formatted-BW Report'!$D$27:$D$2089,$A6)</f>
        <v>1061874.6700000004</v>
      </c>
      <c r="K6" s="112">
        <f>SUMIFS('Formatted-BW Report'!$T$27:$T$2089,'Formatted-BW Report'!$G$27:$G$2089,$B$4,'Formatted-BW Report'!$D$27:$D$2089,$A6)</f>
        <v>1843826.6299999945</v>
      </c>
      <c r="M6" s="112">
        <v>0</v>
      </c>
      <c r="O6" s="112">
        <f>SUM(B6:J6)+M6</f>
        <v>27810374.430000011</v>
      </c>
      <c r="P6" s="104"/>
      <c r="Q6" s="34">
        <f>'LG&amp;E Q1 Attachment-REV'!G10</f>
        <v>6.6299999999999998E-2</v>
      </c>
      <c r="R6" s="104"/>
      <c r="S6" s="112">
        <f>K6</f>
        <v>1843826.6299999945</v>
      </c>
      <c r="T6" s="104"/>
      <c r="U6" s="112">
        <f>O6*Q6</f>
        <v>1843827.8247090008</v>
      </c>
      <c r="V6" s="112">
        <f>S6-U6</f>
        <v>-1.1947090062312782</v>
      </c>
    </row>
    <row r="7" spans="1:22" x14ac:dyDescent="0.25">
      <c r="A7" s="29" t="s">
        <v>270</v>
      </c>
      <c r="B7" s="112">
        <f>SUMIFS('Formatted-BW Report'!$J$27:$J$2089,'Formatted-BW Report'!$G$27:$G$2089,$B$4,'Formatted-BW Report'!$D$27:$D$2089,$A7)</f>
        <v>9977123.3200000077</v>
      </c>
      <c r="C7" s="112">
        <f>SUMIFS('Formatted-BW Report'!$K$27:$K$2089,'Formatted-BW Report'!$G$27:$G$2089,$B$4,'Formatted-BW Report'!$D$27:$D$2089,$A7)</f>
        <v>807827.19999999972</v>
      </c>
      <c r="D7" s="112">
        <f>SUMIFS('Formatted-BW Report'!$I$27:$I$2089,'Formatted-BW Report'!$G$27:$G$2089,$B$4,'Formatted-BW Report'!$D$27:$D$2089,$A7)</f>
        <v>11541573.630000001</v>
      </c>
      <c r="E7" s="112">
        <f>SUMIFS('Formatted-BW Report'!$L$27:$L$2089,'Formatted-BW Report'!$G$27:$G$2089,$B$4,'Formatted-BW Report'!$D$27:$D$2089,$A7)</f>
        <v>2124830.4600000004</v>
      </c>
      <c r="F7" s="112">
        <f>SUMIFS('Formatted-BW Report'!$U$27:$U$2089,'Formatted-BW Report'!$G$27:$G$2089,$B$4,'Formatted-BW Report'!$D$27:$D$2089,$A7)</f>
        <v>0</v>
      </c>
      <c r="G7" s="112">
        <f>SUMIFS('Formatted-BW Report'!$H$27:$H$2089,'Formatted-BW Report'!$G$27:$G$2089,$B$4,'Formatted-BW Report'!$D$27:$D$2089,$A7)</f>
        <v>1696874.54</v>
      </c>
      <c r="H7" s="112">
        <f>SUMIFS('Formatted-BW Report'!$M$27:$M$2089,'Formatted-BW Report'!$G$27:$G$2089,$B$4,'Formatted-BW Report'!$D$27:$D$2089,$A7)</f>
        <v>12048256.090000002</v>
      </c>
      <c r="I7" s="112">
        <f>SUMIFS('Formatted-BW Report'!$Q$27:$Q$2089,'Formatted-BW Report'!$G$27:$G$2089,$B$4,'Formatted-BW Report'!$D$27:$D$2089,$A7)</f>
        <v>-985965.83999999915</v>
      </c>
      <c r="J7" s="112">
        <f>SUMIFS('Formatted-BW Report'!$N$27:$N$2089,'Formatted-BW Report'!$G$27:$G$2089,$B$4,'Formatted-BW Report'!$D$27:$D$2089,$A7)</f>
        <v>357662.19999999984</v>
      </c>
      <c r="K7" s="112">
        <f>SUMIFS('Formatted-BW Report'!$T$27:$T$2089,'Formatted-BW Report'!$G$27:$G$2089,$B$4,'Formatted-BW Report'!$D$27:$D$2089,$A7)</f>
        <v>2599616.37</v>
      </c>
      <c r="M7" s="112">
        <v>0</v>
      </c>
      <c r="O7" s="112">
        <f>SUM(B7:G7)+J7+M7</f>
        <v>26505891.350000005</v>
      </c>
      <c r="P7" s="104"/>
      <c r="Q7" s="34">
        <f>'LG&amp;E Q1 Attachment-REV'!H10</f>
        <v>9.8100000000000007E-2</v>
      </c>
      <c r="R7" s="104"/>
      <c r="S7" s="112">
        <f>K7</f>
        <v>2599616.37</v>
      </c>
      <c r="T7" s="104"/>
      <c r="U7" s="112">
        <f>O7*Q7</f>
        <v>2600227.9414350009</v>
      </c>
      <c r="V7" s="112">
        <f>S7-U7</f>
        <v>-611.57143500074744</v>
      </c>
    </row>
    <row r="8" spans="1:22" x14ac:dyDescent="0.25">
      <c r="A8" s="29" t="s">
        <v>269</v>
      </c>
      <c r="B8" s="112">
        <f>SUMIFS('Formatted-BW Report'!$J$27:$J$2089,'Formatted-BW Report'!$G$27:$G$2089,$B$4,'Formatted-BW Report'!$D$27:$D$2089,$A8)</f>
        <v>0</v>
      </c>
      <c r="C8" s="112">
        <f>SUMIFS('Formatted-BW Report'!$K$27:$K$2089,'Formatted-BW Report'!$G$27:$G$2089,$B$4,'Formatted-BW Report'!$D$27:$D$2089,$A8)</f>
        <v>0</v>
      </c>
      <c r="D8" s="112">
        <f>SUMIFS('Formatted-BW Report'!$I$27:$I$2089,'Formatted-BW Report'!$G$27:$G$2089,$B$4,'Formatted-BW Report'!$D$27:$D$2089,$A8)</f>
        <v>0</v>
      </c>
      <c r="E8" s="112">
        <f>SUMIFS('Formatted-BW Report'!$L$27:$L$2089,'Formatted-BW Report'!$G$27:$G$2089,$B$4,'Formatted-BW Report'!$D$27:$D$2089,$A8)</f>
        <v>0</v>
      </c>
      <c r="F8" s="112">
        <f>SUMIFS('Formatted-BW Report'!$U$27:$U$2089,'Formatted-BW Report'!$G$27:$G$2089,$B$4,'Formatted-BW Report'!$D$27:$D$2089,$A8)</f>
        <v>-28573.55</v>
      </c>
      <c r="G8" s="112">
        <f>SUMIFS('Formatted-BW Report'!$H$27:$H$2089,'Formatted-BW Report'!$G$27:$G$2089,$B$4,'Formatted-BW Report'!$D$27:$D$2089,$A8)</f>
        <v>0</v>
      </c>
      <c r="H8" s="112">
        <f>SUMIFS('Formatted-BW Report'!$M$27:$M$2089,'Formatted-BW Report'!$G$27:$G$2089,$B$4,'Formatted-BW Report'!$D$27:$D$2089,$A8)</f>
        <v>0</v>
      </c>
      <c r="I8" s="112">
        <f>SUMIFS('Formatted-BW Report'!$Q$27:$Q$2089,'Formatted-BW Report'!$G$27:$G$2089,$B$4,'Formatted-BW Report'!$D$27:$D$2089,$A8)</f>
        <v>0</v>
      </c>
      <c r="J8" s="112">
        <f>SUMIFS('Formatted-BW Report'!$N$27:$N$2089,'Formatted-BW Report'!$G$27:$G$2089,$B$4,'Formatted-BW Report'!$D$27:$D$2089,$A8)</f>
        <v>0</v>
      </c>
      <c r="K8" s="112">
        <f>SUMIFS('Formatted-BW Report'!$T$27:$T$2089,'Formatted-BW Report'!$G$27:$G$2089,$B$4,'Formatted-BW Report'!$D$27:$D$2089,$A8)</f>
        <v>0</v>
      </c>
      <c r="Q8" s="34"/>
      <c r="V8" s="112">
        <f>S8-U8</f>
        <v>0</v>
      </c>
    </row>
    <row r="9" spans="1:22" x14ac:dyDescent="0.25">
      <c r="A9" s="31" t="s">
        <v>278</v>
      </c>
      <c r="B9" s="120">
        <f>SUM(B6:B8)</f>
        <v>24814069.67000002</v>
      </c>
      <c r="C9" s="120">
        <f t="shared" ref="C9:V9" si="0">SUM(C6:C8)</f>
        <v>2552786.3099999987</v>
      </c>
      <c r="D9" s="120">
        <f t="shared" si="0"/>
        <v>11541573.630000001</v>
      </c>
      <c r="E9" s="120">
        <f t="shared" si="0"/>
        <v>2124830.4600000004</v>
      </c>
      <c r="F9" s="120">
        <f t="shared" si="0"/>
        <v>-28573.55</v>
      </c>
      <c r="G9" s="120">
        <f t="shared" si="0"/>
        <v>5560335.4299999978</v>
      </c>
      <c r="H9" s="120">
        <f t="shared" si="0"/>
        <v>18932007.990000002</v>
      </c>
      <c r="I9" s="120">
        <f t="shared" si="0"/>
        <v>-1566584.3300000003</v>
      </c>
      <c r="J9" s="120">
        <f t="shared" si="0"/>
        <v>1419536.87</v>
      </c>
      <c r="K9" s="120">
        <f t="shared" si="0"/>
        <v>4443442.9999999944</v>
      </c>
      <c r="M9" s="120">
        <f t="shared" si="0"/>
        <v>0</v>
      </c>
      <c r="N9" s="120"/>
      <c r="O9" s="120">
        <f t="shared" si="0"/>
        <v>54316265.780000016</v>
      </c>
      <c r="P9" s="120"/>
      <c r="Q9" s="120"/>
      <c r="R9" s="120"/>
      <c r="S9" s="120">
        <f t="shared" si="0"/>
        <v>4443442.9999999944</v>
      </c>
      <c r="T9" s="120"/>
      <c r="U9" s="120">
        <f t="shared" si="0"/>
        <v>4444055.7661440019</v>
      </c>
      <c r="V9" s="120">
        <f t="shared" si="0"/>
        <v>-612.76614400697872</v>
      </c>
    </row>
    <row r="10" spans="1:22" x14ac:dyDescent="0.25">
      <c r="H10" s="106"/>
      <c r="I10" s="106"/>
      <c r="J10" s="106"/>
      <c r="K10" s="106"/>
      <c r="Q10" s="34"/>
    </row>
    <row r="11" spans="1:22" x14ac:dyDescent="0.25">
      <c r="H11" s="106"/>
      <c r="I11" s="106"/>
      <c r="J11" s="106"/>
      <c r="K11" s="106"/>
      <c r="Q11" s="34"/>
    </row>
    <row r="12" spans="1:22" x14ac:dyDescent="0.25">
      <c r="Q12" s="34"/>
    </row>
    <row r="13" spans="1:22" x14ac:dyDescent="0.25">
      <c r="A13" s="108" t="s">
        <v>272</v>
      </c>
      <c r="B13" s="118" t="s">
        <v>274</v>
      </c>
      <c r="M13" s="145" t="s">
        <v>332</v>
      </c>
      <c r="N13" s="145"/>
      <c r="O13" s="145"/>
      <c r="P13" s="145"/>
      <c r="Q13" s="145"/>
      <c r="R13" s="145"/>
      <c r="S13" s="145"/>
      <c r="T13" s="142"/>
      <c r="U13" s="142"/>
      <c r="V13" s="142"/>
    </row>
    <row r="14" spans="1:22" ht="75" customHeight="1" x14ac:dyDescent="0.25">
      <c r="A14" s="32" t="s">
        <v>277</v>
      </c>
      <c r="B14" s="35" t="s">
        <v>280</v>
      </c>
      <c r="C14" s="35" t="s">
        <v>281</v>
      </c>
      <c r="D14" s="35" t="s">
        <v>282</v>
      </c>
      <c r="E14" s="35" t="s">
        <v>283</v>
      </c>
      <c r="F14" s="35" t="s">
        <v>284</v>
      </c>
      <c r="G14" s="35" t="s">
        <v>285</v>
      </c>
      <c r="H14" s="35" t="s">
        <v>286</v>
      </c>
      <c r="I14" s="35" t="s">
        <v>287</v>
      </c>
      <c r="J14" s="35" t="s">
        <v>289</v>
      </c>
      <c r="K14" s="35" t="s">
        <v>288</v>
      </c>
      <c r="M14" s="149" t="s">
        <v>291</v>
      </c>
      <c r="N14" s="149"/>
      <c r="O14" s="149" t="s">
        <v>290</v>
      </c>
      <c r="P14" s="149"/>
      <c r="Q14" s="150" t="s">
        <v>292</v>
      </c>
      <c r="R14" s="149"/>
      <c r="S14" s="149" t="s">
        <v>329</v>
      </c>
      <c r="T14" s="149"/>
      <c r="U14" s="149" t="s">
        <v>330</v>
      </c>
      <c r="V14" s="149" t="s">
        <v>331</v>
      </c>
    </row>
    <row r="15" spans="1:22" x14ac:dyDescent="0.25">
      <c r="A15" s="29" t="s">
        <v>271</v>
      </c>
      <c r="B15" s="112">
        <f>SUMIFS('Formatted-BW Report'!$J$27:$J$2089,'Formatted-BW Report'!$G$27:$G$2089,$B$13,'Formatted-BW Report'!$D$27:$D$2089,$A15)</f>
        <v>20798.499999999996</v>
      </c>
      <c r="C15" s="112">
        <f>SUMIFS('Formatted-BW Report'!$K$27:$K$2089,'Formatted-BW Report'!$G$27:$G$2089,$B$13,'Formatted-BW Report'!$D$27:$D$2089,$A15)</f>
        <v>-1608.7199999999998</v>
      </c>
      <c r="D15" s="112">
        <f>SUMIFS('Formatted-BW Report'!$I$27:$I$2089,'Formatted-BW Report'!$G$27:$G$2089,$B$13,'Formatted-BW Report'!$D$27:$D$2089,$A15)</f>
        <v>0</v>
      </c>
      <c r="E15" s="112">
        <f>SUMIFS('Formatted-BW Report'!$L$27:$L$2089,'Formatted-BW Report'!$G$27:$G$2089,$B$13,'Formatted-BW Report'!$D$27:$D$2089,$A15)</f>
        <v>0</v>
      </c>
      <c r="F15" s="112">
        <f>SUMIFS('Formatted-BW Report'!$U$27:$U$2089,'Formatted-BW Report'!$G$27:$G$2089,$B$13,'Formatted-BW Report'!$D$27:$D$2089,$A15)</f>
        <v>0</v>
      </c>
      <c r="G15" s="112">
        <f>SUMIFS('Formatted-BW Report'!$H$27:$H$2089,'Formatted-BW Report'!$G$27:$G$2089,$B$13,'Formatted-BW Report'!$D$27:$D$2089,$A15)</f>
        <v>3482.3500000000004</v>
      </c>
      <c r="H15" s="112">
        <f>SUMIFS('Formatted-BW Report'!$M$27:$M$2089,'Formatted-BW Report'!$G$27:$G$2089,$B$13,'Formatted-BW Report'!$D$27:$D$2089,$A15)</f>
        <v>-5121.1400000000021</v>
      </c>
      <c r="I15" s="112">
        <f>SUMIFS('Formatted-BW Report'!$Q$27:$Q$2089,'Formatted-BW Report'!$G$27:$G$2089,$B$13,'Formatted-BW Report'!$D$27:$D$2089,$A15)</f>
        <v>101.17999999999996</v>
      </c>
      <c r="J15" s="112">
        <f>SUMIFS('Formatted-BW Report'!$N$27:$N$2089,'Formatted-BW Report'!$G$27:$G$2089,$B$13,'Formatted-BW Report'!$D$27:$D$2089,$A15)</f>
        <v>-852.40999999999985</v>
      </c>
      <c r="K15" s="112">
        <f>SUMIFS('Formatted-BW Report'!$T$27:$T$2089,'Formatted-BW Report'!$G$27:$G$2089,$B$13,'Formatted-BW Report'!$D$27:$D$2089,$A15)</f>
        <v>887.85999999999922</v>
      </c>
      <c r="M15" s="112">
        <f>-868.36</f>
        <v>-868.36</v>
      </c>
      <c r="N15" s="104"/>
      <c r="O15" s="112">
        <f>SUM(B15:J15)+M15</f>
        <v>15931.399999999994</v>
      </c>
      <c r="P15" s="104"/>
      <c r="Q15" s="105" t="s">
        <v>293</v>
      </c>
      <c r="R15" s="104"/>
      <c r="S15" s="112">
        <f>K15</f>
        <v>887.85999999999922</v>
      </c>
      <c r="T15" s="104"/>
      <c r="U15" s="112">
        <f>O15*Q6</f>
        <v>1056.2518199999995</v>
      </c>
      <c r="V15" s="112">
        <f>S15-U15</f>
        <v>-168.39182000000028</v>
      </c>
    </row>
    <row r="16" spans="1:22" x14ac:dyDescent="0.25">
      <c r="A16" s="29" t="s">
        <v>270</v>
      </c>
      <c r="B16" s="112">
        <f>SUMIFS('Formatted-BW Report'!$J$27:$J$2089,'Formatted-BW Report'!$G$27:$G$2089,$B$13,'Formatted-BW Report'!$D$27:$D$2089,$A16)</f>
        <v>1369418.9799999995</v>
      </c>
      <c r="C16" s="112">
        <f>SUMIFS('Formatted-BW Report'!$K$27:$K$2089,'Formatted-BW Report'!$G$27:$G$2089,$B$13,'Formatted-BW Report'!$D$27:$D$2089,$A16)</f>
        <v>6851.24</v>
      </c>
      <c r="D16" s="112">
        <f>SUMIFS('Formatted-BW Report'!$I$27:$I$2089,'Formatted-BW Report'!$G$27:$G$2089,$B$13,'Formatted-BW Report'!$D$27:$D$2089,$A16)</f>
        <v>2446771.3000000003</v>
      </c>
      <c r="E16" s="112">
        <f>SUMIFS('Formatted-BW Report'!$L$27:$L$2089,'Formatted-BW Report'!$G$27:$G$2089,$B$13,'Formatted-BW Report'!$D$27:$D$2089,$A16)</f>
        <v>457078.22</v>
      </c>
      <c r="F16" s="112">
        <f>SUMIFS('Formatted-BW Report'!$U$27:$U$2089,'Formatted-BW Report'!$G$27:$G$2089,$B$13,'Formatted-BW Report'!$D$27:$D$2089,$A16)</f>
        <v>0</v>
      </c>
      <c r="G16" s="112">
        <f>SUMIFS('Formatted-BW Report'!$H$27:$H$2089,'Formatted-BW Report'!$G$27:$G$2089,$B$13,'Formatted-BW Report'!$D$27:$D$2089,$A16)</f>
        <v>40978.81</v>
      </c>
      <c r="H16" s="112">
        <f>SUMIFS('Formatted-BW Report'!$M$27:$M$2089,'Formatted-BW Report'!$G$27:$G$2089,$B$13,'Formatted-BW Report'!$D$27:$D$2089,$A16)</f>
        <v>3455544.55</v>
      </c>
      <c r="I16" s="112">
        <f>SUMIFS('Formatted-BW Report'!$Q$27:$Q$2089,'Formatted-BW Report'!$G$27:$G$2089,$B$13,'Formatted-BW Report'!$D$27:$D$2089,$A16)</f>
        <v>-30260.97</v>
      </c>
      <c r="J16" s="112">
        <f>SUMIFS('Formatted-BW Report'!$N$27:$N$2089,'Formatted-BW Report'!$G$27:$G$2089,$B$13,'Formatted-BW Report'!$D$27:$D$2089,$A16)</f>
        <v>7270.6100000000006</v>
      </c>
      <c r="K16" s="112">
        <f>SUMIFS('Formatted-BW Report'!$T$27:$T$2089,'Formatted-BW Report'!$G$27:$G$2089,$B$13,'Formatted-BW Report'!$D$27:$D$2089,$A16)</f>
        <v>348916.50999999995</v>
      </c>
      <c r="M16" s="112">
        <f>-2134.51-172846.28</f>
        <v>-174980.79</v>
      </c>
      <c r="N16" s="104"/>
      <c r="O16" s="112">
        <f>SUM(B16:G16)+J16+M16</f>
        <v>4153388.3699999992</v>
      </c>
      <c r="P16" s="104"/>
      <c r="Q16" s="105" t="s">
        <v>293</v>
      </c>
      <c r="R16" s="104"/>
      <c r="S16" s="112">
        <f>K16</f>
        <v>348916.50999999995</v>
      </c>
      <c r="T16" s="104"/>
      <c r="U16" s="112">
        <f>O16*Q7</f>
        <v>407447.39909699996</v>
      </c>
      <c r="V16" s="112">
        <f>S16-U16</f>
        <v>-58530.889097000007</v>
      </c>
    </row>
    <row r="17" spans="1:22" x14ac:dyDescent="0.25">
      <c r="A17" s="29" t="s">
        <v>269</v>
      </c>
      <c r="B17" s="112">
        <f>SUMIFS('Formatted-BW Report'!$J$27:$J$2089,'Formatted-BW Report'!$G$27:$G$2089,$B$13,'Formatted-BW Report'!$D$27:$D$2089,$A17)</f>
        <v>0</v>
      </c>
      <c r="C17" s="112">
        <f>SUMIFS('Formatted-BW Report'!$K$27:$K$2089,'Formatted-BW Report'!$G$27:$G$2089,$B$13,'Formatted-BW Report'!$D$27:$D$2089,$A17)</f>
        <v>0</v>
      </c>
      <c r="D17" s="112">
        <f>SUMIFS('Formatted-BW Report'!$I$27:$I$2089,'Formatted-BW Report'!$G$27:$G$2089,$B$13,'Formatted-BW Report'!$D$27:$D$2089,$A17)</f>
        <v>0</v>
      </c>
      <c r="E17" s="112">
        <f>SUMIFS('Formatted-BW Report'!$L$27:$L$2089,'Formatted-BW Report'!$G$27:$G$2089,$B$13,'Formatted-BW Report'!$D$27:$D$2089,$A17)</f>
        <v>0</v>
      </c>
      <c r="F17" s="112">
        <f>SUMIFS('Formatted-BW Report'!$U$27:$U$2089,'Formatted-BW Report'!$G$27:$G$2089,$B$13,'Formatted-BW Report'!$D$27:$D$2089,$A17)</f>
        <v>-359072.38</v>
      </c>
      <c r="G17" s="112">
        <f>SUMIFS('Formatted-BW Report'!$H$27:$H$2089,'Formatted-BW Report'!$G$27:$G$2089,$B$13,'Formatted-BW Report'!$D$27:$D$2089,$A17)</f>
        <v>0</v>
      </c>
      <c r="H17" s="112">
        <f>SUMIFS('Formatted-BW Report'!$M$27:$M$2089,'Formatted-BW Report'!$G$27:$G$2089,$B$13,'Formatted-BW Report'!$D$27:$D$2089,$A17)</f>
        <v>0</v>
      </c>
      <c r="I17" s="112">
        <f>SUMIFS('Formatted-BW Report'!$Q$27:$Q$2089,'Formatted-BW Report'!$G$27:$G$2089,$B$13,'Formatted-BW Report'!$D$27:$D$2089,$A17)</f>
        <v>0</v>
      </c>
      <c r="J17" s="112">
        <f>SUMIFS('Formatted-BW Report'!$N$27:$N$2089,'Formatted-BW Report'!$G$27:$G$2089,$B$13,'Formatted-BW Report'!$D$27:$D$2089,$A17)</f>
        <v>0</v>
      </c>
      <c r="K17" s="112">
        <f>SUMIFS('Formatted-BW Report'!$T$27:$T$2089,'Formatted-BW Report'!$G$27:$G$2089,$B$13,'Formatted-BW Report'!$D$27:$D$2089,$A17)</f>
        <v>0</v>
      </c>
      <c r="Q17" s="34"/>
      <c r="V17" s="112">
        <v>-1493</v>
      </c>
    </row>
    <row r="18" spans="1:22" x14ac:dyDescent="0.25">
      <c r="A18" s="33" t="s">
        <v>278</v>
      </c>
      <c r="B18" s="121">
        <f t="shared" ref="B18:V18" si="1">SUM(B15:B17)</f>
        <v>1390217.4799999995</v>
      </c>
      <c r="C18" s="121">
        <f t="shared" si="1"/>
        <v>5242.5200000000004</v>
      </c>
      <c r="D18" s="121">
        <f t="shared" si="1"/>
        <v>2446771.3000000003</v>
      </c>
      <c r="E18" s="121">
        <f t="shared" si="1"/>
        <v>457078.22</v>
      </c>
      <c r="F18" s="121">
        <f t="shared" si="1"/>
        <v>-359072.38</v>
      </c>
      <c r="G18" s="121">
        <f t="shared" si="1"/>
        <v>44461.159999999996</v>
      </c>
      <c r="H18" s="121">
        <f t="shared" si="1"/>
        <v>3450423.4099999997</v>
      </c>
      <c r="I18" s="121">
        <f t="shared" si="1"/>
        <v>-30159.79</v>
      </c>
      <c r="J18" s="121">
        <f t="shared" si="1"/>
        <v>6418.2000000000007</v>
      </c>
      <c r="K18" s="121">
        <f t="shared" si="1"/>
        <v>349804.36999999994</v>
      </c>
      <c r="M18" s="121">
        <f t="shared" si="1"/>
        <v>-175849.15</v>
      </c>
      <c r="N18" s="121"/>
      <c r="O18" s="121">
        <f t="shared" si="1"/>
        <v>4169319.7699999991</v>
      </c>
      <c r="P18" s="121"/>
      <c r="Q18" s="121"/>
      <c r="R18" s="121"/>
      <c r="S18" s="121">
        <f t="shared" si="1"/>
        <v>349804.36999999994</v>
      </c>
      <c r="T18" s="121"/>
      <c r="U18" s="121">
        <f t="shared" si="1"/>
        <v>408503.65091699996</v>
      </c>
      <c r="V18" s="121">
        <f t="shared" si="1"/>
        <v>-60192.280917000004</v>
      </c>
    </row>
    <row r="19" spans="1:22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Q19" s="34"/>
    </row>
    <row r="20" spans="1:22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Q20" s="34"/>
    </row>
    <row r="21" spans="1:22" x14ac:dyDescent="0.25">
      <c r="Q21" s="34"/>
    </row>
    <row r="22" spans="1:22" x14ac:dyDescent="0.25">
      <c r="A22" s="114" t="s">
        <v>272</v>
      </c>
      <c r="B22" s="116" t="s">
        <v>279</v>
      </c>
      <c r="M22" s="146" t="s">
        <v>337</v>
      </c>
      <c r="N22" s="146"/>
      <c r="O22" s="146"/>
      <c r="P22" s="146"/>
      <c r="Q22" s="146"/>
      <c r="R22" s="146"/>
      <c r="S22" s="146"/>
      <c r="T22" s="141"/>
      <c r="U22" s="141"/>
      <c r="V22" s="141"/>
    </row>
    <row r="23" spans="1:22" ht="75" customHeight="1" x14ac:dyDescent="0.25">
      <c r="A23" s="109" t="s">
        <v>277</v>
      </c>
      <c r="B23" s="110" t="s">
        <v>280</v>
      </c>
      <c r="C23" s="110" t="s">
        <v>281</v>
      </c>
      <c r="D23" s="110" t="s">
        <v>282</v>
      </c>
      <c r="E23" s="110" t="s">
        <v>283</v>
      </c>
      <c r="F23" s="110" t="s">
        <v>284</v>
      </c>
      <c r="G23" s="110" t="s">
        <v>285</v>
      </c>
      <c r="H23" s="110" t="s">
        <v>286</v>
      </c>
      <c r="I23" s="110" t="s">
        <v>287</v>
      </c>
      <c r="J23" s="110" t="s">
        <v>289</v>
      </c>
      <c r="K23" s="110" t="s">
        <v>288</v>
      </c>
      <c r="M23" s="151" t="s">
        <v>291</v>
      </c>
      <c r="N23" s="151"/>
      <c r="O23" s="151" t="s">
        <v>290</v>
      </c>
      <c r="P23" s="151"/>
      <c r="Q23" s="152" t="s">
        <v>292</v>
      </c>
      <c r="R23" s="151"/>
      <c r="S23" s="151" t="s">
        <v>329</v>
      </c>
      <c r="T23" s="151"/>
      <c r="U23" s="151" t="s">
        <v>330</v>
      </c>
      <c r="V23" s="151" t="s">
        <v>331</v>
      </c>
    </row>
    <row r="24" spans="1:22" x14ac:dyDescent="0.25">
      <c r="A24" s="29" t="s">
        <v>271</v>
      </c>
      <c r="B24" s="112">
        <f>SUMIFS('Formatted-BW Report'!$J$27:$J$2089,'Formatted-BW Report'!$D$27:$D$2089,$A24)</f>
        <v>14857744.850000007</v>
      </c>
      <c r="C24" s="112">
        <f>SUMIFS('Formatted-BW Report'!$K$27:$K$2089,'Formatted-BW Report'!$D$27:$D$2089,$A24)</f>
        <v>1743350.389999999</v>
      </c>
      <c r="D24" s="112">
        <f>SUMIFS('Formatted-BW Report'!$I$27:$I$2089,'Formatted-BW Report'!$D$27:$D$2089,$A24)</f>
        <v>0</v>
      </c>
      <c r="E24" s="112">
        <f>SUMIFS('Formatted-BW Report'!$L$27:$L$2089,'Formatted-BW Report'!$D$27:$D$2089,$A24)</f>
        <v>0</v>
      </c>
      <c r="F24" s="112">
        <f>SUMIFS('Formatted-BW Report'!$U$27:$U$2089,'Formatted-BW Report'!$D$27:$D$2089,$A24)</f>
        <v>0</v>
      </c>
      <c r="G24" s="112">
        <f>SUMIFS('Formatted-BW Report'!$H$27:$H$2089,'Formatted-BW Report'!$D$27:$D$2089,$A24)</f>
        <v>3866943.2399999988</v>
      </c>
      <c r="H24" s="112">
        <f>SUMIFS('Formatted-BW Report'!$M$27:$M$2089,'Formatted-BW Report'!$D$27:$D$2089,$A24)</f>
        <v>6878630.7600000007</v>
      </c>
      <c r="I24" s="112">
        <f>SUMIFS('Formatted-BW Report'!$Q$27:$Q$2089,'Formatted-BW Report'!$D$27:$D$2089,$A24)</f>
        <v>-580517.31000000203</v>
      </c>
      <c r="J24" s="112">
        <f>SUMIFS('Formatted-BW Report'!$N$27:$N$2089,'Formatted-BW Report'!$D$27:$D$2089,$A24)</f>
        <v>1061022.2600000005</v>
      </c>
      <c r="K24" s="112">
        <f>SUMIFS('Formatted-BW Report'!$T$27:$T$2089,'Formatted-BW Report'!$D$27:$D$2089,$A24)</f>
        <v>1844714.4899999944</v>
      </c>
      <c r="M24" s="112">
        <f>M6+M15</f>
        <v>-868.36</v>
      </c>
      <c r="N24" s="104"/>
      <c r="O24" s="112">
        <f>SUM(B24:J24)+M24</f>
        <v>27826305.830000006</v>
      </c>
      <c r="P24" s="104"/>
      <c r="Q24" s="105" t="s">
        <v>293</v>
      </c>
      <c r="R24" s="104"/>
      <c r="S24" s="112">
        <f>K24</f>
        <v>1844714.4899999944</v>
      </c>
      <c r="T24" s="104"/>
      <c r="U24" s="112">
        <f>U6+U15</f>
        <v>1844884.0765290007</v>
      </c>
      <c r="V24" s="112">
        <f>V6+V15</f>
        <v>-169.58652900623156</v>
      </c>
    </row>
    <row r="25" spans="1:22" x14ac:dyDescent="0.25">
      <c r="A25" s="29" t="s">
        <v>270</v>
      </c>
      <c r="B25" s="112">
        <f>SUMIFS('Formatted-BW Report'!$J$27:$J$2089,'Formatted-BW Report'!$D$27:$D$2089,$A25)</f>
        <v>11346542.30000001</v>
      </c>
      <c r="C25" s="112">
        <f>SUMIFS('Formatted-BW Report'!$K$27:$K$2089,'Formatted-BW Report'!$D$27:$D$2089,$A25)</f>
        <v>814678.43999999948</v>
      </c>
      <c r="D25" s="112">
        <f>SUMIFS('Formatted-BW Report'!$I$27:$I$2089,'Formatted-BW Report'!$D$27:$D$2089,$A25)</f>
        <v>13988344.930000002</v>
      </c>
      <c r="E25" s="112">
        <f>SUMIFS('Formatted-BW Report'!$L$27:$L$2089,'Formatted-BW Report'!$D$27:$D$2089,$A25)</f>
        <v>2581908.6799999997</v>
      </c>
      <c r="F25" s="112">
        <f>SUMIFS('Formatted-BW Report'!$U$27:$U$2089,'Formatted-BW Report'!$D$27:$D$2089,$A25)</f>
        <v>0</v>
      </c>
      <c r="G25" s="112">
        <f>SUMIFS('Formatted-BW Report'!$H$27:$H$2089,'Formatted-BW Report'!$D$27:$D$2089,$A25)</f>
        <v>1737853.35</v>
      </c>
      <c r="H25" s="112">
        <f>SUMIFS('Formatted-BW Report'!$M$27:$M$2089,'Formatted-BW Report'!$D$27:$D$2089,$A25)</f>
        <v>15503800.640000004</v>
      </c>
      <c r="I25" s="112">
        <f>SUMIFS('Formatted-BW Report'!$Q$27:$Q$2089,'Formatted-BW Report'!$D$27:$D$2089,$A25)</f>
        <v>-1016226.8099999988</v>
      </c>
      <c r="J25" s="112">
        <f>SUMIFS('Formatted-BW Report'!$N$27:$N$2089,'Formatted-BW Report'!$D$27:$D$2089,$A25)</f>
        <v>364932.80999999994</v>
      </c>
      <c r="K25" s="112">
        <f>SUMIFS('Formatted-BW Report'!$T$27:$T$2089,'Formatted-BW Report'!$D$27:$D$2089,$A25)</f>
        <v>2948532.8799999994</v>
      </c>
      <c r="M25" s="104">
        <f>M7+M16</f>
        <v>-174980.79</v>
      </c>
      <c r="N25" s="104"/>
      <c r="O25" s="112">
        <f>SUM(B25:G25)+J25+M25</f>
        <v>30659279.72000001</v>
      </c>
      <c r="P25" s="104"/>
      <c r="Q25" s="105" t="s">
        <v>293</v>
      </c>
      <c r="R25" s="104"/>
      <c r="S25" s="112">
        <f>K25</f>
        <v>2948532.8799999994</v>
      </c>
      <c r="T25" s="104"/>
      <c r="U25" s="112">
        <f>U7+U16</f>
        <v>3007675.3405320006</v>
      </c>
      <c r="V25" s="112">
        <f>V7+V16</f>
        <v>-59142.460532000754</v>
      </c>
    </row>
    <row r="26" spans="1:22" x14ac:dyDescent="0.25">
      <c r="A26" s="29" t="s">
        <v>269</v>
      </c>
      <c r="B26" s="112">
        <f>SUMIFS('Formatted-BW Report'!$J$27:$J$2089,'Formatted-BW Report'!$D$27:$D$2089,$A26)</f>
        <v>0</v>
      </c>
      <c r="C26" s="112">
        <f>SUMIFS('Formatted-BW Report'!$K$27:$K$2089,'Formatted-BW Report'!$D$27:$D$2089,$A26)</f>
        <v>0</v>
      </c>
      <c r="D26" s="112">
        <f>SUMIFS('Formatted-BW Report'!$I$27:$I$2089,'Formatted-BW Report'!$D$27:$D$2089,$A26)</f>
        <v>0</v>
      </c>
      <c r="E26" s="112">
        <f>SUMIFS('Formatted-BW Report'!$L$27:$L$2089,'Formatted-BW Report'!$D$27:$D$2089,$A26)</f>
        <v>0</v>
      </c>
      <c r="F26" s="112">
        <f>SUMIFS('Formatted-BW Report'!$U$27:$U$2089,'Formatted-BW Report'!$D$27:$D$2089,$A26)</f>
        <v>-387645.93</v>
      </c>
      <c r="G26" s="112">
        <f>SUMIFS('Formatted-BW Report'!$H$27:$H$2089,'Formatted-BW Report'!$D$27:$D$2089,$A26)</f>
        <v>0</v>
      </c>
      <c r="H26" s="112">
        <f>SUMIFS('Formatted-BW Report'!$M$27:$M$2089,'Formatted-BW Report'!$D$27:$D$2089,$A26)</f>
        <v>0</v>
      </c>
      <c r="I26" s="112">
        <f>SUMIFS('Formatted-BW Report'!$Q$27:$Q$2089,'Formatted-BW Report'!$D$27:$D$2089,$A26)</f>
        <v>0</v>
      </c>
      <c r="J26" s="112">
        <f>SUMIFS('Formatted-BW Report'!$N$27:$N$2089,'Formatted-BW Report'!$D$27:$D$2089,$A26)</f>
        <v>0</v>
      </c>
      <c r="K26" s="112">
        <f>SUMIFS('Formatted-BW Report'!$T$27:$T$2089,'Formatted-BW Report'!$D$27:$D$2089,$A26)</f>
        <v>0</v>
      </c>
      <c r="M26" s="104"/>
      <c r="Q26" s="34"/>
      <c r="V26" s="112">
        <f>V8+V17</f>
        <v>-1493</v>
      </c>
    </row>
    <row r="27" spans="1:22" x14ac:dyDescent="0.25">
      <c r="A27" s="111" t="s">
        <v>278</v>
      </c>
      <c r="B27" s="119">
        <f>SUM(B24:B26)</f>
        <v>26204287.150000017</v>
      </c>
      <c r="C27" s="119">
        <f t="shared" ref="C27:K27" si="2">SUM(C24:C26)</f>
        <v>2558028.8299999982</v>
      </c>
      <c r="D27" s="119">
        <f t="shared" si="2"/>
        <v>13988344.930000002</v>
      </c>
      <c r="E27" s="119">
        <f t="shared" si="2"/>
        <v>2581908.6799999997</v>
      </c>
      <c r="F27" s="119">
        <f t="shared" si="2"/>
        <v>-387645.93</v>
      </c>
      <c r="G27" s="119">
        <f t="shared" si="2"/>
        <v>5604796.5899999989</v>
      </c>
      <c r="H27" s="119">
        <f t="shared" si="2"/>
        <v>22382431.400000006</v>
      </c>
      <c r="I27" s="119">
        <f t="shared" si="2"/>
        <v>-1596744.1200000008</v>
      </c>
      <c r="J27" s="119">
        <f t="shared" si="2"/>
        <v>1425955.0700000003</v>
      </c>
      <c r="K27" s="119">
        <f t="shared" si="2"/>
        <v>4793247.3699999936</v>
      </c>
      <c r="M27" s="119">
        <f t="shared" ref="M27:U27" si="3">SUM(M24:M26)</f>
        <v>-175849.15</v>
      </c>
      <c r="N27" s="119"/>
      <c r="O27" s="119">
        <f t="shared" si="3"/>
        <v>58485585.550000012</v>
      </c>
      <c r="P27" s="119"/>
      <c r="Q27" s="119"/>
      <c r="R27" s="119"/>
      <c r="S27" s="119">
        <f t="shared" si="3"/>
        <v>4793247.3699999936</v>
      </c>
      <c r="T27" s="119"/>
      <c r="U27" s="119">
        <f t="shared" si="3"/>
        <v>4852559.4170610011</v>
      </c>
      <c r="V27" s="122">
        <f>SUM(V24:V26)</f>
        <v>-60805.047061006982</v>
      </c>
    </row>
    <row r="28" spans="1:22" x14ac:dyDescent="0.25">
      <c r="V28" s="112"/>
    </row>
    <row r="29" spans="1:22" x14ac:dyDescent="0.25">
      <c r="V29" s="112"/>
    </row>
  </sheetData>
  <pageMargins left="0.7" right="0.7" top="0.75" bottom="0.75" header="0.3" footer="0.3"/>
  <pageSetup scale="42" orientation="landscape" r:id="rId1"/>
  <headerFooter>
    <oddFooter>&amp;R&amp;"Times New Roman,Bold"&amp;12Attachment to Response to Question No. 1
Garrett/Rahn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LG&amp;E Q1 Attachment-REV</vt:lpstr>
      <vt:lpstr>BW Report</vt:lpstr>
      <vt:lpstr>Formatted-BW Report</vt:lpstr>
      <vt:lpstr>April 2017 Billing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2017-10-17T15:51:31Z</dcterms:created>
  <dcterms:modified xsi:type="dcterms:W3CDTF">2017-10-17T19:37:51Z</dcterms:modified>
</cp:coreProperties>
</file>