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635"/>
  </bookViews>
  <sheets>
    <sheet name="KU" sheetId="1" r:id="rId1"/>
  </sheets>
  <definedNames>
    <definedName name="_xlnm.Print_Area" localSheetId="0">KU!$A$1:$BP$52</definedName>
    <definedName name="_xlnm.Print_Titles" localSheetId="0">KU!$A:$B,KU!$1:$3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2" i="1" l="1"/>
  <c r="BP52" i="1" s="1"/>
  <c r="BL52" i="1"/>
  <c r="BM52" i="1" s="1"/>
  <c r="BI52" i="1"/>
  <c r="BJ52" i="1" s="1"/>
  <c r="BF52" i="1"/>
  <c r="BG52" i="1" s="1"/>
  <c r="BC52" i="1"/>
  <c r="BD52" i="1" s="1"/>
  <c r="BA52" i="1"/>
  <c r="BB52" i="1" s="1"/>
  <c r="AX52" i="1"/>
  <c r="AY52" i="1" s="1"/>
  <c r="AU52" i="1"/>
  <c r="AV52" i="1" s="1"/>
  <c r="AR52" i="1"/>
  <c r="AS52" i="1" s="1"/>
  <c r="AO52" i="1"/>
  <c r="AP52" i="1" s="1"/>
  <c r="AL52" i="1"/>
  <c r="AM52" i="1" s="1"/>
  <c r="AJ52" i="1"/>
  <c r="AK52" i="1" s="1"/>
  <c r="AG52" i="1"/>
  <c r="AH52" i="1" s="1"/>
  <c r="AD52" i="1"/>
  <c r="AE52" i="1" s="1"/>
  <c r="AA52" i="1"/>
  <c r="AB52" i="1" s="1"/>
  <c r="X52" i="1"/>
  <c r="Y52" i="1" s="1"/>
  <c r="U52" i="1"/>
  <c r="V52" i="1" s="1"/>
  <c r="S52" i="1"/>
  <c r="T52" i="1" s="1"/>
  <c r="P52" i="1"/>
  <c r="Q52" i="1" s="1"/>
  <c r="M52" i="1"/>
  <c r="N52" i="1" s="1"/>
  <c r="J52" i="1"/>
  <c r="K52" i="1" s="1"/>
  <c r="G52" i="1"/>
  <c r="H52" i="1" s="1"/>
  <c r="E52" i="1"/>
  <c r="BP51" i="1"/>
  <c r="BM51" i="1"/>
  <c r="BJ51" i="1"/>
  <c r="BG51" i="1"/>
  <c r="BD51" i="1"/>
  <c r="BB51" i="1"/>
  <c r="AY51" i="1"/>
  <c r="AV51" i="1"/>
  <c r="AS51" i="1"/>
  <c r="AP51" i="1"/>
  <c r="AM51" i="1"/>
  <c r="AK51" i="1"/>
  <c r="AH51" i="1"/>
  <c r="AE51" i="1"/>
  <c r="AB51" i="1"/>
  <c r="Y51" i="1"/>
  <c r="V51" i="1"/>
  <c r="T51" i="1"/>
  <c r="Q51" i="1"/>
  <c r="N51" i="1"/>
  <c r="K51" i="1"/>
  <c r="H51" i="1"/>
  <c r="E51" i="1"/>
  <c r="BO47" i="1"/>
  <c r="BP47" i="1" s="1"/>
  <c r="BL47" i="1"/>
  <c r="BM47" i="1" s="1"/>
  <c r="BI47" i="1"/>
  <c r="BJ47" i="1" s="1"/>
  <c r="BF47" i="1"/>
  <c r="BG47" i="1" s="1"/>
  <c r="BC47" i="1"/>
  <c r="BD47" i="1" s="1"/>
  <c r="BA47" i="1"/>
  <c r="BB47" i="1" s="1"/>
  <c r="AX47" i="1"/>
  <c r="AY47" i="1" s="1"/>
  <c r="AU47" i="1"/>
  <c r="AV47" i="1" s="1"/>
  <c r="AR47" i="1"/>
  <c r="AS47" i="1" s="1"/>
  <c r="AO47" i="1"/>
  <c r="AP47" i="1" s="1"/>
  <c r="AL47" i="1"/>
  <c r="AM47" i="1" s="1"/>
  <c r="AJ47" i="1"/>
  <c r="AK47" i="1" s="1"/>
  <c r="AG47" i="1"/>
  <c r="AH47" i="1" s="1"/>
  <c r="AD47" i="1"/>
  <c r="AE47" i="1" s="1"/>
  <c r="AA47" i="1"/>
  <c r="AB47" i="1" s="1"/>
  <c r="X47" i="1"/>
  <c r="Y47" i="1" s="1"/>
  <c r="U47" i="1"/>
  <c r="V47" i="1" s="1"/>
  <c r="S47" i="1"/>
  <c r="T47" i="1" s="1"/>
  <c r="P47" i="1"/>
  <c r="Q47" i="1" s="1"/>
  <c r="M47" i="1"/>
  <c r="N47" i="1" s="1"/>
  <c r="J47" i="1"/>
  <c r="K47" i="1" s="1"/>
  <c r="G47" i="1"/>
  <c r="H47" i="1" s="1"/>
  <c r="D47" i="1"/>
  <c r="E47" i="1" s="1"/>
  <c r="C47" i="1"/>
  <c r="BP46" i="1"/>
  <c r="BM46" i="1"/>
  <c r="BJ46" i="1"/>
  <c r="BG46" i="1"/>
  <c r="BD46" i="1"/>
  <c r="BB46" i="1"/>
  <c r="AY46" i="1"/>
  <c r="AV46" i="1"/>
  <c r="AS46" i="1"/>
  <c r="AP46" i="1"/>
  <c r="AM46" i="1"/>
  <c r="AK46" i="1"/>
  <c r="AH46" i="1"/>
  <c r="AE46" i="1"/>
  <c r="AB46" i="1"/>
  <c r="Y46" i="1"/>
  <c r="V46" i="1"/>
  <c r="T46" i="1"/>
  <c r="Q46" i="1"/>
  <c r="N46" i="1"/>
  <c r="K46" i="1"/>
  <c r="H46" i="1"/>
  <c r="E46" i="1"/>
  <c r="BP45" i="1"/>
  <c r="BM45" i="1"/>
  <c r="BJ45" i="1"/>
  <c r="BG45" i="1"/>
  <c r="BD45" i="1"/>
  <c r="BB45" i="1"/>
  <c r="AY45" i="1"/>
  <c r="AV45" i="1"/>
  <c r="AS45" i="1"/>
  <c r="AP45" i="1"/>
  <c r="AM45" i="1"/>
  <c r="AK45" i="1"/>
  <c r="AH45" i="1"/>
  <c r="AE45" i="1"/>
  <c r="AB45" i="1"/>
  <c r="Y45" i="1"/>
  <c r="V45" i="1"/>
  <c r="T45" i="1"/>
  <c r="Q45" i="1"/>
  <c r="N45" i="1"/>
  <c r="K45" i="1"/>
  <c r="H45" i="1"/>
  <c r="E45" i="1"/>
  <c r="BP44" i="1"/>
  <c r="BM44" i="1"/>
  <c r="BJ44" i="1"/>
  <c r="BG44" i="1"/>
  <c r="BD44" i="1"/>
  <c r="BB44" i="1"/>
  <c r="AY44" i="1"/>
  <c r="AV44" i="1"/>
  <c r="AS44" i="1"/>
  <c r="AP44" i="1"/>
  <c r="AM44" i="1"/>
  <c r="AK44" i="1"/>
  <c r="AH44" i="1"/>
  <c r="AE44" i="1"/>
  <c r="AB44" i="1"/>
  <c r="Y44" i="1"/>
  <c r="V44" i="1"/>
  <c r="T44" i="1"/>
  <c r="Q44" i="1"/>
  <c r="N44" i="1"/>
  <c r="K44" i="1"/>
  <c r="H44" i="1"/>
  <c r="E44" i="1"/>
  <c r="BP43" i="1"/>
  <c r="BM43" i="1"/>
  <c r="BJ43" i="1"/>
  <c r="BG43" i="1"/>
  <c r="BD43" i="1"/>
  <c r="BB43" i="1"/>
  <c r="AY43" i="1"/>
  <c r="AV43" i="1"/>
  <c r="AS43" i="1"/>
  <c r="AP43" i="1"/>
  <c r="AM43" i="1"/>
  <c r="AK43" i="1"/>
  <c r="AH43" i="1"/>
  <c r="AE43" i="1"/>
  <c r="AB43" i="1"/>
  <c r="Y43" i="1"/>
  <c r="V43" i="1"/>
  <c r="T43" i="1"/>
  <c r="Q43" i="1"/>
  <c r="N43" i="1"/>
  <c r="K43" i="1"/>
  <c r="H43" i="1"/>
  <c r="E43" i="1"/>
  <c r="BP42" i="1"/>
  <c r="BM42" i="1"/>
  <c r="BJ42" i="1"/>
  <c r="BG42" i="1"/>
  <c r="BD42" i="1"/>
  <c r="BB42" i="1"/>
  <c r="AY42" i="1"/>
  <c r="AV42" i="1"/>
  <c r="AS42" i="1"/>
  <c r="AP42" i="1"/>
  <c r="AM42" i="1"/>
  <c r="AK42" i="1"/>
  <c r="AH42" i="1"/>
  <c r="AE42" i="1"/>
  <c r="AB42" i="1"/>
  <c r="Y42" i="1"/>
  <c r="V42" i="1"/>
  <c r="T42" i="1"/>
  <c r="Q42" i="1"/>
  <c r="N42" i="1"/>
  <c r="K42" i="1"/>
  <c r="H42" i="1"/>
  <c r="E42" i="1"/>
  <c r="BP41" i="1"/>
  <c r="BM41" i="1"/>
  <c r="BJ41" i="1"/>
  <c r="BG41" i="1"/>
  <c r="BD41" i="1"/>
  <c r="BB41" i="1"/>
  <c r="AY41" i="1"/>
  <c r="AV41" i="1"/>
  <c r="AS41" i="1"/>
  <c r="AP41" i="1"/>
  <c r="AM41" i="1"/>
  <c r="AK41" i="1"/>
  <c r="AH41" i="1"/>
  <c r="AE41" i="1"/>
  <c r="AB41" i="1"/>
  <c r="Y41" i="1"/>
  <c r="V41" i="1"/>
  <c r="T41" i="1"/>
  <c r="Q41" i="1"/>
  <c r="N41" i="1"/>
  <c r="K41" i="1"/>
  <c r="H41" i="1"/>
  <c r="E41" i="1"/>
  <c r="BP40" i="1"/>
  <c r="BM40" i="1"/>
  <c r="BJ40" i="1"/>
  <c r="BG40" i="1"/>
  <c r="BD40" i="1"/>
  <c r="BB40" i="1"/>
  <c r="AY40" i="1"/>
  <c r="AV40" i="1"/>
  <c r="AS40" i="1"/>
  <c r="AP40" i="1"/>
  <c r="AM40" i="1"/>
  <c r="AK40" i="1"/>
  <c r="AH40" i="1"/>
  <c r="AE40" i="1"/>
  <c r="AB40" i="1"/>
  <c r="Y40" i="1"/>
  <c r="V40" i="1"/>
  <c r="T40" i="1"/>
  <c r="Q40" i="1"/>
  <c r="N40" i="1"/>
  <c r="K40" i="1"/>
  <c r="H40" i="1"/>
  <c r="E40" i="1"/>
  <c r="BO37" i="1"/>
  <c r="BP37" i="1" s="1"/>
  <c r="BL37" i="1"/>
  <c r="BM37" i="1" s="1"/>
  <c r="BI37" i="1"/>
  <c r="BJ37" i="1" s="1"/>
  <c r="BF37" i="1"/>
  <c r="BG37" i="1" s="1"/>
  <c r="BC37" i="1"/>
  <c r="BD37" i="1" s="1"/>
  <c r="BA37" i="1"/>
  <c r="BB37" i="1" s="1"/>
  <c r="AX37" i="1"/>
  <c r="AY37" i="1" s="1"/>
  <c r="AU37" i="1"/>
  <c r="AV37" i="1" s="1"/>
  <c r="AR37" i="1"/>
  <c r="AS37" i="1" s="1"/>
  <c r="AO37" i="1"/>
  <c r="AP37" i="1" s="1"/>
  <c r="AL37" i="1"/>
  <c r="AM37" i="1" s="1"/>
  <c r="AJ37" i="1"/>
  <c r="AK37" i="1" s="1"/>
  <c r="AG37" i="1"/>
  <c r="AH37" i="1" s="1"/>
  <c r="AD37" i="1"/>
  <c r="AE37" i="1" s="1"/>
  <c r="AA37" i="1"/>
  <c r="AB37" i="1" s="1"/>
  <c r="X37" i="1"/>
  <c r="Y37" i="1" s="1"/>
  <c r="U37" i="1"/>
  <c r="V37" i="1" s="1"/>
  <c r="S37" i="1"/>
  <c r="T37" i="1" s="1"/>
  <c r="P37" i="1"/>
  <c r="Q37" i="1" s="1"/>
  <c r="M37" i="1"/>
  <c r="N37" i="1" s="1"/>
  <c r="J37" i="1"/>
  <c r="K37" i="1" s="1"/>
  <c r="G37" i="1"/>
  <c r="H37" i="1" s="1"/>
  <c r="D37" i="1"/>
  <c r="E37" i="1" s="1"/>
  <c r="C37" i="1"/>
  <c r="BP36" i="1"/>
  <c r="BM36" i="1"/>
  <c r="BJ36" i="1"/>
  <c r="BG36" i="1"/>
  <c r="BD36" i="1"/>
  <c r="BB36" i="1"/>
  <c r="AY36" i="1"/>
  <c r="AV36" i="1"/>
  <c r="AS36" i="1"/>
  <c r="AP36" i="1"/>
  <c r="AM36" i="1"/>
  <c r="AK36" i="1"/>
  <c r="AH36" i="1"/>
  <c r="AE36" i="1"/>
  <c r="AB36" i="1"/>
  <c r="Y36" i="1"/>
  <c r="V36" i="1"/>
  <c r="T36" i="1"/>
  <c r="Q36" i="1"/>
  <c r="N36" i="1"/>
  <c r="K36" i="1"/>
  <c r="H36" i="1"/>
  <c r="E36" i="1"/>
  <c r="BP35" i="1"/>
  <c r="BM35" i="1"/>
  <c r="BJ35" i="1"/>
  <c r="BG35" i="1"/>
  <c r="BD35" i="1"/>
  <c r="BB35" i="1"/>
  <c r="AY35" i="1"/>
  <c r="AV35" i="1"/>
  <c r="AS35" i="1"/>
  <c r="AP35" i="1"/>
  <c r="AM35" i="1"/>
  <c r="AK35" i="1"/>
  <c r="AH35" i="1"/>
  <c r="AE35" i="1"/>
  <c r="AB35" i="1"/>
  <c r="Y35" i="1"/>
  <c r="V35" i="1"/>
  <c r="T35" i="1"/>
  <c r="Q35" i="1"/>
  <c r="N35" i="1"/>
  <c r="K35" i="1"/>
  <c r="H35" i="1"/>
  <c r="E35" i="1"/>
  <c r="BP34" i="1"/>
  <c r="BM34" i="1"/>
  <c r="BJ34" i="1"/>
  <c r="BG34" i="1"/>
  <c r="BD34" i="1"/>
  <c r="BB34" i="1"/>
  <c r="AY34" i="1"/>
  <c r="AV34" i="1"/>
  <c r="AS34" i="1"/>
  <c r="AP34" i="1"/>
  <c r="AM34" i="1"/>
  <c r="AK34" i="1"/>
  <c r="AH34" i="1"/>
  <c r="AE34" i="1"/>
  <c r="AB34" i="1"/>
  <c r="Y34" i="1"/>
  <c r="V34" i="1"/>
  <c r="T34" i="1"/>
  <c r="Q34" i="1"/>
  <c r="N34" i="1"/>
  <c r="K34" i="1"/>
  <c r="H34" i="1"/>
  <c r="E34" i="1"/>
  <c r="BP33" i="1"/>
  <c r="BM33" i="1"/>
  <c r="BJ33" i="1"/>
  <c r="BG33" i="1"/>
  <c r="BD33" i="1"/>
  <c r="BB33" i="1"/>
  <c r="AY33" i="1"/>
  <c r="AV33" i="1"/>
  <c r="AS33" i="1"/>
  <c r="AP33" i="1"/>
  <c r="AM33" i="1"/>
  <c r="AK33" i="1"/>
  <c r="AH33" i="1"/>
  <c r="AE33" i="1"/>
  <c r="AB33" i="1"/>
  <c r="Y33" i="1"/>
  <c r="V33" i="1"/>
  <c r="T33" i="1"/>
  <c r="Q33" i="1"/>
  <c r="N33" i="1"/>
  <c r="K33" i="1"/>
  <c r="H33" i="1"/>
  <c r="E33" i="1"/>
  <c r="BP29" i="1"/>
  <c r="BO29" i="1"/>
  <c r="BM29" i="1"/>
  <c r="BL29" i="1"/>
  <c r="BJ29" i="1"/>
  <c r="BI29" i="1"/>
  <c r="BG29" i="1"/>
  <c r="BF29" i="1"/>
  <c r="BD29" i="1"/>
  <c r="BC29" i="1"/>
  <c r="BB29" i="1"/>
  <c r="BA29" i="1"/>
  <c r="AY29" i="1"/>
  <c r="AX29" i="1"/>
  <c r="AV29" i="1"/>
  <c r="AU29" i="1"/>
  <c r="AS29" i="1"/>
  <c r="AR29" i="1"/>
  <c r="AP29" i="1"/>
  <c r="AO29" i="1"/>
  <c r="AM29" i="1"/>
  <c r="AL29" i="1"/>
  <c r="AK29" i="1"/>
  <c r="AJ29" i="1"/>
  <c r="AH29" i="1"/>
  <c r="AG29" i="1"/>
  <c r="AE29" i="1"/>
  <c r="AD29" i="1"/>
  <c r="AB29" i="1"/>
  <c r="AA29" i="1"/>
  <c r="Y29" i="1"/>
  <c r="X29" i="1"/>
  <c r="V29" i="1"/>
  <c r="S29" i="1"/>
  <c r="T29" i="1" s="1"/>
  <c r="P29" i="1"/>
  <c r="Q29" i="1" s="1"/>
  <c r="J29" i="1"/>
  <c r="K29" i="1" s="1"/>
  <c r="G29" i="1"/>
  <c r="H29" i="1" s="1"/>
  <c r="BP28" i="1"/>
  <c r="BM28" i="1"/>
  <c r="BJ28" i="1"/>
  <c r="BG28" i="1"/>
  <c r="BD28" i="1"/>
  <c r="BB28" i="1"/>
  <c r="AY28" i="1"/>
  <c r="AV28" i="1"/>
  <c r="AS28" i="1"/>
  <c r="AP28" i="1"/>
  <c r="AM28" i="1"/>
  <c r="AH28" i="1"/>
  <c r="AE28" i="1"/>
  <c r="AB28" i="1"/>
  <c r="Y28" i="1"/>
  <c r="V28" i="1"/>
  <c r="T28" i="1"/>
  <c r="Q28" i="1"/>
  <c r="K28" i="1"/>
  <c r="H28" i="1"/>
  <c r="BP27" i="1"/>
  <c r="BM27" i="1"/>
  <c r="BJ27" i="1"/>
  <c r="BG27" i="1"/>
  <c r="BD27" i="1"/>
  <c r="BB27" i="1"/>
  <c r="AY27" i="1"/>
  <c r="AV27" i="1"/>
  <c r="AS27" i="1"/>
  <c r="AP27" i="1"/>
  <c r="AM27" i="1"/>
  <c r="AK27" i="1"/>
  <c r="AH27" i="1"/>
  <c r="AE27" i="1"/>
  <c r="AB27" i="1"/>
  <c r="Y27" i="1"/>
  <c r="V27" i="1"/>
  <c r="T27" i="1"/>
  <c r="Q27" i="1"/>
  <c r="K27" i="1"/>
  <c r="H27" i="1"/>
  <c r="BP26" i="1"/>
  <c r="BM26" i="1"/>
  <c r="BJ26" i="1"/>
  <c r="BG26" i="1"/>
  <c r="BD26" i="1"/>
  <c r="BB26" i="1"/>
  <c r="AY26" i="1"/>
  <c r="AV26" i="1"/>
  <c r="AS26" i="1"/>
  <c r="AP26" i="1"/>
  <c r="AM26" i="1"/>
  <c r="AK26" i="1"/>
  <c r="AH26" i="1"/>
  <c r="AE26" i="1"/>
  <c r="AB26" i="1"/>
  <c r="Y26" i="1"/>
  <c r="V26" i="1"/>
  <c r="T26" i="1"/>
  <c r="Q26" i="1"/>
  <c r="K26" i="1"/>
  <c r="H26" i="1"/>
  <c r="BP25" i="1"/>
  <c r="BM25" i="1"/>
  <c r="BJ25" i="1"/>
  <c r="BG25" i="1"/>
  <c r="BD25" i="1"/>
  <c r="BB25" i="1"/>
  <c r="AY25" i="1"/>
  <c r="AV25" i="1"/>
  <c r="AS25" i="1"/>
  <c r="AP25" i="1"/>
  <c r="AM25" i="1"/>
  <c r="AH25" i="1"/>
  <c r="AE25" i="1"/>
  <c r="AB25" i="1"/>
  <c r="Y25" i="1"/>
  <c r="V25" i="1"/>
  <c r="T25" i="1"/>
  <c r="Q25" i="1"/>
  <c r="K25" i="1"/>
  <c r="H25" i="1"/>
  <c r="BP24" i="1"/>
  <c r="BM24" i="1"/>
  <c r="BJ24" i="1"/>
  <c r="BG24" i="1"/>
  <c r="BD24" i="1"/>
  <c r="BB24" i="1"/>
  <c r="AY24" i="1"/>
  <c r="AV24" i="1"/>
  <c r="AS24" i="1"/>
  <c r="AP24" i="1"/>
  <c r="AM24" i="1"/>
  <c r="AH24" i="1"/>
  <c r="AE24" i="1"/>
  <c r="AB24" i="1"/>
  <c r="Y24" i="1"/>
  <c r="V24" i="1"/>
  <c r="T24" i="1"/>
  <c r="Q24" i="1"/>
  <c r="K24" i="1"/>
  <c r="H24" i="1"/>
  <c r="BP23" i="1"/>
  <c r="BM23" i="1"/>
  <c r="BJ23" i="1"/>
  <c r="BG23" i="1"/>
  <c r="BD23" i="1"/>
  <c r="BB23" i="1"/>
  <c r="AY23" i="1"/>
  <c r="AV23" i="1"/>
  <c r="AS23" i="1"/>
  <c r="AP23" i="1"/>
  <c r="AM23" i="1"/>
  <c r="AH23" i="1"/>
  <c r="AE23" i="1"/>
  <c r="AB23" i="1"/>
  <c r="Y23" i="1"/>
  <c r="V23" i="1"/>
  <c r="T23" i="1"/>
  <c r="Q23" i="1"/>
  <c r="K23" i="1"/>
  <c r="H23" i="1"/>
  <c r="BP22" i="1"/>
  <c r="BM22" i="1"/>
  <c r="BJ22" i="1"/>
  <c r="BG22" i="1"/>
  <c r="BD22" i="1"/>
  <c r="BB22" i="1"/>
  <c r="AY22" i="1"/>
  <c r="AV22" i="1"/>
  <c r="AS22" i="1"/>
  <c r="AP22" i="1"/>
  <c r="AM22" i="1"/>
  <c r="AH22" i="1"/>
  <c r="AE22" i="1"/>
  <c r="AB22" i="1"/>
  <c r="Y22" i="1"/>
  <c r="V22" i="1"/>
  <c r="T22" i="1"/>
  <c r="Q22" i="1"/>
  <c r="K22" i="1"/>
  <c r="H22" i="1"/>
  <c r="BP21" i="1"/>
  <c r="BM21" i="1"/>
  <c r="BJ21" i="1"/>
  <c r="BG21" i="1"/>
  <c r="BD21" i="1"/>
  <c r="BB21" i="1"/>
  <c r="AY21" i="1"/>
  <c r="AV21" i="1"/>
  <c r="AS21" i="1"/>
  <c r="AP21" i="1"/>
  <c r="AM21" i="1"/>
  <c r="AH21" i="1"/>
  <c r="AE21" i="1"/>
  <c r="AB21" i="1"/>
  <c r="Y21" i="1"/>
  <c r="V21" i="1"/>
  <c r="T21" i="1"/>
  <c r="Q21" i="1"/>
  <c r="K21" i="1"/>
  <c r="H21" i="1"/>
  <c r="BP20" i="1"/>
  <c r="BM20" i="1"/>
  <c r="BJ20" i="1"/>
  <c r="BG20" i="1"/>
  <c r="BD20" i="1"/>
  <c r="BB20" i="1"/>
  <c r="AY20" i="1"/>
  <c r="AV20" i="1"/>
  <c r="AS20" i="1"/>
  <c r="AP20" i="1"/>
  <c r="AM20" i="1"/>
  <c r="AK20" i="1"/>
  <c r="AH20" i="1"/>
  <c r="AE20" i="1"/>
  <c r="AB20" i="1"/>
  <c r="Y20" i="1"/>
  <c r="V20" i="1"/>
  <c r="T20" i="1"/>
  <c r="Q20" i="1"/>
  <c r="K20" i="1"/>
  <c r="H20" i="1"/>
  <c r="BP19" i="1"/>
  <c r="BM19" i="1"/>
  <c r="BJ19" i="1"/>
  <c r="BG19" i="1"/>
  <c r="BD19" i="1"/>
  <c r="BB19" i="1"/>
  <c r="AY19" i="1"/>
  <c r="AV19" i="1"/>
  <c r="AS19" i="1"/>
  <c r="AP19" i="1"/>
  <c r="AM19" i="1"/>
  <c r="AK19" i="1"/>
  <c r="AH19" i="1"/>
  <c r="AE19" i="1"/>
  <c r="AB19" i="1"/>
  <c r="Y19" i="1"/>
  <c r="V19" i="1"/>
  <c r="T19" i="1"/>
  <c r="Q19" i="1"/>
  <c r="K19" i="1"/>
  <c r="H19" i="1"/>
  <c r="BP18" i="1"/>
  <c r="BM18" i="1"/>
  <c r="BJ18" i="1"/>
  <c r="BG18" i="1"/>
  <c r="BD18" i="1"/>
  <c r="BB18" i="1"/>
  <c r="AY18" i="1"/>
  <c r="AV18" i="1"/>
  <c r="AS18" i="1"/>
  <c r="AP18" i="1"/>
  <c r="AM18" i="1"/>
  <c r="AK18" i="1"/>
  <c r="AH18" i="1"/>
  <c r="AE18" i="1"/>
  <c r="AB18" i="1"/>
  <c r="Y18" i="1"/>
  <c r="V18" i="1"/>
  <c r="T18" i="1"/>
  <c r="Q18" i="1"/>
  <c r="K18" i="1"/>
  <c r="H18" i="1"/>
  <c r="BP17" i="1"/>
  <c r="BM17" i="1"/>
  <c r="BJ17" i="1"/>
  <c r="BG17" i="1"/>
  <c r="BD17" i="1"/>
  <c r="BB17" i="1"/>
  <c r="AY17" i="1"/>
  <c r="AV17" i="1"/>
  <c r="AS17" i="1"/>
  <c r="AP17" i="1"/>
  <c r="AM17" i="1"/>
  <c r="AH17" i="1"/>
  <c r="AE17" i="1"/>
  <c r="AB17" i="1"/>
  <c r="Y17" i="1"/>
  <c r="V17" i="1"/>
  <c r="T17" i="1"/>
  <c r="Q17" i="1"/>
  <c r="K17" i="1"/>
  <c r="H17" i="1"/>
  <c r="BP16" i="1"/>
  <c r="BM16" i="1"/>
  <c r="BJ16" i="1"/>
  <c r="BG16" i="1"/>
  <c r="BD16" i="1"/>
  <c r="BB16" i="1"/>
  <c r="AY16" i="1"/>
  <c r="AV16" i="1"/>
  <c r="AS16" i="1"/>
  <c r="AP16" i="1"/>
  <c r="AM16" i="1"/>
  <c r="AK16" i="1"/>
  <c r="AH16" i="1"/>
  <c r="AE16" i="1"/>
  <c r="AB16" i="1"/>
  <c r="Y16" i="1"/>
  <c r="V16" i="1"/>
  <c r="T16" i="1"/>
  <c r="Q16" i="1"/>
  <c r="K16" i="1"/>
  <c r="H16" i="1"/>
  <c r="BO13" i="1"/>
  <c r="BP13" i="1" s="1"/>
  <c r="BL13" i="1"/>
  <c r="BM13" i="1" s="1"/>
  <c r="BI13" i="1"/>
  <c r="BJ13" i="1" s="1"/>
  <c r="BF13" i="1"/>
  <c r="BG13" i="1" s="1"/>
  <c r="BC13" i="1"/>
  <c r="BD13" i="1" s="1"/>
  <c r="BA13" i="1"/>
  <c r="BB13" i="1" s="1"/>
  <c r="AX13" i="1"/>
  <c r="AY13" i="1" s="1"/>
  <c r="AU13" i="1"/>
  <c r="AV13" i="1" s="1"/>
  <c r="AR13" i="1"/>
  <c r="AS13" i="1" s="1"/>
  <c r="AO13" i="1"/>
  <c r="AP13" i="1" s="1"/>
  <c r="AL13" i="1"/>
  <c r="AM13" i="1" s="1"/>
  <c r="AJ13" i="1"/>
  <c r="AK13" i="1" s="1"/>
  <c r="AG13" i="1"/>
  <c r="AH13" i="1" s="1"/>
  <c r="AD13" i="1"/>
  <c r="AE13" i="1" s="1"/>
  <c r="AA13" i="1"/>
  <c r="AB13" i="1" s="1"/>
  <c r="X13" i="1"/>
  <c r="Y13" i="1" s="1"/>
  <c r="V13" i="1"/>
  <c r="T13" i="1"/>
  <c r="S13" i="1"/>
  <c r="Q13" i="1"/>
  <c r="P13" i="1"/>
  <c r="K13" i="1"/>
  <c r="J13" i="1"/>
  <c r="H13" i="1"/>
  <c r="G13" i="1"/>
  <c r="BP12" i="1"/>
  <c r="BM12" i="1"/>
  <c r="BJ12" i="1"/>
  <c r="BG12" i="1"/>
  <c r="BD12" i="1"/>
  <c r="BB12" i="1"/>
  <c r="AY12" i="1"/>
  <c r="AV12" i="1"/>
  <c r="AS12" i="1"/>
  <c r="AP12" i="1"/>
  <c r="AM12" i="1"/>
  <c r="AK12" i="1"/>
  <c r="AH12" i="1"/>
  <c r="AE12" i="1"/>
  <c r="AB12" i="1"/>
  <c r="Y12" i="1"/>
  <c r="V12" i="1"/>
  <c r="T12" i="1"/>
  <c r="Q12" i="1"/>
  <c r="K12" i="1"/>
  <c r="H12" i="1"/>
  <c r="BP11" i="1"/>
  <c r="BM11" i="1"/>
  <c r="BJ11" i="1"/>
  <c r="BG11" i="1"/>
  <c r="BD11" i="1"/>
  <c r="BB11" i="1"/>
  <c r="AY11" i="1"/>
  <c r="AV11" i="1"/>
  <c r="AS11" i="1"/>
  <c r="AP11" i="1"/>
  <c r="AM11" i="1"/>
  <c r="AK11" i="1"/>
  <c r="AH11" i="1"/>
  <c r="AE11" i="1"/>
  <c r="AB11" i="1"/>
  <c r="Y11" i="1"/>
  <c r="V11" i="1"/>
  <c r="T11" i="1"/>
  <c r="Q11" i="1"/>
  <c r="K11" i="1"/>
  <c r="H11" i="1"/>
</calcChain>
</file>

<file path=xl/sharedStrings.xml><?xml version="1.0" encoding="utf-8"?>
<sst xmlns="http://schemas.openxmlformats.org/spreadsheetml/2006/main" count="86" uniqueCount="55">
  <si>
    <t>KENTUCKY UTILITIES COMPANY</t>
  </si>
  <si>
    <t xml:space="preserve">  </t>
  </si>
  <si>
    <t>ENVIRONMENTAL SURCHARGE REPORT</t>
  </si>
  <si>
    <t>Pollution Control - Operations &amp; Maintenance Expenses</t>
  </si>
  <si>
    <t>O&amp;M Expense Account</t>
  </si>
  <si>
    <t>% Change from Prior Period</t>
  </si>
  <si>
    <t>2001 Plan</t>
  </si>
  <si>
    <t>2005 Plan</t>
  </si>
  <si>
    <t>502006/502056</t>
  </si>
  <si>
    <t>Scrubber Operations</t>
  </si>
  <si>
    <t>512005/512055</t>
  </si>
  <si>
    <t>Scrubber Maintenance</t>
  </si>
  <si>
    <t xml:space="preserve">    Total 2005 Plan O&amp;M Expenses</t>
  </si>
  <si>
    <t xml:space="preserve"> </t>
  </si>
  <si>
    <t>2006 Plan</t>
  </si>
  <si>
    <t>506109/506159</t>
  </si>
  <si>
    <t>Sorbent Injection Operation</t>
  </si>
  <si>
    <t>Sorbent Reactant - Reagent Only</t>
  </si>
  <si>
    <t>512102/512152</t>
  </si>
  <si>
    <t>Sorbent Injection Maintenance</t>
  </si>
  <si>
    <t>506110/506150</t>
  </si>
  <si>
    <t>Mercury Monitors Operation</t>
  </si>
  <si>
    <t>512103/512153</t>
  </si>
  <si>
    <t>Mercury Monitors Maintenance</t>
  </si>
  <si>
    <t>506104/506154</t>
  </si>
  <si>
    <t>Nox Operation -- Consumables</t>
  </si>
  <si>
    <t>506105/506155</t>
  </si>
  <si>
    <t>Nox Operation -- Labor and Other</t>
  </si>
  <si>
    <t>512101/512151</t>
  </si>
  <si>
    <t>Nox Maintenance</t>
  </si>
  <si>
    <t>506001/506051</t>
  </si>
  <si>
    <t>Precipitator Operation</t>
  </si>
  <si>
    <t>506111/506151</t>
  </si>
  <si>
    <t>Activated Carbon</t>
  </si>
  <si>
    <t>512011/512051</t>
  </si>
  <si>
    <t>Precipitator Maintenance</t>
  </si>
  <si>
    <t xml:space="preserve">    Total 2006 Plan O&amp;M Expenses</t>
  </si>
  <si>
    <t>2009 Plan</t>
  </si>
  <si>
    <t>NOx Operation -- Consumables</t>
  </si>
  <si>
    <t>NOx Maintenance</t>
  </si>
  <si>
    <t>ECR Landfill Operations</t>
  </si>
  <si>
    <t>ECR Landfill Maintenance</t>
  </si>
  <si>
    <t xml:space="preserve">    Total 2009 Plan O&amp;M Expenses</t>
  </si>
  <si>
    <t>2011 Plan</t>
  </si>
  <si>
    <t>ECR Sorbent Injection Operation</t>
  </si>
  <si>
    <t>ECR Sorbent Reactant - Reagent Only</t>
  </si>
  <si>
    <t>ECR Sorbent Injection Maintenance</t>
  </si>
  <si>
    <t>ECR Baghouse Maintenance</t>
  </si>
  <si>
    <t>ECR Activated Carbon</t>
  </si>
  <si>
    <t>ECR landfill Maintenance</t>
  </si>
  <si>
    <t xml:space="preserve">    Total 2011 Plan O&amp;M Expenses</t>
  </si>
  <si>
    <t>The 2001 Plan was eliminated from ECR recovery in August 2010 per PSC Order No. 2009-00549.</t>
  </si>
  <si>
    <t>2016 Plan</t>
  </si>
  <si>
    <t>ECR Liquid Injection - Reagent Only</t>
  </si>
  <si>
    <t xml:space="preserve">    Total 2016 Plan O&amp;M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</si>
</sst>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39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5" fillId="0" borderId="0" xfId="2" applyFont="1" applyFill="1" applyAlignment="1"/>
    <xf numFmtId="1" fontId="6" fillId="0" borderId="0" xfId="2" applyNumberFormat="1" applyFont="1" applyFill="1" applyAlignment="1">
      <alignment horizontal="left"/>
    </xf>
    <xf numFmtId="0" fontId="4" fillId="0" borderId="0" xfId="2" applyFont="1" applyFill="1" applyBorder="1"/>
    <xf numFmtId="0" fontId="4" fillId="0" borderId="1" xfId="2" applyFont="1" applyFill="1" applyBorder="1" applyAlignment="1">
      <alignment horizontal="center"/>
    </xf>
    <xf numFmtId="17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1" fontId="6" fillId="0" borderId="1" xfId="2" applyNumberFormat="1" applyFont="1" applyFill="1" applyBorder="1" applyAlignment="1">
      <alignment horizontal="left" wrapText="1"/>
    </xf>
    <xf numFmtId="0" fontId="4" fillId="0" borderId="2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left"/>
    </xf>
    <xf numFmtId="0" fontId="4" fillId="0" borderId="4" xfId="2" applyFont="1" applyFill="1" applyBorder="1"/>
    <xf numFmtId="0" fontId="4" fillId="0" borderId="5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/>
    <xf numFmtId="1" fontId="6" fillId="0" borderId="5" xfId="2" applyNumberFormat="1" applyFont="1" applyFill="1" applyBorder="1" applyAlignment="1">
      <alignment horizontal="left"/>
    </xf>
    <xf numFmtId="0" fontId="4" fillId="0" borderId="6" xfId="2" applyFont="1" applyFill="1" applyBorder="1"/>
    <xf numFmtId="43" fontId="4" fillId="0" borderId="6" xfId="2" applyNumberFormat="1" applyFont="1" applyFill="1" applyBorder="1"/>
    <xf numFmtId="5" fontId="4" fillId="0" borderId="0" xfId="2" applyNumberFormat="1" applyFont="1" applyFill="1" applyBorder="1"/>
    <xf numFmtId="43" fontId="4" fillId="0" borderId="0" xfId="2" applyNumberFormat="1" applyFont="1" applyFill="1" applyBorder="1"/>
    <xf numFmtId="5" fontId="4" fillId="0" borderId="7" xfId="2" applyNumberFormat="1" applyFont="1" applyFill="1" applyBorder="1"/>
    <xf numFmtId="43" fontId="4" fillId="0" borderId="4" xfId="2" applyNumberFormat="1" applyFont="1" applyFill="1" applyBorder="1" applyAlignment="1">
      <alignment horizontal="center"/>
    </xf>
    <xf numFmtId="43" fontId="4" fillId="0" borderId="5" xfId="2" applyNumberFormat="1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9" xfId="2" applyFont="1" applyFill="1" applyBorder="1"/>
    <xf numFmtId="0" fontId="4" fillId="0" borderId="10" xfId="2" applyFont="1" applyFill="1" applyBorder="1"/>
    <xf numFmtId="0" fontId="4" fillId="0" borderId="8" xfId="2" applyFont="1" applyFill="1" applyBorder="1"/>
    <xf numFmtId="43" fontId="4" fillId="0" borderId="11" xfId="3" applyNumberFormat="1" applyFont="1" applyFill="1" applyBorder="1" applyProtection="1">
      <protection locked="0"/>
    </xf>
    <xf numFmtId="9" fontId="4" fillId="0" borderId="11" xfId="4" applyFont="1" applyFill="1" applyBorder="1" applyProtection="1">
      <protection locked="0"/>
    </xf>
    <xf numFmtId="1" fontId="6" fillId="0" borderId="11" xfId="4" applyNumberFormat="1" applyFont="1" applyFill="1" applyBorder="1" applyAlignment="1" applyProtection="1">
      <alignment horizontal="left"/>
      <protection locked="0"/>
    </xf>
    <xf numFmtId="9" fontId="4" fillId="0" borderId="6" xfId="4" applyFont="1" applyFill="1" applyBorder="1" applyProtection="1">
      <protection locked="0"/>
    </xf>
    <xf numFmtId="1" fontId="6" fillId="0" borderId="6" xfId="4" applyNumberFormat="1" applyFont="1" applyFill="1" applyBorder="1" applyAlignment="1" applyProtection="1">
      <alignment horizontal="left"/>
      <protection locked="0"/>
    </xf>
    <xf numFmtId="43" fontId="4" fillId="0" borderId="12" xfId="3" applyNumberFormat="1" applyFont="1" applyFill="1" applyBorder="1" applyProtection="1">
      <protection locked="0"/>
    </xf>
    <xf numFmtId="0" fontId="4" fillId="0" borderId="13" xfId="2" applyFont="1" applyFill="1" applyBorder="1"/>
    <xf numFmtId="0" fontId="4" fillId="0" borderId="14" xfId="2" applyFont="1" applyFill="1" applyBorder="1"/>
    <xf numFmtId="43" fontId="4" fillId="0" borderId="15" xfId="3" applyNumberFormat="1" applyFont="1" applyFill="1" applyBorder="1" applyProtection="1">
      <protection locked="0"/>
    </xf>
    <xf numFmtId="9" fontId="4" fillId="0" borderId="15" xfId="4" applyFont="1" applyFill="1" applyBorder="1"/>
    <xf numFmtId="1" fontId="6" fillId="0" borderId="15" xfId="4" applyNumberFormat="1" applyFont="1" applyFill="1" applyBorder="1" applyAlignment="1">
      <alignment horizontal="left"/>
    </xf>
    <xf numFmtId="9" fontId="4" fillId="0" borderId="6" xfId="4" applyFont="1" applyFill="1" applyBorder="1"/>
    <xf numFmtId="1" fontId="6" fillId="0" borderId="6" xfId="4" applyNumberFormat="1" applyFont="1" applyFill="1" applyBorder="1" applyAlignment="1">
      <alignment horizontal="left"/>
    </xf>
    <xf numFmtId="0" fontId="4" fillId="0" borderId="5" xfId="2" applyNumberFormat="1" applyFont="1" applyFill="1" applyBorder="1" applyAlignment="1">
      <alignment horizontal="center"/>
    </xf>
    <xf numFmtId="0" fontId="4" fillId="0" borderId="9" xfId="2" applyFont="1" applyFill="1" applyBorder="1" applyAlignment="1">
      <alignment horizontal="left"/>
    </xf>
    <xf numFmtId="43" fontId="4" fillId="0" borderId="16" xfId="3" applyNumberFormat="1" applyFont="1" applyFill="1" applyBorder="1" applyProtection="1">
      <protection locked="0"/>
    </xf>
    <xf numFmtId="9" fontId="4" fillId="0" borderId="16" xfId="4" applyFont="1" applyFill="1" applyBorder="1"/>
    <xf numFmtId="1" fontId="6" fillId="0" borderId="16" xfId="4" applyNumberFormat="1" applyFont="1" applyFill="1" applyBorder="1" applyAlignment="1">
      <alignment horizontal="left"/>
    </xf>
    <xf numFmtId="0" fontId="4" fillId="0" borderId="17" xfId="2" applyFont="1" applyFill="1" applyBorder="1"/>
    <xf numFmtId="0" fontId="4" fillId="0" borderId="9" xfId="5" applyFont="1" applyFill="1" applyBorder="1"/>
    <xf numFmtId="0" fontId="4" fillId="0" borderId="10" xfId="5" applyFont="1" applyFill="1" applyBorder="1"/>
    <xf numFmtId="0" fontId="4" fillId="0" borderId="18" xfId="5" applyFont="1" applyFill="1" applyBorder="1"/>
    <xf numFmtId="0" fontId="4" fillId="0" borderId="18" xfId="2" applyFont="1" applyFill="1" applyBorder="1"/>
    <xf numFmtId="1" fontId="6" fillId="0" borderId="18" xfId="2" applyNumberFormat="1" applyFont="1" applyFill="1" applyBorder="1" applyAlignment="1">
      <alignment horizontal="left"/>
    </xf>
    <xf numFmtId="0" fontId="4" fillId="0" borderId="9" xfId="5" applyFont="1" applyFill="1" applyBorder="1" applyAlignment="1">
      <alignment horizontal="left"/>
    </xf>
    <xf numFmtId="43" fontId="4" fillId="0" borderId="10" xfId="3" applyNumberFormat="1" applyFont="1" applyFill="1" applyBorder="1" applyProtection="1">
      <protection locked="0"/>
    </xf>
    <xf numFmtId="43" fontId="4" fillId="0" borderId="18" xfId="1" applyFont="1" applyFill="1" applyBorder="1"/>
    <xf numFmtId="9" fontId="4" fillId="0" borderId="12" xfId="4" applyFont="1" applyFill="1" applyBorder="1" applyProtection="1">
      <protection locked="0"/>
    </xf>
    <xf numFmtId="9" fontId="4" fillId="0" borderId="9" xfId="4" applyFont="1" applyFill="1" applyBorder="1" applyProtection="1">
      <protection locked="0"/>
    </xf>
    <xf numFmtId="1" fontId="6" fillId="0" borderId="12" xfId="4" applyNumberFormat="1" applyFont="1" applyFill="1" applyBorder="1" applyAlignment="1" applyProtection="1">
      <alignment horizontal="left"/>
      <protection locked="0"/>
    </xf>
    <xf numFmtId="9" fontId="7" fillId="0" borderId="12" xfId="4" applyFont="1" applyFill="1" applyBorder="1" applyProtection="1">
      <protection locked="0"/>
    </xf>
    <xf numFmtId="43" fontId="4" fillId="0" borderId="8" xfId="3" applyNumberFormat="1" applyFont="1" applyFill="1" applyBorder="1" applyProtection="1">
      <protection locked="0"/>
    </xf>
    <xf numFmtId="43" fontId="4" fillId="0" borderId="5" xfId="1" applyFont="1" applyFill="1" applyBorder="1"/>
    <xf numFmtId="0" fontId="4" fillId="0" borderId="5" xfId="5" applyFont="1" applyFill="1" applyBorder="1"/>
    <xf numFmtId="0" fontId="4" fillId="0" borderId="19" xfId="5" applyFont="1" applyFill="1" applyBorder="1"/>
    <xf numFmtId="0" fontId="4" fillId="0" borderId="20" xfId="5" applyFont="1" applyFill="1" applyBorder="1"/>
    <xf numFmtId="43" fontId="4" fillId="0" borderId="20" xfId="3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4" fillId="0" borderId="21" xfId="5" applyFont="1" applyFill="1" applyBorder="1"/>
    <xf numFmtId="9" fontId="4" fillId="0" borderId="0" xfId="4" applyFont="1" applyFill="1" applyBorder="1"/>
    <xf numFmtId="43" fontId="4" fillId="0" borderId="0" xfId="3" applyNumberFormat="1" applyFont="1" applyFill="1" applyBorder="1" applyProtection="1">
      <protection locked="0"/>
    </xf>
    <xf numFmtId="0" fontId="4" fillId="0" borderId="0" xfId="5" applyFont="1" applyFill="1"/>
    <xf numFmtId="0" fontId="4" fillId="0" borderId="6" xfId="5" applyFont="1" applyFill="1" applyBorder="1"/>
    <xf numFmtId="1" fontId="6" fillId="0" borderId="0" xfId="4" applyNumberFormat="1" applyFont="1" applyFill="1" applyBorder="1" applyAlignment="1">
      <alignment horizontal="left"/>
    </xf>
    <xf numFmtId="0" fontId="4" fillId="0" borderId="4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 applyProtection="1">
      <alignment horizontal="center"/>
    </xf>
    <xf numFmtId="0" fontId="4" fillId="0" borderId="10" xfId="5" applyFont="1" applyFill="1" applyBorder="1" applyProtection="1"/>
    <xf numFmtId="9" fontId="4" fillId="0" borderId="12" xfId="4" applyFont="1" applyFill="1" applyBorder="1"/>
    <xf numFmtId="1" fontId="6" fillId="0" borderId="12" xfId="4" applyNumberFormat="1" applyFont="1" applyFill="1" applyBorder="1" applyAlignment="1">
      <alignment horizontal="left"/>
    </xf>
    <xf numFmtId="43" fontId="8" fillId="0" borderId="11" xfId="3" applyNumberFormat="1" applyFont="1" applyFill="1" applyBorder="1" applyProtection="1">
      <protection locked="0"/>
    </xf>
    <xf numFmtId="9" fontId="7" fillId="0" borderId="9" xfId="4" applyFont="1" applyFill="1" applyBorder="1" applyProtection="1">
      <protection locked="0"/>
    </xf>
    <xf numFmtId="43" fontId="4" fillId="0" borderId="21" xfId="1" applyFont="1" applyFill="1" applyBorder="1"/>
    <xf numFmtId="0" fontId="4" fillId="0" borderId="14" xfId="5" quotePrefix="1" applyFont="1" applyFill="1" applyBorder="1" applyAlignment="1" applyProtection="1">
      <alignment horizontal="left"/>
    </xf>
    <xf numFmtId="9" fontId="4" fillId="0" borderId="15" xfId="4" applyFont="1" applyFill="1" applyBorder="1" applyProtection="1">
      <protection locked="0"/>
    </xf>
    <xf numFmtId="1" fontId="6" fillId="0" borderId="6" xfId="2" applyNumberFormat="1" applyFont="1" applyFill="1" applyBorder="1" applyAlignment="1">
      <alignment horizontal="right"/>
    </xf>
    <xf numFmtId="0" fontId="4" fillId="0" borderId="6" xfId="0" quotePrefix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</cellXfs>
  <cellStyles count="6">
    <cellStyle name="Comma" xfId="1" builtinId="3"/>
    <cellStyle name="Comma 2" xfId="3"/>
    <cellStyle name="Normal" xfId="0" builtinId="0"/>
    <cellStyle name="Normal 2" xfId="5"/>
    <cellStyle name="Normal 4" xfId="2"/>
    <cellStyle name="Percent 2" xfId="4"/>
  </cellStyles>
  <dxfs count="384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3"/>
  <sheetViews>
    <sheetView tabSelected="1" zoomScaleNormal="100" zoomScaleSheetLayoutView="100" workbookViewId="0"/>
  </sheetViews>
  <sheetFormatPr defaultRowHeight="15.75" x14ac:dyDescent="0.2"/>
  <cols>
    <col min="1" max="1" width="13.28515625" style="2" customWidth="1"/>
    <col min="2" max="2" width="42.7109375" style="2" customWidth="1"/>
    <col min="3" max="4" width="10.5703125" style="2" customWidth="1"/>
    <col min="5" max="5" width="8.85546875" style="2" bestFit="1" customWidth="1"/>
    <col min="6" max="6" width="2.7109375" style="2" customWidth="1"/>
    <col min="7" max="7" width="13.42578125" style="2" bestFit="1" customWidth="1"/>
    <col min="8" max="8" width="10.5703125" style="2" customWidth="1"/>
    <col min="9" max="9" width="3.28515625" style="2" customWidth="1"/>
    <col min="10" max="10" width="12.140625" style="2" customWidth="1"/>
    <col min="11" max="11" width="10.140625" style="2" customWidth="1"/>
    <col min="12" max="12" width="2.5703125" style="2" customWidth="1"/>
    <col min="13" max="13" width="14.7109375" style="2" customWidth="1"/>
    <col min="14" max="14" width="10.140625" style="2" customWidth="1"/>
    <col min="15" max="15" width="1.85546875" style="2" customWidth="1"/>
    <col min="16" max="16" width="11.85546875" style="2" customWidth="1"/>
    <col min="17" max="17" width="10.140625" style="2" customWidth="1"/>
    <col min="18" max="18" width="1.85546875" style="2" customWidth="1"/>
    <col min="19" max="19" width="12.140625" style="2" customWidth="1"/>
    <col min="20" max="20" width="10.140625" style="2" customWidth="1"/>
    <col min="21" max="21" width="12" style="2" customWidth="1"/>
    <col min="22" max="22" width="10.140625" style="2" customWidth="1"/>
    <col min="23" max="23" width="1.85546875" style="2" customWidth="1"/>
    <col min="24" max="24" width="13.5703125" style="2" customWidth="1"/>
    <col min="25" max="25" width="10.140625" style="2" customWidth="1"/>
    <col min="26" max="26" width="1.85546875" style="2" customWidth="1"/>
    <col min="27" max="27" width="12.28515625" style="2" customWidth="1"/>
    <col min="28" max="28" width="10.140625" style="2" customWidth="1"/>
    <col min="29" max="29" width="1.85546875" style="4" customWidth="1"/>
    <col min="30" max="30" width="12" style="2" customWidth="1"/>
    <col min="31" max="31" width="8.85546875" style="2" bestFit="1" customWidth="1"/>
    <col min="32" max="32" width="1.85546875" style="4" customWidth="1"/>
    <col min="33" max="33" width="12.85546875" style="2" customWidth="1"/>
    <col min="34" max="34" width="10.140625" style="2" customWidth="1"/>
    <col min="35" max="35" width="1.85546875" style="4" customWidth="1"/>
    <col min="36" max="36" width="11.7109375" style="2" customWidth="1"/>
    <col min="37" max="37" width="10.140625" style="2" customWidth="1"/>
    <col min="38" max="38" width="12.42578125" style="2" customWidth="1"/>
    <col min="39" max="39" width="10.140625" style="2" customWidth="1"/>
    <col min="40" max="40" width="1.85546875" style="2" customWidth="1"/>
    <col min="41" max="41" width="13.28515625" style="2" customWidth="1"/>
    <col min="42" max="42" width="10.140625" style="2" customWidth="1"/>
    <col min="43" max="43" width="1.85546875" style="2" customWidth="1"/>
    <col min="44" max="44" width="14.140625" style="2" customWidth="1"/>
    <col min="45" max="45" width="10.140625" style="2" customWidth="1"/>
    <col min="46" max="46" width="1.85546875" style="4" customWidth="1"/>
    <col min="47" max="47" width="13.5703125" style="5" customWidth="1"/>
    <col min="48" max="48" width="10.140625" style="5" customWidth="1"/>
    <col min="49" max="49" width="1.85546875" style="2" customWidth="1"/>
    <col min="50" max="50" width="12.28515625" style="2" customWidth="1"/>
    <col min="51" max="51" width="10.140625" style="2" customWidth="1"/>
    <col min="52" max="52" width="1.85546875" style="2" customWidth="1"/>
    <col min="53" max="53" width="12.42578125" style="2" customWidth="1"/>
    <col min="54" max="54" width="8.85546875" style="2" bestFit="1" customWidth="1"/>
    <col min="55" max="55" width="12.28515625" style="2" customWidth="1"/>
    <col min="56" max="56" width="8.85546875" style="2" bestFit="1" customWidth="1"/>
    <col min="57" max="57" width="1.85546875" style="2" customWidth="1"/>
    <col min="58" max="58" width="12.5703125" style="2" customWidth="1"/>
    <col min="59" max="59" width="8.85546875" style="2" bestFit="1" customWidth="1"/>
    <col min="60" max="60" width="1.85546875" style="2" customWidth="1"/>
    <col min="61" max="61" width="12" style="2" customWidth="1"/>
    <col min="62" max="62" width="8.85546875" style="2" bestFit="1" customWidth="1"/>
    <col min="63" max="63" width="1.85546875" style="4" customWidth="1"/>
    <col min="64" max="64" width="12" style="5" customWidth="1"/>
    <col min="65" max="65" width="8.85546875" style="5" bestFit="1" customWidth="1"/>
    <col min="66" max="66" width="1.85546875" style="2" customWidth="1"/>
    <col min="67" max="67" width="13.140625" style="2" customWidth="1"/>
    <col min="68" max="68" width="8.85546875" style="2" bestFit="1" customWidth="1"/>
    <col min="69" max="16384" width="9.140625" style="2"/>
  </cols>
  <sheetData>
    <row r="1" spans="1:69" ht="20.8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 t="s">
        <v>1</v>
      </c>
    </row>
    <row r="2" spans="1:69" ht="20.85" customHeight="1" x14ac:dyDescent="0.3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ht="20.85" customHeight="1" x14ac:dyDescent="0.2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9" ht="15.75" customHeight="1" x14ac:dyDescent="0.2"/>
    <row r="6" spans="1:69" ht="39" thickBot="1" x14ac:dyDescent="0.25">
      <c r="A6" s="6"/>
      <c r="B6" s="6" t="s">
        <v>4</v>
      </c>
      <c r="C6" s="7">
        <v>42064</v>
      </c>
      <c r="D6" s="7">
        <v>42095</v>
      </c>
      <c r="E6" s="8" t="s">
        <v>5</v>
      </c>
      <c r="F6" s="6"/>
      <c r="G6" s="7">
        <v>42125</v>
      </c>
      <c r="H6" s="8" t="s">
        <v>5</v>
      </c>
      <c r="I6" s="7"/>
      <c r="J6" s="7">
        <v>42156</v>
      </c>
      <c r="K6" s="8" t="s">
        <v>5</v>
      </c>
      <c r="L6" s="7"/>
      <c r="M6" s="7">
        <v>42186</v>
      </c>
      <c r="N6" s="8" t="s">
        <v>5</v>
      </c>
      <c r="O6" s="6"/>
      <c r="P6" s="7">
        <v>42217</v>
      </c>
      <c r="Q6" s="8" t="s">
        <v>5</v>
      </c>
      <c r="R6" s="6"/>
      <c r="S6" s="7">
        <v>42248</v>
      </c>
      <c r="T6" s="8" t="s">
        <v>5</v>
      </c>
      <c r="U6" s="7">
        <v>42279</v>
      </c>
      <c r="V6" s="8" t="s">
        <v>5</v>
      </c>
      <c r="W6" s="6"/>
      <c r="X6" s="7">
        <v>42310</v>
      </c>
      <c r="Y6" s="8" t="s">
        <v>5</v>
      </c>
      <c r="Z6" s="8"/>
      <c r="AA6" s="7">
        <v>42341</v>
      </c>
      <c r="AB6" s="8" t="s">
        <v>5</v>
      </c>
      <c r="AC6" s="9"/>
      <c r="AD6" s="7">
        <v>42372</v>
      </c>
      <c r="AE6" s="8" t="s">
        <v>5</v>
      </c>
      <c r="AF6" s="9"/>
      <c r="AG6" s="7">
        <v>42403</v>
      </c>
      <c r="AH6" s="8" t="s">
        <v>5</v>
      </c>
      <c r="AI6" s="9"/>
      <c r="AJ6" s="7">
        <v>42434</v>
      </c>
      <c r="AK6" s="8" t="s">
        <v>5</v>
      </c>
      <c r="AL6" s="7">
        <v>42465</v>
      </c>
      <c r="AM6" s="8" t="s">
        <v>5</v>
      </c>
      <c r="AN6" s="8"/>
      <c r="AO6" s="7">
        <v>42496</v>
      </c>
      <c r="AP6" s="8" t="s">
        <v>5</v>
      </c>
      <c r="AQ6" s="8"/>
      <c r="AR6" s="7">
        <v>42527</v>
      </c>
      <c r="AS6" s="8" t="s">
        <v>5</v>
      </c>
      <c r="AT6" s="9"/>
      <c r="AU6" s="7">
        <v>42558</v>
      </c>
      <c r="AV6" s="8" t="s">
        <v>5</v>
      </c>
      <c r="AW6" s="9"/>
      <c r="AX6" s="7">
        <v>42589</v>
      </c>
      <c r="AY6" s="8" t="s">
        <v>5</v>
      </c>
      <c r="AZ6" s="9"/>
      <c r="BA6" s="7">
        <v>42620</v>
      </c>
      <c r="BB6" s="8" t="s">
        <v>5</v>
      </c>
      <c r="BC6" s="7">
        <v>42651</v>
      </c>
      <c r="BD6" s="8" t="s">
        <v>5</v>
      </c>
      <c r="BE6" s="8"/>
      <c r="BF6" s="7">
        <v>42682</v>
      </c>
      <c r="BG6" s="8" t="s">
        <v>5</v>
      </c>
      <c r="BH6" s="8"/>
      <c r="BI6" s="7">
        <v>42713</v>
      </c>
      <c r="BJ6" s="8" t="s">
        <v>5</v>
      </c>
      <c r="BK6" s="9"/>
      <c r="BL6" s="7">
        <v>42744</v>
      </c>
      <c r="BM6" s="8" t="s">
        <v>5</v>
      </c>
      <c r="BN6" s="9"/>
      <c r="BO6" s="7">
        <v>42775</v>
      </c>
      <c r="BP6" s="8" t="s">
        <v>5</v>
      </c>
    </row>
    <row r="7" spans="1:69" ht="15.75" hidden="1" customHeight="1" thickTop="1" x14ac:dyDescent="0.2">
      <c r="A7" s="10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R7" s="11"/>
      <c r="U7" s="11"/>
      <c r="V7" s="11"/>
      <c r="W7" s="11"/>
      <c r="X7" s="12"/>
      <c r="Y7" s="11"/>
      <c r="Z7" s="11"/>
      <c r="AA7" s="11"/>
      <c r="AB7" s="11"/>
      <c r="AC7" s="13"/>
      <c r="AR7" s="11"/>
      <c r="AT7" s="13"/>
      <c r="AU7" s="2"/>
      <c r="AV7" s="2"/>
      <c r="AW7" s="4"/>
      <c r="AZ7" s="4"/>
      <c r="BI7" s="11"/>
      <c r="BK7" s="13"/>
      <c r="BL7" s="2"/>
      <c r="BM7" s="2"/>
      <c r="BN7" s="4"/>
    </row>
    <row r="8" spans="1:69" ht="15.75" hidden="1" customHeight="1" x14ac:dyDescent="0.2">
      <c r="A8" s="14" t="s">
        <v>6</v>
      </c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7"/>
      <c r="Q8" s="17"/>
      <c r="R8" s="15"/>
      <c r="S8" s="17"/>
      <c r="T8" s="17"/>
      <c r="U8" s="15"/>
      <c r="V8" s="15"/>
      <c r="W8" s="15"/>
      <c r="X8" s="16"/>
      <c r="Y8" s="15"/>
      <c r="Z8" s="15"/>
      <c r="AA8" s="15"/>
      <c r="AB8" s="15"/>
      <c r="AC8" s="18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5"/>
      <c r="AO8" s="17"/>
      <c r="AP8" s="17"/>
      <c r="AQ8" s="5"/>
      <c r="AR8" s="15"/>
      <c r="AS8" s="17"/>
      <c r="AT8" s="13"/>
      <c r="AU8" s="17"/>
      <c r="AV8" s="17"/>
      <c r="AW8" s="18"/>
      <c r="AX8" s="17"/>
      <c r="AY8" s="17"/>
      <c r="AZ8" s="18"/>
      <c r="BA8" s="17"/>
      <c r="BB8" s="17"/>
      <c r="BC8" s="17"/>
      <c r="BD8" s="17"/>
      <c r="BE8" s="17"/>
      <c r="BF8" s="17"/>
      <c r="BG8" s="17"/>
      <c r="BH8" s="5"/>
      <c r="BI8" s="15"/>
      <c r="BJ8" s="17"/>
      <c r="BK8" s="13"/>
      <c r="BL8" s="17"/>
      <c r="BM8" s="17"/>
      <c r="BN8" s="18"/>
      <c r="BO8" s="17"/>
      <c r="BP8" s="17"/>
    </row>
    <row r="9" spans="1:69" ht="15.75" hidden="1" customHeight="1" x14ac:dyDescent="0.2">
      <c r="A9" s="19"/>
      <c r="B9" s="5"/>
      <c r="C9" s="5"/>
      <c r="D9" s="5"/>
      <c r="E9" s="5"/>
      <c r="F9" s="5"/>
      <c r="G9" s="20"/>
      <c r="H9" s="21"/>
      <c r="I9" s="22"/>
      <c r="J9" s="22"/>
      <c r="K9" s="21"/>
      <c r="L9" s="5"/>
      <c r="M9" s="5"/>
      <c r="N9" s="5"/>
      <c r="O9" s="5"/>
      <c r="P9" s="22"/>
      <c r="Q9" s="21"/>
      <c r="R9" s="5"/>
      <c r="S9" s="22"/>
      <c r="T9" s="21"/>
      <c r="U9" s="5"/>
      <c r="V9" s="21"/>
      <c r="W9" s="5"/>
      <c r="X9" s="20"/>
      <c r="Y9" s="21"/>
      <c r="Z9" s="21"/>
      <c r="AA9" s="22"/>
      <c r="AB9" s="21"/>
      <c r="AC9" s="13"/>
      <c r="AD9" s="22"/>
      <c r="AE9" s="21"/>
      <c r="AF9" s="13"/>
      <c r="AG9" s="22"/>
      <c r="AH9" s="21"/>
      <c r="AI9" s="13"/>
      <c r="AJ9" s="22"/>
      <c r="AK9" s="21"/>
      <c r="AL9" s="22"/>
      <c r="AM9" s="23"/>
      <c r="AN9" s="21"/>
      <c r="AO9" s="22"/>
      <c r="AP9" s="21"/>
      <c r="AQ9" s="21"/>
      <c r="AR9" s="22"/>
      <c r="AS9" s="21"/>
      <c r="AT9" s="13"/>
      <c r="AU9" s="22"/>
      <c r="AV9" s="21"/>
      <c r="AW9" s="13"/>
      <c r="AX9" s="22"/>
      <c r="AY9" s="21"/>
      <c r="AZ9" s="13"/>
      <c r="BA9" s="22"/>
      <c r="BB9" s="21"/>
      <c r="BC9" s="22"/>
      <c r="BD9" s="23"/>
      <c r="BE9" s="21"/>
      <c r="BF9" s="22"/>
      <c r="BG9" s="21"/>
      <c r="BH9" s="21"/>
      <c r="BI9" s="22"/>
      <c r="BJ9" s="21"/>
      <c r="BK9" s="13"/>
      <c r="BL9" s="22"/>
      <c r="BM9" s="21"/>
      <c r="BN9" s="13"/>
      <c r="BO9" s="22"/>
      <c r="BP9" s="21"/>
    </row>
    <row r="10" spans="1:69" ht="15.75" hidden="1" customHeight="1" x14ac:dyDescent="0.2">
      <c r="A10" s="14" t="s">
        <v>7</v>
      </c>
      <c r="B10" s="15"/>
      <c r="C10" s="15"/>
      <c r="D10" s="15"/>
      <c r="E10" s="15"/>
      <c r="F10" s="15"/>
      <c r="G10" s="24"/>
      <c r="H10" s="15"/>
      <c r="I10" s="25"/>
      <c r="J10" s="25"/>
      <c r="K10" s="15"/>
      <c r="L10" s="15"/>
      <c r="M10" s="15"/>
      <c r="N10" s="15"/>
      <c r="O10" s="15"/>
      <c r="P10" s="25"/>
      <c r="Q10" s="15"/>
      <c r="R10" s="15"/>
      <c r="S10" s="25"/>
      <c r="T10" s="15"/>
      <c r="U10" s="15"/>
      <c r="V10" s="15"/>
      <c r="W10" s="15"/>
      <c r="X10" s="24"/>
      <c r="Y10" s="15"/>
      <c r="Z10" s="15"/>
      <c r="AA10" s="25"/>
      <c r="AB10" s="15"/>
      <c r="AC10" s="18"/>
      <c r="AD10" s="25"/>
      <c r="AE10" s="15"/>
      <c r="AF10" s="18"/>
      <c r="AG10" s="25"/>
      <c r="AH10" s="15"/>
      <c r="AI10" s="18"/>
      <c r="AJ10" s="25"/>
      <c r="AK10" s="15"/>
      <c r="AL10" s="25"/>
      <c r="AM10" s="26"/>
      <c r="AN10" s="11"/>
      <c r="AO10" s="25"/>
      <c r="AP10" s="15"/>
      <c r="AQ10" s="11"/>
      <c r="AR10" s="25"/>
      <c r="AS10" s="15"/>
      <c r="AT10" s="13"/>
      <c r="AU10" s="25"/>
      <c r="AV10" s="15"/>
      <c r="AW10" s="18"/>
      <c r="AX10" s="25"/>
      <c r="AY10" s="15"/>
      <c r="AZ10" s="18"/>
      <c r="BA10" s="25"/>
      <c r="BB10" s="15"/>
      <c r="BC10" s="25"/>
      <c r="BD10" s="26"/>
      <c r="BE10" s="15"/>
      <c r="BF10" s="25"/>
      <c r="BG10" s="15"/>
      <c r="BH10" s="11"/>
      <c r="BI10" s="25"/>
      <c r="BJ10" s="15"/>
      <c r="BK10" s="13"/>
      <c r="BL10" s="25"/>
      <c r="BM10" s="15"/>
      <c r="BN10" s="18"/>
      <c r="BO10" s="25"/>
      <c r="BP10" s="15"/>
    </row>
    <row r="11" spans="1:69" ht="15.75" hidden="1" customHeight="1" x14ac:dyDescent="0.2">
      <c r="A11" s="27" t="s">
        <v>8</v>
      </c>
      <c r="B11" s="28" t="s">
        <v>9</v>
      </c>
      <c r="C11" s="29"/>
      <c r="D11" s="29"/>
      <c r="E11" s="29"/>
      <c r="F11" s="29"/>
      <c r="G11" s="30">
        <v>0</v>
      </c>
      <c r="H11" s="31">
        <f>IF(ISERROR((G11-#REF!)/#REF!),0,ROUND((G11-#REF!)/#REF!,4))</f>
        <v>0</v>
      </c>
      <c r="I11" s="30"/>
      <c r="J11" s="30">
        <v>0</v>
      </c>
      <c r="K11" s="31">
        <f>IF(ISERROR((J11-G11)/G11),0,ROUND((J11-G11)/G11,4))</f>
        <v>0</v>
      </c>
      <c r="L11" s="29"/>
      <c r="M11" s="29"/>
      <c r="N11" s="29"/>
      <c r="O11" s="29"/>
      <c r="P11" s="30">
        <v>0</v>
      </c>
      <c r="Q11" s="31">
        <f>IF(ISERROR((P11-#REF!)/#REF!),0,ROUND((P11-#REF!)/#REF!,4))</f>
        <v>0</v>
      </c>
      <c r="R11" s="29"/>
      <c r="S11" s="30">
        <v>0</v>
      </c>
      <c r="T11" s="31">
        <f>IF(ISERROR((S11-A11)/A11),0,ROUND((S11-A11)/A11,4))</f>
        <v>0</v>
      </c>
      <c r="U11" s="29"/>
      <c r="V11" s="31">
        <f>IF(ISERROR((U11-#REF!)/#REF!),0,ROUND((U11-#REF!)/#REF!,4))</f>
        <v>0</v>
      </c>
      <c r="W11" s="29"/>
      <c r="X11" s="30">
        <v>78187.179999999993</v>
      </c>
      <c r="Y11" s="31">
        <f>IF(ISERROR((X11-#REF!)/#REF!),0,ROUND((X11-#REF!)/#REF!,4))</f>
        <v>0</v>
      </c>
      <c r="Z11" s="31"/>
      <c r="AA11" s="30">
        <v>101068.77</v>
      </c>
      <c r="AB11" s="31">
        <f>IF(ISERROR((AA11-#REF!)/#REF!),0,ROUND((AA11-#REF!)/#REF!,4))</f>
        <v>0</v>
      </c>
      <c r="AC11" s="32"/>
      <c r="AD11" s="30">
        <v>82747.64</v>
      </c>
      <c r="AE11" s="31">
        <f>IF(ISERROR((AD11-AA11)/AA11),0,ROUND((AD11-AA11)/AA11,4))</f>
        <v>-0.18129999999999999</v>
      </c>
      <c r="AF11" s="32"/>
      <c r="AG11" s="30">
        <v>76299.63</v>
      </c>
      <c r="AH11" s="31">
        <f>IF(ISERROR((AG11-AD11)/AD11),0,ROUND((AG11-AD11)/AD11,4))</f>
        <v>-7.7899999999999997E-2</v>
      </c>
      <c r="AI11" s="32"/>
      <c r="AJ11" s="30">
        <v>0</v>
      </c>
      <c r="AK11" s="31">
        <f>IF(ISERROR((AJ11-AG11)/AG11),0,ROUND((AJ11-AG11)/AG11,4))</f>
        <v>-1</v>
      </c>
      <c r="AL11" s="30">
        <v>0</v>
      </c>
      <c r="AM11" s="31">
        <f>IF(ISERROR((AL11-AJ11)/AJ11),0,ROUND((AL11-AJ11)/AJ11,4))</f>
        <v>0</v>
      </c>
      <c r="AN11" s="33"/>
      <c r="AO11" s="30">
        <v>0</v>
      </c>
      <c r="AP11" s="31">
        <f>IF(ISERROR((AO11-AG11)/AG11),0,ROUND((AO11-AG11)/AG11,4))</f>
        <v>-1</v>
      </c>
      <c r="AQ11" s="33"/>
      <c r="AR11" s="30">
        <v>0</v>
      </c>
      <c r="AS11" s="31">
        <f>IF(ISERROR((AR11-AJ11)/AJ11),0,ROUND((AR11-AJ11)/AJ11,4))</f>
        <v>0</v>
      </c>
      <c r="AT11" s="34"/>
      <c r="AU11" s="30">
        <v>0</v>
      </c>
      <c r="AV11" s="31">
        <f>IF(ISERROR((AU11-AL11)/AL11),0,ROUND((AU11-AL11)/AL11,4))</f>
        <v>0</v>
      </c>
      <c r="AW11" s="32"/>
      <c r="AX11" s="30">
        <v>0</v>
      </c>
      <c r="AY11" s="31">
        <f>IF(ISERROR((AX11-AU11)/AU11),0,ROUND((AX11-AU11)/AU11,4))</f>
        <v>0</v>
      </c>
      <c r="AZ11" s="32"/>
      <c r="BA11" s="30">
        <v>0</v>
      </c>
      <c r="BB11" s="31">
        <f>IF(ISERROR((BA11-AX11)/AX11),0,ROUND((BA11-AX11)/AX11,4))</f>
        <v>0</v>
      </c>
      <c r="BC11" s="30">
        <v>0</v>
      </c>
      <c r="BD11" s="31">
        <f>IF(ISERROR((BC11-BA11)/BA11),0,ROUND((BC11-BA11)/BA11,4))</f>
        <v>0</v>
      </c>
      <c r="BE11" s="31"/>
      <c r="BF11" s="30">
        <v>0</v>
      </c>
      <c r="BG11" s="31">
        <f>IF(ISERROR((BF11-AW11)/AW11),0,ROUND((BF11-AW11)/AW11,4))</f>
        <v>0</v>
      </c>
      <c r="BH11" s="33"/>
      <c r="BI11" s="30">
        <v>0</v>
      </c>
      <c r="BJ11" s="31">
        <f>IF(ISERROR((BI11-AZ11)/AZ11),0,ROUND((BI11-AZ11)/AZ11,4))</f>
        <v>0</v>
      </c>
      <c r="BK11" s="34"/>
      <c r="BL11" s="30">
        <v>0</v>
      </c>
      <c r="BM11" s="31">
        <f>IF(ISERROR((BL11-#REF!)/#REF!),0,ROUND((BL11-#REF!)/#REF!,4))</f>
        <v>0</v>
      </c>
      <c r="BN11" s="32"/>
      <c r="BO11" s="30">
        <v>0</v>
      </c>
      <c r="BP11" s="31">
        <f>IF(ISERROR((BO11-BL11)/BL11),0,ROUND((BO11-BL11)/BL11,4))</f>
        <v>0</v>
      </c>
    </row>
    <row r="12" spans="1:69" ht="15.75" hidden="1" customHeight="1" x14ac:dyDescent="0.2">
      <c r="A12" s="27" t="s">
        <v>10</v>
      </c>
      <c r="B12" s="28" t="s">
        <v>11</v>
      </c>
      <c r="C12" s="28"/>
      <c r="D12" s="28"/>
      <c r="E12" s="28"/>
      <c r="F12" s="28"/>
      <c r="G12" s="35">
        <v>0</v>
      </c>
      <c r="H12" s="31">
        <f>IF(ISERROR((G12-#REF!)/#REF!),0,ROUND((G12-#REF!)/#REF!,4))</f>
        <v>0</v>
      </c>
      <c r="I12" s="35"/>
      <c r="J12" s="35">
        <v>0</v>
      </c>
      <c r="K12" s="31">
        <f>IF(ISERROR((J12-G12)/G12),0,ROUND((J12-G12)/G12,4))</f>
        <v>0</v>
      </c>
      <c r="L12" s="28"/>
      <c r="M12" s="28"/>
      <c r="N12" s="28"/>
      <c r="O12" s="28"/>
      <c r="P12" s="35">
        <v>0</v>
      </c>
      <c r="Q12" s="31">
        <f>IF(ISERROR((P12-#REF!)/#REF!),0,ROUND((P12-#REF!)/#REF!,4))</f>
        <v>0</v>
      </c>
      <c r="R12" s="28"/>
      <c r="S12" s="35">
        <v>0</v>
      </c>
      <c r="T12" s="31">
        <f>IF(ISERROR((S12-A12)/A12),0,ROUND((S12-A12)/A12,4))</f>
        <v>0</v>
      </c>
      <c r="U12" s="28"/>
      <c r="V12" s="31">
        <f>IF(ISERROR((U12-#REF!)/#REF!),0,ROUND((U12-#REF!)/#REF!,4))</f>
        <v>0</v>
      </c>
      <c r="W12" s="28"/>
      <c r="X12" s="35">
        <v>0</v>
      </c>
      <c r="Y12" s="31">
        <f>IF(ISERROR((X12-#REF!)/#REF!),0,ROUND((X12-#REF!)/#REF!,4))</f>
        <v>0</v>
      </c>
      <c r="Z12" s="31"/>
      <c r="AA12" s="35">
        <v>0</v>
      </c>
      <c r="AB12" s="31">
        <f>IF(ISERROR((AA12-#REF!)/#REF!),0,ROUND((AA12-#REF!)/#REF!,4))</f>
        <v>0</v>
      </c>
      <c r="AC12" s="32"/>
      <c r="AD12" s="35">
        <v>0</v>
      </c>
      <c r="AE12" s="31">
        <f>IF(ISERROR((AD12-AA12)/AA12),0,ROUND((AD12-AA12)/AA12,4))</f>
        <v>0</v>
      </c>
      <c r="AF12" s="32"/>
      <c r="AG12" s="35">
        <v>0</v>
      </c>
      <c r="AH12" s="31">
        <f>IF(ISERROR((AG12-AD12)/AD12),0,ROUND((AG12-AD12)/AD12,4))</f>
        <v>0</v>
      </c>
      <c r="AI12" s="32"/>
      <c r="AJ12" s="35">
        <v>0</v>
      </c>
      <c r="AK12" s="31">
        <f>IF(ISERROR((AJ12-AG12)/AG12),0,ROUND((AJ12-AG12)/AG12,4))</f>
        <v>0</v>
      </c>
      <c r="AL12" s="35">
        <v>0</v>
      </c>
      <c r="AM12" s="31">
        <f>IF(ISERROR((AL12-AJ12)/AJ12),0,ROUND((AL12-AJ12)/AJ12,4))</f>
        <v>0</v>
      </c>
      <c r="AN12" s="33"/>
      <c r="AO12" s="35">
        <v>0</v>
      </c>
      <c r="AP12" s="31">
        <f>IF(ISERROR((AO12-AG12)/AG12),0,ROUND((AO12-AG12)/AG12,4))</f>
        <v>0</v>
      </c>
      <c r="AQ12" s="33"/>
      <c r="AR12" s="35">
        <v>0</v>
      </c>
      <c r="AS12" s="31">
        <f>IF(ISERROR((AR12-AJ12)/AJ12),0,ROUND((AR12-AJ12)/AJ12,4))</f>
        <v>0</v>
      </c>
      <c r="AT12" s="34"/>
      <c r="AU12" s="35">
        <v>0</v>
      </c>
      <c r="AV12" s="31">
        <f>IF(ISERROR((AU12-AL12)/AL12),0,ROUND((AU12-AL12)/AL12,4))</f>
        <v>0</v>
      </c>
      <c r="AW12" s="32"/>
      <c r="AX12" s="35">
        <v>0</v>
      </c>
      <c r="AY12" s="31">
        <f>IF(ISERROR((AX12-AU12)/AU12),0,ROUND((AX12-AU12)/AU12,4))</f>
        <v>0</v>
      </c>
      <c r="AZ12" s="32"/>
      <c r="BA12" s="35">
        <v>0</v>
      </c>
      <c r="BB12" s="31">
        <f>IF(ISERROR((BA12-AX12)/AX12),0,ROUND((BA12-AX12)/AX12,4))</f>
        <v>0</v>
      </c>
      <c r="BC12" s="35">
        <v>0</v>
      </c>
      <c r="BD12" s="31">
        <f>IF(ISERROR((BC12-BA12)/BA12),0,ROUND((BC12-BA12)/BA12,4))</f>
        <v>0</v>
      </c>
      <c r="BE12" s="31"/>
      <c r="BF12" s="35">
        <v>0</v>
      </c>
      <c r="BG12" s="31">
        <f>IF(ISERROR((BF12-AW12)/AW12),0,ROUND((BF12-AW12)/AW12,4))</f>
        <v>0</v>
      </c>
      <c r="BH12" s="33"/>
      <c r="BI12" s="35">
        <v>0</v>
      </c>
      <c r="BJ12" s="31">
        <f>IF(ISERROR((BI12-AZ12)/AZ12),0,ROUND((BI12-AZ12)/AZ12,4))</f>
        <v>0</v>
      </c>
      <c r="BK12" s="34"/>
      <c r="BL12" s="35">
        <v>0</v>
      </c>
      <c r="BM12" s="31">
        <f>IF(ISERROR((BL12-#REF!)/#REF!),0,ROUND((BL12-#REF!)/#REF!,4))</f>
        <v>0</v>
      </c>
      <c r="BN12" s="32"/>
      <c r="BO12" s="35">
        <v>0</v>
      </c>
      <c r="BP12" s="31">
        <f>IF(ISERROR((BO12-BL12)/BL12),0,ROUND((BO12-BL12)/BL12,4))</f>
        <v>0</v>
      </c>
    </row>
    <row r="13" spans="1:69" ht="15.75" hidden="1" customHeight="1" thickBot="1" x14ac:dyDescent="0.25">
      <c r="A13" s="36"/>
      <c r="B13" s="37" t="s">
        <v>12</v>
      </c>
      <c r="C13" s="37"/>
      <c r="D13" s="37"/>
      <c r="E13" s="37"/>
      <c r="F13" s="37"/>
      <c r="G13" s="38">
        <f>SUM(G11:G12)</f>
        <v>0</v>
      </c>
      <c r="H13" s="39">
        <f>IF(ISERROR((G13-#REF!)/#REF!),0,ROUND((G13-#REF!)/#REF!,4))</f>
        <v>0</v>
      </c>
      <c r="I13" s="38"/>
      <c r="J13" s="38">
        <f>SUM(J11:J12)</f>
        <v>0</v>
      </c>
      <c r="K13" s="39">
        <f>IF(ISERROR((J13-G13)/G13),0,ROUND((J13-G13)/G13,4))</f>
        <v>0</v>
      </c>
      <c r="L13" s="37"/>
      <c r="M13" s="37"/>
      <c r="N13" s="37"/>
      <c r="O13" s="37"/>
      <c r="P13" s="38">
        <f>SUM(P11:P12)</f>
        <v>0</v>
      </c>
      <c r="Q13" s="39">
        <f>IF(ISERROR((P13-#REF!)/#REF!),0,ROUND((P13-#REF!)/#REF!,4))</f>
        <v>0</v>
      </c>
      <c r="R13" s="37"/>
      <c r="S13" s="38">
        <f>SUM(S11:S12)</f>
        <v>0</v>
      </c>
      <c r="T13" s="39">
        <f>IF(ISERROR((S13-A13)/A13),0,ROUND((S13-A13)/A13,4))</f>
        <v>0</v>
      </c>
      <c r="U13" s="37"/>
      <c r="V13" s="39">
        <f>IF(ISERROR((U13-#REF!)/#REF!),0,ROUND((U13-#REF!)/#REF!,4))</f>
        <v>0</v>
      </c>
      <c r="W13" s="37"/>
      <c r="X13" s="38">
        <f>SUM(X11:X12)</f>
        <v>78187.179999999993</v>
      </c>
      <c r="Y13" s="39">
        <f>IF(ISERROR((X13-#REF!)/#REF!),0,ROUND((X13-#REF!)/#REF!,4))</f>
        <v>0</v>
      </c>
      <c r="Z13" s="39"/>
      <c r="AA13" s="38">
        <f>SUM(AA11:AA12)</f>
        <v>101068.77</v>
      </c>
      <c r="AB13" s="39">
        <f>IF(ISERROR((AA13-#REF!)/#REF!),0,ROUND((AA13-#REF!)/#REF!,4))</f>
        <v>0</v>
      </c>
      <c r="AC13" s="40"/>
      <c r="AD13" s="38">
        <f>SUM(AD11:AD12)</f>
        <v>82747.64</v>
      </c>
      <c r="AE13" s="39">
        <f>IF(ISERROR((AD13-AA13)/AA13),0,ROUND((AD13-AA13)/AA13,4))</f>
        <v>-0.18129999999999999</v>
      </c>
      <c r="AF13" s="40" t="s">
        <v>13</v>
      </c>
      <c r="AG13" s="38">
        <f>SUM(AG11:AG12)</f>
        <v>76299.63</v>
      </c>
      <c r="AH13" s="39">
        <f>IF(ISERROR((AG13-AD13)/AD13),0,ROUND((AG13-AD13)/AD13,4))</f>
        <v>-7.7899999999999997E-2</v>
      </c>
      <c r="AI13" s="40"/>
      <c r="AJ13" s="38">
        <f>SUM(AJ11:AJ12)</f>
        <v>0</v>
      </c>
      <c r="AK13" s="39">
        <f>IF(ISERROR((AJ13-AG13)/AG13),0,ROUND((AJ13-AG13)/AG13,4))</f>
        <v>-1</v>
      </c>
      <c r="AL13" s="38">
        <f>SUM(AL11:AL12)</f>
        <v>0</v>
      </c>
      <c r="AM13" s="39">
        <f>IF(ISERROR((AL13-AJ13)/AJ13),0,ROUND((AL13-AJ13)/AJ13,4))</f>
        <v>0</v>
      </c>
      <c r="AN13" s="41"/>
      <c r="AO13" s="38">
        <f>SUM(AO11:AO12)</f>
        <v>0</v>
      </c>
      <c r="AP13" s="39">
        <f>IF(ISERROR((AO13-AG13)/AG13),0,ROUND((AO13-AG13)/AG13,4))</f>
        <v>-1</v>
      </c>
      <c r="AQ13" s="41"/>
      <c r="AR13" s="38">
        <f>SUM(AR11:AR12)</f>
        <v>0</v>
      </c>
      <c r="AS13" s="39">
        <f>IF(ISERROR((AR13-AJ13)/AJ13),0,ROUND((AR13-AJ13)/AJ13,4))</f>
        <v>0</v>
      </c>
      <c r="AT13" s="42" t="s">
        <v>13</v>
      </c>
      <c r="AU13" s="38">
        <f>SUM(AU11:AU12)</f>
        <v>0</v>
      </c>
      <c r="AV13" s="39">
        <f>IF(ISERROR((AU13-AL13)/AL13),0,ROUND((AU13-AL13)/AL13,4))</f>
        <v>0</v>
      </c>
      <c r="AW13" s="40" t="s">
        <v>13</v>
      </c>
      <c r="AX13" s="38">
        <f>SUM(AX11:AX12)</f>
        <v>0</v>
      </c>
      <c r="AY13" s="39">
        <f>IF(ISERROR((AX13-AU13)/AU13),0,ROUND((AX13-AU13)/AU13,4))</f>
        <v>0</v>
      </c>
      <c r="AZ13" s="40"/>
      <c r="BA13" s="38">
        <f>SUM(BA11:BA12)</f>
        <v>0</v>
      </c>
      <c r="BB13" s="39">
        <f>IF(ISERROR((BA13-AX13)/AX13),0,ROUND((BA13-AX13)/AX13,4))</f>
        <v>0</v>
      </c>
      <c r="BC13" s="38">
        <f>SUM(BC11:BC12)</f>
        <v>0</v>
      </c>
      <c r="BD13" s="39">
        <f>IF(ISERROR((BC13-BA13)/BA13),0,ROUND((BC13-BA13)/BA13,4))</f>
        <v>0</v>
      </c>
      <c r="BE13" s="39"/>
      <c r="BF13" s="38">
        <f>SUM(BF11:BF12)</f>
        <v>0</v>
      </c>
      <c r="BG13" s="39">
        <f>IF(ISERROR((BF13-AW13)/AW13),0,ROUND((BF13-AW13)/AW13,4))</f>
        <v>0</v>
      </c>
      <c r="BH13" s="41"/>
      <c r="BI13" s="38">
        <f>SUM(BI11:BI12)</f>
        <v>0</v>
      </c>
      <c r="BJ13" s="39">
        <f>IF(ISERROR((BI13-AZ13)/AZ13),0,ROUND((BI13-AZ13)/AZ13,4))</f>
        <v>0</v>
      </c>
      <c r="BK13" s="42" t="s">
        <v>13</v>
      </c>
      <c r="BL13" s="38">
        <f>SUM(BL11:BL12)</f>
        <v>0</v>
      </c>
      <c r="BM13" s="39">
        <f>IF(ISERROR((BL13-#REF!)/#REF!),0,ROUND((BL13-#REF!)/#REF!,4))</f>
        <v>0</v>
      </c>
      <c r="BN13" s="40" t="s">
        <v>13</v>
      </c>
      <c r="BO13" s="38">
        <f>SUM(BO11:BO12)</f>
        <v>0</v>
      </c>
      <c r="BP13" s="39">
        <f>IF(ISERROR((BO13-BL13)/BL13),0,ROUND((BO13-BL13)/BL13,4))</f>
        <v>0</v>
      </c>
    </row>
    <row r="14" spans="1:69" ht="15.75" hidden="1" customHeight="1" thickTop="1" x14ac:dyDescent="0.2">
      <c r="A14" s="19"/>
      <c r="B14" s="5"/>
      <c r="C14" s="5"/>
      <c r="D14" s="5"/>
      <c r="E14" s="5"/>
      <c r="F14" s="5"/>
      <c r="G14" s="20"/>
      <c r="H14" s="21"/>
      <c r="I14" s="22"/>
      <c r="J14" s="22"/>
      <c r="K14" s="21"/>
      <c r="L14" s="5"/>
      <c r="M14" s="5"/>
      <c r="N14" s="5"/>
      <c r="O14" s="5"/>
      <c r="P14" s="22"/>
      <c r="Q14" s="21"/>
      <c r="R14" s="5"/>
      <c r="S14" s="22"/>
      <c r="T14" s="21"/>
      <c r="U14" s="5"/>
      <c r="V14" s="21"/>
      <c r="W14" s="5"/>
      <c r="X14" s="20"/>
      <c r="Y14" s="21"/>
      <c r="Z14" s="21"/>
      <c r="AA14" s="22"/>
      <c r="AB14" s="21"/>
      <c r="AC14" s="13"/>
      <c r="AD14" s="22"/>
      <c r="AE14" s="21"/>
      <c r="AF14" s="13"/>
      <c r="AG14" s="22"/>
      <c r="AH14" s="21"/>
      <c r="AI14" s="13"/>
      <c r="AJ14" s="22"/>
      <c r="AK14" s="21"/>
      <c r="AL14" s="22"/>
      <c r="AM14" s="23"/>
      <c r="AN14" s="21"/>
      <c r="AO14" s="22"/>
      <c r="AP14" s="21"/>
      <c r="AQ14" s="21"/>
      <c r="AR14" s="22"/>
      <c r="AS14" s="21"/>
      <c r="AT14" s="13"/>
      <c r="AU14" s="22"/>
      <c r="AV14" s="21"/>
      <c r="AW14" s="13"/>
      <c r="AX14" s="22"/>
      <c r="AY14" s="21"/>
      <c r="AZ14" s="13"/>
      <c r="BA14" s="22"/>
      <c r="BB14" s="21"/>
      <c r="BC14" s="22"/>
      <c r="BD14" s="23"/>
      <c r="BE14" s="21"/>
      <c r="BF14" s="22"/>
      <c r="BG14" s="21"/>
      <c r="BH14" s="21"/>
      <c r="BI14" s="22"/>
      <c r="BJ14" s="21"/>
      <c r="BK14" s="13"/>
      <c r="BL14" s="22"/>
      <c r="BM14" s="21"/>
      <c r="BN14" s="13"/>
      <c r="BO14" s="22"/>
      <c r="BP14" s="21"/>
    </row>
    <row r="15" spans="1:69" ht="15.75" hidden="1" customHeight="1" x14ac:dyDescent="0.2">
      <c r="A15" s="14" t="s">
        <v>14</v>
      </c>
      <c r="B15" s="15"/>
      <c r="C15" s="15"/>
      <c r="D15" s="15"/>
      <c r="E15" s="15"/>
      <c r="F15" s="15"/>
      <c r="G15" s="24"/>
      <c r="H15" s="15"/>
      <c r="I15" s="25"/>
      <c r="J15" s="25"/>
      <c r="K15" s="15"/>
      <c r="L15" s="15"/>
      <c r="M15" s="15"/>
      <c r="N15" s="15"/>
      <c r="O15" s="15"/>
      <c r="P15" s="25"/>
      <c r="Q15" s="15"/>
      <c r="R15" s="15"/>
      <c r="S15" s="25"/>
      <c r="T15" s="15"/>
      <c r="U15" s="15"/>
      <c r="V15" s="15"/>
      <c r="W15" s="15"/>
      <c r="X15" s="24"/>
      <c r="Y15" s="15"/>
      <c r="Z15" s="15"/>
      <c r="AA15" s="25"/>
      <c r="AB15" s="15"/>
      <c r="AC15" s="18"/>
      <c r="AD15" s="25"/>
      <c r="AE15" s="43"/>
      <c r="AF15" s="18"/>
      <c r="AG15" s="25"/>
      <c r="AH15" s="15"/>
      <c r="AI15" s="18"/>
      <c r="AJ15" s="25"/>
      <c r="AK15" s="15"/>
      <c r="AL15" s="25"/>
      <c r="AM15" s="26"/>
      <c r="AN15" s="11"/>
      <c r="AO15" s="25"/>
      <c r="AP15" s="43"/>
      <c r="AQ15" s="11"/>
      <c r="AR15" s="25"/>
      <c r="AS15" s="43"/>
      <c r="AT15" s="13"/>
      <c r="AU15" s="25"/>
      <c r="AV15" s="43"/>
      <c r="AW15" s="18"/>
      <c r="AX15" s="25"/>
      <c r="AY15" s="15"/>
      <c r="AZ15" s="18"/>
      <c r="BA15" s="25"/>
      <c r="BB15" s="15"/>
      <c r="BC15" s="25"/>
      <c r="BD15" s="26"/>
      <c r="BE15" s="15"/>
      <c r="BF15" s="25"/>
      <c r="BG15" s="43"/>
      <c r="BH15" s="11"/>
      <c r="BI15" s="25"/>
      <c r="BJ15" s="43"/>
      <c r="BK15" s="13"/>
      <c r="BL15" s="25"/>
      <c r="BM15" s="43"/>
      <c r="BN15" s="18"/>
      <c r="BO15" s="25"/>
      <c r="BP15" s="15"/>
    </row>
    <row r="16" spans="1:69" ht="15.75" hidden="1" customHeight="1" x14ac:dyDescent="0.2">
      <c r="A16" s="27" t="s">
        <v>15</v>
      </c>
      <c r="B16" s="28" t="s">
        <v>16</v>
      </c>
      <c r="C16" s="29"/>
      <c r="D16" s="29"/>
      <c r="E16" s="29"/>
      <c r="F16" s="29"/>
      <c r="G16" s="30">
        <v>0</v>
      </c>
      <c r="H16" s="31">
        <f t="shared" ref="H16" si="0">IF(ISERROR((G16-#REF!)/#REF!),0,ROUND((G16-#REF!)/#REF!,4))</f>
        <v>0</v>
      </c>
      <c r="I16" s="30"/>
      <c r="J16" s="30">
        <v>0</v>
      </c>
      <c r="K16" s="31">
        <f t="shared" ref="K16:K29" si="1">IF(ISERROR((J16-G16)/G16),0,ROUND((J16-G16)/G16,4))</f>
        <v>0</v>
      </c>
      <c r="L16" s="29"/>
      <c r="M16" s="29"/>
      <c r="N16" s="29"/>
      <c r="O16" s="29"/>
      <c r="P16" s="30">
        <v>0</v>
      </c>
      <c r="Q16" s="31">
        <f t="shared" ref="Q16:Q29" si="2">IF(ISERROR((P16-#REF!)/#REF!),0,ROUND((P16-#REF!)/#REF!,4))</f>
        <v>0</v>
      </c>
      <c r="R16" s="29"/>
      <c r="S16" s="30">
        <v>0</v>
      </c>
      <c r="T16" s="31">
        <f t="shared" ref="T16:T29" si="3">IF(ISERROR((S16-A16)/A16),0,ROUND((S16-A16)/A16,4))</f>
        <v>0</v>
      </c>
      <c r="U16" s="29"/>
      <c r="V16" s="31">
        <f t="shared" ref="V16:V18" si="4">IF(ISERROR((U16-#REF!)/#REF!),0,ROUND((U16-#REF!)/#REF!,4))</f>
        <v>0</v>
      </c>
      <c r="W16" s="29"/>
      <c r="X16" s="30">
        <v>1066.8800000000001</v>
      </c>
      <c r="Y16" s="31">
        <f>IF(ISERROR((X16-#REF!)/#REF!),0,ROUND((X16-#REF!)/#REF!,4))</f>
        <v>0</v>
      </c>
      <c r="Z16" s="31"/>
      <c r="AA16" s="30">
        <v>1407.5900000000001</v>
      </c>
      <c r="AB16" s="31">
        <f>IF(ISERROR((AA16-#REF!)/#REF!),0,ROUND((AA16-#REF!)/#REF!,4))</f>
        <v>0</v>
      </c>
      <c r="AC16" s="32"/>
      <c r="AD16" s="30">
        <v>3080.93</v>
      </c>
      <c r="AE16" s="31">
        <f t="shared" ref="AE16:AE29" si="5">IF(ISERROR((AD16-AA16)/AA16),0,ROUND((AD16-AA16)/AA16,4))</f>
        <v>1.1888000000000001</v>
      </c>
      <c r="AF16" s="32"/>
      <c r="AG16" s="30">
        <v>1943.98</v>
      </c>
      <c r="AH16" s="31">
        <f t="shared" ref="AH16:AH29" si="6">IF(ISERROR((AG16-AD16)/AD16),0,ROUND((AG16-AD16)/AD16,4))</f>
        <v>-0.36899999999999999</v>
      </c>
      <c r="AI16" s="32"/>
      <c r="AJ16" s="30">
        <v>0</v>
      </c>
      <c r="AK16" s="31">
        <f t="shared" ref="AK16:AK29" si="7">IF(ISERROR((AJ16-AG16)/AG16),0,ROUND((AJ16-AG16)/AG16,4))</f>
        <v>-1</v>
      </c>
      <c r="AL16" s="30">
        <v>0</v>
      </c>
      <c r="AM16" s="31">
        <f t="shared" ref="AM16:AM29" si="8">IF(ISERROR((AL16-AJ16)/AJ16),0,ROUND((AL16-AJ16)/AJ16,4))</f>
        <v>0</v>
      </c>
      <c r="AN16" s="33"/>
      <c r="AO16" s="30">
        <v>0</v>
      </c>
      <c r="AP16" s="31">
        <f t="shared" ref="AP16:AP29" si="9">IF(ISERROR((AO16-AG16)/AG16),0,ROUND((AO16-AG16)/AG16,4))</f>
        <v>-1</v>
      </c>
      <c r="AQ16" s="33"/>
      <c r="AR16" s="30">
        <v>0</v>
      </c>
      <c r="AS16" s="31">
        <f t="shared" ref="AS16:AS29" si="10">IF(ISERROR((AR16-AJ16)/AJ16),0,ROUND((AR16-AJ16)/AJ16,4))</f>
        <v>0</v>
      </c>
      <c r="AT16" s="34"/>
      <c r="AU16" s="30">
        <v>0</v>
      </c>
      <c r="AV16" s="31">
        <f t="shared" ref="AV16:AV29" si="11">IF(ISERROR((AU16-AL16)/AL16),0,ROUND((AU16-AL16)/AL16,4))</f>
        <v>0</v>
      </c>
      <c r="AW16" s="32"/>
      <c r="AX16" s="30">
        <v>0</v>
      </c>
      <c r="AY16" s="31">
        <f t="shared" ref="AY16:AY29" si="12">IF(ISERROR((AX16-AU16)/AU16),0,ROUND((AX16-AU16)/AU16,4))</f>
        <v>0</v>
      </c>
      <c r="AZ16" s="32"/>
      <c r="BA16" s="30">
        <v>0</v>
      </c>
      <c r="BB16" s="31">
        <f t="shared" ref="BB16:BB29" si="13">IF(ISERROR((BA16-AX16)/AX16),0,ROUND((BA16-AX16)/AX16,4))</f>
        <v>0</v>
      </c>
      <c r="BC16" s="30">
        <v>0</v>
      </c>
      <c r="BD16" s="31">
        <f t="shared" ref="BD16:BD29" si="14">IF(ISERROR((BC16-BA16)/BA16),0,ROUND((BC16-BA16)/BA16,4))</f>
        <v>0</v>
      </c>
      <c r="BE16" s="31"/>
      <c r="BF16" s="30">
        <v>0</v>
      </c>
      <c r="BG16" s="31">
        <f t="shared" ref="BG16:BG29" si="15">IF(ISERROR((BF16-AW16)/AW16),0,ROUND((BF16-AW16)/AW16,4))</f>
        <v>0</v>
      </c>
      <c r="BH16" s="33"/>
      <c r="BI16" s="30">
        <v>0</v>
      </c>
      <c r="BJ16" s="31">
        <f t="shared" ref="BJ16:BJ29" si="16">IF(ISERROR((BI16-AZ16)/AZ16),0,ROUND((BI16-AZ16)/AZ16,4))</f>
        <v>0</v>
      </c>
      <c r="BK16" s="34"/>
      <c r="BL16" s="30">
        <v>0</v>
      </c>
      <c r="BM16" s="31">
        <f>IF(ISERROR((BL16-#REF!)/#REF!),0,ROUND((BL16-#REF!)/#REF!,4))</f>
        <v>0</v>
      </c>
      <c r="BN16" s="32"/>
      <c r="BO16" s="30">
        <v>0</v>
      </c>
      <c r="BP16" s="31">
        <f t="shared" ref="BP16:BP29" si="17">IF(ISERROR((BO16-BL16)/BL16),0,ROUND((BO16-BL16)/BL16,4))</f>
        <v>0</v>
      </c>
    </row>
    <row r="17" spans="1:68" ht="15.75" hidden="1" customHeight="1" x14ac:dyDescent="0.2">
      <c r="A17" s="44">
        <v>506152</v>
      </c>
      <c r="B17" s="28" t="s">
        <v>17</v>
      </c>
      <c r="C17" s="29"/>
      <c r="D17" s="29"/>
      <c r="E17" s="29"/>
      <c r="F17" s="29"/>
      <c r="G17" s="30">
        <v>0</v>
      </c>
      <c r="H17" s="31">
        <f t="shared" ref="H17" si="18">IF(ISERROR((G17-#REF!)/#REF!),0,ROUND((G17-#REF!)/#REF!,4))</f>
        <v>0</v>
      </c>
      <c r="I17" s="30"/>
      <c r="J17" s="30">
        <v>0</v>
      </c>
      <c r="K17" s="31">
        <f t="shared" si="1"/>
        <v>0</v>
      </c>
      <c r="L17" s="29"/>
      <c r="M17" s="29"/>
      <c r="N17" s="29"/>
      <c r="O17" s="29"/>
      <c r="P17" s="30">
        <v>0</v>
      </c>
      <c r="Q17" s="31">
        <f t="shared" si="2"/>
        <v>0</v>
      </c>
      <c r="R17" s="29"/>
      <c r="S17" s="30">
        <v>0</v>
      </c>
      <c r="T17" s="31">
        <f t="shared" si="3"/>
        <v>-1</v>
      </c>
      <c r="U17" s="29"/>
      <c r="V17" s="31">
        <f t="shared" si="4"/>
        <v>0</v>
      </c>
      <c r="W17" s="29"/>
      <c r="X17" s="30">
        <v>10532.57</v>
      </c>
      <c r="Y17" s="31">
        <f>IF(ISERROR((X17-#REF!)/#REF!),0,ROUND((X17-#REF!)/#REF!,4))</f>
        <v>0</v>
      </c>
      <c r="Z17" s="31"/>
      <c r="AA17" s="30">
        <v>12315.93</v>
      </c>
      <c r="AB17" s="31">
        <f>IF(ISERROR((AA17-#REF!)/#REF!),0,ROUND((AA17-#REF!)/#REF!,4))</f>
        <v>0</v>
      </c>
      <c r="AC17" s="32"/>
      <c r="AD17" s="30">
        <v>0</v>
      </c>
      <c r="AE17" s="31">
        <f t="shared" si="5"/>
        <v>-1</v>
      </c>
      <c r="AF17" s="32"/>
      <c r="AG17" s="30">
        <v>46.04</v>
      </c>
      <c r="AH17" s="31">
        <f t="shared" si="6"/>
        <v>0</v>
      </c>
      <c r="AI17" s="32"/>
      <c r="AJ17" s="30">
        <v>0</v>
      </c>
      <c r="AK17" s="31">
        <v>1</v>
      </c>
      <c r="AL17" s="30">
        <v>0</v>
      </c>
      <c r="AM17" s="31">
        <f t="shared" si="8"/>
        <v>0</v>
      </c>
      <c r="AN17" s="33"/>
      <c r="AO17" s="30">
        <v>0</v>
      </c>
      <c r="AP17" s="31">
        <f t="shared" si="9"/>
        <v>-1</v>
      </c>
      <c r="AQ17" s="33"/>
      <c r="AR17" s="30">
        <v>0</v>
      </c>
      <c r="AS17" s="31">
        <f t="shared" si="10"/>
        <v>0</v>
      </c>
      <c r="AT17" s="34"/>
      <c r="AU17" s="30">
        <v>0</v>
      </c>
      <c r="AV17" s="31">
        <f t="shared" si="11"/>
        <v>0</v>
      </c>
      <c r="AW17" s="32"/>
      <c r="AX17" s="30">
        <v>0</v>
      </c>
      <c r="AY17" s="31">
        <f t="shared" si="12"/>
        <v>0</v>
      </c>
      <c r="AZ17" s="32"/>
      <c r="BA17" s="30">
        <v>0</v>
      </c>
      <c r="BB17" s="31">
        <f t="shared" si="13"/>
        <v>0</v>
      </c>
      <c r="BC17" s="30">
        <v>0</v>
      </c>
      <c r="BD17" s="31">
        <f t="shared" si="14"/>
        <v>0</v>
      </c>
      <c r="BE17" s="31"/>
      <c r="BF17" s="30">
        <v>0</v>
      </c>
      <c r="BG17" s="31">
        <f t="shared" si="15"/>
        <v>0</v>
      </c>
      <c r="BH17" s="33"/>
      <c r="BI17" s="30">
        <v>0</v>
      </c>
      <c r="BJ17" s="31">
        <f t="shared" si="16"/>
        <v>0</v>
      </c>
      <c r="BK17" s="34"/>
      <c r="BL17" s="30">
        <v>0</v>
      </c>
      <c r="BM17" s="31">
        <f>IF(ISERROR((BL17-#REF!)/#REF!),0,ROUND((BL17-#REF!)/#REF!,4))</f>
        <v>0</v>
      </c>
      <c r="BN17" s="32"/>
      <c r="BO17" s="30">
        <v>0</v>
      </c>
      <c r="BP17" s="31">
        <f t="shared" si="17"/>
        <v>0</v>
      </c>
    </row>
    <row r="18" spans="1:68" ht="15.75" hidden="1" customHeight="1" x14ac:dyDescent="0.2">
      <c r="A18" s="27" t="s">
        <v>18</v>
      </c>
      <c r="B18" s="28" t="s">
        <v>19</v>
      </c>
      <c r="C18" s="29"/>
      <c r="D18" s="29"/>
      <c r="E18" s="29"/>
      <c r="F18" s="29"/>
      <c r="G18" s="30">
        <v>0</v>
      </c>
      <c r="H18" s="31">
        <f t="shared" ref="H18:H28" si="19">IF(ISERROR((G18-#REF!)/#REF!),0,ROUND((G18-#REF!)/#REF!,4))</f>
        <v>0</v>
      </c>
      <c r="I18" s="30"/>
      <c r="J18" s="30">
        <v>0</v>
      </c>
      <c r="K18" s="31">
        <f t="shared" si="1"/>
        <v>0</v>
      </c>
      <c r="L18" s="29"/>
      <c r="M18" s="29"/>
      <c r="N18" s="29"/>
      <c r="O18" s="29"/>
      <c r="P18" s="30">
        <v>0</v>
      </c>
      <c r="Q18" s="31">
        <f t="shared" si="2"/>
        <v>0</v>
      </c>
      <c r="R18" s="29"/>
      <c r="S18" s="30">
        <v>0</v>
      </c>
      <c r="T18" s="31">
        <f t="shared" si="3"/>
        <v>0</v>
      </c>
      <c r="U18" s="29"/>
      <c r="V18" s="31">
        <f t="shared" si="4"/>
        <v>0</v>
      </c>
      <c r="W18" s="29"/>
      <c r="X18" s="30">
        <v>1049.9100000000001</v>
      </c>
      <c r="Y18" s="31">
        <f>IF(ISERROR((X18-#REF!)/#REF!),0,ROUND((X18-#REF!)/#REF!,4))</f>
        <v>0</v>
      </c>
      <c r="Z18" s="31"/>
      <c r="AA18" s="30">
        <v>548.04</v>
      </c>
      <c r="AB18" s="31">
        <f>IF(ISERROR((AA18-#REF!)/#REF!),0,ROUND((AA18-#REF!)/#REF!,4))</f>
        <v>0</v>
      </c>
      <c r="AC18" s="32"/>
      <c r="AD18" s="30">
        <v>136.1</v>
      </c>
      <c r="AE18" s="31">
        <f t="shared" si="5"/>
        <v>-0.75170000000000003</v>
      </c>
      <c r="AF18" s="32"/>
      <c r="AG18" s="30">
        <v>152.06</v>
      </c>
      <c r="AH18" s="31">
        <f t="shared" si="6"/>
        <v>0.1173</v>
      </c>
      <c r="AI18" s="32"/>
      <c r="AJ18" s="30">
        <v>0</v>
      </c>
      <c r="AK18" s="31">
        <f t="shared" si="7"/>
        <v>-1</v>
      </c>
      <c r="AL18" s="30">
        <v>0</v>
      </c>
      <c r="AM18" s="31">
        <f t="shared" si="8"/>
        <v>0</v>
      </c>
      <c r="AN18" s="33"/>
      <c r="AO18" s="30">
        <v>0</v>
      </c>
      <c r="AP18" s="31">
        <f t="shared" si="9"/>
        <v>-1</v>
      </c>
      <c r="AQ18" s="33"/>
      <c r="AR18" s="30">
        <v>0</v>
      </c>
      <c r="AS18" s="31">
        <f t="shared" si="10"/>
        <v>0</v>
      </c>
      <c r="AT18" s="34"/>
      <c r="AU18" s="30">
        <v>0</v>
      </c>
      <c r="AV18" s="31">
        <f t="shared" si="11"/>
        <v>0</v>
      </c>
      <c r="AW18" s="32"/>
      <c r="AX18" s="30">
        <v>0</v>
      </c>
      <c r="AY18" s="31">
        <f t="shared" si="12"/>
        <v>0</v>
      </c>
      <c r="AZ18" s="32"/>
      <c r="BA18" s="30">
        <v>0</v>
      </c>
      <c r="BB18" s="31">
        <f t="shared" si="13"/>
        <v>0</v>
      </c>
      <c r="BC18" s="30">
        <v>0</v>
      </c>
      <c r="BD18" s="31">
        <f t="shared" si="14"/>
        <v>0</v>
      </c>
      <c r="BE18" s="31"/>
      <c r="BF18" s="30">
        <v>0</v>
      </c>
      <c r="BG18" s="31">
        <f t="shared" si="15"/>
        <v>0</v>
      </c>
      <c r="BH18" s="33"/>
      <c r="BI18" s="30">
        <v>0</v>
      </c>
      <c r="BJ18" s="31">
        <f t="shared" si="16"/>
        <v>0</v>
      </c>
      <c r="BK18" s="34"/>
      <c r="BL18" s="30">
        <v>0</v>
      </c>
      <c r="BM18" s="31">
        <f>IF(ISERROR((BL18-#REF!)/#REF!),0,ROUND((BL18-#REF!)/#REF!,4))</f>
        <v>0</v>
      </c>
      <c r="BN18" s="32"/>
      <c r="BO18" s="30">
        <v>0</v>
      </c>
      <c r="BP18" s="31">
        <f t="shared" si="17"/>
        <v>0</v>
      </c>
    </row>
    <row r="19" spans="1:68" ht="15.75" hidden="1" customHeight="1" x14ac:dyDescent="0.2">
      <c r="A19" s="27" t="s">
        <v>20</v>
      </c>
      <c r="B19" s="28" t="s">
        <v>21</v>
      </c>
      <c r="C19" s="29"/>
      <c r="D19" s="29"/>
      <c r="E19" s="29"/>
      <c r="F19" s="29"/>
      <c r="G19" s="30">
        <v>0</v>
      </c>
      <c r="H19" s="31">
        <f t="shared" si="19"/>
        <v>0</v>
      </c>
      <c r="I19" s="30"/>
      <c r="J19" s="30">
        <v>0</v>
      </c>
      <c r="K19" s="31">
        <f t="shared" si="1"/>
        <v>0</v>
      </c>
      <c r="L19" s="29"/>
      <c r="M19" s="29"/>
      <c r="N19" s="29"/>
      <c r="O19" s="29"/>
      <c r="P19" s="30">
        <v>0</v>
      </c>
      <c r="Q19" s="31">
        <f t="shared" si="2"/>
        <v>0</v>
      </c>
      <c r="R19" s="29"/>
      <c r="S19" s="30">
        <v>0</v>
      </c>
      <c r="T19" s="31">
        <f t="shared" si="3"/>
        <v>0</v>
      </c>
      <c r="U19" s="29"/>
      <c r="V19" s="31">
        <f>IF(ISERROR((U19-#REF!)/#REF!),1,ROUND((U19-#REF!)/#REF!,4))</f>
        <v>1</v>
      </c>
      <c r="W19" s="29"/>
      <c r="X19" s="30">
        <v>4523.1400000000003</v>
      </c>
      <c r="Y19" s="31">
        <f>IF(ISERROR((X19-#REF!)/#REF!),1,ROUND((X19-#REF!)/#REF!,4))</f>
        <v>1</v>
      </c>
      <c r="Z19" s="31"/>
      <c r="AA19" s="30">
        <v>-2300.17</v>
      </c>
      <c r="AB19" s="31">
        <f>IF(ISERROR((AA19-#REF!)/#REF!),1,ROUND((AA19-#REF!)/#REF!,4))</f>
        <v>1</v>
      </c>
      <c r="AC19" s="32"/>
      <c r="AD19" s="30">
        <v>4146.6900000000005</v>
      </c>
      <c r="AE19" s="31">
        <f t="shared" si="5"/>
        <v>-2.8028</v>
      </c>
      <c r="AF19" s="32"/>
      <c r="AG19" s="30">
        <v>1151.54</v>
      </c>
      <c r="AH19" s="31">
        <f t="shared" si="6"/>
        <v>-0.72230000000000005</v>
      </c>
      <c r="AI19" s="32"/>
      <c r="AJ19" s="30">
        <v>0</v>
      </c>
      <c r="AK19" s="31">
        <f t="shared" si="7"/>
        <v>-1</v>
      </c>
      <c r="AL19" s="30">
        <v>0</v>
      </c>
      <c r="AM19" s="31">
        <f t="shared" si="8"/>
        <v>0</v>
      </c>
      <c r="AN19" s="33"/>
      <c r="AO19" s="30">
        <v>0</v>
      </c>
      <c r="AP19" s="31">
        <f t="shared" si="9"/>
        <v>-1</v>
      </c>
      <c r="AQ19" s="33"/>
      <c r="AR19" s="30">
        <v>0</v>
      </c>
      <c r="AS19" s="31">
        <f t="shared" si="10"/>
        <v>0</v>
      </c>
      <c r="AT19" s="34"/>
      <c r="AU19" s="30">
        <v>0</v>
      </c>
      <c r="AV19" s="31">
        <f t="shared" si="11"/>
        <v>0</v>
      </c>
      <c r="AW19" s="32"/>
      <c r="AX19" s="30">
        <v>0</v>
      </c>
      <c r="AY19" s="31">
        <f t="shared" si="12"/>
        <v>0</v>
      </c>
      <c r="AZ19" s="32"/>
      <c r="BA19" s="30">
        <v>0</v>
      </c>
      <c r="BB19" s="31">
        <f t="shared" si="13"/>
        <v>0</v>
      </c>
      <c r="BC19" s="30">
        <v>0</v>
      </c>
      <c r="BD19" s="31">
        <f t="shared" si="14"/>
        <v>0</v>
      </c>
      <c r="BE19" s="31"/>
      <c r="BF19" s="30">
        <v>0</v>
      </c>
      <c r="BG19" s="31">
        <f t="shared" si="15"/>
        <v>0</v>
      </c>
      <c r="BH19" s="33"/>
      <c r="BI19" s="30">
        <v>0</v>
      </c>
      <c r="BJ19" s="31">
        <f t="shared" si="16"/>
        <v>0</v>
      </c>
      <c r="BK19" s="34"/>
      <c r="BL19" s="30">
        <v>0</v>
      </c>
      <c r="BM19" s="31">
        <f>IF(ISERROR((BL19-#REF!)/#REF!),0,ROUND((BL19-#REF!)/#REF!,4))</f>
        <v>0</v>
      </c>
      <c r="BN19" s="32"/>
      <c r="BO19" s="30">
        <v>0</v>
      </c>
      <c r="BP19" s="31">
        <f t="shared" si="17"/>
        <v>0</v>
      </c>
    </row>
    <row r="20" spans="1:68" ht="15.75" hidden="1" customHeight="1" x14ac:dyDescent="0.2">
      <c r="A20" s="27" t="s">
        <v>22</v>
      </c>
      <c r="B20" s="28" t="s">
        <v>23</v>
      </c>
      <c r="C20" s="29"/>
      <c r="D20" s="29"/>
      <c r="E20" s="29"/>
      <c r="F20" s="29"/>
      <c r="G20" s="30">
        <v>0</v>
      </c>
      <c r="H20" s="31">
        <f t="shared" si="19"/>
        <v>0</v>
      </c>
      <c r="I20" s="30"/>
      <c r="J20" s="30">
        <v>0</v>
      </c>
      <c r="K20" s="31">
        <f t="shared" si="1"/>
        <v>0</v>
      </c>
      <c r="L20" s="29"/>
      <c r="M20" s="29"/>
      <c r="N20" s="29"/>
      <c r="O20" s="29"/>
      <c r="P20" s="30">
        <v>0</v>
      </c>
      <c r="Q20" s="31">
        <f t="shared" si="2"/>
        <v>0</v>
      </c>
      <c r="R20" s="29"/>
      <c r="S20" s="30">
        <v>0</v>
      </c>
      <c r="T20" s="31">
        <f t="shared" si="3"/>
        <v>0</v>
      </c>
      <c r="U20" s="29"/>
      <c r="V20" s="31">
        <f t="shared" ref="V20:V29" si="20">IF(ISERROR((U20-#REF!)/#REF!),0,ROUND((U20-#REF!)/#REF!,4))</f>
        <v>0</v>
      </c>
      <c r="W20" s="29"/>
      <c r="X20" s="30">
        <v>0</v>
      </c>
      <c r="Y20" s="31">
        <f>IF(ISERROR((X20-#REF!)/#REF!),0,ROUND((X20-#REF!)/#REF!,4))</f>
        <v>0</v>
      </c>
      <c r="Z20" s="31"/>
      <c r="AA20" s="30">
        <v>0</v>
      </c>
      <c r="AB20" s="31">
        <f>IF(ISERROR((AA20-#REF!)/#REF!),0,ROUND((AA20-#REF!)/#REF!,4))</f>
        <v>0</v>
      </c>
      <c r="AC20" s="32"/>
      <c r="AD20" s="30">
        <v>0</v>
      </c>
      <c r="AE20" s="31">
        <f t="shared" si="5"/>
        <v>0</v>
      </c>
      <c r="AF20" s="32"/>
      <c r="AG20" s="30">
        <v>0</v>
      </c>
      <c r="AH20" s="31">
        <f t="shared" si="6"/>
        <v>0</v>
      </c>
      <c r="AI20" s="32"/>
      <c r="AJ20" s="30">
        <v>0</v>
      </c>
      <c r="AK20" s="31">
        <f t="shared" si="7"/>
        <v>0</v>
      </c>
      <c r="AL20" s="30">
        <v>0</v>
      </c>
      <c r="AM20" s="31">
        <f t="shared" si="8"/>
        <v>0</v>
      </c>
      <c r="AN20" s="33"/>
      <c r="AO20" s="30">
        <v>0</v>
      </c>
      <c r="AP20" s="31">
        <f t="shared" si="9"/>
        <v>0</v>
      </c>
      <c r="AQ20" s="33"/>
      <c r="AR20" s="30">
        <v>0</v>
      </c>
      <c r="AS20" s="31">
        <f t="shared" si="10"/>
        <v>0</v>
      </c>
      <c r="AT20" s="34"/>
      <c r="AU20" s="30">
        <v>0</v>
      </c>
      <c r="AV20" s="31">
        <f t="shared" si="11"/>
        <v>0</v>
      </c>
      <c r="AW20" s="32"/>
      <c r="AX20" s="30">
        <v>0</v>
      </c>
      <c r="AY20" s="31">
        <f t="shared" si="12"/>
        <v>0</v>
      </c>
      <c r="AZ20" s="32"/>
      <c r="BA20" s="30">
        <v>0</v>
      </c>
      <c r="BB20" s="31">
        <f t="shared" si="13"/>
        <v>0</v>
      </c>
      <c r="BC20" s="30">
        <v>0</v>
      </c>
      <c r="BD20" s="31">
        <f t="shared" si="14"/>
        <v>0</v>
      </c>
      <c r="BE20" s="31"/>
      <c r="BF20" s="30">
        <v>0</v>
      </c>
      <c r="BG20" s="31">
        <f t="shared" si="15"/>
        <v>0</v>
      </c>
      <c r="BH20" s="33"/>
      <c r="BI20" s="30">
        <v>0</v>
      </c>
      <c r="BJ20" s="31">
        <f t="shared" si="16"/>
        <v>0</v>
      </c>
      <c r="BK20" s="34"/>
      <c r="BL20" s="30">
        <v>0</v>
      </c>
      <c r="BM20" s="31">
        <f>IF(ISERROR((BL20-#REF!)/#REF!),0,ROUND((BL20-#REF!)/#REF!,4))</f>
        <v>0</v>
      </c>
      <c r="BN20" s="32"/>
      <c r="BO20" s="30">
        <v>0</v>
      </c>
      <c r="BP20" s="31">
        <f t="shared" si="17"/>
        <v>0</v>
      </c>
    </row>
    <row r="21" spans="1:68" s="5" customFormat="1" ht="15.75" hidden="1" customHeight="1" x14ac:dyDescent="0.2">
      <c r="A21" s="27" t="s">
        <v>8</v>
      </c>
      <c r="B21" s="28" t="s">
        <v>9</v>
      </c>
      <c r="C21" s="29"/>
      <c r="D21" s="29"/>
      <c r="E21" s="29"/>
      <c r="F21" s="29"/>
      <c r="G21" s="30">
        <v>0</v>
      </c>
      <c r="H21" s="31">
        <f t="shared" si="19"/>
        <v>0</v>
      </c>
      <c r="I21" s="30"/>
      <c r="J21" s="30">
        <v>0</v>
      </c>
      <c r="K21" s="31">
        <f t="shared" si="1"/>
        <v>0</v>
      </c>
      <c r="L21" s="29"/>
      <c r="M21" s="29"/>
      <c r="N21" s="29"/>
      <c r="O21" s="29"/>
      <c r="P21" s="30">
        <v>0</v>
      </c>
      <c r="Q21" s="31">
        <f t="shared" si="2"/>
        <v>0</v>
      </c>
      <c r="R21" s="29"/>
      <c r="S21" s="30">
        <v>0</v>
      </c>
      <c r="T21" s="31">
        <f t="shared" si="3"/>
        <v>0</v>
      </c>
      <c r="U21" s="29"/>
      <c r="V21" s="31">
        <f t="shared" si="20"/>
        <v>0</v>
      </c>
      <c r="W21" s="29"/>
      <c r="X21" s="30">
        <v>16984.03</v>
      </c>
      <c r="Y21" s="31">
        <f>IF(ISERROR((X21-#REF!)/#REF!),0,ROUND((X21-#REF!)/#REF!,4))</f>
        <v>0</v>
      </c>
      <c r="Z21" s="31"/>
      <c r="AA21" s="30">
        <v>23448.11</v>
      </c>
      <c r="AB21" s="31">
        <f>IF(ISERROR((AA21-#REF!)/#REF!),0,ROUND((AA21-#REF!)/#REF!,4))</f>
        <v>0</v>
      </c>
      <c r="AC21" s="32"/>
      <c r="AD21" s="30">
        <v>0</v>
      </c>
      <c r="AE21" s="31">
        <f t="shared" si="5"/>
        <v>-1</v>
      </c>
      <c r="AF21" s="32"/>
      <c r="AG21" s="30">
        <v>0</v>
      </c>
      <c r="AH21" s="31">
        <f t="shared" si="6"/>
        <v>0</v>
      </c>
      <c r="AI21" s="32"/>
      <c r="AJ21" s="30">
        <v>0</v>
      </c>
      <c r="AK21" s="31">
        <v>1</v>
      </c>
      <c r="AL21" s="30">
        <v>0</v>
      </c>
      <c r="AM21" s="31">
        <f t="shared" si="8"/>
        <v>0</v>
      </c>
      <c r="AN21" s="33"/>
      <c r="AO21" s="30">
        <v>0</v>
      </c>
      <c r="AP21" s="31">
        <f t="shared" si="9"/>
        <v>0</v>
      </c>
      <c r="AQ21" s="33"/>
      <c r="AR21" s="30">
        <v>0</v>
      </c>
      <c r="AS21" s="31">
        <f t="shared" si="10"/>
        <v>0</v>
      </c>
      <c r="AT21" s="34"/>
      <c r="AU21" s="30">
        <v>0</v>
      </c>
      <c r="AV21" s="31">
        <f t="shared" si="11"/>
        <v>0</v>
      </c>
      <c r="AW21" s="32"/>
      <c r="AX21" s="30">
        <v>0</v>
      </c>
      <c r="AY21" s="31">
        <f t="shared" si="12"/>
        <v>0</v>
      </c>
      <c r="AZ21" s="32"/>
      <c r="BA21" s="30">
        <v>0</v>
      </c>
      <c r="BB21" s="31">
        <f t="shared" si="13"/>
        <v>0</v>
      </c>
      <c r="BC21" s="30">
        <v>0</v>
      </c>
      <c r="BD21" s="31">
        <f t="shared" si="14"/>
        <v>0</v>
      </c>
      <c r="BE21" s="31"/>
      <c r="BF21" s="30">
        <v>0</v>
      </c>
      <c r="BG21" s="31">
        <f t="shared" si="15"/>
        <v>0</v>
      </c>
      <c r="BH21" s="33"/>
      <c r="BI21" s="30">
        <v>0</v>
      </c>
      <c r="BJ21" s="31">
        <f t="shared" si="16"/>
        <v>0</v>
      </c>
      <c r="BK21" s="34"/>
      <c r="BL21" s="30">
        <v>0</v>
      </c>
      <c r="BM21" s="31">
        <f>IF(ISERROR((BL21-#REF!)/#REF!),0,ROUND((BL21-#REF!)/#REF!,4))</f>
        <v>0</v>
      </c>
      <c r="BN21" s="32"/>
      <c r="BO21" s="30">
        <v>0</v>
      </c>
      <c r="BP21" s="31">
        <f t="shared" si="17"/>
        <v>0</v>
      </c>
    </row>
    <row r="22" spans="1:68" s="5" customFormat="1" ht="15.75" hidden="1" customHeight="1" x14ac:dyDescent="0.2">
      <c r="A22" s="27" t="s">
        <v>10</v>
      </c>
      <c r="B22" s="28" t="s">
        <v>11</v>
      </c>
      <c r="C22" s="29"/>
      <c r="D22" s="29"/>
      <c r="E22" s="29"/>
      <c r="F22" s="29"/>
      <c r="G22" s="30">
        <v>0</v>
      </c>
      <c r="H22" s="31">
        <f t="shared" si="19"/>
        <v>0</v>
      </c>
      <c r="I22" s="30"/>
      <c r="J22" s="30">
        <v>0</v>
      </c>
      <c r="K22" s="31">
        <f t="shared" si="1"/>
        <v>0</v>
      </c>
      <c r="L22" s="29"/>
      <c r="M22" s="29"/>
      <c r="N22" s="29"/>
      <c r="O22" s="29"/>
      <c r="P22" s="30">
        <v>0</v>
      </c>
      <c r="Q22" s="31">
        <f t="shared" si="2"/>
        <v>0</v>
      </c>
      <c r="R22" s="29"/>
      <c r="S22" s="30">
        <v>0</v>
      </c>
      <c r="T22" s="31">
        <f t="shared" si="3"/>
        <v>0</v>
      </c>
      <c r="U22" s="29"/>
      <c r="V22" s="31">
        <f t="shared" si="20"/>
        <v>0</v>
      </c>
      <c r="W22" s="29"/>
      <c r="X22" s="30">
        <v>6967.7899999999991</v>
      </c>
      <c r="Y22" s="31">
        <f>IF(ISERROR((X22-#REF!)/#REF!),0,ROUND((X22-#REF!)/#REF!,4))</f>
        <v>0</v>
      </c>
      <c r="Z22" s="31"/>
      <c r="AA22" s="30">
        <v>6541.16</v>
      </c>
      <c r="AB22" s="31">
        <f>IF(ISERROR((AA22-#REF!)/#REF!),0,ROUND((AA22-#REF!)/#REF!,4))</f>
        <v>0</v>
      </c>
      <c r="AC22" s="32"/>
      <c r="AD22" s="30">
        <v>22262.639999999999</v>
      </c>
      <c r="AE22" s="31">
        <f t="shared" si="5"/>
        <v>2.4035000000000002</v>
      </c>
      <c r="AF22" s="32"/>
      <c r="AG22" s="30">
        <v>37931.339999999997</v>
      </c>
      <c r="AH22" s="31">
        <f t="shared" si="6"/>
        <v>0.70379999999999998</v>
      </c>
      <c r="AI22" s="32"/>
      <c r="AJ22" s="30">
        <v>0</v>
      </c>
      <c r="AK22" s="31">
        <v>1</v>
      </c>
      <c r="AL22" s="30">
        <v>0</v>
      </c>
      <c r="AM22" s="31">
        <f t="shared" si="8"/>
        <v>0</v>
      </c>
      <c r="AN22" s="33"/>
      <c r="AO22" s="30">
        <v>0</v>
      </c>
      <c r="AP22" s="31">
        <f t="shared" si="9"/>
        <v>-1</v>
      </c>
      <c r="AQ22" s="33"/>
      <c r="AR22" s="30">
        <v>0</v>
      </c>
      <c r="AS22" s="31">
        <f t="shared" si="10"/>
        <v>0</v>
      </c>
      <c r="AT22" s="34"/>
      <c r="AU22" s="30">
        <v>0</v>
      </c>
      <c r="AV22" s="31">
        <f t="shared" si="11"/>
        <v>0</v>
      </c>
      <c r="AW22" s="32"/>
      <c r="AX22" s="30">
        <v>0</v>
      </c>
      <c r="AY22" s="31">
        <f t="shared" si="12"/>
        <v>0</v>
      </c>
      <c r="AZ22" s="32"/>
      <c r="BA22" s="30">
        <v>0</v>
      </c>
      <c r="BB22" s="31">
        <f t="shared" si="13"/>
        <v>0</v>
      </c>
      <c r="BC22" s="30">
        <v>0</v>
      </c>
      <c r="BD22" s="31">
        <f t="shared" si="14"/>
        <v>0</v>
      </c>
      <c r="BE22" s="31"/>
      <c r="BF22" s="30">
        <v>0</v>
      </c>
      <c r="BG22" s="31">
        <f t="shared" si="15"/>
        <v>0</v>
      </c>
      <c r="BH22" s="33"/>
      <c r="BI22" s="30">
        <v>0</v>
      </c>
      <c r="BJ22" s="31">
        <f t="shared" si="16"/>
        <v>0</v>
      </c>
      <c r="BK22" s="34"/>
      <c r="BL22" s="30">
        <v>0</v>
      </c>
      <c r="BM22" s="31">
        <f>IF(ISERROR((BL22-#REF!)/#REF!),0,ROUND((BL22-#REF!)/#REF!,4))</f>
        <v>0</v>
      </c>
      <c r="BN22" s="32"/>
      <c r="BO22" s="30">
        <v>0</v>
      </c>
      <c r="BP22" s="31">
        <f t="shared" si="17"/>
        <v>0</v>
      </c>
    </row>
    <row r="23" spans="1:68" s="5" customFormat="1" ht="15.75" hidden="1" customHeight="1" x14ac:dyDescent="0.2">
      <c r="A23" s="27" t="s">
        <v>24</v>
      </c>
      <c r="B23" s="28" t="s">
        <v>25</v>
      </c>
      <c r="C23" s="29"/>
      <c r="D23" s="29"/>
      <c r="E23" s="29"/>
      <c r="F23" s="29"/>
      <c r="G23" s="30">
        <v>0</v>
      </c>
      <c r="H23" s="31">
        <f t="shared" si="19"/>
        <v>0</v>
      </c>
      <c r="I23" s="30"/>
      <c r="J23" s="30">
        <v>0</v>
      </c>
      <c r="K23" s="31">
        <f t="shared" si="1"/>
        <v>0</v>
      </c>
      <c r="L23" s="29"/>
      <c r="M23" s="29"/>
      <c r="N23" s="29"/>
      <c r="O23" s="29"/>
      <c r="P23" s="30">
        <v>0</v>
      </c>
      <c r="Q23" s="31">
        <f t="shared" si="2"/>
        <v>0</v>
      </c>
      <c r="R23" s="29"/>
      <c r="S23" s="30">
        <v>0</v>
      </c>
      <c r="T23" s="31">
        <f t="shared" si="3"/>
        <v>0</v>
      </c>
      <c r="U23" s="29"/>
      <c r="V23" s="31">
        <f t="shared" si="20"/>
        <v>0</v>
      </c>
      <c r="W23" s="29"/>
      <c r="X23" s="30">
        <v>17815.170000000002</v>
      </c>
      <c r="Y23" s="31">
        <f>IF(ISERROR((X23-#REF!)/#REF!),0,ROUND((X23-#REF!)/#REF!,4))</f>
        <v>0</v>
      </c>
      <c r="Z23" s="31"/>
      <c r="AA23" s="30">
        <v>20339.16</v>
      </c>
      <c r="AB23" s="31">
        <f>IF(ISERROR((AA23-#REF!)/#REF!),0,ROUND((AA23-#REF!)/#REF!,4))</f>
        <v>0</v>
      </c>
      <c r="AC23" s="32"/>
      <c r="AD23" s="30">
        <v>0</v>
      </c>
      <c r="AE23" s="31">
        <f t="shared" si="5"/>
        <v>-1</v>
      </c>
      <c r="AF23" s="32"/>
      <c r="AG23" s="30">
        <v>72.88</v>
      </c>
      <c r="AH23" s="31">
        <f t="shared" si="6"/>
        <v>0</v>
      </c>
      <c r="AI23" s="32"/>
      <c r="AJ23" s="30">
        <v>0</v>
      </c>
      <c r="AK23" s="31">
        <v>1</v>
      </c>
      <c r="AL23" s="30">
        <v>0</v>
      </c>
      <c r="AM23" s="31">
        <f t="shared" si="8"/>
        <v>0</v>
      </c>
      <c r="AN23" s="33"/>
      <c r="AO23" s="30">
        <v>0</v>
      </c>
      <c r="AP23" s="31">
        <f t="shared" si="9"/>
        <v>-1</v>
      </c>
      <c r="AQ23" s="33"/>
      <c r="AR23" s="30">
        <v>0</v>
      </c>
      <c r="AS23" s="31">
        <f t="shared" si="10"/>
        <v>0</v>
      </c>
      <c r="AT23" s="34"/>
      <c r="AU23" s="30">
        <v>0</v>
      </c>
      <c r="AV23" s="31">
        <f t="shared" si="11"/>
        <v>0</v>
      </c>
      <c r="AW23" s="32"/>
      <c r="AX23" s="30">
        <v>0</v>
      </c>
      <c r="AY23" s="31">
        <f t="shared" si="12"/>
        <v>0</v>
      </c>
      <c r="AZ23" s="32"/>
      <c r="BA23" s="30">
        <v>0</v>
      </c>
      <c r="BB23" s="31">
        <f t="shared" si="13"/>
        <v>0</v>
      </c>
      <c r="BC23" s="30">
        <v>0</v>
      </c>
      <c r="BD23" s="31">
        <f t="shared" si="14"/>
        <v>0</v>
      </c>
      <c r="BE23" s="31"/>
      <c r="BF23" s="30">
        <v>0</v>
      </c>
      <c r="BG23" s="31">
        <f t="shared" si="15"/>
        <v>0</v>
      </c>
      <c r="BH23" s="33"/>
      <c r="BI23" s="30">
        <v>0</v>
      </c>
      <c r="BJ23" s="31">
        <f t="shared" si="16"/>
        <v>0</v>
      </c>
      <c r="BK23" s="34"/>
      <c r="BL23" s="30">
        <v>0</v>
      </c>
      <c r="BM23" s="31">
        <f>IF(ISERROR((BL23-#REF!)/#REF!),0,ROUND((BL23-#REF!)/#REF!,4))</f>
        <v>0</v>
      </c>
      <c r="BN23" s="32"/>
      <c r="BO23" s="30">
        <v>0</v>
      </c>
      <c r="BP23" s="31">
        <f t="shared" si="17"/>
        <v>0</v>
      </c>
    </row>
    <row r="24" spans="1:68" s="5" customFormat="1" ht="15.75" hidden="1" customHeight="1" x14ac:dyDescent="0.2">
      <c r="A24" s="27" t="s">
        <v>26</v>
      </c>
      <c r="B24" s="28" t="s">
        <v>27</v>
      </c>
      <c r="C24" s="29"/>
      <c r="D24" s="29"/>
      <c r="E24" s="29"/>
      <c r="F24" s="29"/>
      <c r="G24" s="30">
        <v>0</v>
      </c>
      <c r="H24" s="31">
        <f t="shared" si="19"/>
        <v>0</v>
      </c>
      <c r="I24" s="30"/>
      <c r="J24" s="30">
        <v>0</v>
      </c>
      <c r="K24" s="31">
        <f t="shared" si="1"/>
        <v>0</v>
      </c>
      <c r="L24" s="29"/>
      <c r="M24" s="29"/>
      <c r="N24" s="29"/>
      <c r="O24" s="29"/>
      <c r="P24" s="30">
        <v>0</v>
      </c>
      <c r="Q24" s="31">
        <f t="shared" si="2"/>
        <v>0</v>
      </c>
      <c r="R24" s="29"/>
      <c r="S24" s="30">
        <v>0</v>
      </c>
      <c r="T24" s="31">
        <f t="shared" si="3"/>
        <v>0</v>
      </c>
      <c r="U24" s="29"/>
      <c r="V24" s="31">
        <f t="shared" si="20"/>
        <v>0</v>
      </c>
      <c r="W24" s="29"/>
      <c r="X24" s="30">
        <v>657.59999999999991</v>
      </c>
      <c r="Y24" s="31">
        <f>IF(ISERROR((X24-#REF!)/#REF!),0,ROUND((X24-#REF!)/#REF!,4))</f>
        <v>0</v>
      </c>
      <c r="Z24" s="31"/>
      <c r="AA24" s="30">
        <v>668.48</v>
      </c>
      <c r="AB24" s="31">
        <f>IF(ISERROR((AA24-#REF!)/#REF!),0,ROUND((AA24-#REF!)/#REF!,4))</f>
        <v>0</v>
      </c>
      <c r="AC24" s="32"/>
      <c r="AD24" s="30">
        <v>821.04</v>
      </c>
      <c r="AE24" s="31">
        <f t="shared" si="5"/>
        <v>0.22819999999999999</v>
      </c>
      <c r="AF24" s="32"/>
      <c r="AG24" s="30">
        <v>4614.07</v>
      </c>
      <c r="AH24" s="31">
        <f t="shared" si="6"/>
        <v>4.6197999999999997</v>
      </c>
      <c r="AI24" s="32"/>
      <c r="AJ24" s="30">
        <v>0</v>
      </c>
      <c r="AK24" s="31">
        <v>1</v>
      </c>
      <c r="AL24" s="30">
        <v>0</v>
      </c>
      <c r="AM24" s="31">
        <f t="shared" si="8"/>
        <v>0</v>
      </c>
      <c r="AN24" s="33"/>
      <c r="AO24" s="30">
        <v>0</v>
      </c>
      <c r="AP24" s="31">
        <f t="shared" si="9"/>
        <v>-1</v>
      </c>
      <c r="AQ24" s="33"/>
      <c r="AR24" s="30">
        <v>0</v>
      </c>
      <c r="AS24" s="31">
        <f t="shared" si="10"/>
        <v>0</v>
      </c>
      <c r="AT24" s="34"/>
      <c r="AU24" s="30">
        <v>0</v>
      </c>
      <c r="AV24" s="31">
        <f t="shared" si="11"/>
        <v>0</v>
      </c>
      <c r="AW24" s="32"/>
      <c r="AX24" s="30">
        <v>0</v>
      </c>
      <c r="AY24" s="31">
        <f t="shared" si="12"/>
        <v>0</v>
      </c>
      <c r="AZ24" s="32"/>
      <c r="BA24" s="30">
        <v>0</v>
      </c>
      <c r="BB24" s="31">
        <f t="shared" si="13"/>
        <v>0</v>
      </c>
      <c r="BC24" s="30">
        <v>0</v>
      </c>
      <c r="BD24" s="31">
        <f t="shared" si="14"/>
        <v>0</v>
      </c>
      <c r="BE24" s="31"/>
      <c r="BF24" s="30">
        <v>0</v>
      </c>
      <c r="BG24" s="31">
        <f t="shared" si="15"/>
        <v>0</v>
      </c>
      <c r="BH24" s="33"/>
      <c r="BI24" s="30">
        <v>0</v>
      </c>
      <c r="BJ24" s="31">
        <f t="shared" si="16"/>
        <v>0</v>
      </c>
      <c r="BK24" s="34"/>
      <c r="BL24" s="30">
        <v>0</v>
      </c>
      <c r="BM24" s="31">
        <f>IF(ISERROR((BL24-#REF!)/#REF!),0,ROUND((BL24-#REF!)/#REF!,4))</f>
        <v>0</v>
      </c>
      <c r="BN24" s="32"/>
      <c r="BO24" s="30">
        <v>0</v>
      </c>
      <c r="BP24" s="31">
        <f t="shared" si="17"/>
        <v>0</v>
      </c>
    </row>
    <row r="25" spans="1:68" s="5" customFormat="1" ht="15.75" hidden="1" customHeight="1" x14ac:dyDescent="0.2">
      <c r="A25" s="27" t="s">
        <v>28</v>
      </c>
      <c r="B25" s="28" t="s">
        <v>29</v>
      </c>
      <c r="C25" s="29"/>
      <c r="D25" s="29"/>
      <c r="E25" s="29"/>
      <c r="F25" s="29"/>
      <c r="G25" s="30">
        <v>0</v>
      </c>
      <c r="H25" s="31">
        <f t="shared" si="19"/>
        <v>0</v>
      </c>
      <c r="I25" s="30"/>
      <c r="J25" s="30">
        <v>0</v>
      </c>
      <c r="K25" s="31">
        <f t="shared" si="1"/>
        <v>0</v>
      </c>
      <c r="L25" s="29"/>
      <c r="M25" s="29"/>
      <c r="N25" s="29"/>
      <c r="O25" s="29"/>
      <c r="P25" s="30">
        <v>0</v>
      </c>
      <c r="Q25" s="31">
        <f t="shared" si="2"/>
        <v>0</v>
      </c>
      <c r="R25" s="29"/>
      <c r="S25" s="30">
        <v>0</v>
      </c>
      <c r="T25" s="31">
        <f t="shared" si="3"/>
        <v>0</v>
      </c>
      <c r="U25" s="29"/>
      <c r="V25" s="31">
        <f t="shared" si="20"/>
        <v>0</v>
      </c>
      <c r="W25" s="29"/>
      <c r="X25" s="30">
        <v>406.45000000000005</v>
      </c>
      <c r="Y25" s="31">
        <f>IF(ISERROR((X25-#REF!)/#REF!),0,ROUND((X25-#REF!)/#REF!,4))</f>
        <v>0</v>
      </c>
      <c r="Z25" s="31"/>
      <c r="AA25" s="30">
        <v>158.58000000000001</v>
      </c>
      <c r="AB25" s="31">
        <f>IF(ISERROR((AA25-#REF!)/#REF!),0,ROUND((AA25-#REF!)/#REF!,4))</f>
        <v>0</v>
      </c>
      <c r="AC25" s="32"/>
      <c r="AD25" s="30">
        <v>6146.5300000000007</v>
      </c>
      <c r="AE25" s="31">
        <f t="shared" si="5"/>
        <v>37.759799999999998</v>
      </c>
      <c r="AF25" s="32"/>
      <c r="AG25" s="30">
        <v>4877.3</v>
      </c>
      <c r="AH25" s="31">
        <f t="shared" si="6"/>
        <v>-0.20649999999999999</v>
      </c>
      <c r="AI25" s="32"/>
      <c r="AJ25" s="30">
        <v>0</v>
      </c>
      <c r="AK25" s="31">
        <v>1</v>
      </c>
      <c r="AL25" s="30">
        <v>0</v>
      </c>
      <c r="AM25" s="31">
        <f t="shared" si="8"/>
        <v>0</v>
      </c>
      <c r="AN25" s="33"/>
      <c r="AO25" s="30">
        <v>0</v>
      </c>
      <c r="AP25" s="31">
        <f t="shared" si="9"/>
        <v>-1</v>
      </c>
      <c r="AQ25" s="33"/>
      <c r="AR25" s="30">
        <v>0</v>
      </c>
      <c r="AS25" s="31">
        <f t="shared" si="10"/>
        <v>0</v>
      </c>
      <c r="AT25" s="34"/>
      <c r="AU25" s="30">
        <v>0</v>
      </c>
      <c r="AV25" s="31">
        <f t="shared" si="11"/>
        <v>0</v>
      </c>
      <c r="AW25" s="32"/>
      <c r="AX25" s="30">
        <v>0</v>
      </c>
      <c r="AY25" s="31">
        <f t="shared" si="12"/>
        <v>0</v>
      </c>
      <c r="AZ25" s="32"/>
      <c r="BA25" s="30">
        <v>0</v>
      </c>
      <c r="BB25" s="31">
        <f t="shared" si="13"/>
        <v>0</v>
      </c>
      <c r="BC25" s="30">
        <v>0</v>
      </c>
      <c r="BD25" s="31">
        <f t="shared" si="14"/>
        <v>0</v>
      </c>
      <c r="BE25" s="31"/>
      <c r="BF25" s="30">
        <v>0</v>
      </c>
      <c r="BG25" s="31">
        <f t="shared" si="15"/>
        <v>0</v>
      </c>
      <c r="BH25" s="33"/>
      <c r="BI25" s="30">
        <v>0</v>
      </c>
      <c r="BJ25" s="31">
        <f t="shared" si="16"/>
        <v>0</v>
      </c>
      <c r="BK25" s="34"/>
      <c r="BL25" s="30">
        <v>0</v>
      </c>
      <c r="BM25" s="31">
        <f>IF(ISERROR((BL25-#REF!)/#REF!),0,ROUND((BL25-#REF!)/#REF!,4))</f>
        <v>0</v>
      </c>
      <c r="BN25" s="32"/>
      <c r="BO25" s="30">
        <v>0</v>
      </c>
      <c r="BP25" s="31">
        <f t="shared" si="17"/>
        <v>0</v>
      </c>
    </row>
    <row r="26" spans="1:68" s="5" customFormat="1" ht="15.75" hidden="1" customHeight="1" x14ac:dyDescent="0.2">
      <c r="A26" s="27" t="s">
        <v>30</v>
      </c>
      <c r="B26" s="28" t="s">
        <v>31</v>
      </c>
      <c r="C26" s="29"/>
      <c r="D26" s="29"/>
      <c r="E26" s="29"/>
      <c r="F26" s="29"/>
      <c r="G26" s="30">
        <v>0</v>
      </c>
      <c r="H26" s="31">
        <f t="shared" si="19"/>
        <v>0</v>
      </c>
      <c r="I26" s="30"/>
      <c r="J26" s="30">
        <v>0</v>
      </c>
      <c r="K26" s="31">
        <f t="shared" si="1"/>
        <v>0</v>
      </c>
      <c r="L26" s="29"/>
      <c r="M26" s="29"/>
      <c r="N26" s="29"/>
      <c r="O26" s="29"/>
      <c r="P26" s="30">
        <v>0</v>
      </c>
      <c r="Q26" s="31">
        <f t="shared" si="2"/>
        <v>0</v>
      </c>
      <c r="R26" s="29"/>
      <c r="S26" s="30">
        <v>0</v>
      </c>
      <c r="T26" s="31">
        <f t="shared" si="3"/>
        <v>0</v>
      </c>
      <c r="U26" s="29"/>
      <c r="V26" s="31">
        <f t="shared" si="20"/>
        <v>0</v>
      </c>
      <c r="W26" s="29"/>
      <c r="X26" s="30">
        <v>1636.63</v>
      </c>
      <c r="Y26" s="31">
        <f>IF(ISERROR((X26-#REF!)/#REF!),0,ROUND((X26-#REF!)/#REF!,4))</f>
        <v>0</v>
      </c>
      <c r="Z26" s="31"/>
      <c r="AA26" s="30">
        <v>1340.28</v>
      </c>
      <c r="AB26" s="31">
        <f>IF(ISERROR((AA26-#REF!)/#REF!),0,ROUND((AA26-#REF!)/#REF!,4))</f>
        <v>0</v>
      </c>
      <c r="AC26" s="32"/>
      <c r="AD26" s="30">
        <v>1338.95</v>
      </c>
      <c r="AE26" s="31">
        <f t="shared" si="5"/>
        <v>-1E-3</v>
      </c>
      <c r="AF26" s="32"/>
      <c r="AG26" s="30">
        <v>1721.67</v>
      </c>
      <c r="AH26" s="31">
        <f t="shared" si="6"/>
        <v>0.2858</v>
      </c>
      <c r="AI26" s="32"/>
      <c r="AJ26" s="30">
        <v>0</v>
      </c>
      <c r="AK26" s="31">
        <f t="shared" si="7"/>
        <v>-1</v>
      </c>
      <c r="AL26" s="30">
        <v>0</v>
      </c>
      <c r="AM26" s="31">
        <f t="shared" si="8"/>
        <v>0</v>
      </c>
      <c r="AN26" s="33"/>
      <c r="AO26" s="30">
        <v>0</v>
      </c>
      <c r="AP26" s="31">
        <f t="shared" si="9"/>
        <v>-1</v>
      </c>
      <c r="AQ26" s="33"/>
      <c r="AR26" s="30">
        <v>0</v>
      </c>
      <c r="AS26" s="31">
        <f t="shared" si="10"/>
        <v>0</v>
      </c>
      <c r="AT26" s="34"/>
      <c r="AU26" s="30">
        <v>0</v>
      </c>
      <c r="AV26" s="31">
        <f t="shared" si="11"/>
        <v>0</v>
      </c>
      <c r="AW26" s="32"/>
      <c r="AX26" s="30">
        <v>0</v>
      </c>
      <c r="AY26" s="31">
        <f t="shared" si="12"/>
        <v>0</v>
      </c>
      <c r="AZ26" s="32"/>
      <c r="BA26" s="30">
        <v>0</v>
      </c>
      <c r="BB26" s="31">
        <f t="shared" si="13"/>
        <v>0</v>
      </c>
      <c r="BC26" s="30">
        <v>0</v>
      </c>
      <c r="BD26" s="31">
        <f t="shared" si="14"/>
        <v>0</v>
      </c>
      <c r="BE26" s="31"/>
      <c r="BF26" s="30">
        <v>0</v>
      </c>
      <c r="BG26" s="31">
        <f t="shared" si="15"/>
        <v>0</v>
      </c>
      <c r="BH26" s="33"/>
      <c r="BI26" s="30">
        <v>0</v>
      </c>
      <c r="BJ26" s="31">
        <f t="shared" si="16"/>
        <v>0</v>
      </c>
      <c r="BK26" s="34"/>
      <c r="BL26" s="30">
        <v>0</v>
      </c>
      <c r="BM26" s="31">
        <f>IF(ISERROR((BL26-#REF!)/#REF!),0,ROUND((BL26-#REF!)/#REF!,4))</f>
        <v>0</v>
      </c>
      <c r="BN26" s="32"/>
      <c r="BO26" s="30">
        <v>0</v>
      </c>
      <c r="BP26" s="31">
        <f t="shared" si="17"/>
        <v>0</v>
      </c>
    </row>
    <row r="27" spans="1:68" s="5" customFormat="1" ht="15.75" hidden="1" customHeight="1" x14ac:dyDescent="0.2">
      <c r="A27" s="27" t="s">
        <v>32</v>
      </c>
      <c r="B27" s="28" t="s">
        <v>33</v>
      </c>
      <c r="C27" s="29"/>
      <c r="D27" s="29"/>
      <c r="E27" s="29"/>
      <c r="F27" s="29"/>
      <c r="G27" s="30">
        <v>0</v>
      </c>
      <c r="H27" s="31">
        <f t="shared" si="19"/>
        <v>0</v>
      </c>
      <c r="I27" s="30"/>
      <c r="J27" s="30">
        <v>0</v>
      </c>
      <c r="K27" s="31">
        <f t="shared" si="1"/>
        <v>0</v>
      </c>
      <c r="L27" s="29"/>
      <c r="M27" s="29"/>
      <c r="N27" s="29"/>
      <c r="O27" s="29"/>
      <c r="P27" s="30">
        <v>0</v>
      </c>
      <c r="Q27" s="31">
        <f t="shared" si="2"/>
        <v>0</v>
      </c>
      <c r="R27" s="29"/>
      <c r="S27" s="30">
        <v>0</v>
      </c>
      <c r="T27" s="31">
        <f t="shared" si="3"/>
        <v>0</v>
      </c>
      <c r="U27" s="29"/>
      <c r="V27" s="31">
        <f t="shared" si="20"/>
        <v>0</v>
      </c>
      <c r="W27" s="29"/>
      <c r="X27" s="30">
        <v>29146.089999999997</v>
      </c>
      <c r="Y27" s="31">
        <f>IF(ISERROR((X27-#REF!)/#REF!),0,ROUND((X27-#REF!)/#REF!,4))</f>
        <v>0</v>
      </c>
      <c r="Z27" s="31"/>
      <c r="AA27" s="30">
        <v>22198.51</v>
      </c>
      <c r="AB27" s="31">
        <f>IF(ISERROR((AA27-#REF!)/#REF!),0,ROUND((AA27-#REF!)/#REF!,4))</f>
        <v>0</v>
      </c>
      <c r="AC27" s="32"/>
      <c r="AD27" s="30">
        <v>-105.47999999999999</v>
      </c>
      <c r="AE27" s="31">
        <f t="shared" si="5"/>
        <v>-1.0047999999999999</v>
      </c>
      <c r="AF27" s="32"/>
      <c r="AG27" s="30">
        <v>0</v>
      </c>
      <c r="AH27" s="31">
        <f t="shared" si="6"/>
        <v>-1</v>
      </c>
      <c r="AI27" s="32"/>
      <c r="AJ27" s="30">
        <v>0</v>
      </c>
      <c r="AK27" s="31">
        <f t="shared" si="7"/>
        <v>0</v>
      </c>
      <c r="AL27" s="30">
        <v>0</v>
      </c>
      <c r="AM27" s="31">
        <f t="shared" si="8"/>
        <v>0</v>
      </c>
      <c r="AN27" s="33"/>
      <c r="AO27" s="30">
        <v>0</v>
      </c>
      <c r="AP27" s="31">
        <f t="shared" si="9"/>
        <v>0</v>
      </c>
      <c r="AQ27" s="33"/>
      <c r="AR27" s="30">
        <v>0</v>
      </c>
      <c r="AS27" s="31">
        <f t="shared" si="10"/>
        <v>0</v>
      </c>
      <c r="AT27" s="34"/>
      <c r="AU27" s="30">
        <v>0</v>
      </c>
      <c r="AV27" s="31">
        <f t="shared" si="11"/>
        <v>0</v>
      </c>
      <c r="AW27" s="32"/>
      <c r="AX27" s="30">
        <v>0</v>
      </c>
      <c r="AY27" s="31">
        <f t="shared" si="12"/>
        <v>0</v>
      </c>
      <c r="AZ27" s="32"/>
      <c r="BA27" s="30">
        <v>0</v>
      </c>
      <c r="BB27" s="31">
        <f t="shared" si="13"/>
        <v>0</v>
      </c>
      <c r="BC27" s="30">
        <v>0</v>
      </c>
      <c r="BD27" s="31">
        <f t="shared" si="14"/>
        <v>0</v>
      </c>
      <c r="BE27" s="31"/>
      <c r="BF27" s="30">
        <v>0</v>
      </c>
      <c r="BG27" s="31">
        <f t="shared" si="15"/>
        <v>0</v>
      </c>
      <c r="BH27" s="33"/>
      <c r="BI27" s="30">
        <v>0</v>
      </c>
      <c r="BJ27" s="31">
        <f t="shared" si="16"/>
        <v>0</v>
      </c>
      <c r="BK27" s="34"/>
      <c r="BL27" s="30">
        <v>0</v>
      </c>
      <c r="BM27" s="31">
        <f>IF(ISERROR((BL27-#REF!)/#REF!),0,ROUND((BL27-#REF!)/#REF!,4))</f>
        <v>0</v>
      </c>
      <c r="BN27" s="32"/>
      <c r="BO27" s="30">
        <v>0</v>
      </c>
      <c r="BP27" s="31">
        <f t="shared" si="17"/>
        <v>0</v>
      </c>
    </row>
    <row r="28" spans="1:68" s="5" customFormat="1" ht="15.75" hidden="1" customHeight="1" x14ac:dyDescent="0.2">
      <c r="A28" s="27" t="s">
        <v>34</v>
      </c>
      <c r="B28" s="28" t="s">
        <v>35</v>
      </c>
      <c r="C28" s="29"/>
      <c r="D28" s="29"/>
      <c r="E28" s="29"/>
      <c r="F28" s="29"/>
      <c r="G28" s="30">
        <v>0</v>
      </c>
      <c r="H28" s="31">
        <f t="shared" si="19"/>
        <v>0</v>
      </c>
      <c r="I28" s="30"/>
      <c r="J28" s="30">
        <v>0</v>
      </c>
      <c r="K28" s="31">
        <f t="shared" si="1"/>
        <v>0</v>
      </c>
      <c r="L28" s="29"/>
      <c r="M28" s="29"/>
      <c r="N28" s="29"/>
      <c r="O28" s="29"/>
      <c r="P28" s="30">
        <v>0</v>
      </c>
      <c r="Q28" s="31">
        <f t="shared" si="2"/>
        <v>0</v>
      </c>
      <c r="R28" s="29"/>
      <c r="S28" s="30">
        <v>0</v>
      </c>
      <c r="T28" s="31">
        <f t="shared" si="3"/>
        <v>0</v>
      </c>
      <c r="U28" s="29"/>
      <c r="V28" s="31">
        <f t="shared" si="20"/>
        <v>0</v>
      </c>
      <c r="W28" s="29"/>
      <c r="X28" s="30">
        <v>3437.2400000000002</v>
      </c>
      <c r="Y28" s="31">
        <f>IF(ISERROR((X28-#REF!)/#REF!),0,ROUND((X28-#REF!)/#REF!,4))</f>
        <v>0</v>
      </c>
      <c r="Z28" s="31"/>
      <c r="AA28" s="30">
        <v>8563.8799999999992</v>
      </c>
      <c r="AB28" s="31">
        <f>IF(ISERROR((AA28-#REF!)/#REF!),0,ROUND((AA28-#REF!)/#REF!,4))</f>
        <v>0</v>
      </c>
      <c r="AC28" s="32"/>
      <c r="AD28" s="30">
        <v>0</v>
      </c>
      <c r="AE28" s="31">
        <f t="shared" si="5"/>
        <v>-1</v>
      </c>
      <c r="AF28" s="32"/>
      <c r="AG28" s="30">
        <v>1531.25</v>
      </c>
      <c r="AH28" s="31">
        <f t="shared" si="6"/>
        <v>0</v>
      </c>
      <c r="AI28" s="32"/>
      <c r="AJ28" s="30">
        <v>0</v>
      </c>
      <c r="AK28" s="31">
        <v>1</v>
      </c>
      <c r="AL28" s="30">
        <v>0</v>
      </c>
      <c r="AM28" s="31">
        <f t="shared" si="8"/>
        <v>0</v>
      </c>
      <c r="AN28" s="33"/>
      <c r="AO28" s="30">
        <v>0</v>
      </c>
      <c r="AP28" s="31">
        <f t="shared" si="9"/>
        <v>-1</v>
      </c>
      <c r="AQ28" s="33"/>
      <c r="AR28" s="30">
        <v>0</v>
      </c>
      <c r="AS28" s="31">
        <f t="shared" si="10"/>
        <v>0</v>
      </c>
      <c r="AT28" s="34"/>
      <c r="AU28" s="30">
        <v>0</v>
      </c>
      <c r="AV28" s="31">
        <f t="shared" si="11"/>
        <v>0</v>
      </c>
      <c r="AW28" s="32"/>
      <c r="AX28" s="30">
        <v>0</v>
      </c>
      <c r="AY28" s="31">
        <f t="shared" si="12"/>
        <v>0</v>
      </c>
      <c r="AZ28" s="32"/>
      <c r="BA28" s="30">
        <v>0</v>
      </c>
      <c r="BB28" s="31">
        <f t="shared" si="13"/>
        <v>0</v>
      </c>
      <c r="BC28" s="30">
        <v>0</v>
      </c>
      <c r="BD28" s="31">
        <f t="shared" si="14"/>
        <v>0</v>
      </c>
      <c r="BE28" s="31"/>
      <c r="BF28" s="30">
        <v>0</v>
      </c>
      <c r="BG28" s="31">
        <f t="shared" si="15"/>
        <v>0</v>
      </c>
      <c r="BH28" s="33"/>
      <c r="BI28" s="30">
        <v>0</v>
      </c>
      <c r="BJ28" s="31">
        <f t="shared" si="16"/>
        <v>0</v>
      </c>
      <c r="BK28" s="34"/>
      <c r="BL28" s="30">
        <v>0</v>
      </c>
      <c r="BM28" s="31">
        <f>IF(ISERROR((BL28-#REF!)/#REF!),0,ROUND((BL28-#REF!)/#REF!,4))</f>
        <v>0</v>
      </c>
      <c r="BN28" s="32"/>
      <c r="BO28" s="30">
        <v>0</v>
      </c>
      <c r="BP28" s="31">
        <f t="shared" si="17"/>
        <v>0</v>
      </c>
    </row>
    <row r="29" spans="1:68" ht="15.75" hidden="1" customHeight="1" thickBot="1" x14ac:dyDescent="0.25">
      <c r="A29" s="36"/>
      <c r="B29" s="37" t="s">
        <v>36</v>
      </c>
      <c r="C29" s="37"/>
      <c r="D29" s="37"/>
      <c r="E29" s="37"/>
      <c r="F29" s="37"/>
      <c r="G29" s="45">
        <f>SUM(G16:G28)</f>
        <v>0</v>
      </c>
      <c r="H29" s="46">
        <f t="shared" ref="H29" si="21">IF(ISERROR((G29-#REF!)/#REF!),0,ROUND((G29-#REF!)/#REF!,4))</f>
        <v>0</v>
      </c>
      <c r="I29" s="45"/>
      <c r="J29" s="45">
        <f>SUM(J16:J28)</f>
        <v>0</v>
      </c>
      <c r="K29" s="46">
        <f t="shared" si="1"/>
        <v>0</v>
      </c>
      <c r="L29" s="37"/>
      <c r="M29" s="37"/>
      <c r="N29" s="37"/>
      <c r="O29" s="37"/>
      <c r="P29" s="45">
        <f>SUM(P16:P28)</f>
        <v>0</v>
      </c>
      <c r="Q29" s="46">
        <f t="shared" si="2"/>
        <v>0</v>
      </c>
      <c r="R29" s="37"/>
      <c r="S29" s="45">
        <f>SUM(S16:S28)</f>
        <v>0</v>
      </c>
      <c r="T29" s="46">
        <f t="shared" si="3"/>
        <v>0</v>
      </c>
      <c r="U29" s="37"/>
      <c r="V29" s="46">
        <f t="shared" si="20"/>
        <v>0</v>
      </c>
      <c r="W29" s="37"/>
      <c r="X29" s="45">
        <f>SUM(X16:X28)</f>
        <v>94223.5</v>
      </c>
      <c r="Y29" s="46">
        <f>IF(ISERROR((X29-#REF!)/#REF!),0,ROUND((X29-#REF!)/#REF!,4))</f>
        <v>0</v>
      </c>
      <c r="Z29" s="46"/>
      <c r="AA29" s="45">
        <f>SUM(AA16:AA28)</f>
        <v>95229.550000000017</v>
      </c>
      <c r="AB29" s="46">
        <f>IF(ISERROR((AA29-#REF!)/#REF!),0,ROUND((AA29-#REF!)/#REF!,4))</f>
        <v>0</v>
      </c>
      <c r="AC29" s="47"/>
      <c r="AD29" s="45">
        <f>SUM(AD16:AD28)</f>
        <v>37827.399999999994</v>
      </c>
      <c r="AE29" s="46">
        <f t="shared" si="5"/>
        <v>-0.6028</v>
      </c>
      <c r="AF29" s="47"/>
      <c r="AG29" s="45">
        <f>SUM(AG16:AG28)</f>
        <v>54042.13</v>
      </c>
      <c r="AH29" s="46">
        <f t="shared" si="6"/>
        <v>0.42870000000000003</v>
      </c>
      <c r="AI29" s="47"/>
      <c r="AJ29" s="45">
        <f>SUM(AJ16:AJ28)</f>
        <v>0</v>
      </c>
      <c r="AK29" s="46">
        <f t="shared" si="7"/>
        <v>-1</v>
      </c>
      <c r="AL29" s="45">
        <f>SUM(AL16:AL28)</f>
        <v>0</v>
      </c>
      <c r="AM29" s="46">
        <f t="shared" si="8"/>
        <v>0</v>
      </c>
      <c r="AN29" s="41"/>
      <c r="AO29" s="45">
        <f>SUM(AO16:AO28)</f>
        <v>0</v>
      </c>
      <c r="AP29" s="46">
        <f t="shared" si="9"/>
        <v>-1</v>
      </c>
      <c r="AQ29" s="41"/>
      <c r="AR29" s="45">
        <f>SUM(AR16:AR28)</f>
        <v>0</v>
      </c>
      <c r="AS29" s="46">
        <f t="shared" si="10"/>
        <v>0</v>
      </c>
      <c r="AT29" s="42"/>
      <c r="AU29" s="45">
        <f>SUM(AU16:AU28)</f>
        <v>0</v>
      </c>
      <c r="AV29" s="46">
        <f t="shared" si="11"/>
        <v>0</v>
      </c>
      <c r="AW29" s="47"/>
      <c r="AX29" s="45">
        <f>SUM(AX16:AX28)</f>
        <v>0</v>
      </c>
      <c r="AY29" s="46">
        <f t="shared" si="12"/>
        <v>0</v>
      </c>
      <c r="AZ29" s="47"/>
      <c r="BA29" s="45">
        <f>SUM(BA16:BA28)</f>
        <v>0</v>
      </c>
      <c r="BB29" s="46">
        <f t="shared" si="13"/>
        <v>0</v>
      </c>
      <c r="BC29" s="45">
        <f>SUM(BC16:BC28)</f>
        <v>0</v>
      </c>
      <c r="BD29" s="46">
        <f t="shared" si="14"/>
        <v>0</v>
      </c>
      <c r="BE29" s="46"/>
      <c r="BF29" s="45">
        <f>SUM(BF16:BF28)</f>
        <v>0</v>
      </c>
      <c r="BG29" s="46">
        <f t="shared" si="15"/>
        <v>0</v>
      </c>
      <c r="BH29" s="41"/>
      <c r="BI29" s="45">
        <f>SUM(BI16:BI28)</f>
        <v>0</v>
      </c>
      <c r="BJ29" s="46">
        <f t="shared" si="16"/>
        <v>0</v>
      </c>
      <c r="BK29" s="42"/>
      <c r="BL29" s="45">
        <f>SUM(BL16:BL28)</f>
        <v>0</v>
      </c>
      <c r="BM29" s="46">
        <f>IF(ISERROR((BL29-#REF!)/#REF!),0,ROUND((BL29-#REF!)/#REF!,4))</f>
        <v>0</v>
      </c>
      <c r="BN29" s="47"/>
      <c r="BO29" s="45">
        <f>SUM(BO16:BO28)</f>
        <v>0</v>
      </c>
      <c r="BP29" s="46">
        <f t="shared" si="17"/>
        <v>0</v>
      </c>
    </row>
    <row r="30" spans="1:68" ht="15.75" hidden="1" customHeight="1" thickTop="1" x14ac:dyDescent="0.2">
      <c r="A30" s="10"/>
      <c r="AM30" s="48"/>
      <c r="AN30" s="5"/>
      <c r="AQ30" s="5"/>
      <c r="AT30" s="13"/>
      <c r="AU30" s="2"/>
      <c r="AV30" s="2"/>
      <c r="AW30" s="4"/>
      <c r="AZ30" s="4"/>
      <c r="BD30" s="48"/>
      <c r="BE30" s="5"/>
      <c r="BH30" s="5"/>
      <c r="BK30" s="13"/>
      <c r="BL30" s="2"/>
      <c r="BM30" s="2"/>
      <c r="BN30" s="4"/>
    </row>
    <row r="31" spans="1:68" ht="15.75" hidden="1" customHeight="1" thickTop="1" x14ac:dyDescent="0.2">
      <c r="A31" s="19"/>
      <c r="AM31" s="5"/>
      <c r="AN31" s="5"/>
      <c r="AQ31" s="5"/>
      <c r="AT31" s="13"/>
      <c r="AU31" s="2"/>
      <c r="AV31" s="2"/>
      <c r="AW31" s="4"/>
      <c r="AZ31" s="4"/>
      <c r="BD31" s="5"/>
      <c r="BE31" s="5"/>
      <c r="BH31" s="5"/>
      <c r="BK31" s="13"/>
      <c r="BL31" s="2"/>
      <c r="BM31" s="2"/>
      <c r="BN31" s="4"/>
    </row>
    <row r="32" spans="1:68" s="5" customFormat="1" ht="15.75" customHeight="1" thickTop="1" x14ac:dyDescent="0.2">
      <c r="A32" s="49" t="s">
        <v>37</v>
      </c>
      <c r="B32" s="50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7"/>
      <c r="V32" s="52"/>
      <c r="W32" s="52"/>
      <c r="X32" s="52"/>
      <c r="Y32" s="52"/>
      <c r="Z32" s="52"/>
      <c r="AA32" s="52"/>
      <c r="AB32" s="52"/>
      <c r="AC32" s="53"/>
      <c r="AD32" s="52"/>
      <c r="AE32" s="52"/>
      <c r="AF32" s="53"/>
      <c r="AG32" s="52"/>
      <c r="AH32" s="52"/>
      <c r="AI32" s="53"/>
      <c r="AJ32" s="52"/>
      <c r="AK32" s="52"/>
      <c r="AL32" s="27"/>
      <c r="AM32" s="52"/>
      <c r="AN32" s="52"/>
      <c r="AO32" s="52"/>
      <c r="AP32" s="52"/>
      <c r="AQ32" s="52"/>
      <c r="AR32" s="52"/>
      <c r="AS32" s="52"/>
      <c r="AT32" s="53"/>
      <c r="AU32" s="52"/>
      <c r="AV32" s="52"/>
      <c r="AW32" s="53"/>
      <c r="AX32" s="52"/>
      <c r="AY32" s="52"/>
      <c r="AZ32" s="53"/>
      <c r="BA32" s="52"/>
      <c r="BB32" s="52"/>
      <c r="BC32" s="27"/>
      <c r="BD32" s="52"/>
      <c r="BE32" s="52"/>
      <c r="BF32" s="52"/>
      <c r="BG32" s="52"/>
      <c r="BH32" s="52"/>
      <c r="BI32" s="52"/>
      <c r="BJ32" s="52"/>
      <c r="BK32" s="53"/>
      <c r="BL32" s="52"/>
      <c r="BM32" s="52"/>
      <c r="BN32" s="53"/>
      <c r="BO32" s="52"/>
      <c r="BP32" s="28"/>
    </row>
    <row r="33" spans="1:68" s="5" customFormat="1" ht="15.75" customHeight="1" x14ac:dyDescent="0.2">
      <c r="A33" s="54">
        <v>506154</v>
      </c>
      <c r="B33" s="50" t="s">
        <v>38</v>
      </c>
      <c r="C33" s="55">
        <v>35941.519999999997</v>
      </c>
      <c r="D33" s="56">
        <v>11536.87</v>
      </c>
      <c r="E33" s="57">
        <f>IFERROR(ROUND((D33-C33)/C33,4),0)</f>
        <v>-0.67900000000000005</v>
      </c>
      <c r="F33" s="51"/>
      <c r="G33" s="35">
        <v>58431.8</v>
      </c>
      <c r="H33" s="57">
        <f>IFERROR(ROUND((G33-D33)/D33,4),0)</f>
        <v>4.0648</v>
      </c>
      <c r="I33" s="35"/>
      <c r="J33" s="35">
        <v>34665.69</v>
      </c>
      <c r="K33" s="57">
        <f>IFERROR(ROUND((J33-G33)/G33,4),0)</f>
        <v>-0.40670000000000001</v>
      </c>
      <c r="L33" s="35"/>
      <c r="M33" s="35">
        <v>68459.81</v>
      </c>
      <c r="N33" s="57">
        <f>(IFERROR(ROUND((M33-J33)/J33,4),0))</f>
        <v>0.97489999999999999</v>
      </c>
      <c r="O33" s="28"/>
      <c r="P33" s="35">
        <v>23216.95</v>
      </c>
      <c r="Q33" s="57">
        <f>(IFERROR(ROUND((P33-M33)/M33,4),0))</f>
        <v>-0.66090000000000004</v>
      </c>
      <c r="R33" s="28"/>
      <c r="S33" s="35">
        <v>48628.52</v>
      </c>
      <c r="T33" s="58">
        <f>(IFERROR(ROUND((S33-P33)/P33,4),0))</f>
        <v>1.0945</v>
      </c>
      <c r="U33" s="35">
        <v>-2516.15</v>
      </c>
      <c r="V33" s="57">
        <f>(IFERROR(ROUND((U33-S33)/S33,4),0))</f>
        <v>-1.0517000000000001</v>
      </c>
      <c r="W33" s="28"/>
      <c r="X33" s="35">
        <v>-22140.92</v>
      </c>
      <c r="Y33" s="57">
        <f>(IFERROR(ROUND((X33-U33)/U33,4),0))</f>
        <v>7.7995000000000001</v>
      </c>
      <c r="Z33" s="57"/>
      <c r="AA33" s="35">
        <v>43141.4</v>
      </c>
      <c r="AB33" s="57">
        <f>(IFERROR(ROUND((AA33-X33)/X33,4),0))</f>
        <v>-2.9485000000000001</v>
      </c>
      <c r="AC33" s="59"/>
      <c r="AD33" s="35">
        <v>31053.52</v>
      </c>
      <c r="AE33" s="57">
        <f>(IFERROR(ROUND((AD33-AA33)/AA33,4),0))</f>
        <v>-0.2802</v>
      </c>
      <c r="AF33" s="59"/>
      <c r="AG33" s="35">
        <v>19154.669999999998</v>
      </c>
      <c r="AH33" s="57">
        <f>(IFERROR(ROUND((AG33-AD33)/AD33,4),0))</f>
        <v>-0.38319999999999999</v>
      </c>
      <c r="AI33" s="59"/>
      <c r="AJ33" s="35">
        <v>0</v>
      </c>
      <c r="AK33" s="58">
        <f>(IFERROR(ROUND((AJ33-AG33)/AG33,4),0))</f>
        <v>-1</v>
      </c>
      <c r="AL33" s="35">
        <v>8875.2999999999993</v>
      </c>
      <c r="AM33" s="60">
        <f>(IFERROR(ROUND((AL33-AJ33)/AJ33,4),0))+100%</f>
        <v>1</v>
      </c>
      <c r="AN33" s="57"/>
      <c r="AO33" s="35">
        <v>35662.550000000003</v>
      </c>
      <c r="AP33" s="57">
        <f>(IFERROR(ROUND((AO33-AL33)/AL33,4),0))</f>
        <v>3.0182000000000002</v>
      </c>
      <c r="AQ33" s="57"/>
      <c r="AR33" s="35">
        <v>27093.3</v>
      </c>
      <c r="AS33" s="57">
        <f>(IFERROR(ROUND((AR33-AO33)/AO33,4),0))</f>
        <v>-0.24030000000000001</v>
      </c>
      <c r="AT33" s="59"/>
      <c r="AU33" s="35">
        <v>44386.91</v>
      </c>
      <c r="AV33" s="57">
        <f>(IFERROR(ROUND((AU33-AR33)/AR33,4),0))</f>
        <v>0.63829999999999998</v>
      </c>
      <c r="AW33" s="59"/>
      <c r="AX33" s="35">
        <v>33418.699999999997</v>
      </c>
      <c r="AY33" s="57">
        <f>(IFERROR(ROUND((AX33-AU33)/AU33,4),0))</f>
        <v>-0.24709999999999999</v>
      </c>
      <c r="AZ33" s="59"/>
      <c r="BA33" s="35">
        <v>24354.86</v>
      </c>
      <c r="BB33" s="58">
        <f>(IFERROR(ROUND((BA33-AX33)/AX33,4),0))</f>
        <v>-0.2712</v>
      </c>
      <c r="BC33" s="35">
        <v>22851.16</v>
      </c>
      <c r="BD33" s="57">
        <f>(IFERROR(ROUND((BC33-BA33)/BA33,4),0))</f>
        <v>-6.1699999999999998E-2</v>
      </c>
      <c r="BE33" s="57"/>
      <c r="BF33" s="35">
        <v>21500.639999999999</v>
      </c>
      <c r="BG33" s="57">
        <f t="shared" ref="BG33:BG37" si="22">(IFERROR(ROUND((BF33-BC33)/BC33,4),0))</f>
        <v>-5.91E-2</v>
      </c>
      <c r="BH33" s="57"/>
      <c r="BI33" s="35">
        <v>21669.919999999998</v>
      </c>
      <c r="BJ33" s="57">
        <f>(IFERROR(ROUND((BI33-BF33)/BF33,4),0))</f>
        <v>7.9000000000000008E-3</v>
      </c>
      <c r="BK33" s="59"/>
      <c r="BL33" s="35">
        <v>22288.799999999999</v>
      </c>
      <c r="BM33" s="57">
        <f>(IFERROR(ROUND((BL33-BI33)/BI33,4),0))</f>
        <v>2.86E-2</v>
      </c>
      <c r="BN33" s="59"/>
      <c r="BO33" s="35">
        <v>0</v>
      </c>
      <c r="BP33" s="57">
        <f>(IFERROR(ROUND((BO33-BL33)/BL33,4),0))</f>
        <v>-1</v>
      </c>
    </row>
    <row r="34" spans="1:68" s="5" customFormat="1" ht="15.75" customHeight="1" x14ac:dyDescent="0.2">
      <c r="A34" s="54">
        <v>512151</v>
      </c>
      <c r="B34" s="50" t="s">
        <v>39</v>
      </c>
      <c r="C34" s="61">
        <v>40152.03</v>
      </c>
      <c r="D34" s="62">
        <v>39018.660000000003</v>
      </c>
      <c r="E34" s="57">
        <f t="shared" ref="E34:E37" si="23">IFERROR(ROUND((D34-C34)/C34,4),0)</f>
        <v>-2.8199999999999999E-2</v>
      </c>
      <c r="F34" s="63"/>
      <c r="G34" s="30">
        <v>40598.050000000003</v>
      </c>
      <c r="H34" s="57">
        <f t="shared" ref="H34:H37" si="24">IFERROR(ROUND((G34-D34)/D34,4),0)</f>
        <v>4.0500000000000001E-2</v>
      </c>
      <c r="I34" s="30"/>
      <c r="J34" s="30">
        <v>25981.61</v>
      </c>
      <c r="K34" s="57">
        <f t="shared" ref="K34:K37" si="25">IFERROR(ROUND((J34-G34)/G34,4),0)</f>
        <v>-0.36</v>
      </c>
      <c r="L34" s="30"/>
      <c r="M34" s="30">
        <v>16597.82</v>
      </c>
      <c r="N34" s="57">
        <f t="shared" ref="N34:N37" si="26">(IFERROR(ROUND((M34-J34)/J34,4),0))</f>
        <v>-0.36120000000000002</v>
      </c>
      <c r="O34" s="29"/>
      <c r="P34" s="30">
        <v>8434.51</v>
      </c>
      <c r="Q34" s="57">
        <f t="shared" ref="Q34:Q37" si="27">(IFERROR(ROUND((P34-M34)/M34,4),0))</f>
        <v>-0.49180000000000001</v>
      </c>
      <c r="R34" s="29"/>
      <c r="S34" s="30">
        <v>2557.19</v>
      </c>
      <c r="T34" s="58">
        <f t="shared" ref="T34:T37" si="28">(IFERROR(ROUND((S34-P34)/P34,4),0))</f>
        <v>-0.69679999999999997</v>
      </c>
      <c r="U34" s="30">
        <v>65234.879999999997</v>
      </c>
      <c r="V34" s="57">
        <f>(IFERROR(ROUND((U34-S34)/S34,4),0))</f>
        <v>24.510400000000001</v>
      </c>
      <c r="W34" s="29"/>
      <c r="X34" s="30">
        <v>91137.18</v>
      </c>
      <c r="Y34" s="57">
        <f t="shared" ref="Y34:Y37" si="29">(IFERROR(ROUND((X34-U34)/U34,4),0))</f>
        <v>0.39710000000000001</v>
      </c>
      <c r="Z34" s="31"/>
      <c r="AA34" s="30">
        <v>46329.16</v>
      </c>
      <c r="AB34" s="57">
        <f t="shared" ref="AB34:AB37" si="30">(IFERROR(ROUND((AA34-X34)/X34,4),0))</f>
        <v>-0.49170000000000003</v>
      </c>
      <c r="AC34" s="32"/>
      <c r="AD34" s="30">
        <v>18987.71</v>
      </c>
      <c r="AE34" s="57">
        <f t="shared" ref="AE34:AE37" si="31">(IFERROR(ROUND((AD34-AA34)/AA34,4),0))</f>
        <v>-0.59019999999999995</v>
      </c>
      <c r="AF34" s="32"/>
      <c r="AG34" s="30">
        <v>3774.18</v>
      </c>
      <c r="AH34" s="57">
        <f t="shared" ref="AH34:AH37" si="32">(IFERROR(ROUND((AG34-AD34)/AD34,4),0))</f>
        <v>-0.80120000000000002</v>
      </c>
      <c r="AI34" s="32"/>
      <c r="AJ34" s="30">
        <v>118821.78</v>
      </c>
      <c r="AK34" s="58">
        <f t="shared" ref="AK34:AK37" si="33">(IFERROR(ROUND((AJ34-AG34)/AG34,4),0))</f>
        <v>30.482800000000001</v>
      </c>
      <c r="AL34" s="30">
        <v>47555.22</v>
      </c>
      <c r="AM34" s="57">
        <f>(IFERROR(ROUND((AL34-AJ34)/AJ34,4),0))</f>
        <v>-0.5998</v>
      </c>
      <c r="AN34" s="57"/>
      <c r="AO34" s="30">
        <v>49431.19</v>
      </c>
      <c r="AP34" s="57">
        <f t="shared" ref="AP34:AP35" si="34">(IFERROR(ROUND((AO34-AL34)/AL34,4),0))</f>
        <v>3.9399999999999998E-2</v>
      </c>
      <c r="AQ34" s="57"/>
      <c r="AR34" s="30">
        <v>62576.72</v>
      </c>
      <c r="AS34" s="57">
        <f t="shared" ref="AS34:AS35" si="35">(IFERROR(ROUND((AR34-AO34)/AO34,4),0))</f>
        <v>0.26590000000000003</v>
      </c>
      <c r="AT34" s="59"/>
      <c r="AU34" s="30">
        <v>44237.74</v>
      </c>
      <c r="AV34" s="57">
        <f t="shared" ref="AV34:AV35" si="36">(IFERROR(ROUND((AU34-AR34)/AR34,4),0))</f>
        <v>-0.29310000000000003</v>
      </c>
      <c r="AW34" s="32"/>
      <c r="AX34" s="30">
        <v>25341.82</v>
      </c>
      <c r="AY34" s="57">
        <f t="shared" ref="AY34:AY35" si="37">(IFERROR(ROUND((AX34-AU34)/AU34,4),0))</f>
        <v>-0.42709999999999998</v>
      </c>
      <c r="AZ34" s="32"/>
      <c r="BA34" s="30">
        <v>14858.73</v>
      </c>
      <c r="BB34" s="58">
        <f t="shared" ref="BB34:BB35" si="38">(IFERROR(ROUND((BA34-AX34)/AX34,4),0))</f>
        <v>-0.41370000000000001</v>
      </c>
      <c r="BC34" s="30">
        <v>49939.040000000001</v>
      </c>
      <c r="BD34" s="57">
        <f>(IFERROR(ROUND((BC34-BA34)/BA34,4),0))</f>
        <v>2.3609</v>
      </c>
      <c r="BE34" s="31"/>
      <c r="BF34" s="30">
        <v>11897.04</v>
      </c>
      <c r="BG34" s="57">
        <f t="shared" si="22"/>
        <v>-0.76180000000000003</v>
      </c>
      <c r="BH34" s="57"/>
      <c r="BI34" s="30">
        <v>83077.429999999993</v>
      </c>
      <c r="BJ34" s="57">
        <f t="shared" ref="BJ34:BJ35" si="39">(IFERROR(ROUND((BI34-BF34)/BF34,4),0))</f>
        <v>5.9829999999999997</v>
      </c>
      <c r="BK34" s="59"/>
      <c r="BL34" s="30">
        <v>8904.74</v>
      </c>
      <c r="BM34" s="57">
        <f t="shared" ref="BM34:BM35" si="40">(IFERROR(ROUND((BL34-BI34)/BI34,4),0))</f>
        <v>-0.89280000000000004</v>
      </c>
      <c r="BN34" s="32"/>
      <c r="BO34" s="30">
        <v>3465.9</v>
      </c>
      <c r="BP34" s="57">
        <f t="shared" ref="BP34:BP35" si="41">(IFERROR(ROUND((BO34-BL34)/BL34,4),0))</f>
        <v>-0.61080000000000001</v>
      </c>
    </row>
    <row r="35" spans="1:68" s="5" customFormat="1" ht="15.75" customHeight="1" x14ac:dyDescent="0.2">
      <c r="A35" s="54">
        <v>502013</v>
      </c>
      <c r="B35" s="50" t="s">
        <v>40</v>
      </c>
      <c r="C35" s="61">
        <v>320387.40999999997</v>
      </c>
      <c r="D35" s="62">
        <v>325956.81</v>
      </c>
      <c r="E35" s="57">
        <f t="shared" si="23"/>
        <v>1.7399999999999999E-2</v>
      </c>
      <c r="F35" s="63"/>
      <c r="G35" s="30">
        <v>325284.58</v>
      </c>
      <c r="H35" s="57">
        <f t="shared" si="24"/>
        <v>-2.0999999999999999E-3</v>
      </c>
      <c r="I35" s="30"/>
      <c r="J35" s="30">
        <v>327021.19</v>
      </c>
      <c r="K35" s="57">
        <f t="shared" si="25"/>
        <v>5.3E-3</v>
      </c>
      <c r="L35" s="30"/>
      <c r="M35" s="30">
        <v>325932.79999999999</v>
      </c>
      <c r="N35" s="57">
        <f t="shared" si="26"/>
        <v>-3.3E-3</v>
      </c>
      <c r="O35" s="29"/>
      <c r="P35" s="30">
        <v>328914.46000000002</v>
      </c>
      <c r="Q35" s="57">
        <f t="shared" si="27"/>
        <v>9.1000000000000004E-3</v>
      </c>
      <c r="R35" s="29"/>
      <c r="S35" s="30">
        <v>328110.01</v>
      </c>
      <c r="T35" s="58">
        <f t="shared" si="28"/>
        <v>-2.3999999999999998E-3</v>
      </c>
      <c r="U35" s="30">
        <v>327475.71999999997</v>
      </c>
      <c r="V35" s="57">
        <f>(IFERROR(ROUND((U35-S35)/S35,4),0))</f>
        <v>-1.9E-3</v>
      </c>
      <c r="W35" s="29"/>
      <c r="X35" s="30">
        <v>325354.69</v>
      </c>
      <c r="Y35" s="57">
        <f t="shared" si="29"/>
        <v>-6.4999999999999997E-3</v>
      </c>
      <c r="Z35" s="31"/>
      <c r="AA35" s="30">
        <v>361898.16</v>
      </c>
      <c r="AB35" s="57">
        <f t="shared" si="30"/>
        <v>0.1123</v>
      </c>
      <c r="AC35" s="32"/>
      <c r="AD35" s="30">
        <v>341808.29</v>
      </c>
      <c r="AE35" s="57">
        <f t="shared" si="31"/>
        <v>-5.5500000000000001E-2</v>
      </c>
      <c r="AF35" s="32"/>
      <c r="AG35" s="30">
        <v>325381.51</v>
      </c>
      <c r="AH35" s="57">
        <f t="shared" si="32"/>
        <v>-4.8099999999999997E-2</v>
      </c>
      <c r="AI35" s="32"/>
      <c r="AJ35" s="30">
        <v>326394.03999999998</v>
      </c>
      <c r="AK35" s="58">
        <f t="shared" si="33"/>
        <v>3.0999999999999999E-3</v>
      </c>
      <c r="AL35" s="30">
        <v>326147.49</v>
      </c>
      <c r="AM35" s="57">
        <f>(IFERROR(ROUND((AL35-AJ35)/AJ35,4),0))</f>
        <v>-8.0000000000000004E-4</v>
      </c>
      <c r="AN35" s="57"/>
      <c r="AO35" s="30">
        <v>331302.5</v>
      </c>
      <c r="AP35" s="57">
        <f t="shared" si="34"/>
        <v>1.5800000000000002E-2</v>
      </c>
      <c r="AQ35" s="57"/>
      <c r="AR35" s="30">
        <v>333978.28999999998</v>
      </c>
      <c r="AS35" s="57">
        <f t="shared" si="35"/>
        <v>8.0999999999999996E-3</v>
      </c>
      <c r="AT35" s="59"/>
      <c r="AU35" s="30">
        <v>337781.92</v>
      </c>
      <c r="AV35" s="57">
        <f t="shared" si="36"/>
        <v>1.14E-2</v>
      </c>
      <c r="AW35" s="32"/>
      <c r="AX35" s="30">
        <v>332196.03000000003</v>
      </c>
      <c r="AY35" s="57">
        <f t="shared" si="37"/>
        <v>-1.6500000000000001E-2</v>
      </c>
      <c r="AZ35" s="32"/>
      <c r="BA35" s="30">
        <v>339800.79</v>
      </c>
      <c r="BB35" s="58">
        <f t="shared" si="38"/>
        <v>2.29E-2</v>
      </c>
      <c r="BC35" s="30">
        <v>340385.47</v>
      </c>
      <c r="BD35" s="57">
        <f>(IFERROR(ROUND((BC35-BA35)/BA35,4),0))</f>
        <v>1.6999999999999999E-3</v>
      </c>
      <c r="BE35" s="31"/>
      <c r="BF35" s="30">
        <v>331447.95</v>
      </c>
      <c r="BG35" s="57">
        <f t="shared" si="22"/>
        <v>-2.63E-2</v>
      </c>
      <c r="BH35" s="57"/>
      <c r="BI35" s="30">
        <v>328850.32</v>
      </c>
      <c r="BJ35" s="57">
        <f t="shared" si="39"/>
        <v>-7.7999999999999996E-3</v>
      </c>
      <c r="BK35" s="59"/>
      <c r="BL35" s="30">
        <v>403233.4</v>
      </c>
      <c r="BM35" s="57">
        <f t="shared" si="40"/>
        <v>0.22620000000000001</v>
      </c>
      <c r="BN35" s="32"/>
      <c r="BO35" s="30">
        <v>279769.76</v>
      </c>
      <c r="BP35" s="57">
        <f t="shared" si="41"/>
        <v>-0.30620000000000003</v>
      </c>
    </row>
    <row r="36" spans="1:68" s="5" customFormat="1" ht="15.75" customHeight="1" x14ac:dyDescent="0.2">
      <c r="A36" s="54">
        <v>512107</v>
      </c>
      <c r="B36" s="50" t="s">
        <v>41</v>
      </c>
      <c r="C36" s="61">
        <v>42251.51</v>
      </c>
      <c r="D36" s="62">
        <v>44883.61</v>
      </c>
      <c r="E36" s="57">
        <f t="shared" si="23"/>
        <v>6.2300000000000001E-2</v>
      </c>
      <c r="F36" s="63"/>
      <c r="G36" s="30">
        <v>41269.11</v>
      </c>
      <c r="H36" s="57">
        <f t="shared" si="24"/>
        <v>-8.0500000000000002E-2</v>
      </c>
      <c r="I36" s="30"/>
      <c r="J36" s="30">
        <v>59662.64</v>
      </c>
      <c r="K36" s="57">
        <f t="shared" si="25"/>
        <v>0.44569999999999999</v>
      </c>
      <c r="L36" s="30"/>
      <c r="M36" s="30">
        <v>78940.98</v>
      </c>
      <c r="N36" s="57">
        <f t="shared" si="26"/>
        <v>0.3231</v>
      </c>
      <c r="O36" s="29"/>
      <c r="P36" s="30">
        <v>112633.45</v>
      </c>
      <c r="Q36" s="57">
        <f t="shared" si="27"/>
        <v>0.42680000000000001</v>
      </c>
      <c r="R36" s="29"/>
      <c r="S36" s="30">
        <v>83222.720000000001</v>
      </c>
      <c r="T36" s="58">
        <f t="shared" si="28"/>
        <v>-0.2611</v>
      </c>
      <c r="U36" s="30">
        <v>57567.839999999997</v>
      </c>
      <c r="V36" s="57">
        <f>(IFERROR(ROUND((U36-S36)/S36,4),0))</f>
        <v>-0.30830000000000002</v>
      </c>
      <c r="W36" s="29"/>
      <c r="X36" s="30">
        <v>72788.63</v>
      </c>
      <c r="Y36" s="57">
        <f t="shared" si="29"/>
        <v>0.26440000000000002</v>
      </c>
      <c r="Z36" s="31"/>
      <c r="AA36" s="30">
        <v>92939.32</v>
      </c>
      <c r="AB36" s="57">
        <f t="shared" si="30"/>
        <v>0.27679999999999999</v>
      </c>
      <c r="AC36" s="32"/>
      <c r="AD36" s="30">
        <v>98367.24</v>
      </c>
      <c r="AE36" s="57">
        <f t="shared" si="31"/>
        <v>5.8400000000000001E-2</v>
      </c>
      <c r="AF36" s="32"/>
      <c r="AG36" s="30">
        <v>188262.29</v>
      </c>
      <c r="AH36" s="57">
        <f t="shared" si="32"/>
        <v>0.91390000000000005</v>
      </c>
      <c r="AI36" s="32"/>
      <c r="AJ36" s="30">
        <v>223701.17</v>
      </c>
      <c r="AK36" s="58">
        <f t="shared" si="33"/>
        <v>0.18820000000000001</v>
      </c>
      <c r="AL36" s="30">
        <v>179336.45</v>
      </c>
      <c r="AM36" s="57">
        <f>(IFERROR(ROUND((AL36-AJ36)/AJ36,4),0))</f>
        <v>-0.1983</v>
      </c>
      <c r="AN36" s="57"/>
      <c r="AO36" s="30">
        <v>160362.51</v>
      </c>
      <c r="AP36" s="57">
        <f>(IFERROR(ROUND((AO36-AL36)/AL36,4),0))</f>
        <v>-0.10580000000000001</v>
      </c>
      <c r="AQ36" s="57"/>
      <c r="AR36" s="30">
        <v>120574.32</v>
      </c>
      <c r="AS36" s="57">
        <f>(IFERROR(ROUND((AR36-AO36)/AO36,4),0))</f>
        <v>-0.24809999999999999</v>
      </c>
      <c r="AT36" s="59"/>
      <c r="AU36" s="30">
        <v>178810.91</v>
      </c>
      <c r="AV36" s="57">
        <f>(IFERROR(ROUND((AU36-AR36)/AR36,4),0))</f>
        <v>0.48299999999999998</v>
      </c>
      <c r="AW36" s="32"/>
      <c r="AX36" s="30">
        <v>179132.23</v>
      </c>
      <c r="AY36" s="57">
        <f>(IFERROR(ROUND((AX36-AU36)/AU36,4),0))</f>
        <v>1.8E-3</v>
      </c>
      <c r="AZ36" s="32"/>
      <c r="BA36" s="30">
        <v>157488.45000000001</v>
      </c>
      <c r="BB36" s="58">
        <f>(IFERROR(ROUND((BA36-AX36)/AX36,4),0))</f>
        <v>-0.1208</v>
      </c>
      <c r="BC36" s="30">
        <v>170090.86</v>
      </c>
      <c r="BD36" s="57">
        <f>(IFERROR(ROUND((BC36-BA36)/BA36,4),0))</f>
        <v>0.08</v>
      </c>
      <c r="BE36" s="31"/>
      <c r="BF36" s="30">
        <v>198959.12</v>
      </c>
      <c r="BG36" s="57">
        <f t="shared" si="22"/>
        <v>0.16969999999999999</v>
      </c>
      <c r="BH36" s="57"/>
      <c r="BI36" s="30">
        <v>212794.81</v>
      </c>
      <c r="BJ36" s="57">
        <f>(IFERROR(ROUND((BI36-BF36)/BF36,4),0))</f>
        <v>6.9500000000000006E-2</v>
      </c>
      <c r="BK36" s="59"/>
      <c r="BL36" s="30">
        <v>248119.48</v>
      </c>
      <c r="BM36" s="57">
        <f>(IFERROR(ROUND((BL36-BI36)/BI36,4),0))</f>
        <v>0.16600000000000001</v>
      </c>
      <c r="BN36" s="32"/>
      <c r="BO36" s="30">
        <v>212034.39</v>
      </c>
      <c r="BP36" s="57">
        <f>(IFERROR(ROUND((BO36-BL36)/BL36,4),0))</f>
        <v>-0.1454</v>
      </c>
    </row>
    <row r="37" spans="1:68" ht="15.75" customHeight="1" thickBot="1" x14ac:dyDescent="0.25">
      <c r="A37" s="64"/>
      <c r="B37" s="65" t="s">
        <v>42</v>
      </c>
      <c r="C37" s="66">
        <f>SUM(C33:C36)</f>
        <v>438732.47</v>
      </c>
      <c r="D37" s="67">
        <f>SUM(D33:D36)</f>
        <v>421395.95</v>
      </c>
      <c r="E37" s="57">
        <f t="shared" si="23"/>
        <v>-3.95E-2</v>
      </c>
      <c r="F37" s="68"/>
      <c r="G37" s="38">
        <f>SUM(G33:G36)</f>
        <v>465583.54000000004</v>
      </c>
      <c r="H37" s="57">
        <f t="shared" si="24"/>
        <v>0.10489999999999999</v>
      </c>
      <c r="I37" s="45"/>
      <c r="J37" s="45">
        <f>SUM(J33:J36)</f>
        <v>447331.13</v>
      </c>
      <c r="K37" s="57">
        <f t="shared" si="25"/>
        <v>-3.9199999999999999E-2</v>
      </c>
      <c r="L37" s="45"/>
      <c r="M37" s="38">
        <f>SUM(M33:M36)</f>
        <v>489931.41</v>
      </c>
      <c r="N37" s="57">
        <f t="shared" si="26"/>
        <v>9.5200000000000007E-2</v>
      </c>
      <c r="O37" s="37"/>
      <c r="P37" s="38">
        <f>SUM(P33:P36)</f>
        <v>473199.37000000005</v>
      </c>
      <c r="Q37" s="57">
        <f t="shared" si="27"/>
        <v>-3.4200000000000001E-2</v>
      </c>
      <c r="R37" s="37"/>
      <c r="S37" s="38">
        <f>SUM(S33:S36)</f>
        <v>462518.44000000006</v>
      </c>
      <c r="T37" s="58">
        <f t="shared" si="28"/>
        <v>-2.2599999999999999E-2</v>
      </c>
      <c r="U37" s="38">
        <f>SUM(U33:U36)</f>
        <v>447762.28999999992</v>
      </c>
      <c r="V37" s="57">
        <f>(IFERROR(ROUND((U37-S37)/S37,4),0))</f>
        <v>-3.1899999999999998E-2</v>
      </c>
      <c r="W37" s="37"/>
      <c r="X37" s="38">
        <f>SUM(X33:X36)</f>
        <v>467139.58</v>
      </c>
      <c r="Y37" s="57">
        <f t="shared" si="29"/>
        <v>4.3299999999999998E-2</v>
      </c>
      <c r="Z37" s="46"/>
      <c r="AA37" s="38">
        <f>SUM(AA33:AA36)</f>
        <v>544308.04</v>
      </c>
      <c r="AB37" s="57">
        <f t="shared" si="30"/>
        <v>0.16520000000000001</v>
      </c>
      <c r="AC37" s="47"/>
      <c r="AD37" s="38">
        <f>SUM(AD33:AD36)</f>
        <v>490216.75999999995</v>
      </c>
      <c r="AE37" s="57">
        <f t="shared" si="31"/>
        <v>-9.9400000000000002E-2</v>
      </c>
      <c r="AF37" s="47"/>
      <c r="AG37" s="38">
        <f>SUM(AG33:AG36)</f>
        <v>536572.65</v>
      </c>
      <c r="AH37" s="57">
        <f t="shared" si="32"/>
        <v>9.4600000000000004E-2</v>
      </c>
      <c r="AI37" s="47"/>
      <c r="AJ37" s="38">
        <f>SUM(AJ33:AJ36)</f>
        <v>668916.99</v>
      </c>
      <c r="AK37" s="58">
        <f t="shared" si="33"/>
        <v>0.24660000000000001</v>
      </c>
      <c r="AL37" s="38">
        <f>SUM(AL33:AL36)</f>
        <v>561914.46</v>
      </c>
      <c r="AM37" s="57">
        <f>(IFERROR(ROUND((AL37-AJ37)/AJ37,4),0))</f>
        <v>-0.16</v>
      </c>
      <c r="AN37" s="39"/>
      <c r="AO37" s="38">
        <f>SUM(AO33:AO36)</f>
        <v>576758.75</v>
      </c>
      <c r="AP37" s="57">
        <f>(IFERROR(ROUND((AO37-AL37)/AL37,4),0))</f>
        <v>2.64E-2</v>
      </c>
      <c r="AQ37" s="39"/>
      <c r="AR37" s="38">
        <f>SUM(AR33:AR36)</f>
        <v>544222.63</v>
      </c>
      <c r="AS37" s="57">
        <f>(IFERROR(ROUND((AR37-AO37)/AO37,4),0))</f>
        <v>-5.6399999999999999E-2</v>
      </c>
      <c r="AT37" s="40"/>
      <c r="AU37" s="38">
        <f>SUM(AU33:AU36)</f>
        <v>605217.48</v>
      </c>
      <c r="AV37" s="57">
        <f>(IFERROR(ROUND((AU37-AR37)/AR37,4),0))</f>
        <v>0.11210000000000001</v>
      </c>
      <c r="AW37" s="47"/>
      <c r="AX37" s="38">
        <f>SUM(AX33:AX36)</f>
        <v>570088.78</v>
      </c>
      <c r="AY37" s="57">
        <f>(IFERROR(ROUND((AX37-AU37)/AU37,4),0))</f>
        <v>-5.8000000000000003E-2</v>
      </c>
      <c r="AZ37" s="47"/>
      <c r="BA37" s="38">
        <f>SUM(BA33:BA36)</f>
        <v>536502.83000000007</v>
      </c>
      <c r="BB37" s="58">
        <f>(IFERROR(ROUND((BA37-AX37)/AX37,4),0))</f>
        <v>-5.8900000000000001E-2</v>
      </c>
      <c r="BC37" s="38">
        <f>SUM(BC33:BC36)</f>
        <v>583266.53</v>
      </c>
      <c r="BD37" s="57">
        <f>(IFERROR(ROUND((BC37-BA37)/BA37,4),0))</f>
        <v>8.72E-2</v>
      </c>
      <c r="BE37" s="46"/>
      <c r="BF37" s="45">
        <f>SUM(BF33:BF36)</f>
        <v>563804.75</v>
      </c>
      <c r="BG37" s="57">
        <f t="shared" si="22"/>
        <v>-3.3399999999999999E-2</v>
      </c>
      <c r="BH37" s="39"/>
      <c r="BI37" s="38">
        <f>SUM(BI33:BI36)</f>
        <v>646392.48</v>
      </c>
      <c r="BJ37" s="57">
        <f>(IFERROR(ROUND((BI37-BF37)/BF37,4),0))</f>
        <v>0.14649999999999999</v>
      </c>
      <c r="BK37" s="40"/>
      <c r="BL37" s="38">
        <f>SUM(BL33:BL36)</f>
        <v>682546.42</v>
      </c>
      <c r="BM37" s="57">
        <f>(IFERROR(ROUND((BL37-BI37)/BI37,4),0))</f>
        <v>5.5899999999999998E-2</v>
      </c>
      <c r="BN37" s="47"/>
      <c r="BO37" s="45">
        <f>SUM(BO33:BO36)</f>
        <v>495270.05000000005</v>
      </c>
      <c r="BP37" s="57">
        <f>(IFERROR(ROUND((BO37-BL37)/BL37,4),0))</f>
        <v>-0.27439999999999998</v>
      </c>
    </row>
    <row r="38" spans="1:68" ht="15.75" customHeight="1" thickTop="1" x14ac:dyDescent="0.2">
      <c r="A38" s="10"/>
      <c r="B38" s="5"/>
      <c r="C38" s="5"/>
      <c r="D38" s="5"/>
      <c r="E38" s="69"/>
      <c r="F38" s="5"/>
      <c r="G38" s="70"/>
      <c r="H38" s="69"/>
      <c r="I38" s="70"/>
      <c r="J38" s="70"/>
      <c r="K38" s="69"/>
      <c r="L38" s="70"/>
      <c r="M38" s="71"/>
      <c r="N38" s="69"/>
      <c r="O38" s="5"/>
      <c r="P38" s="71"/>
      <c r="Q38" s="69"/>
      <c r="R38" s="5"/>
      <c r="S38" s="71"/>
      <c r="T38" s="69"/>
      <c r="U38" s="72"/>
      <c r="V38" s="69"/>
      <c r="W38" s="5"/>
      <c r="X38" s="71"/>
      <c r="Y38" s="69"/>
      <c r="Z38" s="69"/>
      <c r="AA38" s="71"/>
      <c r="AB38" s="69"/>
      <c r="AC38" s="73"/>
      <c r="AD38" s="71"/>
      <c r="AE38" s="69"/>
      <c r="AF38" s="73"/>
      <c r="AG38" s="71"/>
      <c r="AH38" s="69"/>
      <c r="AI38" s="73"/>
      <c r="AJ38" s="71"/>
      <c r="AK38" s="69"/>
      <c r="AL38" s="72"/>
      <c r="AM38" s="69"/>
      <c r="AN38" s="69"/>
      <c r="AO38" s="71"/>
      <c r="AP38" s="69"/>
      <c r="AQ38" s="69"/>
      <c r="AR38" s="71"/>
      <c r="AS38" s="69"/>
      <c r="AT38" s="73"/>
      <c r="AU38" s="71"/>
      <c r="AV38" s="69"/>
      <c r="AW38" s="73"/>
      <c r="AX38" s="71"/>
      <c r="AY38" s="69"/>
      <c r="AZ38" s="73"/>
      <c r="BA38" s="71"/>
      <c r="BB38" s="69"/>
      <c r="BC38" s="72"/>
      <c r="BD38" s="69"/>
      <c r="BE38" s="69"/>
      <c r="BF38" s="70"/>
      <c r="BG38" s="69"/>
      <c r="BH38" s="69"/>
      <c r="BI38" s="70"/>
      <c r="BJ38" s="69"/>
      <c r="BK38" s="73"/>
      <c r="BL38" s="70"/>
      <c r="BM38" s="69"/>
      <c r="BN38" s="73"/>
      <c r="BO38" s="70"/>
      <c r="BP38" s="69"/>
    </row>
    <row r="39" spans="1:68" ht="15.75" customHeight="1" x14ac:dyDescent="0.2">
      <c r="A39" s="74" t="s">
        <v>43</v>
      </c>
      <c r="B39" s="63"/>
      <c r="C39" s="75"/>
      <c r="D39" s="75"/>
      <c r="E39" s="69"/>
      <c r="F39" s="75"/>
      <c r="G39" s="70"/>
      <c r="H39" s="69"/>
      <c r="I39" s="70"/>
      <c r="J39" s="70"/>
      <c r="K39" s="69"/>
      <c r="L39" s="70"/>
      <c r="M39" s="63"/>
      <c r="N39" s="69"/>
      <c r="O39" s="76"/>
      <c r="P39" s="63"/>
      <c r="Q39" s="69"/>
      <c r="R39" s="76"/>
      <c r="S39" s="63"/>
      <c r="T39" s="69"/>
      <c r="U39" s="74"/>
      <c r="V39" s="69"/>
      <c r="W39" s="76"/>
      <c r="X39" s="63"/>
      <c r="Y39" s="69"/>
      <c r="Z39" s="69"/>
      <c r="AA39" s="63"/>
      <c r="AB39" s="69"/>
      <c r="AC39" s="73"/>
      <c r="AD39" s="63"/>
      <c r="AE39" s="69"/>
      <c r="AF39" s="73"/>
      <c r="AG39" s="63"/>
      <c r="AH39" s="69"/>
      <c r="AI39" s="73"/>
      <c r="AJ39" s="63"/>
      <c r="AK39" s="69"/>
      <c r="AL39" s="74"/>
      <c r="AM39" s="69"/>
      <c r="AN39" s="69"/>
      <c r="AO39" s="63"/>
      <c r="AP39" s="69"/>
      <c r="AQ39" s="69"/>
      <c r="AR39" s="63"/>
      <c r="AS39" s="69"/>
      <c r="AT39" s="73"/>
      <c r="AU39" s="63"/>
      <c r="AV39" s="69"/>
      <c r="AW39" s="73"/>
      <c r="AX39" s="63"/>
      <c r="AY39" s="69"/>
      <c r="AZ39" s="73"/>
      <c r="BA39" s="63"/>
      <c r="BB39" s="69"/>
      <c r="BC39" s="74"/>
      <c r="BD39" s="69"/>
      <c r="BE39" s="69"/>
      <c r="BF39" s="70"/>
      <c r="BG39" s="69"/>
      <c r="BH39" s="69"/>
      <c r="BI39" s="70"/>
      <c r="BJ39" s="69"/>
      <c r="BK39" s="73"/>
      <c r="BL39" s="70"/>
      <c r="BM39" s="69"/>
      <c r="BN39" s="73"/>
      <c r="BO39" s="70"/>
      <c r="BP39" s="69"/>
    </row>
    <row r="40" spans="1:68" ht="15.75" customHeight="1" x14ac:dyDescent="0.2">
      <c r="A40" s="54">
        <v>506159</v>
      </c>
      <c r="B40" s="50" t="s">
        <v>44</v>
      </c>
      <c r="C40" s="56">
        <v>86921.86</v>
      </c>
      <c r="D40" s="35">
        <v>70689.010000000009</v>
      </c>
      <c r="E40" s="57">
        <f t="shared" ref="E40:E47" si="42">IFERROR(ROUND((D40-C40)/C40,4),0)</f>
        <v>-0.18679999999999999</v>
      </c>
      <c r="F40" s="51"/>
      <c r="G40" s="35">
        <v>117976.57</v>
      </c>
      <c r="H40" s="57">
        <f t="shared" ref="H40:H47" si="43">IFERROR(ROUND((G40-D40)/D40,4),0)</f>
        <v>0.66900000000000004</v>
      </c>
      <c r="I40" s="35"/>
      <c r="J40" s="35">
        <v>93961.209999999992</v>
      </c>
      <c r="K40" s="57">
        <f t="shared" ref="K40:K47" si="44">IFERROR(ROUND((J40-G40)/G40,4),0)</f>
        <v>-0.2036</v>
      </c>
      <c r="L40" s="35"/>
      <c r="M40" s="35">
        <v>108446.9</v>
      </c>
      <c r="N40" s="57">
        <f t="shared" ref="N40:N47" si="45">(IFERROR(ROUND((M40-J40)/J40,4),0))</f>
        <v>0.1542</v>
      </c>
      <c r="O40" s="77"/>
      <c r="P40" s="30">
        <v>85286.69</v>
      </c>
      <c r="Q40" s="57">
        <f t="shared" ref="Q40:Q47" si="46">(IFERROR(ROUND((P40-M40)/M40,4),0))</f>
        <v>-0.21360000000000001</v>
      </c>
      <c r="R40" s="77"/>
      <c r="S40" s="30">
        <v>87763.53</v>
      </c>
      <c r="T40" s="58">
        <f t="shared" ref="T40:T47" si="47">(IFERROR(ROUND((S40-P40)/P40,4),0))</f>
        <v>2.9000000000000001E-2</v>
      </c>
      <c r="U40" s="30">
        <v>103956.81</v>
      </c>
      <c r="V40" s="57">
        <f t="shared" ref="V40:V47" si="48">(IFERROR(ROUND((U40-S40)/S40,4),0))</f>
        <v>0.1845</v>
      </c>
      <c r="W40" s="77"/>
      <c r="X40" s="35">
        <v>56799.100000000006</v>
      </c>
      <c r="Y40" s="57">
        <f t="shared" ref="Y40:Y47" si="49">(IFERROR(ROUND((X40-U40)/U40,4),0))</f>
        <v>-0.4536</v>
      </c>
      <c r="Z40" s="78"/>
      <c r="AA40" s="30">
        <v>46613.55</v>
      </c>
      <c r="AB40" s="57">
        <f t="shared" ref="AB40:AB47" si="50">(IFERROR(ROUND((AA40-X40)/X40,4),0))</f>
        <v>-0.17929999999999999</v>
      </c>
      <c r="AC40" s="79"/>
      <c r="AD40" s="30">
        <v>54295.66</v>
      </c>
      <c r="AE40" s="57">
        <f t="shared" ref="AE40:AE47" si="51">(IFERROR(ROUND((AD40-AA40)/AA40,4),0))</f>
        <v>0.1648</v>
      </c>
      <c r="AF40" s="79"/>
      <c r="AG40" s="30">
        <v>32667.7</v>
      </c>
      <c r="AH40" s="57">
        <f t="shared" ref="AH40:AH47" si="52">(IFERROR(ROUND((AG40-AD40)/AD40,4),0))</f>
        <v>-0.39829999999999999</v>
      </c>
      <c r="AI40" s="79"/>
      <c r="AJ40" s="30">
        <v>50099.21</v>
      </c>
      <c r="AK40" s="58">
        <f t="shared" ref="AK40:AK47" si="53">(IFERROR(ROUND((AJ40-AG40)/AG40,4),0))</f>
        <v>0.53359999999999996</v>
      </c>
      <c r="AL40" s="30">
        <v>52705.32</v>
      </c>
      <c r="AM40" s="57">
        <f t="shared" ref="AM40:AM47" si="54">(IFERROR(ROUND((AL40-AJ40)/AJ40,4),0))</f>
        <v>5.1999999999999998E-2</v>
      </c>
      <c r="AN40" s="57"/>
      <c r="AO40" s="35">
        <v>46660.9</v>
      </c>
      <c r="AP40" s="57">
        <f t="shared" ref="AP40:AP47" si="55">(IFERROR(ROUND((AO40-AL40)/AL40,4),0))</f>
        <v>-0.1147</v>
      </c>
      <c r="AQ40" s="57"/>
      <c r="AR40" s="30">
        <v>51028.1</v>
      </c>
      <c r="AS40" s="57">
        <f t="shared" ref="AS40:AS47" si="56">(IFERROR(ROUND((AR40-AO40)/AO40,4),0))</f>
        <v>9.3600000000000003E-2</v>
      </c>
      <c r="AT40" s="79"/>
      <c r="AU40" s="35">
        <v>42833.25</v>
      </c>
      <c r="AV40" s="57">
        <f t="shared" ref="AV40:AV47" si="57">(IFERROR(ROUND((AU40-AR40)/AR40,4),0))</f>
        <v>-0.16059999999999999</v>
      </c>
      <c r="AW40" s="79"/>
      <c r="AX40" s="30">
        <v>50304.04</v>
      </c>
      <c r="AY40" s="57">
        <f t="shared" ref="AY40:AY47" si="58">(IFERROR(ROUND((AX40-AU40)/AU40,4),0))</f>
        <v>0.1744</v>
      </c>
      <c r="AZ40" s="79"/>
      <c r="BA40" s="30">
        <v>49001.02</v>
      </c>
      <c r="BB40" s="58">
        <f t="shared" ref="BB40:BB47" si="59">(IFERROR(ROUND((BA40-AX40)/AX40,4),0))</f>
        <v>-2.5899999999999999E-2</v>
      </c>
      <c r="BC40" s="30">
        <v>34442.22</v>
      </c>
      <c r="BD40" s="57">
        <f t="shared" ref="BD40:BD45" si="60">(IFERROR(ROUND((BC40-BA40)/BA40,4),0))</f>
        <v>-0.29709999999999998</v>
      </c>
      <c r="BE40" s="57"/>
      <c r="BF40" s="35">
        <v>56961.42</v>
      </c>
      <c r="BG40" s="57">
        <f t="shared" ref="BG40:BG47" si="61">(IFERROR(ROUND((BF40-BC40)/BC40,4),0))</f>
        <v>0.65380000000000005</v>
      </c>
      <c r="BH40" s="57"/>
      <c r="BI40" s="35">
        <v>61606.71</v>
      </c>
      <c r="BJ40" s="57">
        <f t="shared" ref="BJ40:BJ47" si="62">(IFERROR(ROUND((BI40-BF40)/BF40,4),0))</f>
        <v>8.1600000000000006E-2</v>
      </c>
      <c r="BK40" s="79"/>
      <c r="BL40" s="35">
        <v>29227.18</v>
      </c>
      <c r="BM40" s="57">
        <f t="shared" ref="BM40:BM47" si="63">(IFERROR(ROUND((BL40-BI40)/BI40,4),0))</f>
        <v>-0.52559999999999996</v>
      </c>
      <c r="BN40" s="79"/>
      <c r="BO40" s="35">
        <v>55861.61</v>
      </c>
      <c r="BP40" s="57">
        <f t="shared" ref="BP40:BP47" si="64">(IFERROR(ROUND((BO40-BL40)/BL40,4),0))</f>
        <v>0.9113</v>
      </c>
    </row>
    <row r="41" spans="1:68" ht="15.75" customHeight="1" x14ac:dyDescent="0.2">
      <c r="A41" s="54">
        <v>506152</v>
      </c>
      <c r="B41" s="50" t="s">
        <v>45</v>
      </c>
      <c r="C41" s="56">
        <v>665460.31000000006</v>
      </c>
      <c r="D41" s="30">
        <v>631274.76</v>
      </c>
      <c r="E41" s="57">
        <f t="shared" si="42"/>
        <v>-5.1400000000000001E-2</v>
      </c>
      <c r="F41" s="51"/>
      <c r="G41" s="35">
        <v>657898.82000000007</v>
      </c>
      <c r="H41" s="57">
        <f t="shared" si="43"/>
        <v>4.2200000000000001E-2</v>
      </c>
      <c r="I41" s="30"/>
      <c r="J41" s="30">
        <v>753039.54</v>
      </c>
      <c r="K41" s="57">
        <f t="shared" si="44"/>
        <v>0.14460000000000001</v>
      </c>
      <c r="L41" s="35"/>
      <c r="M41" s="35">
        <v>796921.73</v>
      </c>
      <c r="N41" s="57">
        <f t="shared" si="45"/>
        <v>5.8299999999999998E-2</v>
      </c>
      <c r="O41" s="77"/>
      <c r="P41" s="30">
        <v>769532.82</v>
      </c>
      <c r="Q41" s="57">
        <f t="shared" si="46"/>
        <v>-3.44E-2</v>
      </c>
      <c r="R41" s="77"/>
      <c r="S41" s="30">
        <v>629674.59</v>
      </c>
      <c r="T41" s="58">
        <f t="shared" si="47"/>
        <v>-0.1817</v>
      </c>
      <c r="U41" s="30">
        <v>452153.8</v>
      </c>
      <c r="V41" s="57">
        <f t="shared" si="48"/>
        <v>-0.28189999999999998</v>
      </c>
      <c r="W41" s="77"/>
      <c r="X41" s="35">
        <v>537887.88</v>
      </c>
      <c r="Y41" s="57">
        <f t="shared" si="49"/>
        <v>0.18959999999999999</v>
      </c>
      <c r="Z41" s="78"/>
      <c r="AA41" s="30">
        <v>598028.89</v>
      </c>
      <c r="AB41" s="57">
        <f t="shared" si="50"/>
        <v>0.1118</v>
      </c>
      <c r="AC41" s="79"/>
      <c r="AD41" s="30">
        <v>615171.91</v>
      </c>
      <c r="AE41" s="57">
        <f t="shared" si="51"/>
        <v>2.87E-2</v>
      </c>
      <c r="AF41" s="79"/>
      <c r="AG41" s="30">
        <v>682619.59</v>
      </c>
      <c r="AH41" s="57">
        <f t="shared" si="52"/>
        <v>0.1096</v>
      </c>
      <c r="AI41" s="79"/>
      <c r="AJ41" s="30">
        <v>466526.65</v>
      </c>
      <c r="AK41" s="58">
        <f t="shared" si="53"/>
        <v>-0.31659999999999999</v>
      </c>
      <c r="AL41" s="30">
        <v>578559.62</v>
      </c>
      <c r="AM41" s="57">
        <f t="shared" si="54"/>
        <v>0.24010000000000001</v>
      </c>
      <c r="AN41" s="57"/>
      <c r="AO41" s="35">
        <v>691205.99000000011</v>
      </c>
      <c r="AP41" s="57">
        <f t="shared" si="55"/>
        <v>0.19470000000000001</v>
      </c>
      <c r="AQ41" s="57"/>
      <c r="AR41" s="30">
        <v>806727.11</v>
      </c>
      <c r="AS41" s="57">
        <f t="shared" si="56"/>
        <v>0.1671</v>
      </c>
      <c r="AT41" s="79"/>
      <c r="AU41" s="35">
        <v>954954.28999999992</v>
      </c>
      <c r="AV41" s="57">
        <f t="shared" si="57"/>
        <v>0.1837</v>
      </c>
      <c r="AW41" s="79"/>
      <c r="AX41" s="30">
        <v>935820.04</v>
      </c>
      <c r="AY41" s="57">
        <f t="shared" si="58"/>
        <v>-0.02</v>
      </c>
      <c r="AZ41" s="79"/>
      <c r="BA41" s="30">
        <v>801272.85000000009</v>
      </c>
      <c r="BB41" s="58">
        <f t="shared" si="59"/>
        <v>-0.14380000000000001</v>
      </c>
      <c r="BC41" s="30">
        <v>653805.4</v>
      </c>
      <c r="BD41" s="57">
        <f t="shared" si="60"/>
        <v>-0.184</v>
      </c>
      <c r="BE41" s="57"/>
      <c r="BF41" s="35">
        <v>736022.37</v>
      </c>
      <c r="BG41" s="57">
        <f t="shared" si="61"/>
        <v>0.1258</v>
      </c>
      <c r="BH41" s="57"/>
      <c r="BI41" s="35">
        <v>776667.41</v>
      </c>
      <c r="BJ41" s="57">
        <f t="shared" si="62"/>
        <v>5.5199999999999999E-2</v>
      </c>
      <c r="BK41" s="79"/>
      <c r="BL41" s="35">
        <v>762222.00999999989</v>
      </c>
      <c r="BM41" s="57">
        <f t="shared" si="63"/>
        <v>-1.8599999999999998E-2</v>
      </c>
      <c r="BN41" s="79"/>
      <c r="BO41" s="35">
        <v>820914.08</v>
      </c>
      <c r="BP41" s="57">
        <f t="shared" si="64"/>
        <v>7.6999999999999999E-2</v>
      </c>
    </row>
    <row r="42" spans="1:68" ht="15.75" customHeight="1" x14ac:dyDescent="0.2">
      <c r="A42" s="54">
        <v>512152</v>
      </c>
      <c r="B42" s="50" t="s">
        <v>46</v>
      </c>
      <c r="C42" s="56">
        <v>27021.22</v>
      </c>
      <c r="D42" s="30">
        <v>29514.800000000003</v>
      </c>
      <c r="E42" s="57">
        <f t="shared" si="42"/>
        <v>9.2299999999999993E-2</v>
      </c>
      <c r="F42" s="51"/>
      <c r="G42" s="35">
        <v>30855.32</v>
      </c>
      <c r="H42" s="57">
        <f t="shared" si="43"/>
        <v>4.5400000000000003E-2</v>
      </c>
      <c r="I42" s="30"/>
      <c r="J42" s="30">
        <v>36451.769999999997</v>
      </c>
      <c r="K42" s="57">
        <f t="shared" si="44"/>
        <v>0.18140000000000001</v>
      </c>
      <c r="L42" s="35"/>
      <c r="M42" s="35">
        <v>46009.909999999996</v>
      </c>
      <c r="N42" s="57">
        <f t="shared" si="45"/>
        <v>0.26219999999999999</v>
      </c>
      <c r="O42" s="77"/>
      <c r="P42" s="30">
        <v>19447.300000000003</v>
      </c>
      <c r="Q42" s="57">
        <f t="shared" si="46"/>
        <v>-0.57730000000000004</v>
      </c>
      <c r="R42" s="77"/>
      <c r="S42" s="30">
        <v>15080.15</v>
      </c>
      <c r="T42" s="58">
        <f t="shared" si="47"/>
        <v>-0.22459999999999999</v>
      </c>
      <c r="U42" s="30">
        <v>7984.03</v>
      </c>
      <c r="V42" s="57">
        <f t="shared" si="48"/>
        <v>-0.47060000000000002</v>
      </c>
      <c r="W42" s="77"/>
      <c r="X42" s="35">
        <v>13646.77</v>
      </c>
      <c r="Y42" s="57">
        <f t="shared" si="49"/>
        <v>0.70930000000000004</v>
      </c>
      <c r="Z42" s="31"/>
      <c r="AA42" s="30">
        <v>7206.6200000000008</v>
      </c>
      <c r="AB42" s="57">
        <f t="shared" si="50"/>
        <v>-0.47189999999999999</v>
      </c>
      <c r="AC42" s="79"/>
      <c r="AD42" s="30">
        <v>4165.43</v>
      </c>
      <c r="AE42" s="57">
        <f t="shared" si="51"/>
        <v>-0.42199999999999999</v>
      </c>
      <c r="AF42" s="79"/>
      <c r="AG42" s="30">
        <v>18722.97</v>
      </c>
      <c r="AH42" s="57">
        <f t="shared" si="52"/>
        <v>3.4948000000000001</v>
      </c>
      <c r="AI42" s="79"/>
      <c r="AJ42" s="30">
        <v>34068.67</v>
      </c>
      <c r="AK42" s="58">
        <f t="shared" si="53"/>
        <v>0.8196</v>
      </c>
      <c r="AL42" s="30">
        <v>24344.440000000002</v>
      </c>
      <c r="AM42" s="57">
        <f t="shared" si="54"/>
        <v>-0.28539999999999999</v>
      </c>
      <c r="AN42" s="57"/>
      <c r="AO42" s="35">
        <v>12289.75</v>
      </c>
      <c r="AP42" s="57">
        <f t="shared" si="55"/>
        <v>-0.49519999999999997</v>
      </c>
      <c r="AQ42" s="57"/>
      <c r="AR42" s="30">
        <v>14726.5</v>
      </c>
      <c r="AS42" s="57">
        <f t="shared" si="56"/>
        <v>0.1983</v>
      </c>
      <c r="AT42" s="79"/>
      <c r="AU42" s="35">
        <v>33808.61</v>
      </c>
      <c r="AV42" s="57">
        <f t="shared" si="57"/>
        <v>1.2958000000000001</v>
      </c>
      <c r="AW42" s="79"/>
      <c r="AX42" s="30">
        <v>54509.460000000006</v>
      </c>
      <c r="AY42" s="57">
        <f t="shared" si="58"/>
        <v>0.61229999999999996</v>
      </c>
      <c r="AZ42" s="79"/>
      <c r="BA42" s="30">
        <v>23255.329999999998</v>
      </c>
      <c r="BB42" s="58">
        <f t="shared" si="59"/>
        <v>-0.57340000000000002</v>
      </c>
      <c r="BC42" s="30">
        <v>27068.07</v>
      </c>
      <c r="BD42" s="57">
        <f t="shared" si="60"/>
        <v>0.16400000000000001</v>
      </c>
      <c r="BE42" s="57"/>
      <c r="BF42" s="35">
        <v>13966.740000000002</v>
      </c>
      <c r="BG42" s="57">
        <f t="shared" si="61"/>
        <v>-0.48399999999999999</v>
      </c>
      <c r="BH42" s="57"/>
      <c r="BI42" s="35">
        <v>39506.51</v>
      </c>
      <c r="BJ42" s="57">
        <f t="shared" si="62"/>
        <v>1.8286</v>
      </c>
      <c r="BK42" s="79"/>
      <c r="BL42" s="35">
        <v>18324.77</v>
      </c>
      <c r="BM42" s="57">
        <f t="shared" si="63"/>
        <v>-0.53620000000000001</v>
      </c>
      <c r="BN42" s="79"/>
      <c r="BO42" s="35">
        <v>13400.98</v>
      </c>
      <c r="BP42" s="57">
        <f t="shared" si="64"/>
        <v>-0.26869999999999999</v>
      </c>
    </row>
    <row r="43" spans="1:68" ht="15.75" customHeight="1" x14ac:dyDescent="0.2">
      <c r="A43" s="54">
        <v>512156</v>
      </c>
      <c r="B43" s="50" t="s">
        <v>47</v>
      </c>
      <c r="C43" s="56">
        <v>0</v>
      </c>
      <c r="D43" s="30">
        <v>0</v>
      </c>
      <c r="E43" s="57">
        <f t="shared" si="42"/>
        <v>0</v>
      </c>
      <c r="F43" s="51"/>
      <c r="G43" s="35">
        <v>0</v>
      </c>
      <c r="H43" s="57">
        <f t="shared" si="43"/>
        <v>0</v>
      </c>
      <c r="I43" s="30"/>
      <c r="J43" s="30">
        <v>0</v>
      </c>
      <c r="K43" s="57">
        <f t="shared" si="44"/>
        <v>0</v>
      </c>
      <c r="L43" s="35"/>
      <c r="M43" s="30">
        <v>0</v>
      </c>
      <c r="N43" s="57">
        <f t="shared" si="45"/>
        <v>0</v>
      </c>
      <c r="O43" s="77"/>
      <c r="P43" s="30">
        <v>0</v>
      </c>
      <c r="Q43" s="57">
        <f t="shared" si="46"/>
        <v>0</v>
      </c>
      <c r="R43" s="77"/>
      <c r="S43" s="30">
        <v>0</v>
      </c>
      <c r="T43" s="58">
        <f t="shared" si="47"/>
        <v>0</v>
      </c>
      <c r="U43" s="30">
        <v>0</v>
      </c>
      <c r="V43" s="57">
        <f t="shared" si="48"/>
        <v>0</v>
      </c>
      <c r="W43" s="77"/>
      <c r="X43" s="35">
        <v>0</v>
      </c>
      <c r="Y43" s="57">
        <f t="shared" si="49"/>
        <v>0</v>
      </c>
      <c r="Z43" s="31"/>
      <c r="AA43" s="30">
        <v>0</v>
      </c>
      <c r="AB43" s="57">
        <f t="shared" si="50"/>
        <v>0</v>
      </c>
      <c r="AC43" s="79"/>
      <c r="AD43" s="30">
        <v>0</v>
      </c>
      <c r="AE43" s="57">
        <f t="shared" si="51"/>
        <v>0</v>
      </c>
      <c r="AF43" s="79"/>
      <c r="AG43" s="30">
        <v>331.4</v>
      </c>
      <c r="AH43" s="60">
        <f>(IFERROR(ROUND((AG43-AD43)/AD43,4),0))+100%</f>
        <v>1</v>
      </c>
      <c r="AI43" s="79"/>
      <c r="AJ43" s="30">
        <v>0</v>
      </c>
      <c r="AK43" s="58">
        <f t="shared" si="53"/>
        <v>-1</v>
      </c>
      <c r="AL43" s="30">
        <v>1535.27</v>
      </c>
      <c r="AM43" s="57">
        <f t="shared" si="54"/>
        <v>0</v>
      </c>
      <c r="AN43" s="57"/>
      <c r="AO43" s="35">
        <v>10476.93</v>
      </c>
      <c r="AP43" s="57">
        <f t="shared" si="55"/>
        <v>5.8242000000000003</v>
      </c>
      <c r="AQ43" s="57"/>
      <c r="AR43" s="30">
        <v>5376.87</v>
      </c>
      <c r="AS43" s="57">
        <f t="shared" si="56"/>
        <v>-0.48680000000000001</v>
      </c>
      <c r="AT43" s="79"/>
      <c r="AU43" s="30">
        <v>10914.269999999999</v>
      </c>
      <c r="AV43" s="57">
        <f t="shared" si="57"/>
        <v>1.0299</v>
      </c>
      <c r="AW43" s="79"/>
      <c r="AX43" s="30">
        <v>37321.06</v>
      </c>
      <c r="AY43" s="57">
        <f t="shared" si="58"/>
        <v>2.4195000000000002</v>
      </c>
      <c r="AZ43" s="79"/>
      <c r="BA43" s="30">
        <v>23629.86</v>
      </c>
      <c r="BB43" s="58">
        <f t="shared" si="59"/>
        <v>-0.36680000000000001</v>
      </c>
      <c r="BC43" s="30">
        <v>40630.21</v>
      </c>
      <c r="BD43" s="57">
        <f t="shared" si="60"/>
        <v>0.71940000000000004</v>
      </c>
      <c r="BE43" s="57"/>
      <c r="BF43" s="35">
        <v>23892.98</v>
      </c>
      <c r="BG43" s="57">
        <f t="shared" si="61"/>
        <v>-0.41189999999999999</v>
      </c>
      <c r="BH43" s="57"/>
      <c r="BI43" s="35">
        <v>28158.29</v>
      </c>
      <c r="BJ43" s="57">
        <f t="shared" si="62"/>
        <v>0.17849999999999999</v>
      </c>
      <c r="BK43" s="79"/>
      <c r="BL43" s="35">
        <v>23213.279999999999</v>
      </c>
      <c r="BM43" s="57">
        <f t="shared" si="63"/>
        <v>-0.17560000000000001</v>
      </c>
      <c r="BN43" s="79"/>
      <c r="BO43" s="35">
        <v>13263.470000000001</v>
      </c>
      <c r="BP43" s="57">
        <f t="shared" si="64"/>
        <v>-0.42859999999999998</v>
      </c>
    </row>
    <row r="44" spans="1:68" ht="15.75" customHeight="1" x14ac:dyDescent="0.2">
      <c r="A44" s="54">
        <v>506151</v>
      </c>
      <c r="B44" s="50" t="s">
        <v>48</v>
      </c>
      <c r="C44" s="56">
        <v>44647.6</v>
      </c>
      <c r="D44" s="30">
        <v>231876.6</v>
      </c>
      <c r="E44" s="57">
        <f t="shared" si="42"/>
        <v>4.1935000000000002</v>
      </c>
      <c r="F44" s="51"/>
      <c r="G44" s="35">
        <v>283484</v>
      </c>
      <c r="H44" s="57">
        <f t="shared" si="43"/>
        <v>0.22259999999999999</v>
      </c>
      <c r="I44" s="30"/>
      <c r="J44" s="30">
        <v>265096.8</v>
      </c>
      <c r="K44" s="57">
        <f t="shared" si="44"/>
        <v>-6.4899999999999999E-2</v>
      </c>
      <c r="L44" s="35"/>
      <c r="M44" s="30">
        <v>511592.2</v>
      </c>
      <c r="N44" s="57">
        <f t="shared" si="45"/>
        <v>0.92979999999999996</v>
      </c>
      <c r="O44" s="77"/>
      <c r="P44" s="30">
        <v>410173.6</v>
      </c>
      <c r="Q44" s="57">
        <f t="shared" si="46"/>
        <v>-0.19819999999999999</v>
      </c>
      <c r="R44" s="77"/>
      <c r="S44" s="30">
        <v>352852.2</v>
      </c>
      <c r="T44" s="58">
        <f t="shared" si="47"/>
        <v>-0.13969999999999999</v>
      </c>
      <c r="U44" s="30">
        <v>419118</v>
      </c>
      <c r="V44" s="57">
        <f t="shared" si="48"/>
        <v>0.18779999999999999</v>
      </c>
      <c r="W44" s="77"/>
      <c r="X44" s="35">
        <v>328481.40000000002</v>
      </c>
      <c r="Y44" s="57">
        <f t="shared" si="49"/>
        <v>-0.21629999999999999</v>
      </c>
      <c r="Z44" s="78"/>
      <c r="AA44" s="30">
        <v>175583.4</v>
      </c>
      <c r="AB44" s="57">
        <f t="shared" si="50"/>
        <v>-0.46550000000000002</v>
      </c>
      <c r="AC44" s="79"/>
      <c r="AD44" s="30">
        <v>493493.01</v>
      </c>
      <c r="AE44" s="57">
        <f t="shared" si="51"/>
        <v>1.8106</v>
      </c>
      <c r="AF44" s="79"/>
      <c r="AG44" s="30">
        <v>727913.1</v>
      </c>
      <c r="AH44" s="57">
        <f t="shared" si="52"/>
        <v>0.47499999999999998</v>
      </c>
      <c r="AI44" s="79"/>
      <c r="AJ44" s="30">
        <v>664140.4</v>
      </c>
      <c r="AK44" s="58">
        <f t="shared" si="53"/>
        <v>-8.7599999999999997E-2</v>
      </c>
      <c r="AL44" s="30">
        <v>391210.34</v>
      </c>
      <c r="AM44" s="57">
        <f t="shared" si="54"/>
        <v>-0.41099999999999998</v>
      </c>
      <c r="AN44" s="57"/>
      <c r="AO44" s="35">
        <v>373903.6</v>
      </c>
      <c r="AP44" s="57">
        <f t="shared" si="55"/>
        <v>-4.4200000000000003E-2</v>
      </c>
      <c r="AQ44" s="57"/>
      <c r="AR44" s="30">
        <v>378838.71</v>
      </c>
      <c r="AS44" s="57">
        <f t="shared" si="56"/>
        <v>1.32E-2</v>
      </c>
      <c r="AT44" s="79"/>
      <c r="AU44" s="30">
        <v>605075.4</v>
      </c>
      <c r="AV44" s="57">
        <f t="shared" si="57"/>
        <v>0.59719999999999995</v>
      </c>
      <c r="AW44" s="79"/>
      <c r="AX44" s="30">
        <v>797658.4</v>
      </c>
      <c r="AY44" s="57">
        <f t="shared" si="58"/>
        <v>0.31830000000000003</v>
      </c>
      <c r="AZ44" s="79"/>
      <c r="BA44" s="30">
        <v>520150.4</v>
      </c>
      <c r="BB44" s="58">
        <f t="shared" si="59"/>
        <v>-0.34789999999999999</v>
      </c>
      <c r="BC44" s="30">
        <v>425810</v>
      </c>
      <c r="BD44" s="57">
        <f t="shared" si="60"/>
        <v>-0.18140000000000001</v>
      </c>
      <c r="BE44" s="57"/>
      <c r="BF44" s="35">
        <v>426804.73</v>
      </c>
      <c r="BG44" s="57">
        <f t="shared" si="61"/>
        <v>2.3E-3</v>
      </c>
      <c r="BH44" s="57"/>
      <c r="BI44" s="35">
        <v>588315.06999999995</v>
      </c>
      <c r="BJ44" s="57">
        <f t="shared" si="62"/>
        <v>0.37840000000000001</v>
      </c>
      <c r="BK44" s="79"/>
      <c r="BL44" s="35">
        <v>557033.4</v>
      </c>
      <c r="BM44" s="57">
        <f t="shared" si="63"/>
        <v>-5.3199999999999997E-2</v>
      </c>
      <c r="BN44" s="79"/>
      <c r="BO44" s="35">
        <v>549696.52</v>
      </c>
      <c r="BP44" s="57">
        <f t="shared" si="64"/>
        <v>-1.32E-2</v>
      </c>
    </row>
    <row r="45" spans="1:68" ht="15.75" customHeight="1" x14ac:dyDescent="0.2">
      <c r="A45" s="54">
        <v>502013</v>
      </c>
      <c r="B45" s="50" t="s">
        <v>40</v>
      </c>
      <c r="C45" s="56">
        <v>0</v>
      </c>
      <c r="D45" s="80">
        <v>0</v>
      </c>
      <c r="E45" s="57">
        <f t="shared" si="42"/>
        <v>0</v>
      </c>
      <c r="F45" s="51"/>
      <c r="G45" s="35">
        <v>0</v>
      </c>
      <c r="H45" s="57">
        <f t="shared" si="43"/>
        <v>0</v>
      </c>
      <c r="I45" s="30"/>
      <c r="J45" s="30">
        <v>0</v>
      </c>
      <c r="K45" s="57">
        <f t="shared" si="44"/>
        <v>0</v>
      </c>
      <c r="L45" s="35"/>
      <c r="M45" s="30">
        <v>0</v>
      </c>
      <c r="N45" s="57">
        <f t="shared" si="45"/>
        <v>0</v>
      </c>
      <c r="O45" s="77"/>
      <c r="P45" s="30">
        <v>0</v>
      </c>
      <c r="Q45" s="57">
        <f t="shared" si="46"/>
        <v>0</v>
      </c>
      <c r="R45" s="77"/>
      <c r="S45" s="30">
        <v>0</v>
      </c>
      <c r="T45" s="58">
        <f t="shared" si="47"/>
        <v>0</v>
      </c>
      <c r="U45" s="30">
        <v>0</v>
      </c>
      <c r="V45" s="57">
        <f t="shared" si="48"/>
        <v>0</v>
      </c>
      <c r="W45" s="77"/>
      <c r="X45" s="35">
        <v>0</v>
      </c>
      <c r="Y45" s="57">
        <f t="shared" si="49"/>
        <v>0</v>
      </c>
      <c r="Z45" s="31"/>
      <c r="AA45" s="30">
        <v>0</v>
      </c>
      <c r="AB45" s="57">
        <f t="shared" si="50"/>
        <v>0</v>
      </c>
      <c r="AC45" s="79"/>
      <c r="AD45" s="30">
        <v>0</v>
      </c>
      <c r="AE45" s="57">
        <f t="shared" si="51"/>
        <v>0</v>
      </c>
      <c r="AF45" s="79"/>
      <c r="AG45" s="30">
        <v>0</v>
      </c>
      <c r="AH45" s="57">
        <f t="shared" si="52"/>
        <v>0</v>
      </c>
      <c r="AI45" s="79"/>
      <c r="AJ45" s="30">
        <v>0</v>
      </c>
      <c r="AK45" s="58">
        <f t="shared" si="53"/>
        <v>0</v>
      </c>
      <c r="AL45" s="30">
        <v>0</v>
      </c>
      <c r="AM45" s="57">
        <f t="shared" si="54"/>
        <v>0</v>
      </c>
      <c r="AN45" s="57"/>
      <c r="AO45" s="35">
        <v>0</v>
      </c>
      <c r="AP45" s="57">
        <f t="shared" si="55"/>
        <v>0</v>
      </c>
      <c r="AQ45" s="57"/>
      <c r="AR45" s="30">
        <v>0</v>
      </c>
      <c r="AS45" s="57">
        <f t="shared" si="56"/>
        <v>0</v>
      </c>
      <c r="AT45" s="79"/>
      <c r="AU45" s="30">
        <v>0</v>
      </c>
      <c r="AV45" s="57">
        <f t="shared" si="57"/>
        <v>0</v>
      </c>
      <c r="AW45" s="79"/>
      <c r="AX45" s="30">
        <v>0</v>
      </c>
      <c r="AY45" s="57">
        <f t="shared" si="58"/>
        <v>0</v>
      </c>
      <c r="AZ45" s="79"/>
      <c r="BA45" s="30">
        <v>10000</v>
      </c>
      <c r="BB45" s="81">
        <f>(IFERROR(ROUND((BA45-AX45)/AX45,4),0))+100%</f>
        <v>1</v>
      </c>
      <c r="BC45" s="30">
        <v>108813</v>
      </c>
      <c r="BD45" s="57">
        <f t="shared" si="60"/>
        <v>9.8812999999999995</v>
      </c>
      <c r="BE45" s="57"/>
      <c r="BF45" s="35">
        <v>59791</v>
      </c>
      <c r="BG45" s="57">
        <f t="shared" si="61"/>
        <v>-0.45050000000000001</v>
      </c>
      <c r="BH45" s="57"/>
      <c r="BI45" s="35">
        <v>29791</v>
      </c>
      <c r="BJ45" s="57">
        <f t="shared" si="62"/>
        <v>-0.50170000000000003</v>
      </c>
      <c r="BK45" s="79"/>
      <c r="BL45" s="35">
        <v>69312.59</v>
      </c>
      <c r="BM45" s="57">
        <f t="shared" si="63"/>
        <v>1.3266</v>
      </c>
      <c r="BN45" s="79"/>
      <c r="BO45" s="35">
        <v>84111.53</v>
      </c>
      <c r="BP45" s="57">
        <f t="shared" si="64"/>
        <v>0.2135</v>
      </c>
    </row>
    <row r="46" spans="1:68" ht="15.75" customHeight="1" x14ac:dyDescent="0.2">
      <c r="A46" s="54">
        <v>512107</v>
      </c>
      <c r="B46" s="50" t="s">
        <v>49</v>
      </c>
      <c r="C46" s="56">
        <v>0</v>
      </c>
      <c r="D46" s="80">
        <v>0</v>
      </c>
      <c r="E46" s="57">
        <f t="shared" si="42"/>
        <v>0</v>
      </c>
      <c r="F46" s="51"/>
      <c r="G46" s="35">
        <v>0</v>
      </c>
      <c r="H46" s="57">
        <f t="shared" si="43"/>
        <v>0</v>
      </c>
      <c r="I46" s="30"/>
      <c r="J46" s="30">
        <v>0</v>
      </c>
      <c r="K46" s="57">
        <f t="shared" si="44"/>
        <v>0</v>
      </c>
      <c r="L46" s="35"/>
      <c r="M46" s="30">
        <v>0</v>
      </c>
      <c r="N46" s="57">
        <f t="shared" si="45"/>
        <v>0</v>
      </c>
      <c r="O46" s="77"/>
      <c r="P46" s="30">
        <v>0</v>
      </c>
      <c r="Q46" s="57">
        <f t="shared" si="46"/>
        <v>0</v>
      </c>
      <c r="R46" s="77"/>
      <c r="S46" s="30">
        <v>0</v>
      </c>
      <c r="T46" s="58">
        <f t="shared" si="47"/>
        <v>0</v>
      </c>
      <c r="U46" s="30">
        <v>0</v>
      </c>
      <c r="V46" s="57">
        <f t="shared" si="48"/>
        <v>0</v>
      </c>
      <c r="W46" s="77"/>
      <c r="X46" s="35">
        <v>0</v>
      </c>
      <c r="Y46" s="57">
        <f t="shared" si="49"/>
        <v>0</v>
      </c>
      <c r="Z46" s="78"/>
      <c r="AA46" s="30">
        <v>0</v>
      </c>
      <c r="AB46" s="57">
        <f t="shared" si="50"/>
        <v>0</v>
      </c>
      <c r="AC46" s="79"/>
      <c r="AD46" s="30">
        <v>0</v>
      </c>
      <c r="AE46" s="57">
        <f t="shared" si="51"/>
        <v>0</v>
      </c>
      <c r="AF46" s="79"/>
      <c r="AG46" s="30">
        <v>0</v>
      </c>
      <c r="AH46" s="57">
        <f t="shared" si="52"/>
        <v>0</v>
      </c>
      <c r="AI46" s="79"/>
      <c r="AJ46" s="30">
        <v>0</v>
      </c>
      <c r="AK46" s="58">
        <f t="shared" si="53"/>
        <v>0</v>
      </c>
      <c r="AL46" s="30">
        <v>0</v>
      </c>
      <c r="AM46" s="57">
        <f t="shared" si="54"/>
        <v>0</v>
      </c>
      <c r="AN46" s="57"/>
      <c r="AO46" s="35">
        <v>0</v>
      </c>
      <c r="AP46" s="57">
        <f t="shared" si="55"/>
        <v>0</v>
      </c>
      <c r="AQ46" s="57"/>
      <c r="AR46" s="30">
        <v>0</v>
      </c>
      <c r="AS46" s="57">
        <f t="shared" si="56"/>
        <v>0</v>
      </c>
      <c r="AT46" s="79"/>
      <c r="AU46" s="30">
        <v>0</v>
      </c>
      <c r="AV46" s="57">
        <f t="shared" si="57"/>
        <v>0</v>
      </c>
      <c r="AW46" s="79"/>
      <c r="AX46" s="30">
        <v>0</v>
      </c>
      <c r="AY46" s="57">
        <f t="shared" si="58"/>
        <v>0</v>
      </c>
      <c r="AZ46" s="79"/>
      <c r="BA46" s="30">
        <v>0</v>
      </c>
      <c r="BB46" s="58">
        <f t="shared" si="59"/>
        <v>0</v>
      </c>
      <c r="BC46" s="30">
        <v>378408.72</v>
      </c>
      <c r="BD46" s="60">
        <f>(IFERROR(ROUND((BC46-BA46)/BA46,4),0))+100%</f>
        <v>1</v>
      </c>
      <c r="BE46" s="57"/>
      <c r="BF46" s="35">
        <v>87780.12</v>
      </c>
      <c r="BG46" s="57">
        <f t="shared" si="61"/>
        <v>-0.76800000000000002</v>
      </c>
      <c r="BH46" s="57"/>
      <c r="BI46" s="35">
        <v>105601.15</v>
      </c>
      <c r="BJ46" s="57">
        <f t="shared" si="62"/>
        <v>0.20300000000000001</v>
      </c>
      <c r="BK46" s="79"/>
      <c r="BL46" s="35">
        <v>131858.96</v>
      </c>
      <c r="BM46" s="57">
        <f t="shared" si="63"/>
        <v>0.2487</v>
      </c>
      <c r="BN46" s="79"/>
      <c r="BO46" s="35">
        <v>98535.21</v>
      </c>
      <c r="BP46" s="57">
        <f t="shared" si="64"/>
        <v>-0.25269999999999998</v>
      </c>
    </row>
    <row r="47" spans="1:68" ht="15.75" customHeight="1" thickBot="1" x14ac:dyDescent="0.25">
      <c r="A47" s="64"/>
      <c r="B47" s="65" t="s">
        <v>50</v>
      </c>
      <c r="C47" s="82">
        <f>SUM(C40:C46)</f>
        <v>824050.99</v>
      </c>
      <c r="D47" s="82">
        <f>SUM(D40:D46)</f>
        <v>963355.17</v>
      </c>
      <c r="E47" s="57">
        <f t="shared" si="42"/>
        <v>0.16900000000000001</v>
      </c>
      <c r="F47" s="68"/>
      <c r="G47" s="38">
        <f>SUM(G40:G46)</f>
        <v>1090214.71</v>
      </c>
      <c r="H47" s="57">
        <f t="shared" si="43"/>
        <v>0.13170000000000001</v>
      </c>
      <c r="I47" s="38"/>
      <c r="J47" s="38">
        <f>SUM(J40:J46)</f>
        <v>1148549.32</v>
      </c>
      <c r="K47" s="57">
        <f t="shared" si="44"/>
        <v>5.3499999999999999E-2</v>
      </c>
      <c r="L47" s="38"/>
      <c r="M47" s="38">
        <f>SUM(M40:M46)</f>
        <v>1462970.74</v>
      </c>
      <c r="N47" s="57">
        <f t="shared" si="45"/>
        <v>0.27379999999999999</v>
      </c>
      <c r="O47" s="83"/>
      <c r="P47" s="38">
        <f>SUM(P40:P46)</f>
        <v>1284440.4100000001</v>
      </c>
      <c r="Q47" s="57">
        <f t="shared" si="46"/>
        <v>-0.122</v>
      </c>
      <c r="R47" s="83"/>
      <c r="S47" s="38">
        <f>SUM(S40:S46)</f>
        <v>1085370.47</v>
      </c>
      <c r="T47" s="58">
        <f t="shared" si="47"/>
        <v>-0.155</v>
      </c>
      <c r="U47" s="38">
        <f>SUM(U40:U46)</f>
        <v>983212.64</v>
      </c>
      <c r="V47" s="57">
        <f t="shared" si="48"/>
        <v>-9.4100000000000003E-2</v>
      </c>
      <c r="W47" s="83"/>
      <c r="X47" s="38">
        <f>SUM(X40:X46)</f>
        <v>936815.15</v>
      </c>
      <c r="Y47" s="57">
        <f t="shared" si="49"/>
        <v>-4.7199999999999999E-2</v>
      </c>
      <c r="Z47" s="84"/>
      <c r="AA47" s="38">
        <f>SUM(AA40:AA46)</f>
        <v>827432.46000000008</v>
      </c>
      <c r="AB47" s="57">
        <f t="shared" si="50"/>
        <v>-0.1168</v>
      </c>
      <c r="AC47" s="40"/>
      <c r="AD47" s="38">
        <f>SUM(AD40:AD46)</f>
        <v>1167126.0100000002</v>
      </c>
      <c r="AE47" s="57">
        <f t="shared" si="51"/>
        <v>0.41049999999999998</v>
      </c>
      <c r="AF47" s="40"/>
      <c r="AG47" s="38">
        <f>SUM(AG40:AG46)</f>
        <v>1462254.7599999998</v>
      </c>
      <c r="AH47" s="57">
        <f t="shared" si="52"/>
        <v>0.25290000000000001</v>
      </c>
      <c r="AI47" s="40"/>
      <c r="AJ47" s="38">
        <f>SUM(AJ40:AJ46)</f>
        <v>1214834.9300000002</v>
      </c>
      <c r="AK47" s="58">
        <f t="shared" si="53"/>
        <v>-0.16919999999999999</v>
      </c>
      <c r="AL47" s="38">
        <f>SUM(AL40:AL46)</f>
        <v>1048354.99</v>
      </c>
      <c r="AM47" s="57">
        <f t="shared" si="54"/>
        <v>-0.13700000000000001</v>
      </c>
      <c r="AN47" s="84"/>
      <c r="AO47" s="38">
        <f>SUM(AO40:AO46)</f>
        <v>1134537.1700000002</v>
      </c>
      <c r="AP47" s="57">
        <f t="shared" si="55"/>
        <v>8.2199999999999995E-2</v>
      </c>
      <c r="AQ47" s="84"/>
      <c r="AR47" s="38">
        <f>SUM(AR40:AR46)</f>
        <v>1256697.29</v>
      </c>
      <c r="AS47" s="57">
        <f t="shared" si="56"/>
        <v>0.1077</v>
      </c>
      <c r="AT47" s="40"/>
      <c r="AU47" s="38">
        <f>SUM(AU40:AU46)</f>
        <v>1647585.8199999998</v>
      </c>
      <c r="AV47" s="57">
        <f t="shared" si="57"/>
        <v>0.311</v>
      </c>
      <c r="AW47" s="40"/>
      <c r="AX47" s="38">
        <f>SUM(AX40:AX46)</f>
        <v>1875613</v>
      </c>
      <c r="AY47" s="57">
        <f t="shared" si="58"/>
        <v>0.1384</v>
      </c>
      <c r="AZ47" s="40"/>
      <c r="BA47" s="38">
        <f>SUM(BA40:BA46)</f>
        <v>1427309.46</v>
      </c>
      <c r="BB47" s="58">
        <f t="shared" si="59"/>
        <v>-0.23899999999999999</v>
      </c>
      <c r="BC47" s="38">
        <f>SUM(BC40:BC46)</f>
        <v>1668977.6199999999</v>
      </c>
      <c r="BD47" s="57">
        <f>(IFERROR(ROUND((BC47-BA47)/BA47,4),0))</f>
        <v>0.16930000000000001</v>
      </c>
      <c r="BE47" s="84"/>
      <c r="BF47" s="38">
        <f>SUM(BF40:BF46)</f>
        <v>1405219.3599999999</v>
      </c>
      <c r="BG47" s="57">
        <f t="shared" si="61"/>
        <v>-0.158</v>
      </c>
      <c r="BH47" s="84"/>
      <c r="BI47" s="38">
        <f>SUM(BI40:BI46)</f>
        <v>1629646.14</v>
      </c>
      <c r="BJ47" s="57">
        <f t="shared" si="62"/>
        <v>0.15970000000000001</v>
      </c>
      <c r="BK47" s="40"/>
      <c r="BL47" s="38">
        <f>SUM(BL40:BL46)</f>
        <v>1591192.1900000002</v>
      </c>
      <c r="BM47" s="57">
        <f t="shared" si="63"/>
        <v>-2.3599999999999999E-2</v>
      </c>
      <c r="BN47" s="40"/>
      <c r="BO47" s="38">
        <f>SUM(BO40:BO46)</f>
        <v>1635783.4</v>
      </c>
      <c r="BP47" s="57">
        <f t="shared" si="64"/>
        <v>2.8000000000000001E-2</v>
      </c>
    </row>
    <row r="48" spans="1:68" ht="15.75" customHeight="1" thickTop="1" x14ac:dyDescent="0.2">
      <c r="A48" s="19"/>
      <c r="U48" s="19"/>
      <c r="AL48" s="19"/>
      <c r="BC48" s="19"/>
    </row>
    <row r="49" spans="1:68" ht="15.75" hidden="1" customHeight="1" x14ac:dyDescent="0.2">
      <c r="A49" s="85"/>
      <c r="B49" s="2" t="s">
        <v>51</v>
      </c>
      <c r="U49" s="19"/>
      <c r="AC49" s="2"/>
      <c r="AF49" s="2"/>
      <c r="AI49" s="2"/>
      <c r="AL49" s="19"/>
      <c r="AT49" s="2"/>
      <c r="AU49" s="2"/>
      <c r="AV49" s="2"/>
      <c r="BC49" s="19"/>
      <c r="BK49" s="2"/>
      <c r="BL49" s="2"/>
      <c r="BM49" s="2"/>
    </row>
    <row r="50" spans="1:68" ht="15.75" customHeight="1" x14ac:dyDescent="0.2">
      <c r="A50" s="86" t="s">
        <v>52</v>
      </c>
      <c r="B50" s="87"/>
      <c r="C50" s="87"/>
      <c r="D50" s="87"/>
      <c r="F50" s="87"/>
      <c r="U50" s="19"/>
      <c r="AL50" s="19"/>
      <c r="BC50" s="19"/>
    </row>
    <row r="51" spans="1:68" ht="15.75" customHeight="1" x14ac:dyDescent="0.2">
      <c r="A51" s="54">
        <v>506153</v>
      </c>
      <c r="B51" s="51" t="s">
        <v>53</v>
      </c>
      <c r="C51" s="35">
        <v>0</v>
      </c>
      <c r="D51" s="56">
        <v>0</v>
      </c>
      <c r="E51" s="57">
        <f t="shared" ref="E51:E52" si="65">IFERROR(ROUND((D51-C51)/C51,4),0)</f>
        <v>0</v>
      </c>
      <c r="F51" s="51"/>
      <c r="G51" s="35">
        <v>0</v>
      </c>
      <c r="H51" s="57">
        <f t="shared" ref="H51:H52" si="66">IFERROR(ROUND((G51-D51)/D51,4),0)</f>
        <v>0</v>
      </c>
      <c r="I51" s="35"/>
      <c r="J51" s="35">
        <v>0</v>
      </c>
      <c r="K51" s="57">
        <f t="shared" ref="K51:K52" si="67">IFERROR(ROUND((J51-G51)/G51,4),0)</f>
        <v>0</v>
      </c>
      <c r="L51" s="35"/>
      <c r="M51" s="35">
        <v>0</v>
      </c>
      <c r="N51" s="57">
        <f t="shared" ref="N51:N52" si="68">IFERROR(ROUND((M51-L51)/L51,4),0)</f>
        <v>0</v>
      </c>
      <c r="O51" s="77"/>
      <c r="P51" s="35">
        <v>0</v>
      </c>
      <c r="Q51" s="57">
        <f t="shared" ref="Q51:Q52" si="69">IFERROR(ROUND((P51-O51)/O51,4),0)</f>
        <v>0</v>
      </c>
      <c r="R51" s="77"/>
      <c r="S51" s="35">
        <v>0</v>
      </c>
      <c r="T51" s="58">
        <f t="shared" ref="T51:T52" si="70">IFERROR(ROUND((S51-R51)/R51,4),0)</f>
        <v>0</v>
      </c>
      <c r="U51" s="35">
        <v>0</v>
      </c>
      <c r="V51" s="57">
        <f>IFERROR(ROUND((U51-#REF!)/#REF!,4),0)</f>
        <v>0</v>
      </c>
      <c r="W51" s="77"/>
      <c r="X51" s="35">
        <v>0</v>
      </c>
      <c r="Y51" s="57">
        <f t="shared" ref="Y51:Y52" si="71">IFERROR(ROUND((X51-W51)/W51,4),0)</f>
        <v>0</v>
      </c>
      <c r="Z51" s="78"/>
      <c r="AA51" s="35">
        <v>0</v>
      </c>
      <c r="AB51" s="57">
        <f t="shared" ref="AB51:AB52" si="72">IFERROR(ROUND((AA51-Z51)/Z51,4),0)</f>
        <v>0</v>
      </c>
      <c r="AC51" s="79"/>
      <c r="AD51" s="35">
        <v>0</v>
      </c>
      <c r="AE51" s="57">
        <f t="shared" ref="AE51:AE52" si="73">IFERROR(ROUND((AD51-AC51)/AC51,4),0)</f>
        <v>0</v>
      </c>
      <c r="AF51" s="79"/>
      <c r="AG51" s="35">
        <v>0</v>
      </c>
      <c r="AH51" s="57">
        <f t="shared" ref="AH51:AH52" si="74">IFERROR(ROUND((AG51-AF51)/AF51,4),0)</f>
        <v>0</v>
      </c>
      <c r="AI51" s="79"/>
      <c r="AJ51" s="35">
        <v>0</v>
      </c>
      <c r="AK51" s="58">
        <f t="shared" ref="AK51:AK52" si="75">IFERROR(ROUND((AJ51-AI51)/AI51,4),0)</f>
        <v>0</v>
      </c>
      <c r="AL51" s="35">
        <v>0</v>
      </c>
      <c r="AM51" s="57">
        <f>IFERROR(ROUND((AL51-#REF!)/#REF!,4),0)</f>
        <v>0</v>
      </c>
      <c r="AN51" s="57"/>
      <c r="AO51" s="35">
        <v>0</v>
      </c>
      <c r="AP51" s="57">
        <f t="shared" ref="AP51:AP52" si="76">IFERROR(ROUND((AO51-AN51)/AN51,4),0)</f>
        <v>0</v>
      </c>
      <c r="AQ51" s="57"/>
      <c r="AR51" s="35">
        <v>0</v>
      </c>
      <c r="AS51" s="57">
        <f t="shared" ref="AS51:AS52" si="77">IFERROR(ROUND((AR51-AQ51)/AQ51,4),0)</f>
        <v>0</v>
      </c>
      <c r="AT51" s="79"/>
      <c r="AU51" s="35">
        <v>0</v>
      </c>
      <c r="AV51" s="57">
        <f t="shared" ref="AV51:AV52" si="78">IFERROR(ROUND((AU51-AT51)/AT51,4),0)</f>
        <v>0</v>
      </c>
      <c r="AW51" s="79"/>
      <c r="AX51" s="35">
        <v>0</v>
      </c>
      <c r="AY51" s="57">
        <f t="shared" ref="AY51:AY52" si="79">IFERROR(ROUND((AX51-AW51)/AW51,4),0)</f>
        <v>0</v>
      </c>
      <c r="AZ51" s="79"/>
      <c r="BA51" s="35">
        <v>0</v>
      </c>
      <c r="BB51" s="58">
        <f t="shared" ref="BB51:BB52" si="80">IFERROR(ROUND((BA51-AZ51)/AZ51,4),0)</f>
        <v>0</v>
      </c>
      <c r="BC51" s="35">
        <v>0</v>
      </c>
      <c r="BD51" s="57">
        <f>IFERROR(ROUND((BC51-#REF!)/#REF!,4),0)</f>
        <v>0</v>
      </c>
      <c r="BE51" s="57"/>
      <c r="BF51" s="35">
        <v>0</v>
      </c>
      <c r="BG51" s="57">
        <f t="shared" ref="BG51:BG52" si="81">IFERROR(ROUND((BF51-BE51)/BE51,4),0)</f>
        <v>0</v>
      </c>
      <c r="BH51" s="57"/>
      <c r="BI51" s="35">
        <v>0</v>
      </c>
      <c r="BJ51" s="57">
        <f t="shared" ref="BJ51:BJ52" si="82">IFERROR(ROUND((BI51-BH51)/BH51,4),0)</f>
        <v>0</v>
      </c>
      <c r="BK51" s="79"/>
      <c r="BL51" s="35">
        <v>0</v>
      </c>
      <c r="BM51" s="57">
        <f t="shared" ref="BM51:BM52" si="83">IFERROR(ROUND((BL51-BK51)/BK51,4),0)</f>
        <v>0</v>
      </c>
      <c r="BN51" s="79"/>
      <c r="BO51" s="35">
        <v>0</v>
      </c>
      <c r="BP51" s="57">
        <f t="shared" ref="BP51:BP52" si="84">IFERROR(ROUND((BO51-BN51)/BN51,4),0)</f>
        <v>0</v>
      </c>
    </row>
    <row r="52" spans="1:68" ht="15.75" customHeight="1" thickBot="1" x14ac:dyDescent="0.25">
      <c r="A52" s="64"/>
      <c r="B52" s="68" t="s">
        <v>54</v>
      </c>
      <c r="C52" s="38">
        <v>0</v>
      </c>
      <c r="D52" s="82">
        <v>0</v>
      </c>
      <c r="E52" s="57">
        <f t="shared" si="65"/>
        <v>0</v>
      </c>
      <c r="F52" s="68"/>
      <c r="G52" s="38">
        <f>+G51</f>
        <v>0</v>
      </c>
      <c r="H52" s="57">
        <f t="shared" si="66"/>
        <v>0</v>
      </c>
      <c r="I52" s="38"/>
      <c r="J52" s="38">
        <f>+J51</f>
        <v>0</v>
      </c>
      <c r="K52" s="57">
        <f t="shared" si="67"/>
        <v>0</v>
      </c>
      <c r="L52" s="38"/>
      <c r="M52" s="38">
        <f>+M51</f>
        <v>0</v>
      </c>
      <c r="N52" s="57">
        <f t="shared" si="68"/>
        <v>0</v>
      </c>
      <c r="O52" s="83"/>
      <c r="P52" s="38">
        <f>+P51</f>
        <v>0</v>
      </c>
      <c r="Q52" s="57">
        <f t="shared" si="69"/>
        <v>0</v>
      </c>
      <c r="R52" s="83"/>
      <c r="S52" s="38">
        <f>+S51</f>
        <v>0</v>
      </c>
      <c r="T52" s="58">
        <f t="shared" si="70"/>
        <v>0</v>
      </c>
      <c r="U52" s="38">
        <f>+U51</f>
        <v>0</v>
      </c>
      <c r="V52" s="57">
        <f>IFERROR(ROUND((U52-#REF!)/#REF!,4),0)</f>
        <v>0</v>
      </c>
      <c r="W52" s="83"/>
      <c r="X52" s="38">
        <f>+X51</f>
        <v>0</v>
      </c>
      <c r="Y52" s="57">
        <f t="shared" si="71"/>
        <v>0</v>
      </c>
      <c r="Z52" s="84"/>
      <c r="AA52" s="38">
        <f>+AA51</f>
        <v>0</v>
      </c>
      <c r="AB52" s="57">
        <f t="shared" si="72"/>
        <v>0</v>
      </c>
      <c r="AC52" s="40"/>
      <c r="AD52" s="38">
        <f>+AD51</f>
        <v>0</v>
      </c>
      <c r="AE52" s="57">
        <f t="shared" si="73"/>
        <v>0</v>
      </c>
      <c r="AF52" s="40"/>
      <c r="AG52" s="38">
        <f>+AG51</f>
        <v>0</v>
      </c>
      <c r="AH52" s="57">
        <f t="shared" si="74"/>
        <v>0</v>
      </c>
      <c r="AI52" s="40"/>
      <c r="AJ52" s="38">
        <f>+AJ51</f>
        <v>0</v>
      </c>
      <c r="AK52" s="58">
        <f t="shared" si="75"/>
        <v>0</v>
      </c>
      <c r="AL52" s="38">
        <f>+AL51</f>
        <v>0</v>
      </c>
      <c r="AM52" s="57">
        <f>IFERROR(ROUND((AL52-#REF!)/#REF!,4),0)</f>
        <v>0</v>
      </c>
      <c r="AN52" s="84"/>
      <c r="AO52" s="38">
        <f>+AO51</f>
        <v>0</v>
      </c>
      <c r="AP52" s="57">
        <f t="shared" si="76"/>
        <v>0</v>
      </c>
      <c r="AQ52" s="84"/>
      <c r="AR52" s="38">
        <f>+AR51</f>
        <v>0</v>
      </c>
      <c r="AS52" s="57">
        <f t="shared" si="77"/>
        <v>0</v>
      </c>
      <c r="AT52" s="40"/>
      <c r="AU52" s="38">
        <f>+AU51</f>
        <v>0</v>
      </c>
      <c r="AV52" s="57">
        <f t="shared" si="78"/>
        <v>0</v>
      </c>
      <c r="AW52" s="40"/>
      <c r="AX52" s="38">
        <f>+AX51</f>
        <v>0</v>
      </c>
      <c r="AY52" s="57">
        <f t="shared" si="79"/>
        <v>0</v>
      </c>
      <c r="AZ52" s="40"/>
      <c r="BA52" s="38">
        <f>+BA51</f>
        <v>0</v>
      </c>
      <c r="BB52" s="58">
        <f t="shared" si="80"/>
        <v>0</v>
      </c>
      <c r="BC52" s="38">
        <f>+BC51</f>
        <v>0</v>
      </c>
      <c r="BD52" s="57">
        <f>IFERROR(ROUND((BC52-#REF!)/#REF!,4),0)</f>
        <v>0</v>
      </c>
      <c r="BE52" s="84"/>
      <c r="BF52" s="38">
        <f>+BF51</f>
        <v>0</v>
      </c>
      <c r="BG52" s="57">
        <f t="shared" si="81"/>
        <v>0</v>
      </c>
      <c r="BH52" s="84"/>
      <c r="BI52" s="38">
        <f>+BI51</f>
        <v>0</v>
      </c>
      <c r="BJ52" s="57">
        <f t="shared" si="82"/>
        <v>0</v>
      </c>
      <c r="BK52" s="40"/>
      <c r="BL52" s="38">
        <f>+BL51</f>
        <v>0</v>
      </c>
      <c r="BM52" s="57">
        <f t="shared" si="83"/>
        <v>0</v>
      </c>
      <c r="BN52" s="40"/>
      <c r="BO52" s="38">
        <f>+BO51</f>
        <v>0</v>
      </c>
      <c r="BP52" s="57">
        <f t="shared" si="84"/>
        <v>0</v>
      </c>
    </row>
    <row r="53" spans="1:68" ht="16.5" thickTop="1" x14ac:dyDescent="0.2"/>
  </sheetData>
  <protectedRanges>
    <protectedRange sqref="D40:D46" name="Range1_1_1"/>
  </protectedRanges>
  <conditionalFormatting sqref="AB11:AB12 AB16:AB28 Z47 AN33:AN36 AQ33:AQ36 BE33:BE36 BH33:BH36 BP33:BP35 BM33:BM35 BJ33:BJ35 BG33:BG35 BD33:BD35 BB33:BB35 AY33:AY35 AV33:AV35 AS33:AS35 AP33:AP35 AM33:AM35 K33:K37 N33:N37 V33:V37 AB33:AB37 AE33:AE37 AH33:AH37 AK33:AK37 Q33:Q37 T33:T37 Y33:Y37 E33:E37 H33:H37 AN40:AN44 AQ40:AQ44 BE40:BE44 BH40:BH44 K40:K47 Z33:Z44 N40:N47 V40:V47 AB40:AB47 Q40:Q47 T40:T47 Y40:Y47 AE40:AE47 AH40:AH47 AK40:AK47 E40:E47 H40:H47">
    <cfRule type="cellIs" dxfId="383" priority="384" operator="greaterThan">
      <formula>0.1</formula>
    </cfRule>
  </conditionalFormatting>
  <conditionalFormatting sqref="AB11:AB12 AB16:AB28 AN33:AN36 AQ33:AQ36 Z33:Z36 BE33:BE36 BH33:BH36 BP33:BP35 BM33:BM35 BJ33:BJ35 BG33:BG35 BD33:BD35 BB33:BB35 AY33:AY35 AV33:AV35 AS33:AS35 AP33:AP35 AM33:AM35 K33:K37 N33:N37 V33:V37 AB33:AB37 AE33:AE37 AH33:AH37 AK33:AK37 Q33:Q37 T33:T37 Y33:Y37 E33:E37 H33:H37 BE40:BE44 K40:K47 Z42:Z43 AN42:AN43 AQ42:AQ43 BH42:BH43 N40:N47 V40:V47 AB40:AB47 Q40:Q47 T40:T47 Y40:Y47 AE40:AE47 AH40:AH47 AK40:AK47 E40:E47 H40:H47">
    <cfRule type="cellIs" dxfId="382" priority="383" operator="lessThan">
      <formula>-0.1</formula>
    </cfRule>
  </conditionalFormatting>
  <conditionalFormatting sqref="AE11:AE12 AE16:AE28">
    <cfRule type="cellIs" dxfId="381" priority="382" operator="greaterThan">
      <formula>0.1</formula>
    </cfRule>
  </conditionalFormatting>
  <conditionalFormatting sqref="AE11:AE12 AE16:AE28">
    <cfRule type="cellIs" dxfId="380" priority="381" operator="lessThan">
      <formula>-0.1</formula>
    </cfRule>
  </conditionalFormatting>
  <conditionalFormatting sqref="AH11:AH12 AH16:AH28">
    <cfRule type="cellIs" dxfId="379" priority="380" operator="greaterThan">
      <formula>0.1</formula>
    </cfRule>
  </conditionalFormatting>
  <conditionalFormatting sqref="AH11:AH12 AH16:AH28">
    <cfRule type="cellIs" dxfId="378" priority="379" operator="lessThan">
      <formula>-0.1</formula>
    </cfRule>
  </conditionalFormatting>
  <conditionalFormatting sqref="BD11:BE12 BD16:BE28">
    <cfRule type="cellIs" dxfId="377" priority="354" operator="greaterThan">
      <formula>0.1</formula>
    </cfRule>
  </conditionalFormatting>
  <conditionalFormatting sqref="AN40 AQ40">
    <cfRule type="cellIs" dxfId="376" priority="362" operator="lessThan">
      <formula>-0.1</formula>
    </cfRule>
  </conditionalFormatting>
  <conditionalFormatting sqref="AK11:AK12 AK16:AK28">
    <cfRule type="cellIs" dxfId="375" priority="378" operator="greaterThan">
      <formula>0.1</formula>
    </cfRule>
  </conditionalFormatting>
  <conditionalFormatting sqref="AK11:AK12 AK16:AK28">
    <cfRule type="cellIs" dxfId="374" priority="377" operator="lessThan">
      <formula>-0.1</formula>
    </cfRule>
  </conditionalFormatting>
  <conditionalFormatting sqref="AY11:AY12 AY16:AY28">
    <cfRule type="cellIs" dxfId="373" priority="358" operator="greaterThan">
      <formula>0.1</formula>
    </cfRule>
  </conditionalFormatting>
  <conditionalFormatting sqref="AM11:AN12 AM16:AN28 AQ16:AQ28 AQ11:AQ12">
    <cfRule type="cellIs" dxfId="372" priority="376" operator="greaterThan">
      <formula>0.1</formula>
    </cfRule>
  </conditionalFormatting>
  <conditionalFormatting sqref="AM11:AN12 AM16:AN28 AQ16:AQ28 AQ11:AQ12">
    <cfRule type="cellIs" dxfId="371" priority="375" operator="lessThan">
      <formula>-0.1</formula>
    </cfRule>
  </conditionalFormatting>
  <conditionalFormatting sqref="T11:T12 T16:T28">
    <cfRule type="cellIs" dxfId="370" priority="367" operator="greaterThan">
      <formula>0.1</formula>
    </cfRule>
  </conditionalFormatting>
  <conditionalFormatting sqref="T11:T12 T16:T28">
    <cfRule type="cellIs" dxfId="369" priority="366" operator="lessThan">
      <formula>-0.1</formula>
    </cfRule>
  </conditionalFormatting>
  <conditionalFormatting sqref="AN47 AQ47">
    <cfRule type="cellIs" dxfId="368" priority="374" operator="greaterThan">
      <formula>0.1</formula>
    </cfRule>
  </conditionalFormatting>
  <conditionalFormatting sqref="AN47 AQ47">
    <cfRule type="cellIs" dxfId="367" priority="373" operator="lessThan">
      <formula>-0.1</formula>
    </cfRule>
  </conditionalFormatting>
  <conditionalFormatting sqref="Y11:Z12 Y16:Z28">
    <cfRule type="cellIs" dxfId="366" priority="372" operator="greaterThan">
      <formula>0.1</formula>
    </cfRule>
  </conditionalFormatting>
  <conditionalFormatting sqref="Y11:Z12 Y16:Z28">
    <cfRule type="cellIs" dxfId="365" priority="371" operator="lessThan">
      <formula>-0.1</formula>
    </cfRule>
  </conditionalFormatting>
  <conditionalFormatting sqref="V11:V12 V16:V28">
    <cfRule type="cellIs" dxfId="364" priority="369" operator="greaterThan">
      <formula>0.1</formula>
    </cfRule>
  </conditionalFormatting>
  <conditionalFormatting sqref="Z47">
    <cfRule type="cellIs" dxfId="363" priority="370" operator="lessThan">
      <formula>-0.1</formula>
    </cfRule>
  </conditionalFormatting>
  <conditionalFormatting sqref="V11:V12 V16:V28">
    <cfRule type="cellIs" dxfId="362" priority="368" operator="lessThan">
      <formula>-0.1</formula>
    </cfRule>
  </conditionalFormatting>
  <conditionalFormatting sqref="Q11:Q12 Q16:Q28">
    <cfRule type="cellIs" dxfId="361" priority="365" operator="greaterThan">
      <formula>0.1</formula>
    </cfRule>
  </conditionalFormatting>
  <conditionalFormatting sqref="Q11:Q12 Q16:Q28">
    <cfRule type="cellIs" dxfId="360" priority="364" operator="lessThan">
      <formula>-0.1</formula>
    </cfRule>
  </conditionalFormatting>
  <conditionalFormatting sqref="BE47">
    <cfRule type="cellIs" dxfId="359" priority="352" operator="greaterThan">
      <formula>0.1</formula>
    </cfRule>
  </conditionalFormatting>
  <conditionalFormatting sqref="BG11:BG12 BG16:BG28">
    <cfRule type="cellIs" dxfId="358" priority="332" operator="lessThan">
      <formula>-0.1</formula>
    </cfRule>
  </conditionalFormatting>
  <conditionalFormatting sqref="BG11:BG12 BG16:BG28">
    <cfRule type="cellIs" dxfId="357" priority="333" operator="greaterThan">
      <formula>0.1</formula>
    </cfRule>
  </conditionalFormatting>
  <conditionalFormatting sqref="BE47">
    <cfRule type="cellIs" dxfId="356" priority="351" operator="lessThan">
      <formula>-0.1</formula>
    </cfRule>
  </conditionalFormatting>
  <conditionalFormatting sqref="BH44">
    <cfRule type="cellIs" dxfId="355" priority="340" operator="lessThan">
      <formula>-0.1</formula>
    </cfRule>
  </conditionalFormatting>
  <conditionalFormatting sqref="AN41 AQ41">
    <cfRule type="cellIs" dxfId="354" priority="363" operator="lessThan">
      <formula>-0.1</formula>
    </cfRule>
  </conditionalFormatting>
  <conditionalFormatting sqref="AY11:AY12 AY16:AY28">
    <cfRule type="cellIs" dxfId="353" priority="357" operator="lessThan">
      <formula>-0.1</formula>
    </cfRule>
  </conditionalFormatting>
  <conditionalFormatting sqref="BD11:BE12 BD16:BE28">
    <cfRule type="cellIs" dxfId="352" priority="353" operator="lessThan">
      <formula>-0.1</formula>
    </cfRule>
  </conditionalFormatting>
  <conditionalFormatting sqref="AN44 AQ44">
    <cfRule type="cellIs" dxfId="351" priority="361" operator="lessThan">
      <formula>-0.1</formula>
    </cfRule>
  </conditionalFormatting>
  <conditionalFormatting sqref="AV11:AV12 AV16:AV28">
    <cfRule type="cellIs" dxfId="350" priority="360" operator="greaterThan">
      <formula>0.1</formula>
    </cfRule>
  </conditionalFormatting>
  <conditionalFormatting sqref="AV11:AV12 AV16:AV28">
    <cfRule type="cellIs" dxfId="349" priority="359" operator="lessThan">
      <formula>-0.1</formula>
    </cfRule>
  </conditionalFormatting>
  <conditionalFormatting sqref="BB11:BB12 BB16:BB28">
    <cfRule type="cellIs" dxfId="348" priority="356" operator="greaterThan">
      <formula>0.1</formula>
    </cfRule>
  </conditionalFormatting>
  <conditionalFormatting sqref="BB11:BB12 BB16:BB28">
    <cfRule type="cellIs" dxfId="347" priority="355" operator="lessThan">
      <formula>-0.1</formula>
    </cfRule>
  </conditionalFormatting>
  <conditionalFormatting sqref="BJ11:BJ12 BJ16:BJ28">
    <cfRule type="cellIs" dxfId="346" priority="334" operator="lessThan">
      <formula>-0.1</formula>
    </cfRule>
  </conditionalFormatting>
  <conditionalFormatting sqref="AS11:AS12 AS16:AS28">
    <cfRule type="cellIs" dxfId="345" priority="350" operator="greaterThan">
      <formula>0.1</formula>
    </cfRule>
  </conditionalFormatting>
  <conditionalFormatting sqref="AS11:AS12 AS16:AS28">
    <cfRule type="cellIs" dxfId="344" priority="349" operator="lessThan">
      <formula>-0.1</formula>
    </cfRule>
  </conditionalFormatting>
  <conditionalFormatting sqref="AP11:AP12 AP16:AP28">
    <cfRule type="cellIs" dxfId="343" priority="348" operator="greaterThan">
      <formula>0.1</formula>
    </cfRule>
  </conditionalFormatting>
  <conditionalFormatting sqref="AP11:AP12 AP16:AP28">
    <cfRule type="cellIs" dxfId="342" priority="347" operator="lessThan">
      <formula>-0.1</formula>
    </cfRule>
  </conditionalFormatting>
  <conditionalFormatting sqref="BH16:BH28 BH11:BH12">
    <cfRule type="cellIs" dxfId="341" priority="346" operator="greaterThan">
      <formula>0.1</formula>
    </cfRule>
  </conditionalFormatting>
  <conditionalFormatting sqref="BH16:BH28 BH11:BH12">
    <cfRule type="cellIs" dxfId="340" priority="345" operator="lessThan">
      <formula>-0.1</formula>
    </cfRule>
  </conditionalFormatting>
  <conditionalFormatting sqref="BH47">
    <cfRule type="cellIs" dxfId="339" priority="344" operator="greaterThan">
      <formula>0.1</formula>
    </cfRule>
  </conditionalFormatting>
  <conditionalFormatting sqref="BH47">
    <cfRule type="cellIs" dxfId="338" priority="343" operator="lessThan">
      <formula>-0.1</formula>
    </cfRule>
  </conditionalFormatting>
  <conditionalFormatting sqref="BJ11:BJ12 BJ16:BJ28">
    <cfRule type="cellIs" dxfId="337" priority="335" operator="greaterThan">
      <formula>0.1</formula>
    </cfRule>
  </conditionalFormatting>
  <conditionalFormatting sqref="BH41">
    <cfRule type="cellIs" dxfId="336" priority="342" operator="lessThan">
      <formula>-0.1</formula>
    </cfRule>
  </conditionalFormatting>
  <conditionalFormatting sqref="BH40">
    <cfRule type="cellIs" dxfId="335" priority="341" operator="lessThan">
      <formula>-0.1</formula>
    </cfRule>
  </conditionalFormatting>
  <conditionalFormatting sqref="BM11:BM12 BM16:BM28">
    <cfRule type="cellIs" dxfId="334" priority="339" operator="greaterThan">
      <formula>0.1</formula>
    </cfRule>
  </conditionalFormatting>
  <conditionalFormatting sqref="BM11:BM12 BM16:BM28">
    <cfRule type="cellIs" dxfId="333" priority="338" operator="lessThan">
      <formula>-0.1</formula>
    </cfRule>
  </conditionalFormatting>
  <conditionalFormatting sqref="BP11:BP12 BP16:BP28">
    <cfRule type="cellIs" dxfId="332" priority="337" operator="greaterThan">
      <formula>0.1</formula>
    </cfRule>
  </conditionalFormatting>
  <conditionalFormatting sqref="BP11:BP12 BP16:BP28">
    <cfRule type="cellIs" dxfId="331" priority="336" operator="lessThan">
      <formula>-0.1</formula>
    </cfRule>
  </conditionalFormatting>
  <conditionalFormatting sqref="K11:K12 K16:K28">
    <cfRule type="cellIs" dxfId="330" priority="331" operator="greaterThan">
      <formula>0.1</formula>
    </cfRule>
  </conditionalFormatting>
  <conditionalFormatting sqref="K11:K12 K16:K28">
    <cfRule type="cellIs" dxfId="329" priority="330" operator="lessThan">
      <formula>-0.1</formula>
    </cfRule>
  </conditionalFormatting>
  <conditionalFormatting sqref="BP44">
    <cfRule type="cellIs" dxfId="328" priority="329" operator="greaterThan">
      <formula>0.1</formula>
    </cfRule>
  </conditionalFormatting>
  <conditionalFormatting sqref="BP44">
    <cfRule type="cellIs" dxfId="327" priority="328" operator="lessThan">
      <formula>-0.1</formula>
    </cfRule>
  </conditionalFormatting>
  <conditionalFormatting sqref="BP43">
    <cfRule type="cellIs" dxfId="326" priority="327" operator="greaterThan">
      <formula>0.1</formula>
    </cfRule>
  </conditionalFormatting>
  <conditionalFormatting sqref="BP43">
    <cfRule type="cellIs" dxfId="325" priority="326" operator="lessThan">
      <formula>-0.1</formula>
    </cfRule>
  </conditionalFormatting>
  <conditionalFormatting sqref="BP42">
    <cfRule type="cellIs" dxfId="324" priority="325" operator="greaterThan">
      <formula>0.1</formula>
    </cfRule>
  </conditionalFormatting>
  <conditionalFormatting sqref="BP42">
    <cfRule type="cellIs" dxfId="323" priority="324" operator="lessThan">
      <formula>-0.1</formula>
    </cfRule>
  </conditionalFormatting>
  <conditionalFormatting sqref="BP41">
    <cfRule type="cellIs" dxfId="322" priority="323" operator="greaterThan">
      <formula>0.1</formula>
    </cfRule>
  </conditionalFormatting>
  <conditionalFormatting sqref="BP41">
    <cfRule type="cellIs" dxfId="321" priority="322" operator="lessThan">
      <formula>-0.1</formula>
    </cfRule>
  </conditionalFormatting>
  <conditionalFormatting sqref="BP40">
    <cfRule type="cellIs" dxfId="320" priority="321" operator="greaterThan">
      <formula>0.1</formula>
    </cfRule>
  </conditionalFormatting>
  <conditionalFormatting sqref="BP40">
    <cfRule type="cellIs" dxfId="319" priority="320" operator="lessThan">
      <formula>-0.1</formula>
    </cfRule>
  </conditionalFormatting>
  <conditionalFormatting sqref="BP36">
    <cfRule type="cellIs" dxfId="318" priority="319" operator="greaterThan">
      <formula>0.1</formula>
    </cfRule>
  </conditionalFormatting>
  <conditionalFormatting sqref="BP36">
    <cfRule type="cellIs" dxfId="317" priority="318" operator="lessThan">
      <formula>-0.1</formula>
    </cfRule>
  </conditionalFormatting>
  <conditionalFormatting sqref="BP47">
    <cfRule type="cellIs" dxfId="316" priority="317" operator="greaterThan">
      <formula>0.1</formula>
    </cfRule>
  </conditionalFormatting>
  <conditionalFormatting sqref="BP47">
    <cfRule type="cellIs" dxfId="315" priority="316" operator="lessThan">
      <formula>-0.1</formula>
    </cfRule>
  </conditionalFormatting>
  <conditionalFormatting sqref="BP37">
    <cfRule type="cellIs" dxfId="314" priority="315" operator="greaterThan">
      <formula>0.1</formula>
    </cfRule>
  </conditionalFormatting>
  <conditionalFormatting sqref="BP37">
    <cfRule type="cellIs" dxfId="313" priority="314" operator="lessThan">
      <formula>-0.1</formula>
    </cfRule>
  </conditionalFormatting>
  <conditionalFormatting sqref="BM44">
    <cfRule type="cellIs" dxfId="312" priority="313" operator="greaterThan">
      <formula>0.1</formula>
    </cfRule>
  </conditionalFormatting>
  <conditionalFormatting sqref="BM44">
    <cfRule type="cellIs" dxfId="311" priority="312" operator="lessThan">
      <formula>-0.1</formula>
    </cfRule>
  </conditionalFormatting>
  <conditionalFormatting sqref="BM43">
    <cfRule type="cellIs" dxfId="310" priority="311" operator="greaterThan">
      <formula>0.1</formula>
    </cfRule>
  </conditionalFormatting>
  <conditionalFormatting sqref="BM43">
    <cfRule type="cellIs" dxfId="309" priority="310" operator="lessThan">
      <formula>-0.1</formula>
    </cfRule>
  </conditionalFormatting>
  <conditionalFormatting sqref="BM42">
    <cfRule type="cellIs" dxfId="308" priority="309" operator="greaterThan">
      <formula>0.1</formula>
    </cfRule>
  </conditionalFormatting>
  <conditionalFormatting sqref="BM42">
    <cfRule type="cellIs" dxfId="307" priority="308" operator="lessThan">
      <formula>-0.1</formula>
    </cfRule>
  </conditionalFormatting>
  <conditionalFormatting sqref="BM41">
    <cfRule type="cellIs" dxfId="306" priority="307" operator="greaterThan">
      <formula>0.1</formula>
    </cfRule>
  </conditionalFormatting>
  <conditionalFormatting sqref="BM41">
    <cfRule type="cellIs" dxfId="305" priority="306" operator="lessThan">
      <formula>-0.1</formula>
    </cfRule>
  </conditionalFormatting>
  <conditionalFormatting sqref="BM40">
    <cfRule type="cellIs" dxfId="304" priority="305" operator="greaterThan">
      <formula>0.1</formula>
    </cfRule>
  </conditionalFormatting>
  <conditionalFormatting sqref="BM40">
    <cfRule type="cellIs" dxfId="303" priority="304" operator="lessThan">
      <formula>-0.1</formula>
    </cfRule>
  </conditionalFormatting>
  <conditionalFormatting sqref="BM36">
    <cfRule type="cellIs" dxfId="302" priority="303" operator="greaterThan">
      <formula>0.1</formula>
    </cfRule>
  </conditionalFormatting>
  <conditionalFormatting sqref="BM36">
    <cfRule type="cellIs" dxfId="301" priority="302" operator="lessThan">
      <formula>-0.1</formula>
    </cfRule>
  </conditionalFormatting>
  <conditionalFormatting sqref="BM47">
    <cfRule type="cellIs" dxfId="300" priority="301" operator="greaterThan">
      <formula>0.1</formula>
    </cfRule>
  </conditionalFormatting>
  <conditionalFormatting sqref="BM47">
    <cfRule type="cellIs" dxfId="299" priority="300" operator="lessThan">
      <formula>-0.1</formula>
    </cfRule>
  </conditionalFormatting>
  <conditionalFormatting sqref="BM37">
    <cfRule type="cellIs" dxfId="298" priority="299" operator="greaterThan">
      <formula>0.1</formula>
    </cfRule>
  </conditionalFormatting>
  <conditionalFormatting sqref="BM37">
    <cfRule type="cellIs" dxfId="297" priority="298" operator="lessThan">
      <formula>-0.1</formula>
    </cfRule>
  </conditionalFormatting>
  <conditionalFormatting sqref="BJ44">
    <cfRule type="cellIs" dxfId="296" priority="297" operator="greaterThan">
      <formula>0.1</formula>
    </cfRule>
  </conditionalFormatting>
  <conditionalFormatting sqref="BJ44">
    <cfRule type="cellIs" dxfId="295" priority="296" operator="lessThan">
      <formula>-0.1</formula>
    </cfRule>
  </conditionalFormatting>
  <conditionalFormatting sqref="BJ43">
    <cfRule type="cellIs" dxfId="294" priority="295" operator="greaterThan">
      <formula>0.1</formula>
    </cfRule>
  </conditionalFormatting>
  <conditionalFormatting sqref="BJ43">
    <cfRule type="cellIs" dxfId="293" priority="294" operator="lessThan">
      <formula>-0.1</formula>
    </cfRule>
  </conditionalFormatting>
  <conditionalFormatting sqref="BJ42">
    <cfRule type="cellIs" dxfId="292" priority="293" operator="greaterThan">
      <formula>0.1</formula>
    </cfRule>
  </conditionalFormatting>
  <conditionalFormatting sqref="BJ42">
    <cfRule type="cellIs" dxfId="291" priority="292" operator="lessThan">
      <formula>-0.1</formula>
    </cfRule>
  </conditionalFormatting>
  <conditionalFormatting sqref="BJ41">
    <cfRule type="cellIs" dxfId="290" priority="291" operator="greaterThan">
      <formula>0.1</formula>
    </cfRule>
  </conditionalFormatting>
  <conditionalFormatting sqref="BJ41">
    <cfRule type="cellIs" dxfId="289" priority="290" operator="lessThan">
      <formula>-0.1</formula>
    </cfRule>
  </conditionalFormatting>
  <conditionalFormatting sqref="BJ40">
    <cfRule type="cellIs" dxfId="288" priority="289" operator="greaterThan">
      <formula>0.1</formula>
    </cfRule>
  </conditionalFormatting>
  <conditionalFormatting sqref="BJ40">
    <cfRule type="cellIs" dxfId="287" priority="288" operator="lessThan">
      <formula>-0.1</formula>
    </cfRule>
  </conditionalFormatting>
  <conditionalFormatting sqref="BJ36">
    <cfRule type="cellIs" dxfId="286" priority="287" operator="greaterThan">
      <formula>0.1</formula>
    </cfRule>
  </conditionalFormatting>
  <conditionalFormatting sqref="BJ36">
    <cfRule type="cellIs" dxfId="285" priority="286" operator="lessThan">
      <formula>-0.1</formula>
    </cfRule>
  </conditionalFormatting>
  <conditionalFormatting sqref="BJ47">
    <cfRule type="cellIs" dxfId="284" priority="285" operator="greaterThan">
      <formula>0.1</formula>
    </cfRule>
  </conditionalFormatting>
  <conditionalFormatting sqref="BJ47">
    <cfRule type="cellIs" dxfId="283" priority="284" operator="lessThan">
      <formula>-0.1</formula>
    </cfRule>
  </conditionalFormatting>
  <conditionalFormatting sqref="BJ37">
    <cfRule type="cellIs" dxfId="282" priority="283" operator="greaterThan">
      <formula>0.1</formula>
    </cfRule>
  </conditionalFormatting>
  <conditionalFormatting sqref="BJ37">
    <cfRule type="cellIs" dxfId="281" priority="282" operator="lessThan">
      <formula>-0.1</formula>
    </cfRule>
  </conditionalFormatting>
  <conditionalFormatting sqref="BG44">
    <cfRule type="cellIs" dxfId="280" priority="281" operator="greaterThan">
      <formula>0.1</formula>
    </cfRule>
  </conditionalFormatting>
  <conditionalFormatting sqref="BG44">
    <cfRule type="cellIs" dxfId="279" priority="280" operator="lessThan">
      <formula>-0.1</formula>
    </cfRule>
  </conditionalFormatting>
  <conditionalFormatting sqref="BG43">
    <cfRule type="cellIs" dxfId="278" priority="279" operator="greaterThan">
      <formula>0.1</formula>
    </cfRule>
  </conditionalFormatting>
  <conditionalFormatting sqref="BG43">
    <cfRule type="cellIs" dxfId="277" priority="278" operator="lessThan">
      <formula>-0.1</formula>
    </cfRule>
  </conditionalFormatting>
  <conditionalFormatting sqref="BG42">
    <cfRule type="cellIs" dxfId="276" priority="277" operator="greaterThan">
      <formula>0.1</formula>
    </cfRule>
  </conditionalFormatting>
  <conditionalFormatting sqref="BG42">
    <cfRule type="cellIs" dxfId="275" priority="276" operator="lessThan">
      <formula>-0.1</formula>
    </cfRule>
  </conditionalFormatting>
  <conditionalFormatting sqref="BG41">
    <cfRule type="cellIs" dxfId="274" priority="275" operator="greaterThan">
      <formula>0.1</formula>
    </cfRule>
  </conditionalFormatting>
  <conditionalFormatting sqref="BG41">
    <cfRule type="cellIs" dxfId="273" priority="274" operator="lessThan">
      <formula>-0.1</formula>
    </cfRule>
  </conditionalFormatting>
  <conditionalFormatting sqref="BG40">
    <cfRule type="cellIs" dxfId="272" priority="273" operator="greaterThan">
      <formula>0.1</formula>
    </cfRule>
  </conditionalFormatting>
  <conditionalFormatting sqref="BG40">
    <cfRule type="cellIs" dxfId="271" priority="272" operator="lessThan">
      <formula>-0.1</formula>
    </cfRule>
  </conditionalFormatting>
  <conditionalFormatting sqref="BG36">
    <cfRule type="cellIs" dxfId="270" priority="271" operator="greaterThan">
      <formula>0.1</formula>
    </cfRule>
  </conditionalFormatting>
  <conditionalFormatting sqref="BG36">
    <cfRule type="cellIs" dxfId="269" priority="270" operator="lessThan">
      <formula>-0.1</formula>
    </cfRule>
  </conditionalFormatting>
  <conditionalFormatting sqref="BG47">
    <cfRule type="cellIs" dxfId="268" priority="269" operator="greaterThan">
      <formula>0.1</formula>
    </cfRule>
  </conditionalFormatting>
  <conditionalFormatting sqref="BG47">
    <cfRule type="cellIs" dxfId="267" priority="268" operator="lessThan">
      <formula>-0.1</formula>
    </cfRule>
  </conditionalFormatting>
  <conditionalFormatting sqref="BG37">
    <cfRule type="cellIs" dxfId="266" priority="267" operator="greaterThan">
      <formula>0.1</formula>
    </cfRule>
  </conditionalFormatting>
  <conditionalFormatting sqref="BG37">
    <cfRule type="cellIs" dxfId="265" priority="266" operator="lessThan">
      <formula>-0.1</formula>
    </cfRule>
  </conditionalFormatting>
  <conditionalFormatting sqref="BD44">
    <cfRule type="cellIs" dxfId="264" priority="265" operator="greaterThan">
      <formula>0.1</formula>
    </cfRule>
  </conditionalFormatting>
  <conditionalFormatting sqref="BD44">
    <cfRule type="cellIs" dxfId="263" priority="264" operator="lessThan">
      <formula>-0.1</formula>
    </cfRule>
  </conditionalFormatting>
  <conditionalFormatting sqref="BD43">
    <cfRule type="cellIs" dxfId="262" priority="263" operator="greaterThan">
      <formula>0.1</formula>
    </cfRule>
  </conditionalFormatting>
  <conditionalFormatting sqref="BD43">
    <cfRule type="cellIs" dxfId="261" priority="262" operator="lessThan">
      <formula>-0.1</formula>
    </cfRule>
  </conditionalFormatting>
  <conditionalFormatting sqref="BD42">
    <cfRule type="cellIs" dxfId="260" priority="261" operator="greaterThan">
      <formula>0.1</formula>
    </cfRule>
  </conditionalFormatting>
  <conditionalFormatting sqref="BD42">
    <cfRule type="cellIs" dxfId="259" priority="260" operator="lessThan">
      <formula>-0.1</formula>
    </cfRule>
  </conditionalFormatting>
  <conditionalFormatting sqref="BD41">
    <cfRule type="cellIs" dxfId="258" priority="259" operator="greaterThan">
      <formula>0.1</formula>
    </cfRule>
  </conditionalFormatting>
  <conditionalFormatting sqref="BD41">
    <cfRule type="cellIs" dxfId="257" priority="258" operator="lessThan">
      <formula>-0.1</formula>
    </cfRule>
  </conditionalFormatting>
  <conditionalFormatting sqref="BD40">
    <cfRule type="cellIs" dxfId="256" priority="257" operator="greaterThan">
      <formula>0.1</formula>
    </cfRule>
  </conditionalFormatting>
  <conditionalFormatting sqref="BD40">
    <cfRule type="cellIs" dxfId="255" priority="256" operator="lessThan">
      <formula>-0.1</formula>
    </cfRule>
  </conditionalFormatting>
  <conditionalFormatting sqref="BD36">
    <cfRule type="cellIs" dxfId="254" priority="255" operator="greaterThan">
      <formula>0.1</formula>
    </cfRule>
  </conditionalFormatting>
  <conditionalFormatting sqref="BD36">
    <cfRule type="cellIs" dxfId="253" priority="254" operator="lessThan">
      <formula>-0.1</formula>
    </cfRule>
  </conditionalFormatting>
  <conditionalFormatting sqref="BD47">
    <cfRule type="cellIs" dxfId="252" priority="253" operator="greaterThan">
      <formula>0.1</formula>
    </cfRule>
  </conditionalFormatting>
  <conditionalFormatting sqref="BD47">
    <cfRule type="cellIs" dxfId="251" priority="252" operator="lessThan">
      <formula>-0.1</formula>
    </cfRule>
  </conditionalFormatting>
  <conditionalFormatting sqref="BD37">
    <cfRule type="cellIs" dxfId="250" priority="251" operator="greaterThan">
      <formula>0.1</formula>
    </cfRule>
  </conditionalFormatting>
  <conditionalFormatting sqref="BD37">
    <cfRule type="cellIs" dxfId="249" priority="250" operator="lessThan">
      <formula>-0.1</formula>
    </cfRule>
  </conditionalFormatting>
  <conditionalFormatting sqref="BB44">
    <cfRule type="cellIs" dxfId="248" priority="249" operator="greaterThan">
      <formula>0.1</formula>
    </cfRule>
  </conditionalFormatting>
  <conditionalFormatting sqref="BB44">
    <cfRule type="cellIs" dxfId="247" priority="248" operator="lessThan">
      <formula>-0.1</formula>
    </cfRule>
  </conditionalFormatting>
  <conditionalFormatting sqref="BB43">
    <cfRule type="cellIs" dxfId="246" priority="247" operator="greaterThan">
      <formula>0.1</formula>
    </cfRule>
  </conditionalFormatting>
  <conditionalFormatting sqref="BB43">
    <cfRule type="cellIs" dxfId="245" priority="246" operator="lessThan">
      <formula>-0.1</formula>
    </cfRule>
  </conditionalFormatting>
  <conditionalFormatting sqref="BB42">
    <cfRule type="cellIs" dxfId="244" priority="245" operator="greaterThan">
      <formula>0.1</formula>
    </cfRule>
  </conditionalFormatting>
  <conditionalFormatting sqref="BB42">
    <cfRule type="cellIs" dxfId="243" priority="244" operator="lessThan">
      <formula>-0.1</formula>
    </cfRule>
  </conditionalFormatting>
  <conditionalFormatting sqref="BB41">
    <cfRule type="cellIs" dxfId="242" priority="243" operator="greaterThan">
      <formula>0.1</formula>
    </cfRule>
  </conditionalFormatting>
  <conditionalFormatting sqref="BB41">
    <cfRule type="cellIs" dxfId="241" priority="242" operator="lessThan">
      <formula>-0.1</formula>
    </cfRule>
  </conditionalFormatting>
  <conditionalFormatting sqref="BB40">
    <cfRule type="cellIs" dxfId="240" priority="241" operator="greaterThan">
      <formula>0.1</formula>
    </cfRule>
  </conditionalFormatting>
  <conditionalFormatting sqref="BB40">
    <cfRule type="cellIs" dxfId="239" priority="240" operator="lessThan">
      <formula>-0.1</formula>
    </cfRule>
  </conditionalFormatting>
  <conditionalFormatting sqref="BB36">
    <cfRule type="cellIs" dxfId="238" priority="239" operator="greaterThan">
      <formula>0.1</formula>
    </cfRule>
  </conditionalFormatting>
  <conditionalFormatting sqref="BB36">
    <cfRule type="cellIs" dxfId="237" priority="238" operator="lessThan">
      <formula>-0.1</formula>
    </cfRule>
  </conditionalFormatting>
  <conditionalFormatting sqref="BB47">
    <cfRule type="cellIs" dxfId="236" priority="237" operator="greaterThan">
      <formula>0.1</formula>
    </cfRule>
  </conditionalFormatting>
  <conditionalFormatting sqref="BB47">
    <cfRule type="cellIs" dxfId="235" priority="236" operator="lessThan">
      <formula>-0.1</formula>
    </cfRule>
  </conditionalFormatting>
  <conditionalFormatting sqref="BB37">
    <cfRule type="cellIs" dxfId="234" priority="235" operator="greaterThan">
      <formula>0.1</formula>
    </cfRule>
  </conditionalFormatting>
  <conditionalFormatting sqref="BB37">
    <cfRule type="cellIs" dxfId="233" priority="234" operator="lessThan">
      <formula>-0.1</formula>
    </cfRule>
  </conditionalFormatting>
  <conditionalFormatting sqref="AY44">
    <cfRule type="cellIs" dxfId="232" priority="233" operator="greaterThan">
      <formula>0.1</formula>
    </cfRule>
  </conditionalFormatting>
  <conditionalFormatting sqref="AY44">
    <cfRule type="cellIs" dxfId="231" priority="232" operator="lessThan">
      <formula>-0.1</formula>
    </cfRule>
  </conditionalFormatting>
  <conditionalFormatting sqref="AY43">
    <cfRule type="cellIs" dxfId="230" priority="231" operator="greaterThan">
      <formula>0.1</formula>
    </cfRule>
  </conditionalFormatting>
  <conditionalFormatting sqref="AY43">
    <cfRule type="cellIs" dxfId="229" priority="230" operator="lessThan">
      <formula>-0.1</formula>
    </cfRule>
  </conditionalFormatting>
  <conditionalFormatting sqref="AY42">
    <cfRule type="cellIs" dxfId="228" priority="229" operator="greaterThan">
      <formula>0.1</formula>
    </cfRule>
  </conditionalFormatting>
  <conditionalFormatting sqref="AY42">
    <cfRule type="cellIs" dxfId="227" priority="228" operator="lessThan">
      <formula>-0.1</formula>
    </cfRule>
  </conditionalFormatting>
  <conditionalFormatting sqref="AY41">
    <cfRule type="cellIs" dxfId="226" priority="227" operator="greaterThan">
      <formula>0.1</formula>
    </cfRule>
  </conditionalFormatting>
  <conditionalFormatting sqref="AY41">
    <cfRule type="cellIs" dxfId="225" priority="226" operator="lessThan">
      <formula>-0.1</formula>
    </cfRule>
  </conditionalFormatting>
  <conditionalFormatting sqref="AY40">
    <cfRule type="cellIs" dxfId="224" priority="225" operator="greaterThan">
      <formula>0.1</formula>
    </cfRule>
  </conditionalFormatting>
  <conditionalFormatting sqref="AY40">
    <cfRule type="cellIs" dxfId="223" priority="224" operator="lessThan">
      <formula>-0.1</formula>
    </cfRule>
  </conditionalFormatting>
  <conditionalFormatting sqref="AY36">
    <cfRule type="cellIs" dxfId="222" priority="223" operator="greaterThan">
      <formula>0.1</formula>
    </cfRule>
  </conditionalFormatting>
  <conditionalFormatting sqref="AY36">
    <cfRule type="cellIs" dxfId="221" priority="222" operator="lessThan">
      <formula>-0.1</formula>
    </cfRule>
  </conditionalFormatting>
  <conditionalFormatting sqref="AY47">
    <cfRule type="cellIs" dxfId="220" priority="221" operator="greaterThan">
      <formula>0.1</formula>
    </cfRule>
  </conditionalFormatting>
  <conditionalFormatting sqref="AY47">
    <cfRule type="cellIs" dxfId="219" priority="220" operator="lessThan">
      <formula>-0.1</formula>
    </cfRule>
  </conditionalFormatting>
  <conditionalFormatting sqref="AY37">
    <cfRule type="cellIs" dxfId="218" priority="219" operator="greaterThan">
      <formula>0.1</formula>
    </cfRule>
  </conditionalFormatting>
  <conditionalFormatting sqref="AY37">
    <cfRule type="cellIs" dxfId="217" priority="218" operator="lessThan">
      <formula>-0.1</formula>
    </cfRule>
  </conditionalFormatting>
  <conditionalFormatting sqref="AV44">
    <cfRule type="cellIs" dxfId="216" priority="217" operator="greaterThan">
      <formula>0.1</formula>
    </cfRule>
  </conditionalFormatting>
  <conditionalFormatting sqref="AV44">
    <cfRule type="cellIs" dxfId="215" priority="216" operator="lessThan">
      <formula>-0.1</formula>
    </cfRule>
  </conditionalFormatting>
  <conditionalFormatting sqref="AV43">
    <cfRule type="cellIs" dxfId="214" priority="215" operator="greaterThan">
      <formula>0.1</formula>
    </cfRule>
  </conditionalFormatting>
  <conditionalFormatting sqref="AV43">
    <cfRule type="cellIs" dxfId="213" priority="214" operator="lessThan">
      <formula>-0.1</formula>
    </cfRule>
  </conditionalFormatting>
  <conditionalFormatting sqref="AV42">
    <cfRule type="cellIs" dxfId="212" priority="213" operator="greaterThan">
      <formula>0.1</formula>
    </cfRule>
  </conditionalFormatting>
  <conditionalFormatting sqref="AV42">
    <cfRule type="cellIs" dxfId="211" priority="212" operator="lessThan">
      <formula>-0.1</formula>
    </cfRule>
  </conditionalFormatting>
  <conditionalFormatting sqref="AV41">
    <cfRule type="cellIs" dxfId="210" priority="211" operator="greaterThan">
      <formula>0.1</formula>
    </cfRule>
  </conditionalFormatting>
  <conditionalFormatting sqref="AV41">
    <cfRule type="cellIs" dxfId="209" priority="210" operator="lessThan">
      <formula>-0.1</formula>
    </cfRule>
  </conditionalFormatting>
  <conditionalFormatting sqref="AV40">
    <cfRule type="cellIs" dxfId="208" priority="209" operator="greaterThan">
      <formula>0.1</formula>
    </cfRule>
  </conditionalFormatting>
  <conditionalFormatting sqref="AV40">
    <cfRule type="cellIs" dxfId="207" priority="208" operator="lessThan">
      <formula>-0.1</formula>
    </cfRule>
  </conditionalFormatting>
  <conditionalFormatting sqref="AV36">
    <cfRule type="cellIs" dxfId="206" priority="207" operator="greaterThan">
      <formula>0.1</formula>
    </cfRule>
  </conditionalFormatting>
  <conditionalFormatting sqref="AV36">
    <cfRule type="cellIs" dxfId="205" priority="206" operator="lessThan">
      <formula>-0.1</formula>
    </cfRule>
  </conditionalFormatting>
  <conditionalFormatting sqref="AV47">
    <cfRule type="cellIs" dxfId="204" priority="205" operator="greaterThan">
      <formula>0.1</formula>
    </cfRule>
  </conditionalFormatting>
  <conditionalFormatting sqref="AV47">
    <cfRule type="cellIs" dxfId="203" priority="204" operator="lessThan">
      <formula>-0.1</formula>
    </cfRule>
  </conditionalFormatting>
  <conditionalFormatting sqref="AV37">
    <cfRule type="cellIs" dxfId="202" priority="203" operator="greaterThan">
      <formula>0.1</formula>
    </cfRule>
  </conditionalFormatting>
  <conditionalFormatting sqref="AV37">
    <cfRule type="cellIs" dxfId="201" priority="202" operator="lessThan">
      <formula>-0.1</formula>
    </cfRule>
  </conditionalFormatting>
  <conditionalFormatting sqref="AS44">
    <cfRule type="cellIs" dxfId="200" priority="201" operator="greaterThan">
      <formula>0.1</formula>
    </cfRule>
  </conditionalFormatting>
  <conditionalFormatting sqref="AS44">
    <cfRule type="cellIs" dxfId="199" priority="200" operator="lessThan">
      <formula>-0.1</formula>
    </cfRule>
  </conditionalFormatting>
  <conditionalFormatting sqref="AS43">
    <cfRule type="cellIs" dxfId="198" priority="199" operator="greaterThan">
      <formula>0.1</formula>
    </cfRule>
  </conditionalFormatting>
  <conditionalFormatting sqref="AS43">
    <cfRule type="cellIs" dxfId="197" priority="198" operator="lessThan">
      <formula>-0.1</formula>
    </cfRule>
  </conditionalFormatting>
  <conditionalFormatting sqref="AS42">
    <cfRule type="cellIs" dxfId="196" priority="197" operator="greaterThan">
      <formula>0.1</formula>
    </cfRule>
  </conditionalFormatting>
  <conditionalFormatting sqref="AS42">
    <cfRule type="cellIs" dxfId="195" priority="196" operator="lessThan">
      <formula>-0.1</formula>
    </cfRule>
  </conditionalFormatting>
  <conditionalFormatting sqref="AS41">
    <cfRule type="cellIs" dxfId="194" priority="195" operator="greaterThan">
      <formula>0.1</formula>
    </cfRule>
  </conditionalFormatting>
  <conditionalFormatting sqref="AS41">
    <cfRule type="cellIs" dxfId="193" priority="194" operator="lessThan">
      <formula>-0.1</formula>
    </cfRule>
  </conditionalFormatting>
  <conditionalFormatting sqref="AS40">
    <cfRule type="cellIs" dxfId="192" priority="193" operator="greaterThan">
      <formula>0.1</formula>
    </cfRule>
  </conditionalFormatting>
  <conditionalFormatting sqref="AS40">
    <cfRule type="cellIs" dxfId="191" priority="192" operator="lessThan">
      <formula>-0.1</formula>
    </cfRule>
  </conditionalFormatting>
  <conditionalFormatting sqref="AS36">
    <cfRule type="cellIs" dxfId="190" priority="191" operator="greaterThan">
      <formula>0.1</formula>
    </cfRule>
  </conditionalFormatting>
  <conditionalFormatting sqref="AS36">
    <cfRule type="cellIs" dxfId="189" priority="190" operator="lessThan">
      <formula>-0.1</formula>
    </cfRule>
  </conditionalFormatting>
  <conditionalFormatting sqref="AS47">
    <cfRule type="cellIs" dxfId="188" priority="189" operator="greaterThan">
      <formula>0.1</formula>
    </cfRule>
  </conditionalFormatting>
  <conditionalFormatting sqref="AS47">
    <cfRule type="cellIs" dxfId="187" priority="188" operator="lessThan">
      <formula>-0.1</formula>
    </cfRule>
  </conditionalFormatting>
  <conditionalFormatting sqref="AS37">
    <cfRule type="cellIs" dxfId="186" priority="187" operator="greaterThan">
      <formula>0.1</formula>
    </cfRule>
  </conditionalFormatting>
  <conditionalFormatting sqref="AS37">
    <cfRule type="cellIs" dxfId="185" priority="186" operator="lessThan">
      <formula>-0.1</formula>
    </cfRule>
  </conditionalFormatting>
  <conditionalFormatting sqref="AP44">
    <cfRule type="cellIs" dxfId="184" priority="185" operator="greaterThan">
      <formula>0.1</formula>
    </cfRule>
  </conditionalFormatting>
  <conditionalFormatting sqref="AP44">
    <cfRule type="cellIs" dxfId="183" priority="184" operator="lessThan">
      <formula>-0.1</formula>
    </cfRule>
  </conditionalFormatting>
  <conditionalFormatting sqref="AP43">
    <cfRule type="cellIs" dxfId="182" priority="183" operator="greaterThan">
      <formula>0.1</formula>
    </cfRule>
  </conditionalFormatting>
  <conditionalFormatting sqref="AP43">
    <cfRule type="cellIs" dxfId="181" priority="182" operator="lessThan">
      <formula>-0.1</formula>
    </cfRule>
  </conditionalFormatting>
  <conditionalFormatting sqref="AP42">
    <cfRule type="cellIs" dxfId="180" priority="181" operator="greaterThan">
      <formula>0.1</formula>
    </cfRule>
  </conditionalFormatting>
  <conditionalFormatting sqref="AP42">
    <cfRule type="cellIs" dxfId="179" priority="180" operator="lessThan">
      <formula>-0.1</formula>
    </cfRule>
  </conditionalFormatting>
  <conditionalFormatting sqref="AP41">
    <cfRule type="cellIs" dxfId="178" priority="179" operator="greaterThan">
      <formula>0.1</formula>
    </cfRule>
  </conditionalFormatting>
  <conditionalFormatting sqref="AP41">
    <cfRule type="cellIs" dxfId="177" priority="178" operator="lessThan">
      <formula>-0.1</formula>
    </cfRule>
  </conditionalFormatting>
  <conditionalFormatting sqref="AP40">
    <cfRule type="cellIs" dxfId="176" priority="177" operator="greaterThan">
      <formula>0.1</formula>
    </cfRule>
  </conditionalFormatting>
  <conditionalFormatting sqref="AP40">
    <cfRule type="cellIs" dxfId="175" priority="176" operator="lessThan">
      <formula>-0.1</formula>
    </cfRule>
  </conditionalFormatting>
  <conditionalFormatting sqref="AP36">
    <cfRule type="cellIs" dxfId="174" priority="175" operator="greaterThan">
      <formula>0.1</formula>
    </cfRule>
  </conditionalFormatting>
  <conditionalFormatting sqref="AP36">
    <cfRule type="cellIs" dxfId="173" priority="174" operator="lessThan">
      <formula>-0.1</formula>
    </cfRule>
  </conditionalFormatting>
  <conditionalFormatting sqref="AP47">
    <cfRule type="cellIs" dxfId="172" priority="173" operator="greaterThan">
      <formula>0.1</formula>
    </cfRule>
  </conditionalFormatting>
  <conditionalFormatting sqref="AP47">
    <cfRule type="cellIs" dxfId="171" priority="172" operator="lessThan">
      <formula>-0.1</formula>
    </cfRule>
  </conditionalFormatting>
  <conditionalFormatting sqref="AP37">
    <cfRule type="cellIs" dxfId="170" priority="171" operator="greaterThan">
      <formula>0.1</formula>
    </cfRule>
  </conditionalFormatting>
  <conditionalFormatting sqref="AP37">
    <cfRule type="cellIs" dxfId="169" priority="170" operator="lessThan">
      <formula>-0.1</formula>
    </cfRule>
  </conditionalFormatting>
  <conditionalFormatting sqref="AM44">
    <cfRule type="cellIs" dxfId="168" priority="169" operator="greaterThan">
      <formula>0.1</formula>
    </cfRule>
  </conditionalFormatting>
  <conditionalFormatting sqref="AM44">
    <cfRule type="cellIs" dxfId="167" priority="168" operator="lessThan">
      <formula>-0.1</formula>
    </cfRule>
  </conditionalFormatting>
  <conditionalFormatting sqref="AM43">
    <cfRule type="cellIs" dxfId="166" priority="167" operator="greaterThan">
      <formula>0.1</formula>
    </cfRule>
  </conditionalFormatting>
  <conditionalFormatting sqref="AM43">
    <cfRule type="cellIs" dxfId="165" priority="166" operator="lessThan">
      <formula>-0.1</formula>
    </cfRule>
  </conditionalFormatting>
  <conditionalFormatting sqref="AM42">
    <cfRule type="cellIs" dxfId="164" priority="165" operator="greaterThan">
      <formula>0.1</formula>
    </cfRule>
  </conditionalFormatting>
  <conditionalFormatting sqref="AM42">
    <cfRule type="cellIs" dxfId="163" priority="164" operator="lessThan">
      <formula>-0.1</formula>
    </cfRule>
  </conditionalFormatting>
  <conditionalFormatting sqref="AM41">
    <cfRule type="cellIs" dxfId="162" priority="163" operator="greaterThan">
      <formula>0.1</formula>
    </cfRule>
  </conditionalFormatting>
  <conditionalFormatting sqref="AM41">
    <cfRule type="cellIs" dxfId="161" priority="162" operator="lessThan">
      <formula>-0.1</formula>
    </cfRule>
  </conditionalFormatting>
  <conditionalFormatting sqref="AM40">
    <cfRule type="cellIs" dxfId="160" priority="161" operator="greaterThan">
      <formula>0.1</formula>
    </cfRule>
  </conditionalFormatting>
  <conditionalFormatting sqref="AM40">
    <cfRule type="cellIs" dxfId="159" priority="160" operator="lessThan">
      <formula>-0.1</formula>
    </cfRule>
  </conditionalFormatting>
  <conditionalFormatting sqref="AM36">
    <cfRule type="cellIs" dxfId="158" priority="159" operator="greaterThan">
      <formula>0.1</formula>
    </cfRule>
  </conditionalFormatting>
  <conditionalFormatting sqref="AM36">
    <cfRule type="cellIs" dxfId="157" priority="158" operator="lessThan">
      <formula>-0.1</formula>
    </cfRule>
  </conditionalFormatting>
  <conditionalFormatting sqref="AM47">
    <cfRule type="cellIs" dxfId="156" priority="157" operator="greaterThan">
      <formula>0.1</formula>
    </cfRule>
  </conditionalFormatting>
  <conditionalFormatting sqref="AM47">
    <cfRule type="cellIs" dxfId="155" priority="156" operator="lessThan">
      <formula>-0.1</formula>
    </cfRule>
  </conditionalFormatting>
  <conditionalFormatting sqref="AM37">
    <cfRule type="cellIs" dxfId="154" priority="155" operator="greaterThan">
      <formula>0.1</formula>
    </cfRule>
  </conditionalFormatting>
  <conditionalFormatting sqref="AM37">
    <cfRule type="cellIs" dxfId="153" priority="154" operator="lessThan">
      <formula>-0.1</formula>
    </cfRule>
  </conditionalFormatting>
  <conditionalFormatting sqref="AN45:AN46 AQ45:AQ46 BE45:BE46 BH45:BH46 Z45:Z46">
    <cfRule type="cellIs" dxfId="152" priority="153" operator="greaterThan">
      <formula>0.1</formula>
    </cfRule>
  </conditionalFormatting>
  <conditionalFormatting sqref="BE45:BE46">
    <cfRule type="cellIs" dxfId="151" priority="152" operator="lessThan">
      <formula>-0.1</formula>
    </cfRule>
  </conditionalFormatting>
  <conditionalFormatting sqref="AN45 AQ45">
    <cfRule type="cellIs" dxfId="150" priority="150" operator="lessThan">
      <formula>-0.1</formula>
    </cfRule>
  </conditionalFormatting>
  <conditionalFormatting sqref="Z45">
    <cfRule type="cellIs" dxfId="149" priority="151" operator="lessThan">
      <formula>-0.1</formula>
    </cfRule>
  </conditionalFormatting>
  <conditionalFormatting sqref="BH46">
    <cfRule type="cellIs" dxfId="148" priority="147" operator="lessThan">
      <formula>-0.1</formula>
    </cfRule>
  </conditionalFormatting>
  <conditionalFormatting sqref="AN46 AQ46">
    <cfRule type="cellIs" dxfId="147" priority="149" operator="lessThan">
      <formula>-0.1</formula>
    </cfRule>
  </conditionalFormatting>
  <conditionalFormatting sqref="BH45">
    <cfRule type="cellIs" dxfId="146" priority="148" operator="lessThan">
      <formula>-0.1</formula>
    </cfRule>
  </conditionalFormatting>
  <conditionalFormatting sqref="AN51 AQ51 BE51 BH51 Z51 K51">
    <cfRule type="cellIs" dxfId="145" priority="97" operator="greaterThan">
      <formula>0.1</formula>
    </cfRule>
  </conditionalFormatting>
  <conditionalFormatting sqref="BE51 K51">
    <cfRule type="cellIs" dxfId="144" priority="96" operator="lessThan">
      <formula>-0.1</formula>
    </cfRule>
  </conditionalFormatting>
  <conditionalFormatting sqref="BH51">
    <cfRule type="cellIs" dxfId="143" priority="94" operator="lessThan">
      <formula>-0.1</formula>
    </cfRule>
  </conditionalFormatting>
  <conditionalFormatting sqref="BJ51">
    <cfRule type="cellIs" dxfId="142" priority="89" operator="greaterThan">
      <formula>0.1</formula>
    </cfRule>
  </conditionalFormatting>
  <conditionalFormatting sqref="BJ51">
    <cfRule type="cellIs" dxfId="141" priority="88" operator="lessThan">
      <formula>-0.1</formula>
    </cfRule>
  </conditionalFormatting>
  <conditionalFormatting sqref="BG51">
    <cfRule type="cellIs" dxfId="140" priority="87" operator="greaterThan">
      <formula>0.1</formula>
    </cfRule>
  </conditionalFormatting>
  <conditionalFormatting sqref="BG51">
    <cfRule type="cellIs" dxfId="139" priority="86" operator="lessThan">
      <formula>-0.1</formula>
    </cfRule>
  </conditionalFormatting>
  <conditionalFormatting sqref="AY51">
    <cfRule type="cellIs" dxfId="138" priority="81" operator="greaterThan">
      <formula>0.1</formula>
    </cfRule>
  </conditionalFormatting>
  <conditionalFormatting sqref="AY51">
    <cfRule type="cellIs" dxfId="137" priority="80" operator="lessThan">
      <formula>-0.1</formula>
    </cfRule>
  </conditionalFormatting>
  <conditionalFormatting sqref="AV51">
    <cfRule type="cellIs" dxfId="136" priority="79" operator="greaterThan">
      <formula>0.1</formula>
    </cfRule>
  </conditionalFormatting>
  <conditionalFormatting sqref="AV51">
    <cfRule type="cellIs" dxfId="135" priority="78" operator="lessThan">
      <formula>-0.1</formula>
    </cfRule>
  </conditionalFormatting>
  <conditionalFormatting sqref="AM51">
    <cfRule type="cellIs" dxfId="134" priority="73" operator="greaterThan">
      <formula>0.1</formula>
    </cfRule>
  </conditionalFormatting>
  <conditionalFormatting sqref="AM51">
    <cfRule type="cellIs" dxfId="133" priority="72" operator="lessThan">
      <formula>-0.1</formula>
    </cfRule>
  </conditionalFormatting>
  <conditionalFormatting sqref="AK51">
    <cfRule type="cellIs" dxfId="132" priority="71" operator="greaterThan">
      <formula>0.1</formula>
    </cfRule>
  </conditionalFormatting>
  <conditionalFormatting sqref="AK51">
    <cfRule type="cellIs" dxfId="131" priority="70" operator="lessThan">
      <formula>-0.1</formula>
    </cfRule>
  </conditionalFormatting>
  <conditionalFormatting sqref="AB51">
    <cfRule type="cellIs" dxfId="130" priority="65" operator="greaterThan">
      <formula>0.1</formula>
    </cfRule>
  </conditionalFormatting>
  <conditionalFormatting sqref="AB51">
    <cfRule type="cellIs" dxfId="129" priority="64" operator="lessThan">
      <formula>-0.1</formula>
    </cfRule>
  </conditionalFormatting>
  <conditionalFormatting sqref="Y51">
    <cfRule type="cellIs" dxfId="128" priority="63" operator="greaterThan">
      <formula>0.1</formula>
    </cfRule>
  </conditionalFormatting>
  <conditionalFormatting sqref="Y51">
    <cfRule type="cellIs" dxfId="127" priority="62" operator="lessThan">
      <formula>-0.1</formula>
    </cfRule>
  </conditionalFormatting>
  <conditionalFormatting sqref="Q51">
    <cfRule type="cellIs" dxfId="126" priority="57" operator="greaterThan">
      <formula>0.1</formula>
    </cfRule>
  </conditionalFormatting>
  <conditionalFormatting sqref="Q51">
    <cfRule type="cellIs" dxfId="125" priority="56" operator="lessThan">
      <formula>-0.1</formula>
    </cfRule>
  </conditionalFormatting>
  <conditionalFormatting sqref="N51">
    <cfRule type="cellIs" dxfId="124" priority="55" operator="greaterThan">
      <formula>0.1</formula>
    </cfRule>
  </conditionalFormatting>
  <conditionalFormatting sqref="N51">
    <cfRule type="cellIs" dxfId="123" priority="54" operator="lessThan">
      <formula>-0.1</formula>
    </cfRule>
  </conditionalFormatting>
  <conditionalFormatting sqref="AM45">
    <cfRule type="cellIs" dxfId="122" priority="53" operator="greaterThan">
      <formula>0.1</formula>
    </cfRule>
  </conditionalFormatting>
  <conditionalFormatting sqref="AM45">
    <cfRule type="cellIs" dxfId="121" priority="52" operator="lessThan">
      <formula>-0.1</formula>
    </cfRule>
  </conditionalFormatting>
  <conditionalFormatting sqref="AM46">
    <cfRule type="cellIs" dxfId="120" priority="51" operator="greaterThan">
      <formula>0.1</formula>
    </cfRule>
  </conditionalFormatting>
  <conditionalFormatting sqref="AM46">
    <cfRule type="cellIs" dxfId="119" priority="50" operator="lessThan">
      <formula>-0.1</formula>
    </cfRule>
  </conditionalFormatting>
  <conditionalFormatting sqref="AS45">
    <cfRule type="cellIs" dxfId="118" priority="45" operator="greaterThan">
      <formula>0.1</formula>
    </cfRule>
  </conditionalFormatting>
  <conditionalFormatting sqref="AS45">
    <cfRule type="cellIs" dxfId="117" priority="44" operator="lessThan">
      <formula>-0.1</formula>
    </cfRule>
  </conditionalFormatting>
  <conditionalFormatting sqref="AS46">
    <cfRule type="cellIs" dxfId="116" priority="43" operator="greaterThan">
      <formula>0.1</formula>
    </cfRule>
  </conditionalFormatting>
  <conditionalFormatting sqref="AS46">
    <cfRule type="cellIs" dxfId="115" priority="42" operator="lessThan">
      <formula>-0.1</formula>
    </cfRule>
  </conditionalFormatting>
  <conditionalFormatting sqref="AY45">
    <cfRule type="cellIs" dxfId="114" priority="37" operator="greaterThan">
      <formula>0.1</formula>
    </cfRule>
  </conditionalFormatting>
  <conditionalFormatting sqref="AY45">
    <cfRule type="cellIs" dxfId="113" priority="36" operator="lessThan">
      <formula>-0.1</formula>
    </cfRule>
  </conditionalFormatting>
  <conditionalFormatting sqref="AY46">
    <cfRule type="cellIs" dxfId="112" priority="35" operator="greaterThan">
      <formula>0.1</formula>
    </cfRule>
  </conditionalFormatting>
  <conditionalFormatting sqref="AY46">
    <cfRule type="cellIs" dxfId="111" priority="34" operator="lessThan">
      <formula>-0.1</formula>
    </cfRule>
  </conditionalFormatting>
  <conditionalFormatting sqref="BD45">
    <cfRule type="cellIs" dxfId="110" priority="29" operator="greaterThan">
      <formula>0.1</formula>
    </cfRule>
  </conditionalFormatting>
  <conditionalFormatting sqref="BD45">
    <cfRule type="cellIs" dxfId="109" priority="28" operator="lessThan">
      <formula>-0.1</formula>
    </cfRule>
  </conditionalFormatting>
  <conditionalFormatting sqref="BD46">
    <cfRule type="cellIs" dxfId="108" priority="27" operator="greaterThan">
      <formula>0.1</formula>
    </cfRule>
  </conditionalFormatting>
  <conditionalFormatting sqref="BD46">
    <cfRule type="cellIs" dxfId="107" priority="26" operator="lessThan">
      <formula>-0.1</formula>
    </cfRule>
  </conditionalFormatting>
  <conditionalFormatting sqref="BJ45">
    <cfRule type="cellIs" dxfId="106" priority="21" operator="greaterThan">
      <formula>0.1</formula>
    </cfRule>
  </conditionalFormatting>
  <conditionalFormatting sqref="BJ45">
    <cfRule type="cellIs" dxfId="105" priority="20" operator="lessThan">
      <formula>-0.1</formula>
    </cfRule>
  </conditionalFormatting>
  <conditionalFormatting sqref="BJ46">
    <cfRule type="cellIs" dxfId="104" priority="19" operator="greaterThan">
      <formula>0.1</formula>
    </cfRule>
  </conditionalFormatting>
  <conditionalFormatting sqref="BJ46">
    <cfRule type="cellIs" dxfId="103" priority="18" operator="lessThan">
      <formula>-0.1</formula>
    </cfRule>
  </conditionalFormatting>
  <conditionalFormatting sqref="BP45">
    <cfRule type="cellIs" dxfId="102" priority="13" operator="greaterThan">
      <formula>0.1</formula>
    </cfRule>
  </conditionalFormatting>
  <conditionalFormatting sqref="BP45">
    <cfRule type="cellIs" dxfId="101" priority="12" operator="lessThan">
      <formula>-0.1</formula>
    </cfRule>
  </conditionalFormatting>
  <conditionalFormatting sqref="BP46">
    <cfRule type="cellIs" dxfId="100" priority="11" operator="greaterThan">
      <formula>0.1</formula>
    </cfRule>
  </conditionalFormatting>
  <conditionalFormatting sqref="BP46">
    <cfRule type="cellIs" dxfId="99" priority="10" operator="lessThan">
      <formula>-0.1</formula>
    </cfRule>
  </conditionalFormatting>
  <conditionalFormatting sqref="K52 Z52">
    <cfRule type="cellIs" dxfId="98" priority="146" operator="greaterThan">
      <formula>0.1</formula>
    </cfRule>
  </conditionalFormatting>
  <conditionalFormatting sqref="K52">
    <cfRule type="cellIs" dxfId="97" priority="145" operator="lessThan">
      <formula>-0.1</formula>
    </cfRule>
  </conditionalFormatting>
  <conditionalFormatting sqref="AN52 AQ52">
    <cfRule type="cellIs" dxfId="96" priority="144" operator="greaterThan">
      <formula>0.1</formula>
    </cfRule>
  </conditionalFormatting>
  <conditionalFormatting sqref="AN52 AQ52">
    <cfRule type="cellIs" dxfId="95" priority="143" operator="lessThan">
      <formula>-0.1</formula>
    </cfRule>
  </conditionalFormatting>
  <conditionalFormatting sqref="Z52">
    <cfRule type="cellIs" dxfId="94" priority="142" operator="lessThan">
      <formula>-0.1</formula>
    </cfRule>
  </conditionalFormatting>
  <conditionalFormatting sqref="BE52">
    <cfRule type="cellIs" dxfId="93" priority="141" operator="greaterThan">
      <formula>0.1</formula>
    </cfRule>
  </conditionalFormatting>
  <conditionalFormatting sqref="BE52">
    <cfRule type="cellIs" dxfId="92" priority="140" operator="lessThan">
      <formula>-0.1</formula>
    </cfRule>
  </conditionalFormatting>
  <conditionalFormatting sqref="BH52">
    <cfRule type="cellIs" dxfId="91" priority="139" operator="greaterThan">
      <formula>0.1</formula>
    </cfRule>
  </conditionalFormatting>
  <conditionalFormatting sqref="BH52">
    <cfRule type="cellIs" dxfId="90" priority="138" operator="lessThan">
      <formula>-0.1</formula>
    </cfRule>
  </conditionalFormatting>
  <conditionalFormatting sqref="AP45">
    <cfRule type="cellIs" dxfId="89" priority="49" operator="greaterThan">
      <formula>0.1</formula>
    </cfRule>
  </conditionalFormatting>
  <conditionalFormatting sqref="AP45">
    <cfRule type="cellIs" dxfId="88" priority="48" operator="lessThan">
      <formula>-0.1</formula>
    </cfRule>
  </conditionalFormatting>
  <conditionalFormatting sqref="AV46">
    <cfRule type="cellIs" dxfId="87" priority="39" operator="greaterThan">
      <formula>0.1</formula>
    </cfRule>
  </conditionalFormatting>
  <conditionalFormatting sqref="AV46">
    <cfRule type="cellIs" dxfId="86" priority="38" operator="lessThan">
      <formula>-0.1</formula>
    </cfRule>
  </conditionalFormatting>
  <conditionalFormatting sqref="BB46">
    <cfRule type="cellIs" dxfId="85" priority="31" operator="greaterThan">
      <formula>0.1</formula>
    </cfRule>
  </conditionalFormatting>
  <conditionalFormatting sqref="BB46">
    <cfRule type="cellIs" dxfId="84" priority="30" operator="lessThan">
      <formula>-0.1</formula>
    </cfRule>
  </conditionalFormatting>
  <conditionalFormatting sqref="BG46">
    <cfRule type="cellIs" dxfId="83" priority="23" operator="greaterThan">
      <formula>0.1</formula>
    </cfRule>
  </conditionalFormatting>
  <conditionalFormatting sqref="BG46">
    <cfRule type="cellIs" dxfId="82" priority="22" operator="lessThan">
      <formula>-0.1</formula>
    </cfRule>
  </conditionalFormatting>
  <conditionalFormatting sqref="BM46">
    <cfRule type="cellIs" dxfId="81" priority="15" operator="greaterThan">
      <formula>0.1</formula>
    </cfRule>
  </conditionalFormatting>
  <conditionalFormatting sqref="BM46">
    <cfRule type="cellIs" dxfId="80" priority="14" operator="lessThan">
      <formula>-0.1</formula>
    </cfRule>
  </conditionalFormatting>
  <conditionalFormatting sqref="N52">
    <cfRule type="cellIs" dxfId="79" priority="137" operator="greaterThan">
      <formula>0.1</formula>
    </cfRule>
  </conditionalFormatting>
  <conditionalFormatting sqref="N52">
    <cfRule type="cellIs" dxfId="78" priority="136" operator="lessThan">
      <formula>-0.1</formula>
    </cfRule>
  </conditionalFormatting>
  <conditionalFormatting sqref="Q52">
    <cfRule type="cellIs" dxfId="77" priority="135" operator="greaterThan">
      <formula>0.1</formula>
    </cfRule>
  </conditionalFormatting>
  <conditionalFormatting sqref="Q52">
    <cfRule type="cellIs" dxfId="76" priority="134" operator="lessThan">
      <formula>-0.1</formula>
    </cfRule>
  </conditionalFormatting>
  <conditionalFormatting sqref="T52">
    <cfRule type="cellIs" dxfId="75" priority="133" operator="greaterThan">
      <formula>0.1</formula>
    </cfRule>
  </conditionalFormatting>
  <conditionalFormatting sqref="T52">
    <cfRule type="cellIs" dxfId="74" priority="132" operator="lessThan">
      <formula>-0.1</formula>
    </cfRule>
  </conditionalFormatting>
  <conditionalFormatting sqref="V52">
    <cfRule type="cellIs" dxfId="73" priority="131" operator="greaterThan">
      <formula>0.1</formula>
    </cfRule>
  </conditionalFormatting>
  <conditionalFormatting sqref="V52">
    <cfRule type="cellIs" dxfId="72" priority="130" operator="lessThan">
      <formula>-0.1</formula>
    </cfRule>
  </conditionalFormatting>
  <conditionalFormatting sqref="Y52">
    <cfRule type="cellIs" dxfId="71" priority="129" operator="greaterThan">
      <formula>0.1</formula>
    </cfRule>
  </conditionalFormatting>
  <conditionalFormatting sqref="Y52">
    <cfRule type="cellIs" dxfId="70" priority="128" operator="lessThan">
      <formula>-0.1</formula>
    </cfRule>
  </conditionalFormatting>
  <conditionalFormatting sqref="AB52">
    <cfRule type="cellIs" dxfId="69" priority="127" operator="greaterThan">
      <formula>0.1</formula>
    </cfRule>
  </conditionalFormatting>
  <conditionalFormatting sqref="AB52">
    <cfRule type="cellIs" dxfId="68" priority="126" operator="lessThan">
      <formula>-0.1</formula>
    </cfRule>
  </conditionalFormatting>
  <conditionalFormatting sqref="AE52">
    <cfRule type="cellIs" dxfId="67" priority="125" operator="greaterThan">
      <formula>0.1</formula>
    </cfRule>
  </conditionalFormatting>
  <conditionalFormatting sqref="AE52">
    <cfRule type="cellIs" dxfId="66" priority="124" operator="lessThan">
      <formula>-0.1</formula>
    </cfRule>
  </conditionalFormatting>
  <conditionalFormatting sqref="AH52">
    <cfRule type="cellIs" dxfId="65" priority="123" operator="greaterThan">
      <formula>0.1</formula>
    </cfRule>
  </conditionalFormatting>
  <conditionalFormatting sqref="AH52">
    <cfRule type="cellIs" dxfId="64" priority="122" operator="lessThan">
      <formula>-0.1</formula>
    </cfRule>
  </conditionalFormatting>
  <conditionalFormatting sqref="AK52">
    <cfRule type="cellIs" dxfId="63" priority="121" operator="greaterThan">
      <formula>0.1</formula>
    </cfRule>
  </conditionalFormatting>
  <conditionalFormatting sqref="AK52">
    <cfRule type="cellIs" dxfId="62" priority="120" operator="lessThan">
      <formula>-0.1</formula>
    </cfRule>
  </conditionalFormatting>
  <conditionalFormatting sqref="AM52">
    <cfRule type="cellIs" dxfId="61" priority="119" operator="greaterThan">
      <formula>0.1</formula>
    </cfRule>
  </conditionalFormatting>
  <conditionalFormatting sqref="AM52">
    <cfRule type="cellIs" dxfId="60" priority="118" operator="lessThan">
      <formula>-0.1</formula>
    </cfRule>
  </conditionalFormatting>
  <conditionalFormatting sqref="AP52">
    <cfRule type="cellIs" dxfId="59" priority="117" operator="greaterThan">
      <formula>0.1</formula>
    </cfRule>
  </conditionalFormatting>
  <conditionalFormatting sqref="AP52">
    <cfRule type="cellIs" dxfId="58" priority="116" operator="lessThan">
      <formula>-0.1</formula>
    </cfRule>
  </conditionalFormatting>
  <conditionalFormatting sqref="AS52">
    <cfRule type="cellIs" dxfId="57" priority="115" operator="greaterThan">
      <formula>0.1</formula>
    </cfRule>
  </conditionalFormatting>
  <conditionalFormatting sqref="AS52">
    <cfRule type="cellIs" dxfId="56" priority="114" operator="lessThan">
      <formula>-0.1</formula>
    </cfRule>
  </conditionalFormatting>
  <conditionalFormatting sqref="AV52">
    <cfRule type="cellIs" dxfId="55" priority="113" operator="greaterThan">
      <formula>0.1</formula>
    </cfRule>
  </conditionalFormatting>
  <conditionalFormatting sqref="AV52">
    <cfRule type="cellIs" dxfId="54" priority="112" operator="lessThan">
      <formula>-0.1</formula>
    </cfRule>
  </conditionalFormatting>
  <conditionalFormatting sqref="AY52">
    <cfRule type="cellIs" dxfId="53" priority="111" operator="greaterThan">
      <formula>0.1</formula>
    </cfRule>
  </conditionalFormatting>
  <conditionalFormatting sqref="AY52">
    <cfRule type="cellIs" dxfId="52" priority="110" operator="lessThan">
      <formula>-0.1</formula>
    </cfRule>
  </conditionalFormatting>
  <conditionalFormatting sqref="BB52">
    <cfRule type="cellIs" dxfId="51" priority="109" operator="greaterThan">
      <formula>0.1</formula>
    </cfRule>
  </conditionalFormatting>
  <conditionalFormatting sqref="BB52">
    <cfRule type="cellIs" dxfId="50" priority="108" operator="lessThan">
      <formula>-0.1</formula>
    </cfRule>
  </conditionalFormatting>
  <conditionalFormatting sqref="BD52">
    <cfRule type="cellIs" dxfId="49" priority="107" operator="greaterThan">
      <formula>0.1</formula>
    </cfRule>
  </conditionalFormatting>
  <conditionalFormatting sqref="BD52">
    <cfRule type="cellIs" dxfId="48" priority="106" operator="lessThan">
      <formula>-0.1</formula>
    </cfRule>
  </conditionalFormatting>
  <conditionalFormatting sqref="BG52">
    <cfRule type="cellIs" dxfId="47" priority="105" operator="greaterThan">
      <formula>0.1</formula>
    </cfRule>
  </conditionalFormatting>
  <conditionalFormatting sqref="BG52">
    <cfRule type="cellIs" dxfId="46" priority="104" operator="lessThan">
      <formula>-0.1</formula>
    </cfRule>
  </conditionalFormatting>
  <conditionalFormatting sqref="BJ52">
    <cfRule type="cellIs" dxfId="45" priority="103" operator="greaterThan">
      <formula>0.1</formula>
    </cfRule>
  </conditionalFormatting>
  <conditionalFormatting sqref="BJ52">
    <cfRule type="cellIs" dxfId="44" priority="102" operator="lessThan">
      <formula>-0.1</formula>
    </cfRule>
  </conditionalFormatting>
  <conditionalFormatting sqref="BM52">
    <cfRule type="cellIs" dxfId="43" priority="101" operator="greaterThan">
      <formula>0.1</formula>
    </cfRule>
  </conditionalFormatting>
  <conditionalFormatting sqref="BM52">
    <cfRule type="cellIs" dxfId="42" priority="100" operator="lessThan">
      <formula>-0.1</formula>
    </cfRule>
  </conditionalFormatting>
  <conditionalFormatting sqref="BP52">
    <cfRule type="cellIs" dxfId="41" priority="99" operator="greaterThan">
      <formula>0.1</formula>
    </cfRule>
  </conditionalFormatting>
  <conditionalFormatting sqref="BP52">
    <cfRule type="cellIs" dxfId="40" priority="98" operator="lessThan">
      <formula>-0.1</formula>
    </cfRule>
  </conditionalFormatting>
  <conditionalFormatting sqref="AN51 AQ51">
    <cfRule type="cellIs" dxfId="39" priority="95" operator="lessThan">
      <formula>-0.1</formula>
    </cfRule>
  </conditionalFormatting>
  <conditionalFormatting sqref="BP51">
    <cfRule type="cellIs" dxfId="38" priority="93" operator="greaterThan">
      <formula>0.1</formula>
    </cfRule>
  </conditionalFormatting>
  <conditionalFormatting sqref="BP51">
    <cfRule type="cellIs" dxfId="37" priority="92" operator="lessThan">
      <formula>-0.1</formula>
    </cfRule>
  </conditionalFormatting>
  <conditionalFormatting sqref="BM51">
    <cfRule type="cellIs" dxfId="36" priority="91" operator="greaterThan">
      <formula>0.1</formula>
    </cfRule>
  </conditionalFormatting>
  <conditionalFormatting sqref="BM51">
    <cfRule type="cellIs" dxfId="35" priority="90" operator="lessThan">
      <formula>-0.1</formula>
    </cfRule>
  </conditionalFormatting>
  <conditionalFormatting sqref="BD51">
    <cfRule type="cellIs" dxfId="34" priority="85" operator="greaterThan">
      <formula>0.1</formula>
    </cfRule>
  </conditionalFormatting>
  <conditionalFormatting sqref="BD51">
    <cfRule type="cellIs" dxfId="33" priority="84" operator="lessThan">
      <formula>-0.1</formula>
    </cfRule>
  </conditionalFormatting>
  <conditionalFormatting sqref="BB51">
    <cfRule type="cellIs" dxfId="32" priority="83" operator="greaterThan">
      <formula>0.1</formula>
    </cfRule>
  </conditionalFormatting>
  <conditionalFormatting sqref="BB51">
    <cfRule type="cellIs" dxfId="31" priority="82" operator="lessThan">
      <formula>-0.1</formula>
    </cfRule>
  </conditionalFormatting>
  <conditionalFormatting sqref="AS51">
    <cfRule type="cellIs" dxfId="30" priority="77" operator="greaterThan">
      <formula>0.1</formula>
    </cfRule>
  </conditionalFormatting>
  <conditionalFormatting sqref="AS51">
    <cfRule type="cellIs" dxfId="29" priority="76" operator="lessThan">
      <formula>-0.1</formula>
    </cfRule>
  </conditionalFormatting>
  <conditionalFormatting sqref="AP51">
    <cfRule type="cellIs" dxfId="28" priority="75" operator="greaterThan">
      <formula>0.1</formula>
    </cfRule>
  </conditionalFormatting>
  <conditionalFormatting sqref="AP51">
    <cfRule type="cellIs" dxfId="27" priority="74" operator="lessThan">
      <formula>-0.1</formula>
    </cfRule>
  </conditionalFormatting>
  <conditionalFormatting sqref="AH51">
    <cfRule type="cellIs" dxfId="26" priority="69" operator="greaterThan">
      <formula>0.1</formula>
    </cfRule>
  </conditionalFormatting>
  <conditionalFormatting sqref="AH51">
    <cfRule type="cellIs" dxfId="25" priority="68" operator="lessThan">
      <formula>-0.1</formula>
    </cfRule>
  </conditionalFormatting>
  <conditionalFormatting sqref="AE51">
    <cfRule type="cellIs" dxfId="24" priority="67" operator="greaterThan">
      <formula>0.1</formula>
    </cfRule>
  </conditionalFormatting>
  <conditionalFormatting sqref="AE51">
    <cfRule type="cellIs" dxfId="23" priority="66" operator="lessThan">
      <formula>-0.1</formula>
    </cfRule>
  </conditionalFormatting>
  <conditionalFormatting sqref="V51">
    <cfRule type="cellIs" dxfId="22" priority="61" operator="greaterThan">
      <formula>0.1</formula>
    </cfRule>
  </conditionalFormatting>
  <conditionalFormatting sqref="V51">
    <cfRule type="cellIs" dxfId="21" priority="60" operator="lessThan">
      <formula>-0.1</formula>
    </cfRule>
  </conditionalFormatting>
  <conditionalFormatting sqref="T51">
    <cfRule type="cellIs" dxfId="20" priority="59" operator="greaterThan">
      <formula>0.1</formula>
    </cfRule>
  </conditionalFormatting>
  <conditionalFormatting sqref="T51">
    <cfRule type="cellIs" dxfId="19" priority="58" operator="lessThan">
      <formula>-0.1</formula>
    </cfRule>
  </conditionalFormatting>
  <conditionalFormatting sqref="AP46">
    <cfRule type="cellIs" dxfId="18" priority="47" operator="greaterThan">
      <formula>0.1</formula>
    </cfRule>
  </conditionalFormatting>
  <conditionalFormatting sqref="AP46">
    <cfRule type="cellIs" dxfId="17" priority="46" operator="lessThan">
      <formula>-0.1</formula>
    </cfRule>
  </conditionalFormatting>
  <conditionalFormatting sqref="AV45">
    <cfRule type="cellIs" dxfId="16" priority="41" operator="greaterThan">
      <formula>0.1</formula>
    </cfRule>
  </conditionalFormatting>
  <conditionalFormatting sqref="AV45">
    <cfRule type="cellIs" dxfId="15" priority="40" operator="lessThan">
      <formula>-0.1</formula>
    </cfRule>
  </conditionalFormatting>
  <conditionalFormatting sqref="BB45">
    <cfRule type="cellIs" dxfId="14" priority="33" operator="greaterThan">
      <formula>0.1</formula>
    </cfRule>
  </conditionalFormatting>
  <conditionalFormatting sqref="BB45">
    <cfRule type="cellIs" dxfId="13" priority="32" operator="lessThan">
      <formula>-0.1</formula>
    </cfRule>
  </conditionalFormatting>
  <conditionalFormatting sqref="BG45">
    <cfRule type="cellIs" dxfId="12" priority="25" operator="greaterThan">
      <formula>0.1</formula>
    </cfRule>
  </conditionalFormatting>
  <conditionalFormatting sqref="BG45">
    <cfRule type="cellIs" dxfId="11" priority="24" operator="lessThan">
      <formula>-0.1</formula>
    </cfRule>
  </conditionalFormatting>
  <conditionalFormatting sqref="BM45">
    <cfRule type="cellIs" dxfId="10" priority="17" operator="greaterThan">
      <formula>0.1</formula>
    </cfRule>
  </conditionalFormatting>
  <conditionalFormatting sqref="BM45">
    <cfRule type="cellIs" dxfId="9" priority="16" operator="lessThan">
      <formula>-0.1</formula>
    </cfRule>
  </conditionalFormatting>
  <conditionalFormatting sqref="H11:H12 H16:H28">
    <cfRule type="cellIs" dxfId="8" priority="9" operator="greaterThan">
      <formula>0.1</formula>
    </cfRule>
  </conditionalFormatting>
  <conditionalFormatting sqref="H11:H12 H16:H28">
    <cfRule type="cellIs" dxfId="7" priority="8" operator="lessThan">
      <formula>-0.1</formula>
    </cfRule>
  </conditionalFormatting>
  <conditionalFormatting sqref="E51:E52">
    <cfRule type="cellIs" dxfId="6" priority="7" operator="greaterThan">
      <formula>0.1</formula>
    </cfRule>
  </conditionalFormatting>
  <conditionalFormatting sqref="E51:E52">
    <cfRule type="cellIs" dxfId="5" priority="6" operator="lessThan">
      <formula>-0.1</formula>
    </cfRule>
  </conditionalFormatting>
  <conditionalFormatting sqref="H51">
    <cfRule type="cellIs" dxfId="4" priority="3" operator="greaterThan">
      <formula>0.1</formula>
    </cfRule>
  </conditionalFormatting>
  <conditionalFormatting sqref="H51">
    <cfRule type="cellIs" dxfId="3" priority="2" operator="lessThan">
      <formula>-0.1</formula>
    </cfRule>
  </conditionalFormatting>
  <conditionalFormatting sqref="H52">
    <cfRule type="cellIs" dxfId="2" priority="5" operator="greaterThan">
      <formula>0.1</formula>
    </cfRule>
  </conditionalFormatting>
  <conditionalFormatting sqref="H52">
    <cfRule type="cellIs" dxfId="1" priority="4" operator="lessThan">
      <formula>-0.1</formula>
    </cfRule>
  </conditionalFormatting>
  <conditionalFormatting sqref="D41:D46">
    <cfRule type="cellIs" dxfId="0" priority="1" stopIfTrue="1" operator="equal">
      <formula>"'error"""</formula>
    </cfRule>
  </conditionalFormatting>
  <printOptions horizontalCentered="1"/>
  <pageMargins left="0.5" right="0.5" top="1" bottom="0.75" header="0.3" footer="0.3"/>
  <pageSetup scale="56" fitToWidth="4" orientation="landscape" r:id="rId1"/>
  <headerFooter>
    <oddFooter>&amp;R&amp;"Times New Roman,Regular"Attachment to Response to Question No. 4
Page &amp;P of &amp;N
Metts</oddFooter>
  </headerFooter>
  <colBreaks count="3" manualBreakCount="3">
    <brk id="20" max="51" man="1"/>
    <brk id="37" max="51" man="1"/>
    <brk id="5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</vt:lpstr>
      <vt:lpstr>KU!Print_Area</vt:lpstr>
      <vt:lpstr>KU!Print_Titles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2017-08-18T18:57:33Z</dcterms:created>
  <dcterms:modified xsi:type="dcterms:W3CDTF">2017-08-18T18:57:38Z</dcterms:modified>
</cp:coreProperties>
</file>