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195" windowHeight="8445"/>
  </bookViews>
  <sheets>
    <sheet name="$ Savings Summary" sheetId="4" r:id="rId1"/>
  </sheets>
  <definedNames>
    <definedName name="_xlnm.Print_Area" localSheetId="0">'$ Savings Summary'!$A$8:$H$41</definedName>
    <definedName name="Volunteers_by__EEO1_group_Gender">#REF!</definedName>
    <definedName name="VSP_Stats_Age_by_Range">#REF!</definedName>
  </definedNames>
  <calcPr calcId="145621"/>
</workbook>
</file>

<file path=xl/calcChain.xml><?xml version="1.0" encoding="utf-8"?>
<calcChain xmlns="http://schemas.openxmlformats.org/spreadsheetml/2006/main">
  <c r="G41" i="4" l="1"/>
  <c r="G25" i="4"/>
  <c r="G33" i="4" l="1"/>
  <c r="F38" i="4"/>
  <c r="F39" i="4" s="1"/>
  <c r="D38" i="4"/>
  <c r="G30" i="4"/>
  <c r="G32" i="4"/>
  <c r="G16" i="4"/>
  <c r="G17" i="4"/>
  <c r="G18" i="4"/>
  <c r="G19" i="4"/>
  <c r="G20" i="4"/>
  <c r="G21" i="4"/>
  <c r="G14" i="4"/>
  <c r="C15" i="4"/>
  <c r="G15" i="4" s="1"/>
  <c r="G29" i="4"/>
  <c r="G13" i="4"/>
  <c r="F21" i="4"/>
  <c r="F22" i="4"/>
  <c r="F23" i="4" s="1"/>
  <c r="E22" i="4"/>
  <c r="E23" i="4" s="1"/>
  <c r="D22" i="4"/>
  <c r="E31" i="4"/>
  <c r="G31" i="4" s="1"/>
  <c r="G34" i="4"/>
  <c r="G35" i="4"/>
  <c r="G36" i="4"/>
  <c r="G37" i="4"/>
  <c r="D39" i="4"/>
  <c r="C39" i="4"/>
  <c r="C23" i="4"/>
  <c r="B23" i="4"/>
  <c r="D23" i="4"/>
  <c r="E38" i="4" l="1"/>
  <c r="E39" i="4" s="1"/>
  <c r="G38" i="4"/>
  <c r="G39" i="4" s="1"/>
  <c r="G22" i="4"/>
  <c r="G23" i="4" s="1"/>
</calcChain>
</file>

<file path=xl/sharedStrings.xml><?xml version="1.0" encoding="utf-8"?>
<sst xmlns="http://schemas.openxmlformats.org/spreadsheetml/2006/main" count="48" uniqueCount="29">
  <si>
    <t>AEP Utilities</t>
  </si>
  <si>
    <t>Shared Services</t>
  </si>
  <si>
    <t>Transmission</t>
  </si>
  <si>
    <t>Generation</t>
  </si>
  <si>
    <t>Commercial Operations</t>
  </si>
  <si>
    <t>FASP</t>
  </si>
  <si>
    <t>Chair/Other</t>
  </si>
  <si>
    <t>Total Utility Ops O&amp;M</t>
  </si>
  <si>
    <t>$ Millions</t>
  </si>
  <si>
    <t>Target
Savings</t>
  </si>
  <si>
    <t>2010 Utility O&amp;M Savings</t>
  </si>
  <si>
    <t>2011 Utility O&amp;M Savings - Annualized and Sustainable Savings</t>
  </si>
  <si>
    <t>Variable Fringe (@ 12.6%)</t>
  </si>
  <si>
    <r>
      <t>Non-Severance
Savings</t>
    </r>
    <r>
      <rPr>
        <b/>
        <sz val="8"/>
        <rFont val="Arial"/>
        <family val="2"/>
      </rPr>
      <t xml:space="preserve">
</t>
    </r>
    <r>
      <rPr>
        <sz val="6"/>
        <rFont val="Arial"/>
        <family val="2"/>
      </rPr>
      <t>non-labor &amp; open positions</t>
    </r>
  </si>
  <si>
    <t>Involuntary Severance Savings</t>
  </si>
  <si>
    <r>
      <t xml:space="preserve">Add-Back
</t>
    </r>
    <r>
      <rPr>
        <sz val="6"/>
        <rFont val="Arial"/>
        <family val="2"/>
      </rPr>
      <t>contractors/back-fill positions</t>
    </r>
  </si>
  <si>
    <t>Voluntary
Severance Savings</t>
  </si>
  <si>
    <t>Total Savings</t>
  </si>
  <si>
    <t>ESH&amp;F</t>
  </si>
  <si>
    <t xml:space="preserve">Regulatory Services </t>
  </si>
  <si>
    <t>*</t>
  </si>
  <si>
    <t>Utility O&amp;M Savings Summary - July 14, 2010 Update</t>
  </si>
  <si>
    <t>Estimated KYPO Jurisdictional Share of Savings:</t>
  </si>
  <si>
    <t>Estimate  Kentucky Power Company Savings:</t>
  </si>
  <si>
    <t>KPSC Case No. 2017-00179</t>
  </si>
  <si>
    <t>Commission Staff’s Post Hearing Data Requests</t>
  </si>
  <si>
    <t>Dated:  December 13, 2017</t>
  </si>
  <si>
    <t>Attachment 1</t>
  </si>
  <si>
    <t>Item No. #7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</si>
</sst>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i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color indexed="12"/>
      <name val="Arial"/>
      <family val="2"/>
    </font>
    <font>
      <b/>
      <sz val="12"/>
      <color indexed="10"/>
      <name val="Arial"/>
      <family val="2"/>
    </font>
    <font>
      <sz val="6"/>
      <name val="Arial"/>
      <family val="2"/>
    </font>
    <font>
      <b/>
      <i/>
      <sz val="18"/>
      <color indexed="10"/>
      <name val="Arial"/>
    </font>
    <font>
      <b/>
      <i/>
      <sz val="10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164" fontId="1" fillId="0" borderId="0" xfId="2" applyNumberForma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5" fontId="1" fillId="0" borderId="7" xfId="1" applyNumberFormat="1" applyFill="1" applyBorder="1" applyAlignment="1">
      <alignment vertical="center" wrapText="1"/>
    </xf>
    <xf numFmtId="165" fontId="1" fillId="0" borderId="8" xfId="1" applyNumberFormat="1" applyFill="1" applyBorder="1" applyAlignment="1">
      <alignment vertical="center" wrapText="1"/>
    </xf>
    <xf numFmtId="165" fontId="2" fillId="2" borderId="9" xfId="1" applyNumberFormat="1" applyFont="1" applyFill="1" applyBorder="1" applyAlignment="1">
      <alignment vertical="center" wrapText="1"/>
    </xf>
    <xf numFmtId="165" fontId="2" fillId="2" borderId="6" xfId="1" applyNumberFormat="1" applyFont="1" applyFill="1" applyBorder="1" applyAlignment="1">
      <alignment vertical="center" wrapText="1"/>
    </xf>
    <xf numFmtId="164" fontId="12" fillId="0" borderId="0" xfId="2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165" fontId="6" fillId="0" borderId="10" xfId="1" applyNumberFormat="1" applyFont="1" applyFill="1" applyBorder="1" applyAlignment="1">
      <alignment horizontal="center" vertical="center" wrapText="1"/>
    </xf>
    <xf numFmtId="165" fontId="6" fillId="0" borderId="1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166" fontId="2" fillId="3" borderId="13" xfId="1" applyNumberFormat="1" applyFont="1" applyFill="1" applyBorder="1" applyAlignment="1">
      <alignment vertical="center" wrapText="1"/>
    </xf>
    <xf numFmtId="166" fontId="2" fillId="3" borderId="14" xfId="1" applyNumberFormat="1" applyFont="1" applyFill="1" applyBorder="1" applyAlignment="1">
      <alignment vertical="center" wrapText="1"/>
    </xf>
    <xf numFmtId="166" fontId="2" fillId="3" borderId="15" xfId="1" applyNumberFormat="1" applyFont="1" applyFill="1" applyBorder="1" applyAlignment="1">
      <alignment vertical="center" wrapText="1"/>
    </xf>
    <xf numFmtId="166" fontId="2" fillId="2" borderId="16" xfId="1" applyNumberFormat="1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5" fontId="1" fillId="0" borderId="18" xfId="1" applyNumberFormat="1" applyFill="1" applyBorder="1" applyAlignment="1">
      <alignment vertical="center" wrapText="1"/>
    </xf>
    <xf numFmtId="165" fontId="6" fillId="0" borderId="19" xfId="1" applyNumberFormat="1" applyFont="1" applyFill="1" applyBorder="1" applyAlignment="1">
      <alignment horizontal="center" vertical="center" wrapText="1"/>
    </xf>
    <xf numFmtId="166" fontId="5" fillId="3" borderId="16" xfId="1" applyNumberFormat="1" applyFont="1" applyFill="1" applyBorder="1" applyAlignment="1">
      <alignment horizontal="center" vertical="center" wrapText="1"/>
    </xf>
    <xf numFmtId="165" fontId="2" fillId="0" borderId="14" xfId="1" applyNumberFormat="1" applyFont="1" applyFill="1" applyBorder="1" applyAlignment="1">
      <alignment vertical="center" wrapText="1"/>
    </xf>
    <xf numFmtId="165" fontId="2" fillId="2" borderId="17" xfId="1" applyNumberFormat="1" applyFont="1" applyFill="1" applyBorder="1" applyAlignment="1">
      <alignment horizontal="center" vertical="center" wrapText="1"/>
    </xf>
    <xf numFmtId="165" fontId="2" fillId="2" borderId="16" xfId="1" applyNumberFormat="1" applyFont="1" applyFill="1" applyBorder="1" applyAlignment="1">
      <alignment horizontal="center" vertical="center" wrapText="1"/>
    </xf>
    <xf numFmtId="165" fontId="6" fillId="0" borderId="20" xfId="1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vertical="center" wrapText="1"/>
    </xf>
    <xf numFmtId="164" fontId="11" fillId="0" borderId="0" xfId="2" applyNumberFormat="1" applyFont="1" applyAlignment="1">
      <alignment horizontal="center" vertical="center"/>
    </xf>
    <xf numFmtId="165" fontId="2" fillId="0" borderId="2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66" fontId="5" fillId="0" borderId="0" xfId="1" applyNumberFormat="1" applyFont="1" applyFill="1" applyBorder="1" applyAlignment="1">
      <alignment vertical="center" wrapText="1"/>
    </xf>
    <xf numFmtId="165" fontId="5" fillId="0" borderId="0" xfId="1" applyNumberFormat="1" applyFont="1" applyFill="1" applyBorder="1" applyAlignment="1">
      <alignment vertical="center" wrapText="1"/>
    </xf>
    <xf numFmtId="165" fontId="13" fillId="0" borderId="0" xfId="1" applyNumberFormat="1" applyFont="1" applyFill="1" applyBorder="1" applyAlignment="1">
      <alignment horizontal="right" vertical="center"/>
    </xf>
    <xf numFmtId="165" fontId="13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165" fontId="2" fillId="0" borderId="14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vertical="center" wrapText="1"/>
    </xf>
    <xf numFmtId="165" fontId="2" fillId="0" borderId="0" xfId="1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9" fontId="2" fillId="2" borderId="16" xfId="3" applyFont="1" applyFill="1" applyBorder="1" applyAlignment="1">
      <alignment horizontal="right" vertical="center" wrapText="1"/>
    </xf>
    <xf numFmtId="0" fontId="0" fillId="0" borderId="21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166" fontId="2" fillId="3" borderId="27" xfId="1" applyNumberFormat="1" applyFont="1" applyFill="1" applyBorder="1" applyAlignment="1">
      <alignment horizontal="center" vertical="center" wrapText="1"/>
    </xf>
    <xf numFmtId="166" fontId="2" fillId="3" borderId="22" xfId="1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4" fillId="0" borderId="0" xfId="0" applyFont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DDDDD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workbookViewId="0">
      <selection activeCell="C5" sqref="C5"/>
    </sheetView>
  </sheetViews>
  <sheetFormatPr defaultColWidth="31.140625" defaultRowHeight="12.75" x14ac:dyDescent="0.2"/>
  <cols>
    <col min="1" max="1" width="40.140625" style="1" customWidth="1"/>
    <col min="2" max="5" width="17.7109375" style="1" customWidth="1"/>
    <col min="6" max="6" width="17.7109375" style="5" customWidth="1"/>
    <col min="7" max="7" width="24.85546875" style="3" customWidth="1"/>
    <col min="8" max="8" width="1.7109375" style="1" bestFit="1" customWidth="1"/>
    <col min="9" max="16384" width="31.140625" style="1"/>
  </cols>
  <sheetData>
    <row r="1" spans="1:7" ht="15.75" x14ac:dyDescent="0.2">
      <c r="F1" s="71" t="s">
        <v>24</v>
      </c>
    </row>
    <row r="2" spans="1:7" ht="15.75" x14ac:dyDescent="0.2">
      <c r="F2" s="71" t="s">
        <v>25</v>
      </c>
    </row>
    <row r="3" spans="1:7" ht="15.75" x14ac:dyDescent="0.2">
      <c r="F3" s="71" t="s">
        <v>26</v>
      </c>
    </row>
    <row r="4" spans="1:7" ht="15.75" x14ac:dyDescent="0.2">
      <c r="F4" s="71" t="s">
        <v>28</v>
      </c>
    </row>
    <row r="5" spans="1:7" ht="15.75" x14ac:dyDescent="0.2">
      <c r="F5" s="71" t="s">
        <v>27</v>
      </c>
    </row>
    <row r="6" spans="1:7" ht="15.75" x14ac:dyDescent="0.2">
      <c r="F6" s="71"/>
    </row>
    <row r="8" spans="1:7" ht="18.75" customHeight="1" x14ac:dyDescent="0.2">
      <c r="A8" s="2" t="s">
        <v>21</v>
      </c>
      <c r="G8" s="41"/>
    </row>
    <row r="9" spans="1:7" x14ac:dyDescent="0.2">
      <c r="A9" s="13" t="s">
        <v>8</v>
      </c>
      <c r="E9" s="5"/>
    </row>
    <row r="10" spans="1:7" x14ac:dyDescent="0.2">
      <c r="A10" s="6"/>
      <c r="E10" s="5"/>
    </row>
    <row r="11" spans="1:7" ht="20.100000000000001" customHeight="1" x14ac:dyDescent="0.2">
      <c r="A11" s="14" t="s">
        <v>10</v>
      </c>
      <c r="B11" s="9"/>
      <c r="C11" s="21"/>
      <c r="D11" s="21"/>
      <c r="E11" s="21"/>
      <c r="F11" s="21"/>
      <c r="G11" s="10"/>
    </row>
    <row r="12" spans="1:7" s="4" customFormat="1" ht="30.75" x14ac:dyDescent="0.2">
      <c r="A12" s="26"/>
      <c r="B12" s="12" t="s">
        <v>9</v>
      </c>
      <c r="C12" s="15" t="s">
        <v>13</v>
      </c>
      <c r="D12" s="16" t="s">
        <v>16</v>
      </c>
      <c r="E12" s="32" t="s">
        <v>14</v>
      </c>
      <c r="F12" s="16" t="s">
        <v>15</v>
      </c>
      <c r="G12" s="35" t="s">
        <v>17</v>
      </c>
    </row>
    <row r="13" spans="1:7" ht="15" customHeight="1" x14ac:dyDescent="0.2">
      <c r="A13" s="7" t="s">
        <v>0</v>
      </c>
      <c r="B13" s="28">
        <v>-42</v>
      </c>
      <c r="C13" s="33">
        <v>-25</v>
      </c>
      <c r="D13" s="34">
        <v>-22.8</v>
      </c>
      <c r="E13" s="39">
        <v>-1.5</v>
      </c>
      <c r="F13" s="39">
        <v>7.9</v>
      </c>
      <c r="G13" s="42">
        <f>SUM(C13:F13)</f>
        <v>-41.4</v>
      </c>
    </row>
    <row r="14" spans="1:7" ht="15" customHeight="1" x14ac:dyDescent="0.2">
      <c r="A14" s="40" t="s">
        <v>19</v>
      </c>
      <c r="B14" s="63">
        <v>-7</v>
      </c>
      <c r="C14" s="17">
        <v>-0.1</v>
      </c>
      <c r="D14" s="24">
        <v>-0.8</v>
      </c>
      <c r="E14" s="27">
        <v>-0.2</v>
      </c>
      <c r="F14" s="27">
        <v>0.5</v>
      </c>
      <c r="G14" s="42">
        <f>SUM(C14:F14)</f>
        <v>-0.60000000000000009</v>
      </c>
    </row>
    <row r="15" spans="1:7" ht="15" customHeight="1" x14ac:dyDescent="0.2">
      <c r="A15" s="40" t="s">
        <v>18</v>
      </c>
      <c r="B15" s="64"/>
      <c r="C15" s="17">
        <f>-2.4-0.9</f>
        <v>-3.3</v>
      </c>
      <c r="D15" s="24">
        <v>-2.4</v>
      </c>
      <c r="E15" s="27">
        <v>-0.72</v>
      </c>
      <c r="F15" s="27">
        <v>0.17199999999999999</v>
      </c>
      <c r="G15" s="42">
        <f>SUM(C15:F15)</f>
        <v>-6.2479999999999993</v>
      </c>
    </row>
    <row r="16" spans="1:7" ht="15" customHeight="1" x14ac:dyDescent="0.2">
      <c r="A16" s="40" t="s">
        <v>1</v>
      </c>
      <c r="B16" s="29">
        <v>-11</v>
      </c>
      <c r="C16" s="17">
        <v>-3</v>
      </c>
      <c r="D16" s="24">
        <v>-6.1</v>
      </c>
      <c r="E16" s="27">
        <v>-2.5</v>
      </c>
      <c r="F16" s="27">
        <v>0.6</v>
      </c>
      <c r="G16" s="42">
        <f t="shared" ref="G16:G22" si="0">SUM(C16:F16)</f>
        <v>-11</v>
      </c>
    </row>
    <row r="17" spans="1:8" ht="15" customHeight="1" x14ac:dyDescent="0.2">
      <c r="A17" s="40" t="s">
        <v>2</v>
      </c>
      <c r="B17" s="29">
        <v>-7</v>
      </c>
      <c r="C17" s="17">
        <v>-1.4</v>
      </c>
      <c r="D17" s="24">
        <v>-6.5</v>
      </c>
      <c r="E17" s="27">
        <v>-0.30099999999999999</v>
      </c>
      <c r="F17" s="27">
        <v>0.9</v>
      </c>
      <c r="G17" s="42">
        <f t="shared" si="0"/>
        <v>-7.3010000000000002</v>
      </c>
    </row>
    <row r="18" spans="1:8" ht="15" customHeight="1" x14ac:dyDescent="0.2">
      <c r="A18" s="40" t="s">
        <v>3</v>
      </c>
      <c r="B18" s="29">
        <v>-68</v>
      </c>
      <c r="C18" s="17">
        <v>-46.3</v>
      </c>
      <c r="D18" s="24">
        <v>-29</v>
      </c>
      <c r="E18" s="27">
        <v>-0.3</v>
      </c>
      <c r="F18" s="27">
        <v>7.2</v>
      </c>
      <c r="G18" s="42">
        <f t="shared" si="0"/>
        <v>-68.399999999999991</v>
      </c>
      <c r="H18" s="44" t="s">
        <v>20</v>
      </c>
    </row>
    <row r="19" spans="1:8" ht="15" customHeight="1" x14ac:dyDescent="0.2">
      <c r="A19" s="40" t="s">
        <v>4</v>
      </c>
      <c r="B19" s="29">
        <v>-2</v>
      </c>
      <c r="C19" s="17">
        <v>-0.7</v>
      </c>
      <c r="D19" s="24">
        <v>-1.1000000000000001</v>
      </c>
      <c r="E19" s="27">
        <v>-0.3</v>
      </c>
      <c r="F19" s="27">
        <v>0.1</v>
      </c>
      <c r="G19" s="42">
        <f t="shared" si="0"/>
        <v>-2</v>
      </c>
    </row>
    <row r="20" spans="1:8" ht="15" customHeight="1" x14ac:dyDescent="0.2">
      <c r="A20" s="40" t="s">
        <v>5</v>
      </c>
      <c r="B20" s="29">
        <v>-4</v>
      </c>
      <c r="C20" s="17">
        <v>-2.2999999999999998</v>
      </c>
      <c r="D20" s="24">
        <v>-2.4</v>
      </c>
      <c r="E20" s="27">
        <v>-0.5</v>
      </c>
      <c r="F20" s="27">
        <v>0</v>
      </c>
      <c r="G20" s="42">
        <f t="shared" si="0"/>
        <v>-5.1999999999999993</v>
      </c>
    </row>
    <row r="21" spans="1:8" ht="15" customHeight="1" x14ac:dyDescent="0.2">
      <c r="A21" s="40" t="s">
        <v>6</v>
      </c>
      <c r="B21" s="29">
        <v>-5</v>
      </c>
      <c r="C21" s="17">
        <v>-2.7</v>
      </c>
      <c r="D21" s="24">
        <v>-0.86</v>
      </c>
      <c r="E21" s="27">
        <v>-0.29299999999999998</v>
      </c>
      <c r="F21" s="27">
        <f>0.087-0.054</f>
        <v>3.2999999999999995E-2</v>
      </c>
      <c r="G21" s="42">
        <f t="shared" si="0"/>
        <v>-3.8200000000000003</v>
      </c>
    </row>
    <row r="22" spans="1:8" ht="15" customHeight="1" x14ac:dyDescent="0.2">
      <c r="A22" s="8" t="s">
        <v>12</v>
      </c>
      <c r="B22" s="30">
        <v>-4</v>
      </c>
      <c r="C22" s="18">
        <v>0</v>
      </c>
      <c r="D22" s="25">
        <f>SUM(D13:D21)*0.126</f>
        <v>-9.0669599999999999</v>
      </c>
      <c r="E22" s="25">
        <f>SUM(E13:E21)*0.126</f>
        <v>-0.83336399999999999</v>
      </c>
      <c r="F22" s="25">
        <f>SUM(F13:F21)*0.126</f>
        <v>2.1930300000000007</v>
      </c>
      <c r="G22" s="42">
        <f t="shared" si="0"/>
        <v>-7.7072939999999992</v>
      </c>
    </row>
    <row r="23" spans="1:8" ht="15" customHeight="1" x14ac:dyDescent="0.2">
      <c r="A23" s="11" t="s">
        <v>7</v>
      </c>
      <c r="B23" s="31">
        <f t="shared" ref="B23:G23" si="1">SUM(B13:B22)</f>
        <v>-150</v>
      </c>
      <c r="C23" s="19">
        <f t="shared" si="1"/>
        <v>-84.8</v>
      </c>
      <c r="D23" s="20">
        <f t="shared" si="1"/>
        <v>-81.026959999999988</v>
      </c>
      <c r="E23" s="20">
        <f t="shared" si="1"/>
        <v>-7.4473640000000003</v>
      </c>
      <c r="F23" s="37">
        <f t="shared" si="1"/>
        <v>19.598030000000005</v>
      </c>
      <c r="G23" s="38">
        <f t="shared" si="1"/>
        <v>-153.67629399999996</v>
      </c>
    </row>
    <row r="24" spans="1:8" s="54" customFormat="1" ht="15" customHeight="1" x14ac:dyDescent="0.2">
      <c r="B24" s="52"/>
      <c r="C24" s="53"/>
      <c r="D24" s="53"/>
      <c r="E24" s="53"/>
      <c r="F24" s="55" t="s">
        <v>22</v>
      </c>
      <c r="G24" s="56">
        <v>0.05</v>
      </c>
    </row>
    <row r="25" spans="1:8" s="54" customFormat="1" ht="15" customHeight="1" x14ac:dyDescent="0.2">
      <c r="B25" s="52"/>
      <c r="C25" s="53"/>
      <c r="D25" s="53"/>
      <c r="E25" s="53"/>
      <c r="F25" s="55" t="s">
        <v>23</v>
      </c>
      <c r="G25" s="38">
        <f>G24*G23</f>
        <v>-7.6838146999999983</v>
      </c>
    </row>
    <row r="26" spans="1:8" s="49" customFormat="1" ht="15" customHeight="1" x14ac:dyDescent="0.2">
      <c r="A26" s="43"/>
      <c r="B26" s="45"/>
      <c r="C26" s="46"/>
      <c r="D26" s="46"/>
      <c r="E26" s="46"/>
      <c r="F26" s="47"/>
      <c r="G26" s="48"/>
    </row>
    <row r="27" spans="1:8" ht="20.100000000000001" customHeight="1" x14ac:dyDescent="0.2">
      <c r="A27" s="22" t="s">
        <v>11</v>
      </c>
      <c r="B27" s="23"/>
      <c r="C27" s="23"/>
      <c r="D27" s="21"/>
      <c r="E27" s="21"/>
      <c r="F27" s="21"/>
      <c r="G27" s="23"/>
    </row>
    <row r="28" spans="1:8" ht="30.75" customHeight="1" x14ac:dyDescent="0.2">
      <c r="A28" s="59"/>
      <c r="B28" s="60"/>
      <c r="C28" s="15" t="s">
        <v>13</v>
      </c>
      <c r="D28" s="16" t="s">
        <v>16</v>
      </c>
      <c r="E28" s="32" t="s">
        <v>14</v>
      </c>
      <c r="F28" s="16" t="s">
        <v>15</v>
      </c>
      <c r="G28" s="35" t="s">
        <v>17</v>
      </c>
    </row>
    <row r="29" spans="1:8" ht="15" customHeight="1" x14ac:dyDescent="0.2">
      <c r="A29" s="61" t="s">
        <v>0</v>
      </c>
      <c r="B29" s="62"/>
      <c r="C29" s="33">
        <v>-21.4</v>
      </c>
      <c r="D29" s="34">
        <v>-40.1</v>
      </c>
      <c r="E29" s="39">
        <v>-3.4</v>
      </c>
      <c r="F29" s="39">
        <v>14.9</v>
      </c>
      <c r="G29" s="42">
        <f t="shared" ref="G29:G38" si="2">SUM(C29:F29)</f>
        <v>-50.000000000000007</v>
      </c>
    </row>
    <row r="30" spans="1:8" ht="15" customHeight="1" x14ac:dyDescent="0.2">
      <c r="A30" s="57" t="s">
        <v>19</v>
      </c>
      <c r="B30" s="58"/>
      <c r="C30" s="17">
        <v>-0.2</v>
      </c>
      <c r="D30" s="24">
        <v>-1.3</v>
      </c>
      <c r="E30" s="27">
        <v>-0.5</v>
      </c>
      <c r="F30" s="27">
        <v>1</v>
      </c>
      <c r="G30" s="42">
        <f t="shared" si="2"/>
        <v>-1</v>
      </c>
    </row>
    <row r="31" spans="1:8" ht="15" customHeight="1" x14ac:dyDescent="0.2">
      <c r="A31" s="65" t="s">
        <v>18</v>
      </c>
      <c r="B31" s="66"/>
      <c r="C31" s="17">
        <v>-0.9</v>
      </c>
      <c r="D31" s="24">
        <v>-4.2</v>
      </c>
      <c r="E31" s="27">
        <f>-(0.151)</f>
        <v>-0.151</v>
      </c>
      <c r="F31" s="27">
        <v>0.35899999999999999</v>
      </c>
      <c r="G31" s="42">
        <f t="shared" si="2"/>
        <v>-4.8920000000000003</v>
      </c>
    </row>
    <row r="32" spans="1:8" ht="15" customHeight="1" x14ac:dyDescent="0.2">
      <c r="A32" s="57" t="s">
        <v>1</v>
      </c>
      <c r="B32" s="58"/>
      <c r="C32" s="17">
        <v>-5.7</v>
      </c>
      <c r="D32" s="24">
        <v>-10.7</v>
      </c>
      <c r="E32" s="27">
        <v>-5.4</v>
      </c>
      <c r="F32" s="27">
        <v>1.4723999999999999</v>
      </c>
      <c r="G32" s="42">
        <f t="shared" si="2"/>
        <v>-20.327599999999997</v>
      </c>
    </row>
    <row r="33" spans="1:8" ht="15" customHeight="1" x14ac:dyDescent="0.2">
      <c r="A33" s="57" t="s">
        <v>2</v>
      </c>
      <c r="B33" s="58"/>
      <c r="C33" s="17">
        <v>-1.4</v>
      </c>
      <c r="D33" s="24">
        <v>-8.5</v>
      </c>
      <c r="E33" s="27">
        <v>-0.6</v>
      </c>
      <c r="F33" s="27">
        <v>2.5</v>
      </c>
      <c r="G33" s="50">
        <f t="shared" si="2"/>
        <v>-8</v>
      </c>
    </row>
    <row r="34" spans="1:8" ht="15" customHeight="1" x14ac:dyDescent="0.2">
      <c r="A34" s="57" t="s">
        <v>3</v>
      </c>
      <c r="B34" s="58"/>
      <c r="C34" s="17">
        <v>-45.7</v>
      </c>
      <c r="D34" s="24">
        <v>-52.9</v>
      </c>
      <c r="E34" s="27">
        <v>-0.7</v>
      </c>
      <c r="F34" s="27">
        <v>12.4</v>
      </c>
      <c r="G34" s="36">
        <f t="shared" si="2"/>
        <v>-86.899999999999991</v>
      </c>
      <c r="H34" s="44" t="s">
        <v>20</v>
      </c>
    </row>
    <row r="35" spans="1:8" ht="15" customHeight="1" x14ac:dyDescent="0.2">
      <c r="A35" s="57" t="s">
        <v>4</v>
      </c>
      <c r="B35" s="58"/>
      <c r="C35" s="17">
        <v>-1.2</v>
      </c>
      <c r="D35" s="24">
        <v>-2</v>
      </c>
      <c r="E35" s="27">
        <v>-0.6</v>
      </c>
      <c r="F35" s="27">
        <v>0.2</v>
      </c>
      <c r="G35" s="36">
        <f t="shared" si="2"/>
        <v>-3.6</v>
      </c>
    </row>
    <row r="36" spans="1:8" ht="15" customHeight="1" x14ac:dyDescent="0.2">
      <c r="A36" s="57" t="s">
        <v>5</v>
      </c>
      <c r="B36" s="58"/>
      <c r="C36" s="17">
        <v>-1.5</v>
      </c>
      <c r="D36" s="24">
        <v>-4.2</v>
      </c>
      <c r="E36" s="27">
        <v>-1</v>
      </c>
      <c r="F36" s="27">
        <v>0</v>
      </c>
      <c r="G36" s="36">
        <f t="shared" si="2"/>
        <v>-6.7</v>
      </c>
    </row>
    <row r="37" spans="1:8" ht="15" customHeight="1" x14ac:dyDescent="0.2">
      <c r="A37" s="57" t="s">
        <v>6</v>
      </c>
      <c r="B37" s="58"/>
      <c r="C37" s="17">
        <v>-2.5</v>
      </c>
      <c r="D37" s="24">
        <v>-1.5</v>
      </c>
      <c r="E37" s="27">
        <v>-0.67600000000000005</v>
      </c>
      <c r="F37" s="27">
        <v>0</v>
      </c>
      <c r="G37" s="36">
        <f t="shared" si="2"/>
        <v>-4.6760000000000002</v>
      </c>
    </row>
    <row r="38" spans="1:8" ht="15" customHeight="1" x14ac:dyDescent="0.2">
      <c r="A38" s="69" t="s">
        <v>12</v>
      </c>
      <c r="B38" s="70"/>
      <c r="C38" s="18">
        <v>0</v>
      </c>
      <c r="D38" s="25">
        <f>SUM(D29:D37)*0.126</f>
        <v>-15.8004</v>
      </c>
      <c r="E38" s="25">
        <f>SUM(E29:E37)*0.126</f>
        <v>-1.6414019999999998</v>
      </c>
      <c r="F38" s="25">
        <f>SUM(F29:F37)*0.126</f>
        <v>4.1367564000000003</v>
      </c>
      <c r="G38" s="50">
        <f t="shared" si="2"/>
        <v>-13.3050456</v>
      </c>
    </row>
    <row r="39" spans="1:8" ht="15" customHeight="1" x14ac:dyDescent="0.2">
      <c r="A39" s="67" t="s">
        <v>7</v>
      </c>
      <c r="B39" s="68"/>
      <c r="C39" s="19">
        <f>SUM(C29:C38)</f>
        <v>-80.5</v>
      </c>
      <c r="D39" s="51">
        <f>SUM(D29:D38)</f>
        <v>-141.2004</v>
      </c>
      <c r="E39" s="51">
        <f>SUM(E29:E38)</f>
        <v>-14.668401999999999</v>
      </c>
      <c r="F39" s="37">
        <f>SUM(F29:F38)</f>
        <v>36.968156400000005</v>
      </c>
      <c r="G39" s="38">
        <f>SUM(G29:G38)</f>
        <v>-199.40064559999996</v>
      </c>
    </row>
    <row r="40" spans="1:8" s="49" customFormat="1" ht="15" customHeight="1" x14ac:dyDescent="0.2">
      <c r="A40" s="43"/>
      <c r="B40" s="45"/>
      <c r="C40" s="46"/>
      <c r="D40" s="46"/>
      <c r="E40" s="46"/>
      <c r="F40" s="55" t="s">
        <v>22</v>
      </c>
      <c r="G40" s="56">
        <v>0.05</v>
      </c>
    </row>
    <row r="41" spans="1:8" s="49" customFormat="1" ht="15" customHeight="1" x14ac:dyDescent="0.2">
      <c r="A41" s="43"/>
      <c r="B41" s="45"/>
      <c r="C41" s="46"/>
      <c r="D41" s="46"/>
      <c r="E41" s="46"/>
      <c r="F41" s="55" t="s">
        <v>23</v>
      </c>
      <c r="G41" s="38">
        <f>G40*G39</f>
        <v>-9.9700322799999981</v>
      </c>
    </row>
  </sheetData>
  <mergeCells count="13">
    <mergeCell ref="B14:B15"/>
    <mergeCell ref="A31:B31"/>
    <mergeCell ref="A39:B39"/>
    <mergeCell ref="A38:B38"/>
    <mergeCell ref="A37:B37"/>
    <mergeCell ref="A32:B32"/>
    <mergeCell ref="A33:B33"/>
    <mergeCell ref="A35:B35"/>
    <mergeCell ref="A36:B36"/>
    <mergeCell ref="A34:B34"/>
    <mergeCell ref="A28:B28"/>
    <mergeCell ref="A29:B29"/>
    <mergeCell ref="A30:B30"/>
  </mergeCells>
  <phoneticPr fontId="3" type="noConversion"/>
  <printOptions horizontalCentered="1"/>
  <pageMargins left="0.25" right="0.25" top="0.5" bottom="0.5" header="0.25" footer="0.25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$ Savings Summary</vt:lpstr>
      <vt:lpstr>'$ Savings Summary'!Print_Area</vt:lpstr>
    </vt:vector>
  </TitlesOfParts>
  <Company>AEP-IT-CPS 4/30/3-(8-835-3050)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 Conklin</dc:creator>
  <cp:lastModifiedBy>AEP</cp:lastModifiedBy>
  <cp:lastPrinted>2017-12-16T18:07:55Z</cp:lastPrinted>
  <dcterms:created xsi:type="dcterms:W3CDTF">2010-04-20T13:51:48Z</dcterms:created>
  <dcterms:modified xsi:type="dcterms:W3CDTF">2017-12-19T16:56:05Z</dcterms:modified>
</cp:coreProperties>
</file>