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2120" windowHeight="9030"/>
  </bookViews>
  <sheets>
    <sheet name="A" sheetId="1" r:id="rId1"/>
  </sheets>
  <definedNames>
    <definedName name="_xlnm.Print_Area" localSheetId="0">A!$A$1:$T$38</definedName>
  </definedNames>
  <calcPr calcId="145621"/>
</workbook>
</file>

<file path=xl/calcChain.xml><?xml version="1.0" encoding="utf-8"?>
<calcChain xmlns="http://schemas.openxmlformats.org/spreadsheetml/2006/main">
  <c r="Q17" i="1" l="1"/>
  <c r="R17" i="1"/>
  <c r="P17" i="1"/>
  <c r="P19" i="1" l="1"/>
  <c r="P23" i="1"/>
  <c r="P21" i="1"/>
  <c r="P15" i="1"/>
  <c r="P13" i="1"/>
  <c r="P11" i="1"/>
  <c r="P9" i="1"/>
  <c r="P7" i="1"/>
  <c r="G19" i="1"/>
  <c r="G17" i="1"/>
  <c r="H19" i="1"/>
  <c r="H17" i="1"/>
  <c r="I19" i="1"/>
  <c r="I17" i="1"/>
  <c r="G7" i="1"/>
  <c r="G9" i="1"/>
  <c r="G11" i="1"/>
  <c r="G13" i="1"/>
  <c r="G15" i="1"/>
  <c r="G21" i="1"/>
  <c r="G23" i="1"/>
  <c r="T9" i="1"/>
  <c r="S9" i="1"/>
  <c r="R9" i="1"/>
  <c r="Q9" i="1"/>
  <c r="K9" i="1"/>
  <c r="J9" i="1"/>
  <c r="I9" i="1"/>
  <c r="H9" i="1"/>
  <c r="R15" i="1"/>
  <c r="T21" i="1"/>
  <c r="S21" i="1"/>
  <c r="R19" i="1"/>
  <c r="Q19" i="1"/>
  <c r="Q7" i="1"/>
  <c r="R23" i="1"/>
  <c r="Q23" i="1"/>
  <c r="R21" i="1"/>
  <c r="Q21" i="1"/>
  <c r="Q15" i="1"/>
  <c r="R13" i="1"/>
  <c r="Q13" i="1"/>
  <c r="R11" i="1"/>
  <c r="Q11" i="1"/>
  <c r="R7" i="1"/>
  <c r="I21" i="1"/>
  <c r="I15" i="1"/>
  <c r="I13" i="1"/>
  <c r="I11" i="1"/>
  <c r="I7" i="1"/>
  <c r="H21" i="1"/>
  <c r="H15" i="1"/>
  <c r="H13" i="1"/>
  <c r="H11" i="1"/>
  <c r="H7" i="1"/>
  <c r="G25" i="1" l="1"/>
  <c r="G31" i="1" s="1"/>
  <c r="P25" i="1"/>
  <c r="P31" i="1" s="1"/>
  <c r="P27" i="1"/>
  <c r="G27" i="1"/>
  <c r="G29" i="1"/>
  <c r="R25" i="1"/>
  <c r="R29" i="1" s="1"/>
  <c r="Q25" i="1"/>
  <c r="Q31" i="1" s="1"/>
  <c r="E31" i="1"/>
  <c r="E23" i="1"/>
  <c r="P29" i="1" l="1"/>
  <c r="P33" i="1" s="1"/>
  <c r="G33" i="1"/>
  <c r="H23" i="1"/>
  <c r="H25" i="1" s="1"/>
  <c r="I23" i="1"/>
  <c r="I25" i="1" s="1"/>
  <c r="R27" i="1"/>
  <c r="R31" i="1"/>
  <c r="Q29" i="1"/>
  <c r="Q27" i="1"/>
  <c r="T23" i="1"/>
  <c r="S23" i="1"/>
  <c r="T13" i="1"/>
  <c r="S13" i="1"/>
  <c r="T11" i="1"/>
  <c r="S11" i="1"/>
  <c r="T7" i="1"/>
  <c r="S7" i="1"/>
  <c r="T19" i="1"/>
  <c r="S19" i="1"/>
  <c r="T17" i="1"/>
  <c r="S17" i="1"/>
  <c r="S15" i="1"/>
  <c r="R33" i="1" l="1"/>
  <c r="P36" i="1"/>
  <c r="P35" i="1"/>
  <c r="H27" i="1"/>
  <c r="H29" i="1"/>
  <c r="H31" i="1"/>
  <c r="I29" i="1"/>
  <c r="I27" i="1"/>
  <c r="I31" i="1"/>
  <c r="Q33" i="1"/>
  <c r="T15" i="1"/>
  <c r="T25" i="1" s="1"/>
  <c r="S25" i="1"/>
  <c r="S29" i="1" s="1"/>
  <c r="K23" i="1"/>
  <c r="J23" i="1"/>
  <c r="J21" i="1"/>
  <c r="H33" i="1" l="1"/>
  <c r="Q35" i="1" s="1"/>
  <c r="I33" i="1"/>
  <c r="S31" i="1"/>
  <c r="S27" i="1"/>
  <c r="T31" i="1"/>
  <c r="T27" i="1"/>
  <c r="T29" i="1"/>
  <c r="K19" i="1"/>
  <c r="J19" i="1"/>
  <c r="K11" i="1"/>
  <c r="J11" i="1"/>
  <c r="Q36" i="1" l="1"/>
  <c r="R36" i="1"/>
  <c r="R35" i="1"/>
  <c r="S33" i="1"/>
  <c r="T33" i="1"/>
  <c r="J15" i="1"/>
  <c r="K13" i="1"/>
  <c r="J13" i="1"/>
  <c r="K17" i="1"/>
  <c r="J17" i="1"/>
  <c r="K7" i="1"/>
  <c r="J7" i="1"/>
  <c r="K15" i="1"/>
  <c r="K21" i="1"/>
  <c r="K25" i="1" l="1"/>
  <c r="K29" i="1" s="1"/>
  <c r="J25" i="1"/>
  <c r="J31" i="1" l="1"/>
  <c r="J27" i="1"/>
  <c r="J29" i="1"/>
  <c r="K31" i="1"/>
  <c r="K27" i="1"/>
  <c r="K33" i="1" l="1"/>
  <c r="J33" i="1"/>
  <c r="S36" i="1" s="1"/>
  <c r="T35" i="1" l="1"/>
  <c r="T36" i="1"/>
  <c r="S35" i="1"/>
</calcChain>
</file>

<file path=xl/sharedStrings.xml><?xml version="1.0" encoding="utf-8"?>
<sst xmlns="http://schemas.openxmlformats.org/spreadsheetml/2006/main" count="87" uniqueCount="39">
  <si>
    <t>Rate</t>
  </si>
  <si>
    <t>Schedule</t>
  </si>
  <si>
    <t>Bill Calculations</t>
  </si>
  <si>
    <t>Charges</t>
  </si>
  <si>
    <t>kWh</t>
  </si>
  <si>
    <t xml:space="preserve">  Customer Charge</t>
  </si>
  <si>
    <t>$/mo.</t>
  </si>
  <si>
    <t>$/kWh</t>
  </si>
  <si>
    <t xml:space="preserve">  DSM Adj. Clause</t>
  </si>
  <si>
    <t xml:space="preserve">  Fuel Adjustment</t>
  </si>
  <si>
    <t xml:space="preserve">    Subtotal</t>
  </si>
  <si>
    <t xml:space="preserve">  Envir. Surcharge</t>
  </si>
  <si>
    <t>$/$</t>
  </si>
  <si>
    <t xml:space="preserve">    Total Bill</t>
  </si>
  <si>
    <t>$/Meter</t>
  </si>
  <si>
    <t xml:space="preserve">  Residential HEAP</t>
  </si>
  <si>
    <t xml:space="preserve">  Capacity Charge</t>
  </si>
  <si>
    <t xml:space="preserve">  Big Sandy Operations</t>
  </si>
  <si>
    <t xml:space="preserve">  Economic Development</t>
  </si>
  <si>
    <t xml:space="preserve">  Purchased Power</t>
  </si>
  <si>
    <t xml:space="preserve">  System Sales</t>
  </si>
  <si>
    <t>x</t>
  </si>
  <si>
    <t>Basis</t>
  </si>
  <si>
    <t>Current</t>
  </si>
  <si>
    <t>Annualized TY</t>
  </si>
  <si>
    <t>Proposed</t>
  </si>
  <si>
    <t>$ Change</t>
  </si>
  <si>
    <t>Res Avg</t>
  </si>
  <si>
    <t>HEAP Avg</t>
  </si>
  <si>
    <t>Heating Avg</t>
  </si>
  <si>
    <t xml:space="preserve"> Base  Energy Charge</t>
  </si>
  <si>
    <t>Decomissioning Rider</t>
  </si>
  <si>
    <t>% Bill Change</t>
  </si>
  <si>
    <t>Notes:</t>
  </si>
  <si>
    <r>
      <t>Annualized TY</t>
    </r>
    <r>
      <rPr>
        <vertAlign val="superscript"/>
        <sz val="12"/>
        <rFont val="Arial"/>
        <family val="2"/>
      </rPr>
      <t>1</t>
    </r>
  </si>
  <si>
    <t>1 - Accounts for the roll in of test year non-Mitchell FGD Environmental Surcharge costs into base rates</t>
  </si>
  <si>
    <t>PHDR AG-5</t>
  </si>
  <si>
    <t>Kentucky Power Company Residential Bill</t>
  </si>
  <si>
    <t>Proposed Settlement - Rates Effective 1/19/2018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</si>
</sst>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#,##0.000000"/>
    <numFmt numFmtId="166" formatCode="&quot;$&quot;#,##0.00"/>
    <numFmt numFmtId="167" formatCode="#,##0.0000000_);\(#,##0.0000000\)"/>
    <numFmt numFmtId="168" formatCode="0.00_);\(0.00\)"/>
    <numFmt numFmtId="169" formatCode="0.000000_);\(0.000000\)"/>
    <numFmt numFmtId="170" formatCode="#,##0.000000_);\(#,##0.000000\)"/>
    <numFmt numFmtId="171" formatCode="0.0000%"/>
    <numFmt numFmtId="172" formatCode="0.00000%"/>
  </numFmts>
  <fonts count="52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MS Sans Serif"/>
      <family val="2"/>
    </font>
    <font>
      <sz val="10"/>
      <name val="Helv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vertAlign val="superscript"/>
      <sz val="12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79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2" applyNumberFormat="0" applyAlignment="0" applyProtection="0"/>
    <xf numFmtId="0" fontId="28" fillId="52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2" applyNumberFormat="0" applyAlignment="0" applyProtection="0"/>
    <xf numFmtId="0" fontId="35" fillId="0" borderId="17" applyNumberFormat="0" applyFill="0" applyAlignment="0" applyProtection="0"/>
    <xf numFmtId="0" fontId="36" fillId="53" borderId="0" applyNumberFormat="0" applyBorder="0" applyAlignment="0" applyProtection="0"/>
    <xf numFmtId="3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37" fillId="0" borderId="0"/>
    <xf numFmtId="0" fontId="5" fillId="0" borderId="0"/>
    <xf numFmtId="0" fontId="5" fillId="0" borderId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0" fontId="38" fillId="51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40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39" fillId="0" borderId="0" applyNumberFormat="0" applyFont="0" applyFill="0" applyBorder="0" applyAlignment="0" applyProtection="0">
      <alignment horizontal="left"/>
    </xf>
    <xf numFmtId="4" fontId="39" fillId="0" borderId="0" applyFont="0" applyFill="0" applyBorder="0" applyAlignment="0" applyProtection="0"/>
    <xf numFmtId="0" fontId="43" fillId="0" borderId="11">
      <alignment horizontal="center"/>
    </xf>
    <xf numFmtId="3" fontId="3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40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3" fillId="0" borderId="11">
      <alignment horizontal="center"/>
    </xf>
    <xf numFmtId="0" fontId="39" fillId="55" borderId="0" applyNumberFormat="0" applyFont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8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39" fillId="55" borderId="0" applyNumberFormat="0" applyFon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5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37" fillId="0" borderId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/>
    <xf numFmtId="40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4" fontId="39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0" fontId="5" fillId="54" borderId="1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5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3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8" fillId="0" borderId="0"/>
    <xf numFmtId="0" fontId="48" fillId="0" borderId="0"/>
    <xf numFmtId="0" fontId="39" fillId="0" borderId="0"/>
    <xf numFmtId="0" fontId="39" fillId="0" borderId="0"/>
    <xf numFmtId="0" fontId="4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48" fillId="0" borderId="0"/>
    <xf numFmtId="0" fontId="39" fillId="0" borderId="0"/>
    <xf numFmtId="0" fontId="39" fillId="0" borderId="0"/>
    <xf numFmtId="0" fontId="48" fillId="0" borderId="0"/>
    <xf numFmtId="0" fontId="39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3" fillId="0" borderId="11">
      <alignment horizontal="center"/>
    </xf>
    <xf numFmtId="0" fontId="43" fillId="0" borderId="11">
      <alignment horizontal="center"/>
    </xf>
    <xf numFmtId="0" fontId="43" fillId="0" borderId="11">
      <alignment horizontal="center"/>
    </xf>
    <xf numFmtId="0" fontId="43" fillId="0" borderId="11">
      <alignment horizontal="center"/>
    </xf>
    <xf numFmtId="0" fontId="43" fillId="0" borderId="11">
      <alignment horizontal="center"/>
    </xf>
    <xf numFmtId="0" fontId="43" fillId="0" borderId="11">
      <alignment horizontal="center"/>
    </xf>
    <xf numFmtId="0" fontId="43" fillId="0" borderId="11">
      <alignment horizontal="center"/>
    </xf>
    <xf numFmtId="0" fontId="43" fillId="0" borderId="11">
      <alignment horizontal="center"/>
    </xf>
    <xf numFmtId="0" fontId="43" fillId="0" borderId="11">
      <alignment horizontal="center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  <xf numFmtId="0" fontId="39" fillId="55" borderId="0" applyNumberFormat="0" applyFont="0" applyBorder="0" applyAlignment="0" applyProtection="0"/>
  </cellStyleXfs>
  <cellXfs count="56">
    <xf numFmtId="0" fontId="0" fillId="0" borderId="0" xfId="0" applyNumberFormat="1" applyFont="1" applyAlignmen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NumberFormat="1" applyBorder="1"/>
    <xf numFmtId="0" fontId="0" fillId="0" borderId="0" xfId="0" applyFont="1" applyAlignment="1"/>
    <xf numFmtId="166" fontId="0" fillId="0" borderId="0" xfId="0" applyNumberFormat="1"/>
    <xf numFmtId="168" fontId="0" fillId="0" borderId="0" xfId="0" applyNumberFormat="1" applyFont="1" applyAlignment="1" applyProtection="1">
      <protection locked="0"/>
    </xf>
    <xf numFmtId="168" fontId="0" fillId="0" borderId="0" xfId="0" applyNumberFormat="1"/>
    <xf numFmtId="0" fontId="0" fillId="0" borderId="0" xfId="0" applyAlignment="1"/>
    <xf numFmtId="39" fontId="0" fillId="0" borderId="0" xfId="0" applyNumberFormat="1" applyFont="1" applyBorder="1" applyAlignment="1" applyProtection="1">
      <protection locked="0"/>
    </xf>
    <xf numFmtId="169" fontId="0" fillId="0" borderId="0" xfId="0" applyNumberFormat="1" applyFill="1"/>
    <xf numFmtId="0" fontId="0" fillId="0" borderId="0" xfId="0" applyNumberFormat="1" applyFont="1" applyFill="1" applyAlignment="1" applyProtection="1">
      <protection locked="0"/>
    </xf>
    <xf numFmtId="0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Font="1" applyAlignment="1"/>
    <xf numFmtId="167" fontId="0" fillId="0" borderId="0" xfId="0" applyNumberFormat="1" applyFill="1"/>
    <xf numFmtId="170" fontId="0" fillId="0" borderId="0" xfId="0" applyNumberFormat="1" applyFill="1"/>
    <xf numFmtId="14" fontId="0" fillId="0" borderId="0" xfId="0" applyNumberFormat="1" applyProtection="1">
      <protection locked="0"/>
    </xf>
    <xf numFmtId="0" fontId="0" fillId="0" borderId="0" xfId="0" applyNumberFormat="1" applyFont="1" applyAlignment="1" applyProtection="1">
      <protection locked="0"/>
    </xf>
    <xf numFmtId="2" fontId="6" fillId="0" borderId="0" xfId="0" applyNumberFormat="1" applyFont="1" applyFill="1" applyAlignment="1" applyProtection="1">
      <protection locked="0"/>
    </xf>
    <xf numFmtId="164" fontId="6" fillId="0" borderId="0" xfId="0" applyNumberFormat="1" applyFont="1" applyFill="1"/>
    <xf numFmtId="167" fontId="6" fillId="0" borderId="0" xfId="0" applyNumberFormat="1" applyFont="1" applyFill="1"/>
    <xf numFmtId="2" fontId="6" fillId="0" borderId="0" xfId="0" applyNumberFormat="1" applyFont="1" applyFill="1" applyProtection="1">
      <protection locked="0"/>
    </xf>
    <xf numFmtId="165" fontId="6" fillId="0" borderId="0" xfId="0" applyNumberFormat="1" applyFont="1" applyFill="1"/>
    <xf numFmtId="0" fontId="0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Protection="1"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quotePrefix="1" applyNumberFormat="1" applyFont="1" applyProtection="1">
      <protection locked="0"/>
    </xf>
    <xf numFmtId="14" fontId="4" fillId="0" borderId="0" xfId="0" applyNumberFormat="1" applyFont="1" applyProtection="1">
      <protection locked="0"/>
    </xf>
    <xf numFmtId="0" fontId="4" fillId="0" borderId="0" xfId="0" applyNumberFormat="1" applyFont="1" applyAlignment="1" applyProtection="1">
      <protection locked="0"/>
    </xf>
    <xf numFmtId="10" fontId="0" fillId="0" borderId="0" xfId="1" applyNumberFormat="1" applyFont="1" applyAlignment="1" applyProtection="1">
      <protection locked="0"/>
    </xf>
    <xf numFmtId="171" fontId="6" fillId="0" borderId="0" xfId="1" applyNumberFormat="1" applyFont="1" applyFill="1"/>
    <xf numFmtId="172" fontId="6" fillId="0" borderId="0" xfId="1" applyNumberFormat="1" applyFont="1" applyFill="1"/>
    <xf numFmtId="0" fontId="45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Alignment="1" applyProtection="1">
      <protection locked="0"/>
    </xf>
    <xf numFmtId="0" fontId="45" fillId="0" borderId="0" xfId="0" applyNumberFormat="1" applyFont="1" applyFill="1" applyBorder="1" applyAlignment="1" applyProtection="1">
      <alignment horizontal="center"/>
      <protection locked="0"/>
    </xf>
    <xf numFmtId="0" fontId="51" fillId="0" borderId="0" xfId="0" applyNumberFormat="1" applyFont="1" applyAlignment="1" applyProtection="1">
      <protection locked="0"/>
    </xf>
    <xf numFmtId="0" fontId="46" fillId="0" borderId="0" xfId="0" applyNumberFormat="1" applyFont="1" applyFill="1" applyAlignment="1" applyProtection="1">
      <alignment horizontal="center"/>
      <protection locked="0"/>
    </xf>
    <xf numFmtId="0" fontId="46" fillId="0" borderId="0" xfId="0" applyNumberFormat="1" applyFont="1" applyFill="1" applyBorder="1" applyAlignment="1" applyProtection="1">
      <protection locked="0"/>
    </xf>
    <xf numFmtId="0" fontId="46" fillId="0" borderId="0" xfId="0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Border="1" applyAlignment="1" applyProtection="1">
      <protection locked="0"/>
    </xf>
    <xf numFmtId="166" fontId="0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0" xfId="0" applyNumberFormat="1" applyFont="1" applyFill="1" applyAlignment="1" applyProtection="1">
      <protection locked="0"/>
    </xf>
    <xf numFmtId="168" fontId="0" fillId="0" borderId="0" xfId="0" applyNumberFormat="1" applyFont="1" applyFill="1" applyAlignment="1" applyProtection="1">
      <protection locked="0"/>
    </xf>
    <xf numFmtId="0" fontId="45" fillId="57" borderId="21" xfId="0" applyNumberFormat="1" applyFont="1" applyFill="1" applyBorder="1" applyAlignment="1" applyProtection="1">
      <alignment horizontal="center"/>
      <protection locked="0"/>
    </xf>
    <xf numFmtId="0" fontId="45" fillId="57" borderId="22" xfId="0" applyNumberFormat="1" applyFont="1" applyFill="1" applyBorder="1" applyAlignment="1" applyProtection="1">
      <alignment horizontal="center"/>
      <protection locked="0"/>
    </xf>
    <xf numFmtId="0" fontId="45" fillId="57" borderId="23" xfId="0" applyNumberFormat="1" applyFont="1" applyFill="1" applyBorder="1" applyAlignment="1" applyProtection="1">
      <alignment horizontal="center"/>
      <protection locked="0"/>
    </xf>
    <xf numFmtId="0" fontId="45" fillId="56" borderId="21" xfId="0" applyNumberFormat="1" applyFont="1" applyFill="1" applyBorder="1" applyAlignment="1" applyProtection="1">
      <alignment horizontal="center"/>
      <protection locked="0"/>
    </xf>
    <xf numFmtId="0" fontId="45" fillId="56" borderId="22" xfId="0" applyNumberFormat="1" applyFont="1" applyFill="1" applyBorder="1" applyAlignment="1" applyProtection="1">
      <alignment horizontal="center"/>
      <protection locked="0"/>
    </xf>
    <xf numFmtId="0" fontId="45" fillId="56" borderId="23" xfId="0" applyNumberFormat="1" applyFont="1" applyFill="1" applyBorder="1" applyAlignment="1" applyProtection="1">
      <alignment horizontal="center"/>
      <protection locked="0"/>
    </xf>
  </cellXfs>
  <cellStyles count="1179">
    <cellStyle name="20% - Accent1" xfId="19" builtinId="30" customBuiltin="1"/>
    <cellStyle name="20% - Accent1 2" xfId="45"/>
    <cellStyle name="20% - Accent1 3" xfId="223"/>
    <cellStyle name="20% - Accent1 3 2" xfId="369"/>
    <cellStyle name="20% - Accent1 3 3" xfId="420"/>
    <cellStyle name="20% - Accent1 3 4" xfId="477"/>
    <cellStyle name="20% - Accent1 4" xfId="351"/>
    <cellStyle name="20% - Accent1 5" xfId="403"/>
    <cellStyle name="20% - Accent1 6" xfId="448"/>
    <cellStyle name="20% - Accent2" xfId="23" builtinId="34" customBuiltin="1"/>
    <cellStyle name="20% - Accent2 2" xfId="46"/>
    <cellStyle name="20% - Accent2 3" xfId="225"/>
    <cellStyle name="20% - Accent2 3 2" xfId="371"/>
    <cellStyle name="20% - Accent2 3 3" xfId="422"/>
    <cellStyle name="20% - Accent2 3 4" xfId="479"/>
    <cellStyle name="20% - Accent2 4" xfId="353"/>
    <cellStyle name="20% - Accent2 5" xfId="405"/>
    <cellStyle name="20% - Accent2 6" xfId="450"/>
    <cellStyle name="20% - Accent3" xfId="27" builtinId="38" customBuiltin="1"/>
    <cellStyle name="20% - Accent3 2" xfId="47"/>
    <cellStyle name="20% - Accent3 3" xfId="227"/>
    <cellStyle name="20% - Accent3 3 2" xfId="373"/>
    <cellStyle name="20% - Accent3 3 3" xfId="424"/>
    <cellStyle name="20% - Accent3 3 4" xfId="481"/>
    <cellStyle name="20% - Accent3 4" xfId="355"/>
    <cellStyle name="20% - Accent3 5" xfId="407"/>
    <cellStyle name="20% - Accent3 6" xfId="452"/>
    <cellStyle name="20% - Accent4" xfId="31" builtinId="42" customBuiltin="1"/>
    <cellStyle name="20% - Accent4 2" xfId="48"/>
    <cellStyle name="20% - Accent4 3" xfId="229"/>
    <cellStyle name="20% - Accent4 3 2" xfId="375"/>
    <cellStyle name="20% - Accent4 3 3" xfId="426"/>
    <cellStyle name="20% - Accent4 3 4" xfId="483"/>
    <cellStyle name="20% - Accent4 4" xfId="357"/>
    <cellStyle name="20% - Accent4 5" xfId="409"/>
    <cellStyle name="20% - Accent4 6" xfId="454"/>
    <cellStyle name="20% - Accent5" xfId="35" builtinId="46" customBuiltin="1"/>
    <cellStyle name="20% - Accent5 2" xfId="49"/>
    <cellStyle name="20% - Accent5 3" xfId="231"/>
    <cellStyle name="20% - Accent5 3 2" xfId="377"/>
    <cellStyle name="20% - Accent5 3 3" xfId="428"/>
    <cellStyle name="20% - Accent5 3 4" xfId="485"/>
    <cellStyle name="20% - Accent5 4" xfId="359"/>
    <cellStyle name="20% - Accent5 5" xfId="411"/>
    <cellStyle name="20% - Accent5 6" xfId="456"/>
    <cellStyle name="20% - Accent6" xfId="39" builtinId="50" customBuiltin="1"/>
    <cellStyle name="20% - Accent6 2" xfId="50"/>
    <cellStyle name="20% - Accent6 3" xfId="233"/>
    <cellStyle name="20% - Accent6 3 2" xfId="379"/>
    <cellStyle name="20% - Accent6 3 3" xfId="430"/>
    <cellStyle name="20% - Accent6 3 4" xfId="487"/>
    <cellStyle name="20% - Accent6 4" xfId="361"/>
    <cellStyle name="20% - Accent6 5" xfId="413"/>
    <cellStyle name="20% - Accent6 6" xfId="458"/>
    <cellStyle name="40% - Accent1" xfId="20" builtinId="31" customBuiltin="1"/>
    <cellStyle name="40% - Accent1 2" xfId="51"/>
    <cellStyle name="40% - Accent1 3" xfId="224"/>
    <cellStyle name="40% - Accent1 3 2" xfId="370"/>
    <cellStyle name="40% - Accent1 3 3" xfId="421"/>
    <cellStyle name="40% - Accent1 3 4" xfId="478"/>
    <cellStyle name="40% - Accent1 4" xfId="352"/>
    <cellStyle name="40% - Accent1 5" xfId="404"/>
    <cellStyle name="40% - Accent1 6" xfId="449"/>
    <cellStyle name="40% - Accent2" xfId="24" builtinId="35" customBuiltin="1"/>
    <cellStyle name="40% - Accent2 2" xfId="52"/>
    <cellStyle name="40% - Accent2 3" xfId="226"/>
    <cellStyle name="40% - Accent2 3 2" xfId="372"/>
    <cellStyle name="40% - Accent2 3 3" xfId="423"/>
    <cellStyle name="40% - Accent2 3 4" xfId="480"/>
    <cellStyle name="40% - Accent2 4" xfId="354"/>
    <cellStyle name="40% - Accent2 5" xfId="406"/>
    <cellStyle name="40% - Accent2 6" xfId="451"/>
    <cellStyle name="40% - Accent3" xfId="28" builtinId="39" customBuiltin="1"/>
    <cellStyle name="40% - Accent3 2" xfId="53"/>
    <cellStyle name="40% - Accent3 3" xfId="228"/>
    <cellStyle name="40% - Accent3 3 2" xfId="374"/>
    <cellStyle name="40% - Accent3 3 3" xfId="425"/>
    <cellStyle name="40% - Accent3 3 4" xfId="482"/>
    <cellStyle name="40% - Accent3 4" xfId="356"/>
    <cellStyle name="40% - Accent3 5" xfId="408"/>
    <cellStyle name="40% - Accent3 6" xfId="453"/>
    <cellStyle name="40% - Accent4" xfId="32" builtinId="43" customBuiltin="1"/>
    <cellStyle name="40% - Accent4 2" xfId="54"/>
    <cellStyle name="40% - Accent4 3" xfId="230"/>
    <cellStyle name="40% - Accent4 3 2" xfId="376"/>
    <cellStyle name="40% - Accent4 3 3" xfId="427"/>
    <cellStyle name="40% - Accent4 3 4" xfId="484"/>
    <cellStyle name="40% - Accent4 4" xfId="358"/>
    <cellStyle name="40% - Accent4 5" xfId="410"/>
    <cellStyle name="40% - Accent4 6" xfId="455"/>
    <cellStyle name="40% - Accent5" xfId="36" builtinId="47" customBuiltin="1"/>
    <cellStyle name="40% - Accent5 2" xfId="55"/>
    <cellStyle name="40% - Accent5 3" xfId="232"/>
    <cellStyle name="40% - Accent5 3 2" xfId="378"/>
    <cellStyle name="40% - Accent5 3 3" xfId="429"/>
    <cellStyle name="40% - Accent5 3 4" xfId="486"/>
    <cellStyle name="40% - Accent5 4" xfId="360"/>
    <cellStyle name="40% - Accent5 5" xfId="412"/>
    <cellStyle name="40% - Accent5 6" xfId="457"/>
    <cellStyle name="40% - Accent6" xfId="40" builtinId="51" customBuiltin="1"/>
    <cellStyle name="40% - Accent6 2" xfId="56"/>
    <cellStyle name="40% - Accent6 3" xfId="234"/>
    <cellStyle name="40% - Accent6 3 2" xfId="380"/>
    <cellStyle name="40% - Accent6 3 3" xfId="431"/>
    <cellStyle name="40% - Accent6 3 4" xfId="488"/>
    <cellStyle name="40% - Accent6 4" xfId="362"/>
    <cellStyle name="40% - Accent6 5" xfId="414"/>
    <cellStyle name="40% - Accent6 6" xfId="459"/>
    <cellStyle name="60% - Accent1" xfId="21" builtinId="32" customBuiltin="1"/>
    <cellStyle name="60% - Accent1 2" xfId="57"/>
    <cellStyle name="60% - Accent2" xfId="25" builtinId="36" customBuiltin="1"/>
    <cellStyle name="60% - Accent2 2" xfId="58"/>
    <cellStyle name="60% - Accent3" xfId="29" builtinId="40" customBuiltin="1"/>
    <cellStyle name="60% - Accent3 2" xfId="59"/>
    <cellStyle name="60% - Accent4" xfId="33" builtinId="44" customBuiltin="1"/>
    <cellStyle name="60% - Accent4 2" xfId="60"/>
    <cellStyle name="60% - Accent5" xfId="37" builtinId="48" customBuiltin="1"/>
    <cellStyle name="60% - Accent5 2" xfId="61"/>
    <cellStyle name="60% - Accent6" xfId="41" builtinId="52" customBuiltin="1"/>
    <cellStyle name="60% - Accent6 2" xfId="62"/>
    <cellStyle name="Accent1" xfId="18" builtinId="29" customBuiltin="1"/>
    <cellStyle name="Accent1 2" xfId="63"/>
    <cellStyle name="Accent2" xfId="22" builtinId="33" customBuiltin="1"/>
    <cellStyle name="Accent2 2" xfId="64"/>
    <cellStyle name="Accent3" xfId="26" builtinId="37" customBuiltin="1"/>
    <cellStyle name="Accent3 2" xfId="65"/>
    <cellStyle name="Accent4" xfId="30" builtinId="41" customBuiltin="1"/>
    <cellStyle name="Accent4 2" xfId="66"/>
    <cellStyle name="Accent5" xfId="34" builtinId="45" customBuiltin="1"/>
    <cellStyle name="Accent5 2" xfId="67"/>
    <cellStyle name="Accent6" xfId="38" builtinId="49" customBuiltin="1"/>
    <cellStyle name="Accent6 2" xfId="68"/>
    <cellStyle name="Bad" xfId="8" builtinId="27" customBuiltin="1"/>
    <cellStyle name="Bad 2" xfId="69"/>
    <cellStyle name="Calculation" xfId="12" builtinId="22" customBuiltin="1"/>
    <cellStyle name="Calculation 2" xfId="70"/>
    <cellStyle name="Check Cell" xfId="14" builtinId="23" customBuiltin="1"/>
    <cellStyle name="Check Cell 2" xfId="71"/>
    <cellStyle name="Comma 10" xfId="504"/>
    <cellStyle name="Comma 10 2" xfId="505"/>
    <cellStyle name="Comma 10 3" xfId="506"/>
    <cellStyle name="Comma 10 3 2" xfId="507"/>
    <cellStyle name="Comma 10 3 3" xfId="508"/>
    <cellStyle name="Comma 10 4" xfId="509"/>
    <cellStyle name="Comma 10 4 2" xfId="510"/>
    <cellStyle name="Comma 10 4 3" xfId="511"/>
    <cellStyle name="Comma 10 4 4" xfId="512"/>
    <cellStyle name="Comma 10 5" xfId="513"/>
    <cellStyle name="Comma 10 5 2" xfId="514"/>
    <cellStyle name="Comma 10 5 2 2" xfId="515"/>
    <cellStyle name="Comma 10 5 2 3" xfId="516"/>
    <cellStyle name="Comma 10 5 2 3 2" xfId="517"/>
    <cellStyle name="Comma 10 5 3" xfId="518"/>
    <cellStyle name="Comma 10 6" xfId="519"/>
    <cellStyle name="Comma 10 6 2" xfId="520"/>
    <cellStyle name="Comma 10 6 3" xfId="521"/>
    <cellStyle name="Comma 10 6 3 2" xfId="522"/>
    <cellStyle name="Comma 10 7" xfId="523"/>
    <cellStyle name="Comma 10 8" xfId="524"/>
    <cellStyle name="Comma 10 8 2" xfId="525"/>
    <cellStyle name="Comma 11" xfId="526"/>
    <cellStyle name="Comma 11 10" xfId="527"/>
    <cellStyle name="Comma 11 11" xfId="528"/>
    <cellStyle name="Comma 11 11 2" xfId="529"/>
    <cellStyle name="Comma 11 11 2 2" xfId="530"/>
    <cellStyle name="Comma 11 11 2 3" xfId="531"/>
    <cellStyle name="Comma 11 11 2 3 2" xfId="532"/>
    <cellStyle name="Comma 11 12" xfId="533"/>
    <cellStyle name="Comma 11 13" xfId="534"/>
    <cellStyle name="Comma 11 13 2" xfId="535"/>
    <cellStyle name="Comma 11 13 2 2" xfId="536"/>
    <cellStyle name="Comma 11 13 2 3" xfId="537"/>
    <cellStyle name="Comma 11 13 2 3 2" xfId="538"/>
    <cellStyle name="Comma 11 2" xfId="539"/>
    <cellStyle name="Comma 11 3" xfId="540"/>
    <cellStyle name="Comma 11 4" xfId="541"/>
    <cellStyle name="Comma 11 5" xfId="542"/>
    <cellStyle name="Comma 11 6" xfId="543"/>
    <cellStyle name="Comma 11 7" xfId="544"/>
    <cellStyle name="Comma 11 7 2" xfId="545"/>
    <cellStyle name="Comma 11 7 2 2" xfId="546"/>
    <cellStyle name="Comma 11 7 2 3" xfId="547"/>
    <cellStyle name="Comma 11 8" xfId="548"/>
    <cellStyle name="Comma 11 9" xfId="549"/>
    <cellStyle name="Comma 12" xfId="550"/>
    <cellStyle name="Comma 12 10" xfId="551"/>
    <cellStyle name="Comma 12 10 2" xfId="552"/>
    <cellStyle name="Comma 12 10 2 2" xfId="553"/>
    <cellStyle name="Comma 12 10 2 3" xfId="554"/>
    <cellStyle name="Comma 12 10 2 3 2" xfId="555"/>
    <cellStyle name="Comma 12 11" xfId="556"/>
    <cellStyle name="Comma 12 12" xfId="557"/>
    <cellStyle name="Comma 12 12 2" xfId="558"/>
    <cellStyle name="Comma 12 12 2 2" xfId="559"/>
    <cellStyle name="Comma 12 12 2 3" xfId="560"/>
    <cellStyle name="Comma 12 12 2 3 2" xfId="561"/>
    <cellStyle name="Comma 12 2" xfId="562"/>
    <cellStyle name="Comma 12 3" xfId="563"/>
    <cellStyle name="Comma 12 4" xfId="564"/>
    <cellStyle name="Comma 12 5" xfId="565"/>
    <cellStyle name="Comma 12 6" xfId="566"/>
    <cellStyle name="Comma 12 6 2" xfId="567"/>
    <cellStyle name="Comma 12 6 2 2" xfId="568"/>
    <cellStyle name="Comma 12 6 2 3" xfId="569"/>
    <cellStyle name="Comma 12 7" xfId="570"/>
    <cellStyle name="Comma 12 8" xfId="571"/>
    <cellStyle name="Comma 12 9" xfId="572"/>
    <cellStyle name="Comma 13" xfId="573"/>
    <cellStyle name="Comma 13 2" xfId="574"/>
    <cellStyle name="Comma 13 3" xfId="575"/>
    <cellStyle name="Comma 13 4" xfId="576"/>
    <cellStyle name="Comma 13 5" xfId="577"/>
    <cellStyle name="Comma 13 6" xfId="578"/>
    <cellStyle name="Comma 14" xfId="579"/>
    <cellStyle name="Comma 14 2" xfId="580"/>
    <cellStyle name="Comma 14 3" xfId="581"/>
    <cellStyle name="Comma 14 4" xfId="582"/>
    <cellStyle name="Comma 14 5" xfId="583"/>
    <cellStyle name="Comma 15" xfId="584"/>
    <cellStyle name="Comma 15 2" xfId="585"/>
    <cellStyle name="Comma 15 3" xfId="586"/>
    <cellStyle name="Comma 15 4" xfId="587"/>
    <cellStyle name="Comma 15 5" xfId="588"/>
    <cellStyle name="Comma 16" xfId="589"/>
    <cellStyle name="Comma 16 2" xfId="590"/>
    <cellStyle name="Comma 16 3" xfId="591"/>
    <cellStyle name="Comma 16 3 2" xfId="592"/>
    <cellStyle name="Comma 16 3 3" xfId="593"/>
    <cellStyle name="Comma 16 3 3 2" xfId="594"/>
    <cellStyle name="Comma 17" xfId="595"/>
    <cellStyle name="Comma 17 2" xfId="596"/>
    <cellStyle name="Comma 17 3" xfId="597"/>
    <cellStyle name="Comma 17 3 2" xfId="598"/>
    <cellStyle name="Comma 18" xfId="599"/>
    <cellStyle name="Comma 18 2" xfId="600"/>
    <cellStyle name="Comma 18 3" xfId="601"/>
    <cellStyle name="Comma 18 3 2" xfId="602"/>
    <cellStyle name="Comma 19" xfId="603"/>
    <cellStyle name="Comma 19 2" xfId="604"/>
    <cellStyle name="Comma 19 3" xfId="605"/>
    <cellStyle name="Comma 19 3 2" xfId="606"/>
    <cellStyle name="Comma 2" xfId="73"/>
    <cellStyle name="Comma 2 2" xfId="74"/>
    <cellStyle name="Comma 2 2 2" xfId="75"/>
    <cellStyle name="Comma 2 2 2 2" xfId="169"/>
    <cellStyle name="Comma 2 2 2 2 2" xfId="299"/>
    <cellStyle name="Comma 2 2 2 3" xfId="239"/>
    <cellStyle name="Comma 2 2 3" xfId="76"/>
    <cellStyle name="Comma 2 2 3 2" xfId="170"/>
    <cellStyle name="Comma 2 2 3 2 2" xfId="300"/>
    <cellStyle name="Comma 2 2 3 3" xfId="240"/>
    <cellStyle name="Comma 2 2 4" xfId="77"/>
    <cellStyle name="Comma 2 2 4 2" xfId="171"/>
    <cellStyle name="Comma 2 2 4 2 2" xfId="301"/>
    <cellStyle name="Comma 2 2 4 3" xfId="241"/>
    <cellStyle name="Comma 2 2 5" xfId="154"/>
    <cellStyle name="Comma 2 2 6" xfId="607"/>
    <cellStyle name="Comma 2 3" xfId="78"/>
    <cellStyle name="Comma 2 3 2" xfId="79"/>
    <cellStyle name="Comma 2 3 2 2" xfId="172"/>
    <cellStyle name="Comma 2 3 2 2 2" xfId="302"/>
    <cellStyle name="Comma 2 3 2 3" xfId="243"/>
    <cellStyle name="Comma 2 3 3" xfId="80"/>
    <cellStyle name="Comma 2 3 3 2" xfId="173"/>
    <cellStyle name="Comma 2 3 3 2 2" xfId="303"/>
    <cellStyle name="Comma 2 3 3 3" xfId="244"/>
    <cellStyle name="Comma 2 3 4" xfId="81"/>
    <cellStyle name="Comma 2 3 4 2" xfId="174"/>
    <cellStyle name="Comma 2 3 4 2 2" xfId="304"/>
    <cellStyle name="Comma 2 3 4 3" xfId="245"/>
    <cellStyle name="Comma 2 3 4 4" xfId="608"/>
    <cellStyle name="Comma 2 3 4 5" xfId="609"/>
    <cellStyle name="Comma 2 3 4 5 2" xfId="610"/>
    <cellStyle name="Comma 2 3 5" xfId="242"/>
    <cellStyle name="Comma 2 4" xfId="82"/>
    <cellStyle name="Comma 2 4 2" xfId="175"/>
    <cellStyle name="Comma 2 4 2 2" xfId="305"/>
    <cellStyle name="Comma 2 4 3" xfId="246"/>
    <cellStyle name="Comma 2 4 4" xfId="611"/>
    <cellStyle name="Comma 2 5" xfId="83"/>
    <cellStyle name="Comma 2 5 2" xfId="176"/>
    <cellStyle name="Comma 2 5 2 2" xfId="306"/>
    <cellStyle name="Comma 2 5 3" xfId="247"/>
    <cellStyle name="Comma 2 5 4" xfId="612"/>
    <cellStyle name="Comma 2 6" xfId="84"/>
    <cellStyle name="Comma 2 6 2" xfId="177"/>
    <cellStyle name="Comma 2 6 2 2" xfId="307"/>
    <cellStyle name="Comma 2 6 3" xfId="248"/>
    <cellStyle name="Comma 2 7" xfId="143"/>
    <cellStyle name="Comma 2 8" xfId="152"/>
    <cellStyle name="Comma 2 8 2" xfId="289"/>
    <cellStyle name="Comma 20" xfId="613"/>
    <cellStyle name="Comma 20 2" xfId="614"/>
    <cellStyle name="Comma 20 3" xfId="615"/>
    <cellStyle name="Comma 20 3 2" xfId="616"/>
    <cellStyle name="Comma 21" xfId="617"/>
    <cellStyle name="Comma 21 2" xfId="618"/>
    <cellStyle name="Comma 21 3" xfId="619"/>
    <cellStyle name="Comma 21 3 2" xfId="620"/>
    <cellStyle name="Comma 22" xfId="621"/>
    <cellStyle name="Comma 22 2" xfId="622"/>
    <cellStyle name="Comma 22 3" xfId="623"/>
    <cellStyle name="Comma 22 3 2" xfId="624"/>
    <cellStyle name="Comma 23" xfId="625"/>
    <cellStyle name="Comma 23 2" xfId="626"/>
    <cellStyle name="Comma 23 3" xfId="627"/>
    <cellStyle name="Comma 23 3 2" xfId="628"/>
    <cellStyle name="Comma 24" xfId="629"/>
    <cellStyle name="Comma 24 2" xfId="630"/>
    <cellStyle name="Comma 24 3" xfId="631"/>
    <cellStyle name="Comma 24 3 2" xfId="632"/>
    <cellStyle name="Comma 25" xfId="633"/>
    <cellStyle name="Comma 25 2" xfId="634"/>
    <cellStyle name="Comma 25 3" xfId="635"/>
    <cellStyle name="Comma 25 3 2" xfId="636"/>
    <cellStyle name="Comma 26" xfId="637"/>
    <cellStyle name="Comma 26 2" xfId="638"/>
    <cellStyle name="Comma 26 3" xfId="639"/>
    <cellStyle name="Comma 26 3 2" xfId="640"/>
    <cellStyle name="Comma 27" xfId="641"/>
    <cellStyle name="Comma 27 2" xfId="642"/>
    <cellStyle name="Comma 27 3" xfId="643"/>
    <cellStyle name="Comma 27 3 2" xfId="644"/>
    <cellStyle name="Comma 28" xfId="645"/>
    <cellStyle name="Comma 28 2" xfId="646"/>
    <cellStyle name="Comma 29" xfId="647"/>
    <cellStyle name="Comma 29 2" xfId="648"/>
    <cellStyle name="Comma 3" xfId="85"/>
    <cellStyle name="Comma 3 2" xfId="86"/>
    <cellStyle name="Comma 3 2 2" xfId="178"/>
    <cellStyle name="Comma 3 2 2 2" xfId="308"/>
    <cellStyle name="Comma 3 2 3" xfId="250"/>
    <cellStyle name="Comma 3 2 4" xfId="650"/>
    <cellStyle name="Comma 3 3" xfId="87"/>
    <cellStyle name="Comma 3 3 2" xfId="179"/>
    <cellStyle name="Comma 3 3 2 2" xfId="309"/>
    <cellStyle name="Comma 3 3 3" xfId="251"/>
    <cellStyle name="Comma 3 3 4" xfId="651"/>
    <cellStyle name="Comma 3 4" xfId="88"/>
    <cellStyle name="Comma 3 4 2" xfId="180"/>
    <cellStyle name="Comma 3 4 2 2" xfId="310"/>
    <cellStyle name="Comma 3 4 3" xfId="252"/>
    <cellStyle name="Comma 3 4 4" xfId="652"/>
    <cellStyle name="Comma 3 5" xfId="155"/>
    <cellStyle name="Comma 3 5 2" xfId="207"/>
    <cellStyle name="Comma 3 5 2 2" xfId="337"/>
    <cellStyle name="Comma 3 5 2 2 2" xfId="390"/>
    <cellStyle name="Comma 3 5 2 2 3" xfId="441"/>
    <cellStyle name="Comma 3 5 2 2 4" xfId="498"/>
    <cellStyle name="Comma 3 5 2 3" xfId="349"/>
    <cellStyle name="Comma 3 5 2 4" xfId="401"/>
    <cellStyle name="Comma 3 5 2 5" xfId="469"/>
    <cellStyle name="Comma 3 5 3" xfId="291"/>
    <cellStyle name="Comma 3 5 3 2" xfId="386"/>
    <cellStyle name="Comma 3 5 3 3" xfId="437"/>
    <cellStyle name="Comma 3 5 3 4" xfId="494"/>
    <cellStyle name="Comma 3 5 4" xfId="345"/>
    <cellStyle name="Comma 3 5 5" xfId="397"/>
    <cellStyle name="Comma 3 5 6" xfId="465"/>
    <cellStyle name="Comma 3 6" xfId="249"/>
    <cellStyle name="Comma 3 7" xfId="649"/>
    <cellStyle name="Comma 30" xfId="653"/>
    <cellStyle name="Comma 31" xfId="654"/>
    <cellStyle name="Comma 31 2" xfId="655"/>
    <cellStyle name="Comma 31 3" xfId="656"/>
    <cellStyle name="Comma 31 3 2" xfId="657"/>
    <cellStyle name="Comma 32" xfId="658"/>
    <cellStyle name="Comma 32 2" xfId="659"/>
    <cellStyle name="Comma 32 2 2" xfId="660"/>
    <cellStyle name="Comma 32 3" xfId="661"/>
    <cellStyle name="Comma 32 4" xfId="662"/>
    <cellStyle name="Comma 32 4 2" xfId="663"/>
    <cellStyle name="Comma 33" xfId="664"/>
    <cellStyle name="Comma 33 2" xfId="665"/>
    <cellStyle name="Comma 33 3" xfId="666"/>
    <cellStyle name="Comma 33 3 2" xfId="667"/>
    <cellStyle name="Comma 34" xfId="668"/>
    <cellStyle name="Comma 35" xfId="669"/>
    <cellStyle name="Comma 35 2" xfId="670"/>
    <cellStyle name="Comma 36" xfId="671"/>
    <cellStyle name="Comma 37" xfId="672"/>
    <cellStyle name="Comma 38" xfId="673"/>
    <cellStyle name="Comma 4" xfId="211"/>
    <cellStyle name="Comma 4 2" xfId="156"/>
    <cellStyle name="Comma 4 3" xfId="675"/>
    <cellStyle name="Comma 4 4" xfId="676"/>
    <cellStyle name="Comma 4 5" xfId="677"/>
    <cellStyle name="Comma 4 6" xfId="674"/>
    <cellStyle name="Comma 5" xfId="72"/>
    <cellStyle name="Comma 5 2" xfId="238"/>
    <cellStyle name="Comma 5 3" xfId="679"/>
    <cellStyle name="Comma 5 4" xfId="680"/>
    <cellStyle name="Comma 5 5" xfId="681"/>
    <cellStyle name="Comma 5 6" xfId="682"/>
    <cellStyle name="Comma 5 7" xfId="678"/>
    <cellStyle name="Comma 6" xfId="236"/>
    <cellStyle name="Comma 6 2" xfId="382"/>
    <cellStyle name="Comma 6 2 2" xfId="684"/>
    <cellStyle name="Comma 6 3" xfId="433"/>
    <cellStyle name="Comma 6 3 2" xfId="685"/>
    <cellStyle name="Comma 6 4" xfId="490"/>
    <cellStyle name="Comma 6 4 2" xfId="687"/>
    <cellStyle name="Comma 6 4 2 2" xfId="688"/>
    <cellStyle name="Comma 6 4 3" xfId="689"/>
    <cellStyle name="Comma 6 4 4" xfId="690"/>
    <cellStyle name="Comma 6 4 5" xfId="691"/>
    <cellStyle name="Comma 6 4 5 2" xfId="692"/>
    <cellStyle name="Comma 6 4 6" xfId="686"/>
    <cellStyle name="Comma 6 5" xfId="693"/>
    <cellStyle name="Comma 6 6" xfId="683"/>
    <cellStyle name="Comma 7" xfId="141"/>
    <cellStyle name="Comma 7 2" xfId="206"/>
    <cellStyle name="Comma 7 2 2" xfId="336"/>
    <cellStyle name="Comma 7 2 2 2" xfId="389"/>
    <cellStyle name="Comma 7 2 2 2 2" xfId="698"/>
    <cellStyle name="Comma 7 2 2 2 3" xfId="697"/>
    <cellStyle name="Comma 7 2 2 3" xfId="440"/>
    <cellStyle name="Comma 7 2 2 3 2" xfId="700"/>
    <cellStyle name="Comma 7 2 2 3 2 2" xfId="701"/>
    <cellStyle name="Comma 7 2 2 3 3" xfId="702"/>
    <cellStyle name="Comma 7 2 2 3 4" xfId="699"/>
    <cellStyle name="Comma 7 2 2 4" xfId="497"/>
    <cellStyle name="Comma 7 2 2 4 2" xfId="703"/>
    <cellStyle name="Comma 7 2 2 5" xfId="696"/>
    <cellStyle name="Comma 7 2 3" xfId="348"/>
    <cellStyle name="Comma 7 2 3 2" xfId="704"/>
    <cellStyle name="Comma 7 2 4" xfId="400"/>
    <cellStyle name="Comma 7 2 5" xfId="468"/>
    <cellStyle name="Comma 7 2 6" xfId="695"/>
    <cellStyle name="Comma 7 3" xfId="286"/>
    <cellStyle name="Comma 7 3 2" xfId="385"/>
    <cellStyle name="Comma 7 3 2 2" xfId="707"/>
    <cellStyle name="Comma 7 3 2 3" xfId="706"/>
    <cellStyle name="Comma 7 3 3" xfId="436"/>
    <cellStyle name="Comma 7 3 3 2" xfId="709"/>
    <cellStyle name="Comma 7 3 3 2 2" xfId="710"/>
    <cellStyle name="Comma 7 3 3 3" xfId="711"/>
    <cellStyle name="Comma 7 3 3 4" xfId="708"/>
    <cellStyle name="Comma 7 3 4" xfId="493"/>
    <cellStyle name="Comma 7 3 4 2" xfId="712"/>
    <cellStyle name="Comma 7 3 5" xfId="705"/>
    <cellStyle name="Comma 7 4" xfId="344"/>
    <cellStyle name="Comma 7 4 2" xfId="714"/>
    <cellStyle name="Comma 7 4 3" xfId="713"/>
    <cellStyle name="Comma 7 5" xfId="396"/>
    <cellStyle name="Comma 7 5 2" xfId="716"/>
    <cellStyle name="Comma 7 5 2 2" xfId="717"/>
    <cellStyle name="Comma 7 5 3" xfId="718"/>
    <cellStyle name="Comma 7 5 4" xfId="715"/>
    <cellStyle name="Comma 7 6" xfId="464"/>
    <cellStyle name="Comma 7 6 2" xfId="719"/>
    <cellStyle name="Comma 7 7" xfId="694"/>
    <cellStyle name="Comma 8" xfId="461"/>
    <cellStyle name="Comma 8 2" xfId="721"/>
    <cellStyle name="Comma 8 2 2" xfId="722"/>
    <cellStyle name="Comma 8 2 3" xfId="723"/>
    <cellStyle name="Comma 8 2 4" xfId="724"/>
    <cellStyle name="Comma 8 2 4 10" xfId="725"/>
    <cellStyle name="Comma 8 2 4 11" xfId="726"/>
    <cellStyle name="Comma 8 2 4 11 2" xfId="727"/>
    <cellStyle name="Comma 8 2 4 11 2 2" xfId="728"/>
    <cellStyle name="Comma 8 2 4 11 2 3" xfId="729"/>
    <cellStyle name="Comma 8 2 4 11 2 3 2" xfId="730"/>
    <cellStyle name="Comma 8 2 4 2" xfId="731"/>
    <cellStyle name="Comma 8 2 4 3" xfId="732"/>
    <cellStyle name="Comma 8 2 4 4" xfId="733"/>
    <cellStyle name="Comma 8 2 4 5" xfId="734"/>
    <cellStyle name="Comma 8 2 4 5 2" xfId="735"/>
    <cellStyle name="Comma 8 2 4 5 2 2" xfId="736"/>
    <cellStyle name="Comma 8 2 4 5 2 3" xfId="737"/>
    <cellStyle name="Comma 8 2 4 6" xfId="738"/>
    <cellStyle name="Comma 8 2 4 7" xfId="739"/>
    <cellStyle name="Comma 8 2 4 8" xfId="740"/>
    <cellStyle name="Comma 8 2 4 9" xfId="741"/>
    <cellStyle name="Comma 8 2 4 9 2" xfId="742"/>
    <cellStyle name="Comma 8 2 4 9 2 2" xfId="743"/>
    <cellStyle name="Comma 8 2 4 9 2 3" xfId="744"/>
    <cellStyle name="Comma 8 2 4 9 2 3 2" xfId="745"/>
    <cellStyle name="Comma 8 2 5" xfId="746"/>
    <cellStyle name="Comma 8 2 5 2" xfId="747"/>
    <cellStyle name="Comma 8 2 5 3" xfId="748"/>
    <cellStyle name="Comma 8 2 5 4" xfId="749"/>
    <cellStyle name="Comma 8 2 6" xfId="750"/>
    <cellStyle name="Comma 8 2 6 2" xfId="751"/>
    <cellStyle name="Comma 8 2 6 2 2" xfId="752"/>
    <cellStyle name="Comma 8 2 6 2 3" xfId="753"/>
    <cellStyle name="Comma 8 2 6 2 3 2" xfId="754"/>
    <cellStyle name="Comma 8 2 6 3" xfId="755"/>
    <cellStyle name="Comma 8 2 7" xfId="756"/>
    <cellStyle name="Comma 8 2 7 2" xfId="757"/>
    <cellStyle name="Comma 8 2 7 3" xfId="758"/>
    <cellStyle name="Comma 8 2 7 3 2" xfId="759"/>
    <cellStyle name="Comma 8 2 8" xfId="760"/>
    <cellStyle name="Comma 8 2 9" xfId="761"/>
    <cellStyle name="Comma 8 2 9 2" xfId="762"/>
    <cellStyle name="Comma 8 3" xfId="763"/>
    <cellStyle name="Comma 8 4" xfId="764"/>
    <cellStyle name="Comma 8 5" xfId="765"/>
    <cellStyle name="Comma 8 5 2" xfId="766"/>
    <cellStyle name="Comma 8 6" xfId="767"/>
    <cellStyle name="Comma 8 6 2" xfId="768"/>
    <cellStyle name="Comma 8 7" xfId="720"/>
    <cellStyle name="Comma 9" xfId="43"/>
    <cellStyle name="Comma 9 2" xfId="769"/>
    <cellStyle name="Comma 9 2 2" xfId="770"/>
    <cellStyle name="Comma 9 2 3" xfId="771"/>
    <cellStyle name="Comma 9 2 3 2" xfId="772"/>
    <cellStyle name="Comma 9 2 3 3" xfId="773"/>
    <cellStyle name="Comma 9 2 3 4" xfId="774"/>
    <cellStyle name="Comma 9 2 4" xfId="775"/>
    <cellStyle name="Comma 9 2 4 2" xfId="776"/>
    <cellStyle name="Comma 9 2 4 2 2" xfId="777"/>
    <cellStyle name="Comma 9 2 4 2 3" xfId="778"/>
    <cellStyle name="Comma 9 2 4 2 3 2" xfId="779"/>
    <cellStyle name="Comma 9 2 4 3" xfId="780"/>
    <cellStyle name="Comma 9 2 5" xfId="781"/>
    <cellStyle name="Comma 9 2 5 2" xfId="782"/>
    <cellStyle name="Comma 9 2 5 3" xfId="783"/>
    <cellStyle name="Comma 9 2 5 3 2" xfId="784"/>
    <cellStyle name="Comma 9 2 6" xfId="785"/>
    <cellStyle name="Comma 9 2 7" xfId="786"/>
    <cellStyle name="Comma 9 2 7 2" xfId="787"/>
    <cellStyle name="Comma 9 3" xfId="788"/>
    <cellStyle name="Comma 9 4" xfId="789"/>
    <cellStyle name="Comma 9 5" xfId="790"/>
    <cellStyle name="Comma 9 6" xfId="791"/>
    <cellStyle name="Comma 9 6 10" xfId="792"/>
    <cellStyle name="Comma 9 6 11" xfId="793"/>
    <cellStyle name="Comma 9 6 11 2" xfId="794"/>
    <cellStyle name="Comma 9 6 11 2 2" xfId="795"/>
    <cellStyle name="Comma 9 6 11 2 3" xfId="796"/>
    <cellStyle name="Comma 9 6 11 2 3 2" xfId="797"/>
    <cellStyle name="Comma 9 6 2" xfId="798"/>
    <cellStyle name="Comma 9 6 3" xfId="799"/>
    <cellStyle name="Comma 9 6 4" xfId="800"/>
    <cellStyle name="Comma 9 6 5" xfId="801"/>
    <cellStyle name="Comma 9 6 5 2" xfId="802"/>
    <cellStyle name="Comma 9 6 5 2 2" xfId="803"/>
    <cellStyle name="Comma 9 6 5 2 3" xfId="804"/>
    <cellStyle name="Comma 9 6 6" xfId="805"/>
    <cellStyle name="Comma 9 6 7" xfId="806"/>
    <cellStyle name="Comma 9 6 8" xfId="807"/>
    <cellStyle name="Comma 9 6 9" xfId="808"/>
    <cellStyle name="Comma 9 6 9 2" xfId="809"/>
    <cellStyle name="Comma 9 6 9 2 2" xfId="810"/>
    <cellStyle name="Comma 9 6 9 2 3" xfId="811"/>
    <cellStyle name="Comma 9 6 9 2 3 2" xfId="812"/>
    <cellStyle name="Currency 2" xfId="89"/>
    <cellStyle name="Currency 2 2" xfId="90"/>
    <cellStyle name="Currency 2 2 2" xfId="157"/>
    <cellStyle name="Currency 2 2 3" xfId="181"/>
    <cellStyle name="Currency 2 2 3 2" xfId="311"/>
    <cellStyle name="Currency 2 3" xfId="91"/>
    <cellStyle name="Currency 2 3 2" xfId="182"/>
    <cellStyle name="Currency 2 3 2 2" xfId="312"/>
    <cellStyle name="Currency 2 3 3" xfId="253"/>
    <cellStyle name="Currency 2 4" xfId="92"/>
    <cellStyle name="Currency 2 4 2" xfId="183"/>
    <cellStyle name="Currency 2 4 2 2" xfId="313"/>
    <cellStyle name="Currency 2 4 3" xfId="254"/>
    <cellStyle name="Currency 2 5" xfId="153"/>
    <cellStyle name="Currency 2 5 2" xfId="290"/>
    <cellStyle name="Currency 3" xfId="158"/>
    <cellStyle name="Currency 3 2" xfId="813"/>
    <cellStyle name="Currency 4" xfId="150"/>
    <cellStyle name="Currency 4 2" xfId="814"/>
    <cellStyle name="Currency 4 3" xfId="815"/>
    <cellStyle name="Currency 4 3 2" xfId="816"/>
    <cellStyle name="Currency 5" xfId="220"/>
    <cellStyle name="Currency 5 2" xfId="342"/>
    <cellStyle name="Currency 5 2 2" xfId="394"/>
    <cellStyle name="Currency 5 2 3" xfId="445"/>
    <cellStyle name="Currency 5 2 4" xfId="502"/>
    <cellStyle name="Currency 5 2 5" xfId="818"/>
    <cellStyle name="Currency 5 3" xfId="366"/>
    <cellStyle name="Currency 5 3 2" xfId="820"/>
    <cellStyle name="Currency 5 3 3" xfId="819"/>
    <cellStyle name="Currency 5 4" xfId="417"/>
    <cellStyle name="Currency 5 5" xfId="473"/>
    <cellStyle name="Currency 5 6" xfId="817"/>
    <cellStyle name="Currency 6" xfId="339"/>
    <cellStyle name="Currency 7" xfId="235"/>
    <cellStyle name="Currency 7 2" xfId="381"/>
    <cellStyle name="Currency 7 2 2" xfId="822"/>
    <cellStyle name="Currency 7 3" xfId="432"/>
    <cellStyle name="Currency 7 4" xfId="489"/>
    <cellStyle name="Currency 7 5" xfId="821"/>
    <cellStyle name="Currency 8" xfId="460"/>
    <cellStyle name="Currency 9" xfId="212"/>
    <cellStyle name="Explanatory Text" xfId="16" builtinId="53" customBuiltin="1"/>
    <cellStyle name="Explanatory Text 2" xfId="93"/>
    <cellStyle name="Good" xfId="7" builtinId="26" customBuiltin="1"/>
    <cellStyle name="Good 2" xfId="94"/>
    <cellStyle name="Heading 1" xfId="3" builtinId="16" customBuiltin="1"/>
    <cellStyle name="Heading 1 2" xfId="95"/>
    <cellStyle name="Heading 2" xfId="4" builtinId="17" customBuiltin="1"/>
    <cellStyle name="Heading 2 2" xfId="96"/>
    <cellStyle name="Heading 3" xfId="5" builtinId="18" customBuiltin="1"/>
    <cellStyle name="Heading 3 2" xfId="97"/>
    <cellStyle name="Heading 4" xfId="6" builtinId="19" customBuiltin="1"/>
    <cellStyle name="Heading 4 2" xfId="98"/>
    <cellStyle name="Input" xfId="10" builtinId="20" customBuiltin="1"/>
    <cellStyle name="Input 2" xfId="99"/>
    <cellStyle name="Linked Cell" xfId="13" builtinId="24" customBuiltin="1"/>
    <cellStyle name="Linked Cell 2" xfId="100"/>
    <cellStyle name="Neutral" xfId="9" builtinId="28" customBuiltin="1"/>
    <cellStyle name="Neutral 2" xfId="101"/>
    <cellStyle name="Normal" xfId="0" builtinId="0"/>
    <cellStyle name="Normal 10" xfId="474"/>
    <cellStyle name="Normal 10 2" xfId="823"/>
    <cellStyle name="Normal 11" xfId="503"/>
    <cellStyle name="Normal 11 2" xfId="824"/>
    <cellStyle name="Normal 12" xfId="446"/>
    <cellStyle name="Normal 12 2" xfId="825"/>
    <cellStyle name="Normal 13" xfId="42"/>
    <cellStyle name="Normal 13 2" xfId="826"/>
    <cellStyle name="Normal 14" xfId="827"/>
    <cellStyle name="Normal 2" xfId="102"/>
    <cellStyle name="Normal 2 2" xfId="103"/>
    <cellStyle name="Normal 2 2 2" xfId="104"/>
    <cellStyle name="Normal 2 2 2 2" xfId="184"/>
    <cellStyle name="Normal 2 2 2 2 2" xfId="314"/>
    <cellStyle name="Normal 2 2 2 3" xfId="257"/>
    <cellStyle name="Normal 2 2 3" xfId="105"/>
    <cellStyle name="Normal 2 2 3 2" xfId="185"/>
    <cellStyle name="Normal 2 2 3 2 2" xfId="315"/>
    <cellStyle name="Normal 2 2 3 3" xfId="258"/>
    <cellStyle name="Normal 2 2 4" xfId="106"/>
    <cellStyle name="Normal 2 2 4 2" xfId="186"/>
    <cellStyle name="Normal 2 2 4 2 2" xfId="316"/>
    <cellStyle name="Normal 2 2 4 3" xfId="259"/>
    <cellStyle name="Normal 2 2 4 4" xfId="829"/>
    <cellStyle name="Normal 2 2 4 5" xfId="830"/>
    <cellStyle name="Normal 2 2 4 5 2" xfId="831"/>
    <cellStyle name="Normal 2 2 5" xfId="159"/>
    <cellStyle name="Normal 2 2 5 2" xfId="292"/>
    <cellStyle name="Normal 2 2 5 3" xfId="832"/>
    <cellStyle name="Normal 2 2 6" xfId="256"/>
    <cellStyle name="Normal 2 2 6 2" xfId="833"/>
    <cellStyle name="Normal 2 3" xfId="107"/>
    <cellStyle name="Normal 2 3 2" xfId="108"/>
    <cellStyle name="Normal 2 3 2 2" xfId="187"/>
    <cellStyle name="Normal 2 3 2 2 2" xfId="317"/>
    <cellStyle name="Normal 2 3 2 3" xfId="261"/>
    <cellStyle name="Normal 2 3 3" xfId="109"/>
    <cellStyle name="Normal 2 3 3 2" xfId="188"/>
    <cellStyle name="Normal 2 3 3 2 2" xfId="318"/>
    <cellStyle name="Normal 2 3 3 3" xfId="262"/>
    <cellStyle name="Normal 2 3 4" xfId="110"/>
    <cellStyle name="Normal 2 3 4 2" xfId="189"/>
    <cellStyle name="Normal 2 3 4 2 2" xfId="319"/>
    <cellStyle name="Normal 2 3 4 3" xfId="263"/>
    <cellStyle name="Normal 2 3 5" xfId="260"/>
    <cellStyle name="Normal 2 3 6" xfId="834"/>
    <cellStyle name="Normal 2 4" xfId="145"/>
    <cellStyle name="Normal 2 4 2" xfId="835"/>
    <cellStyle name="Normal 2 5" xfId="255"/>
    <cellStyle name="Normal 2 6" xfId="828"/>
    <cellStyle name="Normal 3" xfId="111"/>
    <cellStyle name="Normal 3 2" xfId="142"/>
    <cellStyle name="Normal 3 2 2" xfId="836"/>
    <cellStyle name="Normal 3 3" xfId="151"/>
    <cellStyle name="Normal 3 3 2" xfId="288"/>
    <cellStyle name="Normal 3 3 2 2" xfId="838"/>
    <cellStyle name="Normal 3 3 3" xfId="837"/>
    <cellStyle name="Normal 3 4" xfId="219"/>
    <cellStyle name="Normal 3 4 2" xfId="365"/>
    <cellStyle name="Normal 3 4 3" xfId="839"/>
    <cellStyle name="Normal 3 5" xfId="264"/>
    <cellStyle name="Normal 4" xfId="140"/>
    <cellStyle name="Normal 4 2" xfId="160"/>
    <cellStyle name="Normal 4 2 2" xfId="293"/>
    <cellStyle name="Normal 4 3" xfId="205"/>
    <cellStyle name="Normal 4 3 2" xfId="335"/>
    <cellStyle name="Normal 4 3 2 2" xfId="388"/>
    <cellStyle name="Normal 4 3 2 3" xfId="439"/>
    <cellStyle name="Normal 4 3 2 4" xfId="496"/>
    <cellStyle name="Normal 4 3 2 5" xfId="842"/>
    <cellStyle name="Normal 4 3 3" xfId="347"/>
    <cellStyle name="Normal 4 3 3 2" xfId="843"/>
    <cellStyle name="Normal 4 3 4" xfId="399"/>
    <cellStyle name="Normal 4 3 5" xfId="467"/>
    <cellStyle name="Normal 4 3 6" xfId="841"/>
    <cellStyle name="Normal 4 4" xfId="285"/>
    <cellStyle name="Normal 4 4 2" xfId="384"/>
    <cellStyle name="Normal 4 4 3" xfId="435"/>
    <cellStyle name="Normal 4 4 4" xfId="492"/>
    <cellStyle name="Normal 4 5" xfId="343"/>
    <cellStyle name="Normal 4 6" xfId="395"/>
    <cellStyle name="Normal 4 7" xfId="463"/>
    <cellStyle name="Normal 4 8" xfId="840"/>
    <cellStyle name="Normal 5" xfId="112"/>
    <cellStyle name="Normal 5 2" xfId="161"/>
    <cellStyle name="Normal 5 2 2" xfId="294"/>
    <cellStyle name="Normal 5 2 3" xfId="845"/>
    <cellStyle name="Normal 5 2 3 2" xfId="846"/>
    <cellStyle name="Normal 5 3" xfId="847"/>
    <cellStyle name="Normal 5 4" xfId="848"/>
    <cellStyle name="Normal 5 5" xfId="844"/>
    <cellStyle name="Normal 6" xfId="113"/>
    <cellStyle name="Normal 6 2" xfId="168"/>
    <cellStyle name="Normal 6 2 2" xfId="208"/>
    <cellStyle name="Normal 6 2 2 2" xfId="338"/>
    <cellStyle name="Normal 6 2 2 2 2" xfId="391"/>
    <cellStyle name="Normal 6 2 2 2 3" xfId="442"/>
    <cellStyle name="Normal 6 2 2 2 4" xfId="499"/>
    <cellStyle name="Normal 6 2 2 3" xfId="350"/>
    <cellStyle name="Normal 6 2 2 4" xfId="402"/>
    <cellStyle name="Normal 6 2 2 5" xfId="470"/>
    <cellStyle name="Normal 6 2 3" xfId="298"/>
    <cellStyle name="Normal 6 2 3 2" xfId="387"/>
    <cellStyle name="Normal 6 2 3 3" xfId="438"/>
    <cellStyle name="Normal 6 2 3 4" xfId="495"/>
    <cellStyle name="Normal 6 2 4" xfId="346"/>
    <cellStyle name="Normal 6 2 5" xfId="398"/>
    <cellStyle name="Normal 6 2 6" xfId="466"/>
    <cellStyle name="Normal 6 2 7" xfId="850"/>
    <cellStyle name="Normal 6 3" xfId="849"/>
    <cellStyle name="Normal 7" xfId="210"/>
    <cellStyle name="Normal 7 2" xfId="852"/>
    <cellStyle name="Normal 7 3" xfId="853"/>
    <cellStyle name="Normal 7 3 2" xfId="854"/>
    <cellStyle name="Normal 7 4" xfId="855"/>
    <cellStyle name="Normal 7 5" xfId="851"/>
    <cellStyle name="Normal 8" xfId="217"/>
    <cellStyle name="Normal 8 2" xfId="340"/>
    <cellStyle name="Normal 8 2 2" xfId="392"/>
    <cellStyle name="Normal 8 2 3" xfId="443"/>
    <cellStyle name="Normal 8 2 4" xfId="500"/>
    <cellStyle name="Normal 8 3" xfId="363"/>
    <cellStyle name="Normal 8 4" xfId="415"/>
    <cellStyle name="Normal 8 5" xfId="471"/>
    <cellStyle name="Normal 8 6" xfId="856"/>
    <cellStyle name="Normal 9" xfId="221"/>
    <cellStyle name="Normal 9 2" xfId="367"/>
    <cellStyle name="Normal 9 2 2" xfId="858"/>
    <cellStyle name="Normal 9 3" xfId="418"/>
    <cellStyle name="Normal 9 4" xfId="475"/>
    <cellStyle name="Normal 9 5" xfId="857"/>
    <cellStyle name="Note 2" xfId="115"/>
    <cellStyle name="Note 2 2" xfId="190"/>
    <cellStyle name="Note 2 2 2" xfId="320"/>
    <cellStyle name="Note 2 3" xfId="266"/>
    <cellStyle name="Note 3" xfId="116"/>
    <cellStyle name="Note 3 2" xfId="191"/>
    <cellStyle name="Note 3 2 2" xfId="321"/>
    <cellStyle name="Note 3 3" xfId="267"/>
    <cellStyle name="Note 4" xfId="117"/>
    <cellStyle name="Note 4 2" xfId="192"/>
    <cellStyle name="Note 4 2 2" xfId="322"/>
    <cellStyle name="Note 4 3" xfId="268"/>
    <cellStyle name="Note 5" xfId="114"/>
    <cellStyle name="Note 5 2" xfId="265"/>
    <cellStyle name="Note 6" xfId="218"/>
    <cellStyle name="Note 6 2" xfId="341"/>
    <cellStyle name="Note 6 2 2" xfId="393"/>
    <cellStyle name="Note 6 2 3" xfId="444"/>
    <cellStyle name="Note 6 2 4" xfId="501"/>
    <cellStyle name="Note 6 3" xfId="364"/>
    <cellStyle name="Note 6 4" xfId="416"/>
    <cellStyle name="Note 6 5" xfId="472"/>
    <cellStyle name="Note 7" xfId="222"/>
    <cellStyle name="Note 7 2" xfId="368"/>
    <cellStyle name="Note 7 3" xfId="419"/>
    <cellStyle name="Note 7 4" xfId="476"/>
    <cellStyle name="Note 8" xfId="447"/>
    <cellStyle name="Output" xfId="11" builtinId="21" customBuiltin="1"/>
    <cellStyle name="Output 2" xfId="118"/>
    <cellStyle name="Percent" xfId="1" builtinId="5"/>
    <cellStyle name="Percent 10" xfId="860"/>
    <cellStyle name="Percent 10 2" xfId="861"/>
    <cellStyle name="Percent 10 3" xfId="862"/>
    <cellStyle name="Percent 10 3 2" xfId="863"/>
    <cellStyle name="Percent 10 3 3" xfId="864"/>
    <cellStyle name="Percent 10 3 3 2" xfId="865"/>
    <cellStyle name="Percent 11" xfId="866"/>
    <cellStyle name="Percent 11 2" xfId="867"/>
    <cellStyle name="Percent 11 3" xfId="868"/>
    <cellStyle name="Percent 11 3 2" xfId="869"/>
    <cellStyle name="Percent 12" xfId="870"/>
    <cellStyle name="Percent 12 2" xfId="871"/>
    <cellStyle name="Percent 12 3" xfId="872"/>
    <cellStyle name="Percent 12 3 2" xfId="873"/>
    <cellStyle name="Percent 13" xfId="874"/>
    <cellStyle name="Percent 13 2" xfId="875"/>
    <cellStyle name="Percent 13 3" xfId="876"/>
    <cellStyle name="Percent 13 3 2" xfId="877"/>
    <cellStyle name="Percent 14" xfId="878"/>
    <cellStyle name="Percent 14 2" xfId="879"/>
    <cellStyle name="Percent 14 3" xfId="880"/>
    <cellStyle name="Percent 14 3 2" xfId="881"/>
    <cellStyle name="Percent 15" xfId="882"/>
    <cellStyle name="Percent 15 2" xfId="883"/>
    <cellStyle name="Percent 15 3" xfId="884"/>
    <cellStyle name="Percent 15 3 2" xfId="885"/>
    <cellStyle name="Percent 16" xfId="886"/>
    <cellStyle name="Percent 16 2" xfId="887"/>
    <cellStyle name="Percent 16 3" xfId="888"/>
    <cellStyle name="Percent 16 3 2" xfId="889"/>
    <cellStyle name="Percent 17" xfId="890"/>
    <cellStyle name="Percent 17 2" xfId="891"/>
    <cellStyle name="Percent 17 3" xfId="892"/>
    <cellStyle name="Percent 17 3 2" xfId="893"/>
    <cellStyle name="Percent 18" xfId="894"/>
    <cellStyle name="Percent 18 2" xfId="895"/>
    <cellStyle name="Percent 18 3" xfId="896"/>
    <cellStyle name="Percent 18 3 2" xfId="897"/>
    <cellStyle name="Percent 19" xfId="898"/>
    <cellStyle name="Percent 19 2" xfId="899"/>
    <cellStyle name="Percent 19 3" xfId="900"/>
    <cellStyle name="Percent 19 3 2" xfId="901"/>
    <cellStyle name="Percent 2" xfId="120"/>
    <cellStyle name="Percent 2 2" xfId="121"/>
    <cellStyle name="Percent 2 2 2" xfId="122"/>
    <cellStyle name="Percent 2 2 2 2" xfId="193"/>
    <cellStyle name="Percent 2 2 2 2 2" xfId="323"/>
    <cellStyle name="Percent 2 2 2 3" xfId="271"/>
    <cellStyle name="Percent 2 2 2 3 2" xfId="902"/>
    <cellStyle name="Percent 2 2 2 3 3" xfId="903"/>
    <cellStyle name="Percent 2 2 2 3 3 2" xfId="904"/>
    <cellStyle name="Percent 2 2 2 3 3 3" xfId="905"/>
    <cellStyle name="Percent 2 2 2 3 3 4" xfId="906"/>
    <cellStyle name="Percent 2 2 2 3 4" xfId="907"/>
    <cellStyle name="Percent 2 2 2 3 4 2" xfId="908"/>
    <cellStyle name="Percent 2 2 2 3 4 2 2" xfId="909"/>
    <cellStyle name="Percent 2 2 2 3 4 2 3" xfId="910"/>
    <cellStyle name="Percent 2 2 2 3 4 2 3 2" xfId="911"/>
    <cellStyle name="Percent 2 2 2 3 4 3" xfId="912"/>
    <cellStyle name="Percent 2 2 2 3 5" xfId="913"/>
    <cellStyle name="Percent 2 2 2 3 5 2" xfId="914"/>
    <cellStyle name="Percent 2 2 2 3 5 3" xfId="915"/>
    <cellStyle name="Percent 2 2 2 3 5 3 2" xfId="916"/>
    <cellStyle name="Percent 2 2 2 3 6" xfId="917"/>
    <cellStyle name="Percent 2 2 2 3 7" xfId="918"/>
    <cellStyle name="Percent 2 2 2 3 7 2" xfId="919"/>
    <cellStyle name="Percent 2 2 2 4" xfId="920"/>
    <cellStyle name="Percent 2 2 2 4 2" xfId="921"/>
    <cellStyle name="Percent 2 2 2 4 2 2" xfId="922"/>
    <cellStyle name="Percent 2 2 2 4 2 3" xfId="923"/>
    <cellStyle name="Percent 2 2 2 4 2 3 2" xfId="924"/>
    <cellStyle name="Percent 2 2 2 4 3" xfId="925"/>
    <cellStyle name="Percent 2 2 2 5" xfId="926"/>
    <cellStyle name="Percent 2 2 2 5 2" xfId="927"/>
    <cellStyle name="Percent 2 2 2 5 3" xfId="928"/>
    <cellStyle name="Percent 2 2 2 5 3 2" xfId="929"/>
    <cellStyle name="Percent 2 2 2 6" xfId="930"/>
    <cellStyle name="Percent 2 2 2 6 2" xfId="931"/>
    <cellStyle name="Percent 2 2 3" xfId="123"/>
    <cellStyle name="Percent 2 2 3 2" xfId="194"/>
    <cellStyle name="Percent 2 2 3 2 2" xfId="324"/>
    <cellStyle name="Percent 2 2 3 3" xfId="272"/>
    <cellStyle name="Percent 2 2 3 4" xfId="932"/>
    <cellStyle name="Percent 2 2 4" xfId="124"/>
    <cellStyle name="Percent 2 2 4 2" xfId="195"/>
    <cellStyle name="Percent 2 2 4 2 2" xfId="325"/>
    <cellStyle name="Percent 2 2 4 3" xfId="273"/>
    <cellStyle name="Percent 2 2 5" xfId="270"/>
    <cellStyle name="Percent 2 3" xfId="125"/>
    <cellStyle name="Percent 2 3 2" xfId="126"/>
    <cellStyle name="Percent 2 3 2 2" xfId="196"/>
    <cellStyle name="Percent 2 3 2 2 2" xfId="326"/>
    <cellStyle name="Percent 2 3 2 3" xfId="275"/>
    <cellStyle name="Percent 2 3 3" xfId="127"/>
    <cellStyle name="Percent 2 3 3 2" xfId="197"/>
    <cellStyle name="Percent 2 3 3 2 2" xfId="327"/>
    <cellStyle name="Percent 2 3 3 3" xfId="276"/>
    <cellStyle name="Percent 2 3 4" xfId="128"/>
    <cellStyle name="Percent 2 3 4 2" xfId="198"/>
    <cellStyle name="Percent 2 3 4 2 2" xfId="328"/>
    <cellStyle name="Percent 2 3 4 3" xfId="277"/>
    <cellStyle name="Percent 2 3 5" xfId="274"/>
    <cellStyle name="Percent 2 4" xfId="129"/>
    <cellStyle name="Percent 2 4 10" xfId="933"/>
    <cellStyle name="Percent 2 4 11" xfId="934"/>
    <cellStyle name="Percent 2 4 11 2" xfId="935"/>
    <cellStyle name="Percent 2 4 11 2 2" xfId="936"/>
    <cellStyle name="Percent 2 4 11 2 3" xfId="937"/>
    <cellStyle name="Percent 2 4 11 2 3 2" xfId="938"/>
    <cellStyle name="Percent 2 4 2" xfId="199"/>
    <cellStyle name="Percent 2 4 2 2" xfId="329"/>
    <cellStyle name="Percent 2 4 3" xfId="278"/>
    <cellStyle name="Percent 2 4 4" xfId="939"/>
    <cellStyle name="Percent 2 4 5" xfId="940"/>
    <cellStyle name="Percent 2 4 5 2" xfId="941"/>
    <cellStyle name="Percent 2 4 5 2 2" xfId="942"/>
    <cellStyle name="Percent 2 4 5 2 3" xfId="943"/>
    <cellStyle name="Percent 2 4 6" xfId="944"/>
    <cellStyle name="Percent 2 4 7" xfId="945"/>
    <cellStyle name="Percent 2 4 8" xfId="946"/>
    <cellStyle name="Percent 2 4 9" xfId="947"/>
    <cellStyle name="Percent 2 4 9 2" xfId="948"/>
    <cellStyle name="Percent 2 4 9 2 2" xfId="949"/>
    <cellStyle name="Percent 2 4 9 2 3" xfId="950"/>
    <cellStyle name="Percent 2 4 9 2 3 2" xfId="951"/>
    <cellStyle name="Percent 2 5" xfId="130"/>
    <cellStyle name="Percent 2 5 2" xfId="200"/>
    <cellStyle name="Percent 2 5 2 2" xfId="330"/>
    <cellStyle name="Percent 2 5 3" xfId="279"/>
    <cellStyle name="Percent 2 5 4" xfId="952"/>
    <cellStyle name="Percent 2 6" xfId="131"/>
    <cellStyle name="Percent 2 6 2" xfId="201"/>
    <cellStyle name="Percent 2 6 2 2" xfId="331"/>
    <cellStyle name="Percent 2 6 3" xfId="280"/>
    <cellStyle name="Percent 2 7" xfId="144"/>
    <cellStyle name="Percent 20" xfId="953"/>
    <cellStyle name="Percent 20 2" xfId="954"/>
    <cellStyle name="Percent 20 3" xfId="955"/>
    <cellStyle name="Percent 20 3 2" xfId="956"/>
    <cellStyle name="Percent 21" xfId="957"/>
    <cellStyle name="Percent 21 2" xfId="958"/>
    <cellStyle name="Percent 21 3" xfId="959"/>
    <cellStyle name="Percent 21 3 2" xfId="960"/>
    <cellStyle name="Percent 22" xfId="961"/>
    <cellStyle name="Percent 22 2" xfId="962"/>
    <cellStyle name="Percent 23" xfId="963"/>
    <cellStyle name="Percent 23 2" xfId="964"/>
    <cellStyle name="Percent 24" xfId="965"/>
    <cellStyle name="Percent 25" xfId="966"/>
    <cellStyle name="Percent 25 2" xfId="967"/>
    <cellStyle name="Percent 25 3" xfId="968"/>
    <cellStyle name="Percent 25 3 2" xfId="969"/>
    <cellStyle name="Percent 26" xfId="970"/>
    <cellStyle name="Percent 27" xfId="971"/>
    <cellStyle name="Percent 27 2" xfId="972"/>
    <cellStyle name="Percent 28" xfId="859"/>
    <cellStyle name="Percent 3" xfId="132"/>
    <cellStyle name="Percent 3 2" xfId="133"/>
    <cellStyle name="Percent 3 2 2" xfId="202"/>
    <cellStyle name="Percent 3 2 2 2" xfId="332"/>
    <cellStyle name="Percent 3 2 3" xfId="282"/>
    <cellStyle name="Percent 3 2 3 2" xfId="974"/>
    <cellStyle name="Percent 3 2 3 3" xfId="975"/>
    <cellStyle name="Percent 3 2 3 4" xfId="976"/>
    <cellStyle name="Percent 3 2 4" xfId="977"/>
    <cellStyle name="Percent 3 2 4 2" xfId="978"/>
    <cellStyle name="Percent 3 2 4 2 2" xfId="979"/>
    <cellStyle name="Percent 3 2 4 2 3" xfId="980"/>
    <cellStyle name="Percent 3 2 4 2 3 2" xfId="981"/>
    <cellStyle name="Percent 3 2 4 3" xfId="982"/>
    <cellStyle name="Percent 3 2 5" xfId="983"/>
    <cellStyle name="Percent 3 2 5 2" xfId="984"/>
    <cellStyle name="Percent 3 2 5 3" xfId="985"/>
    <cellStyle name="Percent 3 2 5 3 2" xfId="986"/>
    <cellStyle name="Percent 3 2 6" xfId="987"/>
    <cellStyle name="Percent 3 2 7" xfId="988"/>
    <cellStyle name="Percent 3 2 7 2" xfId="989"/>
    <cellStyle name="Percent 3 3" xfId="134"/>
    <cellStyle name="Percent 3 3 2" xfId="203"/>
    <cellStyle name="Percent 3 3 2 2" xfId="333"/>
    <cellStyle name="Percent 3 3 3" xfId="283"/>
    <cellStyle name="Percent 3 4" xfId="135"/>
    <cellStyle name="Percent 3 4 2" xfId="204"/>
    <cellStyle name="Percent 3 4 2 2" xfId="334"/>
    <cellStyle name="Percent 3 4 3" xfId="284"/>
    <cellStyle name="Percent 3 5" xfId="162"/>
    <cellStyle name="Percent 3 5 2" xfId="295"/>
    <cellStyle name="Percent 3 5 2 2" xfId="991"/>
    <cellStyle name="Percent 3 5 3" xfId="992"/>
    <cellStyle name="Percent 3 5 4" xfId="993"/>
    <cellStyle name="Percent 3 5 5" xfId="990"/>
    <cellStyle name="Percent 3 6" xfId="281"/>
    <cellStyle name="Percent 3 7" xfId="973"/>
    <cellStyle name="Percent 4" xfId="209"/>
    <cellStyle name="Percent 4 2" xfId="995"/>
    <cellStyle name="Percent 4 3" xfId="996"/>
    <cellStyle name="Percent 4 3 2" xfId="997"/>
    <cellStyle name="Percent 4 3 3" xfId="998"/>
    <cellStyle name="Percent 4 3 4" xfId="999"/>
    <cellStyle name="Percent 4 4" xfId="1000"/>
    <cellStyle name="Percent 4 4 2" xfId="1001"/>
    <cellStyle name="Percent 4 4 2 2" xfId="1002"/>
    <cellStyle name="Percent 4 4 2 3" xfId="1003"/>
    <cellStyle name="Percent 4 4 2 3 2" xfId="1004"/>
    <cellStyle name="Percent 4 4 3" xfId="1005"/>
    <cellStyle name="Percent 4 5" xfId="1006"/>
    <cellStyle name="Percent 4 5 2" xfId="1007"/>
    <cellStyle name="Percent 4 5 3" xfId="1008"/>
    <cellStyle name="Percent 4 5 3 2" xfId="1009"/>
    <cellStyle name="Percent 4 6" xfId="1010"/>
    <cellStyle name="Percent 4 7" xfId="1011"/>
    <cellStyle name="Percent 4 7 2" xfId="1012"/>
    <cellStyle name="Percent 4 8" xfId="994"/>
    <cellStyle name="Percent 5" xfId="119"/>
    <cellStyle name="Percent 5 2" xfId="269"/>
    <cellStyle name="Percent 5 3" xfId="1013"/>
    <cellStyle name="Percent 5 3 2" xfId="1014"/>
    <cellStyle name="Percent 5 3 3" xfId="1015"/>
    <cellStyle name="Percent 5 4" xfId="1016"/>
    <cellStyle name="Percent 5 4 2" xfId="1017"/>
    <cellStyle name="Percent 5 4 3" xfId="1018"/>
    <cellStyle name="Percent 5 4 4" xfId="1019"/>
    <cellStyle name="Percent 5 5" xfId="1020"/>
    <cellStyle name="Percent 5 5 2" xfId="1021"/>
    <cellStyle name="Percent 5 5 2 2" xfId="1022"/>
    <cellStyle name="Percent 5 5 2 3" xfId="1023"/>
    <cellStyle name="Percent 5 5 2 3 2" xfId="1024"/>
    <cellStyle name="Percent 5 5 3" xfId="1025"/>
    <cellStyle name="Percent 5 6" xfId="1026"/>
    <cellStyle name="Percent 5 6 2" xfId="1027"/>
    <cellStyle name="Percent 5 6 3" xfId="1028"/>
    <cellStyle name="Percent 5 6 3 2" xfId="1029"/>
    <cellStyle name="Percent 5 7" xfId="1030"/>
    <cellStyle name="Percent 5 8" xfId="1031"/>
    <cellStyle name="Percent 5 8 2" xfId="1032"/>
    <cellStyle name="Percent 5 9" xfId="1033"/>
    <cellStyle name="Percent 5 9 2" xfId="1034"/>
    <cellStyle name="Percent 5 9 3" xfId="1035"/>
    <cellStyle name="Percent 5 9 3 2" xfId="1036"/>
    <cellStyle name="Percent 6" xfId="237"/>
    <cellStyle name="Percent 6 10" xfId="1038"/>
    <cellStyle name="Percent 6 11" xfId="1039"/>
    <cellStyle name="Percent 6 11 2" xfId="1040"/>
    <cellStyle name="Percent 6 11 2 2" xfId="1041"/>
    <cellStyle name="Percent 6 11 2 3" xfId="1042"/>
    <cellStyle name="Percent 6 11 2 3 2" xfId="1043"/>
    <cellStyle name="Percent 6 12" xfId="1044"/>
    <cellStyle name="Percent 6 13" xfId="1045"/>
    <cellStyle name="Percent 6 13 2" xfId="1046"/>
    <cellStyle name="Percent 6 13 2 2" xfId="1047"/>
    <cellStyle name="Percent 6 13 2 3" xfId="1048"/>
    <cellStyle name="Percent 6 13 2 3 2" xfId="1049"/>
    <cellStyle name="Percent 6 14" xfId="1050"/>
    <cellStyle name="Percent 6 14 2" xfId="1051"/>
    <cellStyle name="Percent 6 15" xfId="1052"/>
    <cellStyle name="Percent 6 16" xfId="1053"/>
    <cellStyle name="Percent 6 16 2" xfId="1054"/>
    <cellStyle name="Percent 6 17" xfId="1037"/>
    <cellStyle name="Percent 6 2" xfId="383"/>
    <cellStyle name="Percent 6 2 2" xfId="1055"/>
    <cellStyle name="Percent 6 3" xfId="434"/>
    <cellStyle name="Percent 6 3 2" xfId="1056"/>
    <cellStyle name="Percent 6 4" xfId="491"/>
    <cellStyle name="Percent 6 4 2" xfId="1057"/>
    <cellStyle name="Percent 6 5" xfId="1058"/>
    <cellStyle name="Percent 6 6" xfId="1059"/>
    <cellStyle name="Percent 6 7" xfId="1060"/>
    <cellStyle name="Percent 6 7 2" xfId="1061"/>
    <cellStyle name="Percent 6 7 2 2" xfId="1062"/>
    <cellStyle name="Percent 6 7 2 3" xfId="1063"/>
    <cellStyle name="Percent 6 8" xfId="1064"/>
    <cellStyle name="Percent 6 9" xfId="1065"/>
    <cellStyle name="Percent 7" xfId="462"/>
    <cellStyle name="Percent 7 10" xfId="1067"/>
    <cellStyle name="Percent 7 11" xfId="1068"/>
    <cellStyle name="Percent 7 11 2" xfId="1069"/>
    <cellStyle name="Percent 7 11 2 2" xfId="1070"/>
    <cellStyle name="Percent 7 11 2 3" xfId="1071"/>
    <cellStyle name="Percent 7 11 2 3 2" xfId="1072"/>
    <cellStyle name="Percent 7 12" xfId="1073"/>
    <cellStyle name="Percent 7 12 2" xfId="1074"/>
    <cellStyle name="Percent 7 13" xfId="1075"/>
    <cellStyle name="Percent 7 14" xfId="1076"/>
    <cellStyle name="Percent 7 14 2" xfId="1077"/>
    <cellStyle name="Percent 7 15" xfId="1066"/>
    <cellStyle name="Percent 7 2" xfId="1078"/>
    <cellStyle name="Percent 7 3" xfId="1079"/>
    <cellStyle name="Percent 7 4" xfId="1080"/>
    <cellStyle name="Percent 7 5" xfId="1081"/>
    <cellStyle name="Percent 7 5 2" xfId="1082"/>
    <cellStyle name="Percent 7 5 2 2" xfId="1083"/>
    <cellStyle name="Percent 7 5 2 3" xfId="1084"/>
    <cellStyle name="Percent 7 5 2 4" xfId="1085"/>
    <cellStyle name="Percent 7 6" xfId="1086"/>
    <cellStyle name="Percent 7 7" xfId="1087"/>
    <cellStyle name="Percent 7 8" xfId="1088"/>
    <cellStyle name="Percent 7 9" xfId="1089"/>
    <cellStyle name="Percent 7 9 2" xfId="1090"/>
    <cellStyle name="Percent 7 9 2 2" xfId="1091"/>
    <cellStyle name="Percent 7 9 2 3" xfId="1092"/>
    <cellStyle name="Percent 7 9 2 3 2" xfId="1093"/>
    <cellStyle name="Percent 8" xfId="44"/>
    <cellStyle name="Percent 8 2" xfId="1094"/>
    <cellStyle name="Percent 8 3" xfId="1095"/>
    <cellStyle name="Percent 8 4" xfId="1096"/>
    <cellStyle name="Percent 8 5" xfId="1097"/>
    <cellStyle name="Percent 9" xfId="1098"/>
    <cellStyle name="Percent 9 2" xfId="1099"/>
    <cellStyle name="Percent 9 3" xfId="1100"/>
    <cellStyle name="Percent 9 4" xfId="1101"/>
    <cellStyle name="Percent 9 5" xfId="1102"/>
    <cellStyle name="PSChar" xfId="136"/>
    <cellStyle name="PSChar 2" xfId="163"/>
    <cellStyle name="PSChar 2 2" xfId="296"/>
    <cellStyle name="PSChar 2 2 2" xfId="1103"/>
    <cellStyle name="PSChar 3" xfId="146"/>
    <cellStyle name="PSChar 3 2" xfId="287"/>
    <cellStyle name="PSChar 4" xfId="1104"/>
    <cellStyle name="PSChar 4 2" xfId="1105"/>
    <cellStyle name="PSChar 5" xfId="1106"/>
    <cellStyle name="PSChar 5 2" xfId="1107"/>
    <cellStyle name="PSChar 5 3" xfId="1108"/>
    <cellStyle name="PSChar 5 3 2" xfId="1109"/>
    <cellStyle name="PSChar 6" xfId="1110"/>
    <cellStyle name="PSChar 6 2" xfId="1111"/>
    <cellStyle name="PSChar 7" xfId="1112"/>
    <cellStyle name="PSChar 8" xfId="1113"/>
    <cellStyle name="PSChar 9" xfId="1114"/>
    <cellStyle name="PSDate" xfId="164"/>
    <cellStyle name="PSDate 2" xfId="213"/>
    <cellStyle name="PSDate 2 2" xfId="1115"/>
    <cellStyle name="PSDate 2 2 2" xfId="1116"/>
    <cellStyle name="PSDate 3" xfId="1117"/>
    <cellStyle name="PSDate 3 2" xfId="1118"/>
    <cellStyle name="PSDate 4" xfId="1119"/>
    <cellStyle name="PSDate 4 2" xfId="1120"/>
    <cellStyle name="PSDate 5" xfId="1121"/>
    <cellStyle name="PSDate 5 2" xfId="1122"/>
    <cellStyle name="PSDate 5 3" xfId="1123"/>
    <cellStyle name="PSDate 5 3 2" xfId="1124"/>
    <cellStyle name="PSDate 6" xfId="1125"/>
    <cellStyle name="PSDate 6 2" xfId="1126"/>
    <cellStyle name="PSDate 7" xfId="1127"/>
    <cellStyle name="PSDate 8" xfId="1128"/>
    <cellStyle name="PSDec" xfId="147"/>
    <cellStyle name="PSDec 2" xfId="165"/>
    <cellStyle name="PSDec 2 2" xfId="297"/>
    <cellStyle name="PSDec 2 2 2" xfId="1129"/>
    <cellStyle name="PSDec 3" xfId="214"/>
    <cellStyle name="PSDec 3 2" xfId="1130"/>
    <cellStyle name="PSDec 4" xfId="1131"/>
    <cellStyle name="PSDec 4 2" xfId="1132"/>
    <cellStyle name="PSDec 5" xfId="1133"/>
    <cellStyle name="PSDec 5 2" xfId="1134"/>
    <cellStyle name="PSDec 5 3" xfId="1135"/>
    <cellStyle name="PSDec 5 3 2" xfId="1136"/>
    <cellStyle name="PSDec 6" xfId="1137"/>
    <cellStyle name="PSDec 6 2" xfId="1138"/>
    <cellStyle name="PSDec 7" xfId="1139"/>
    <cellStyle name="PSDec 8" xfId="1140"/>
    <cellStyle name="PSDec 9" xfId="1141"/>
    <cellStyle name="PSHeading" xfId="148"/>
    <cellStyle name="PSHeading 2" xfId="166"/>
    <cellStyle name="PSHeading 2 2" xfId="1142"/>
    <cellStyle name="PSHeading 2 2 2" xfId="1143"/>
    <cellStyle name="PSHeading 2 2 3" xfId="1144"/>
    <cellStyle name="PSHeading 3" xfId="1145"/>
    <cellStyle name="PSHeading 3 2" xfId="1146"/>
    <cellStyle name="PSHeading 3 3" xfId="1147"/>
    <cellStyle name="PSHeading 3 3 2" xfId="1148"/>
    <cellStyle name="PSHeading 4" xfId="1149"/>
    <cellStyle name="PSHeading 5" xfId="1150"/>
    <cellStyle name="PSInt" xfId="149"/>
    <cellStyle name="PSInt 2" xfId="215"/>
    <cellStyle name="PSInt 2 2" xfId="1151"/>
    <cellStyle name="PSInt 2 2 2" xfId="1152"/>
    <cellStyle name="PSInt 3" xfId="1153"/>
    <cellStyle name="PSInt 3 2" xfId="1154"/>
    <cellStyle name="PSInt 4" xfId="1155"/>
    <cellStyle name="PSInt 4 2" xfId="1156"/>
    <cellStyle name="PSInt 5" xfId="1157"/>
    <cellStyle name="PSInt 5 2" xfId="1158"/>
    <cellStyle name="PSInt 5 3" xfId="1159"/>
    <cellStyle name="PSInt 5 3 2" xfId="1160"/>
    <cellStyle name="PSInt 6" xfId="1161"/>
    <cellStyle name="PSInt 6 2" xfId="1162"/>
    <cellStyle name="PSInt 7" xfId="1163"/>
    <cellStyle name="PSInt 8" xfId="1164"/>
    <cellStyle name="PSInt 9" xfId="1165"/>
    <cellStyle name="PSSpacer" xfId="167"/>
    <cellStyle name="PSSpacer 2" xfId="216"/>
    <cellStyle name="PSSpacer 2 2" xfId="1166"/>
    <cellStyle name="PSSpacer 3" xfId="1167"/>
    <cellStyle name="PSSpacer 3 2" xfId="1168"/>
    <cellStyle name="PSSpacer 4" xfId="1169"/>
    <cellStyle name="PSSpacer 4 2" xfId="1170"/>
    <cellStyle name="PSSpacer 5" xfId="1171"/>
    <cellStyle name="PSSpacer 5 2" xfId="1172"/>
    <cellStyle name="PSSpacer 5 3" xfId="1173"/>
    <cellStyle name="PSSpacer 5 3 2" xfId="1174"/>
    <cellStyle name="PSSpacer 6" xfId="1175"/>
    <cellStyle name="PSSpacer 6 2" xfId="1176"/>
    <cellStyle name="PSSpacer 7" xfId="1177"/>
    <cellStyle name="PSSpacer 8" xfId="1178"/>
    <cellStyle name="Title" xfId="2" builtinId="15" customBuiltin="1"/>
    <cellStyle name="Title 2" xfId="137"/>
    <cellStyle name="Total" xfId="17" builtinId="25" customBuiltin="1"/>
    <cellStyle name="Total 2" xfId="138"/>
    <cellStyle name="Warning Text" xfId="15" builtinId="11" customBuiltin="1"/>
    <cellStyle name="Warning Text 2" xfId="13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9"/>
  <sheetViews>
    <sheetView tabSelected="1" showOutlineSymbols="0" topLeftCell="G1" zoomScaleNormal="100" zoomScaleSheetLayoutView="75" workbookViewId="0">
      <selection activeCell="M1" sqref="M1:T1"/>
    </sheetView>
  </sheetViews>
  <sheetFormatPr defaultColWidth="9.6640625" defaultRowHeight="15"/>
  <cols>
    <col min="1" max="1" width="12.109375" bestFit="1" customWidth="1"/>
    <col min="2" max="2" width="11.6640625" customWidth="1"/>
    <col min="3" max="3" width="9.6640625" customWidth="1"/>
    <col min="4" max="4" width="8.109375" customWidth="1"/>
    <col min="5" max="5" width="11.6640625" customWidth="1"/>
    <col min="6" max="6" width="3.33203125" customWidth="1"/>
    <col min="7" max="7" width="11" style="28" customWidth="1"/>
    <col min="8" max="9" width="15.21875" style="28" customWidth="1"/>
    <col min="10" max="10" width="13.33203125" bestFit="1" customWidth="1"/>
    <col min="11" max="11" width="13" customWidth="1"/>
    <col min="13" max="13" width="12.109375" style="28" bestFit="1" customWidth="1"/>
    <col min="14" max="14" width="10.5546875" bestFit="1" customWidth="1"/>
    <col min="15" max="15" width="4.21875" customWidth="1"/>
    <col min="16" max="16" width="7.44140625" style="28" bestFit="1" customWidth="1"/>
    <col min="17" max="18" width="14.44140625" style="28" customWidth="1"/>
    <col min="19" max="19" width="10" customWidth="1"/>
    <col min="20" max="20" width="11.33203125" customWidth="1"/>
  </cols>
  <sheetData>
    <row r="1" spans="1:20" s="28" customFormat="1" ht="18.75" thickBot="1">
      <c r="A1" s="41" t="s">
        <v>37</v>
      </c>
      <c r="B1" s="38"/>
      <c r="C1" s="38"/>
      <c r="D1" s="38"/>
      <c r="E1" s="53" t="s">
        <v>23</v>
      </c>
      <c r="F1" s="54"/>
      <c r="G1" s="54"/>
      <c r="H1" s="54"/>
      <c r="I1" s="54"/>
      <c r="J1" s="54"/>
      <c r="K1" s="55"/>
      <c r="M1" s="50" t="s">
        <v>38</v>
      </c>
      <c r="N1" s="51"/>
      <c r="O1" s="51"/>
      <c r="P1" s="51"/>
      <c r="Q1" s="51"/>
      <c r="R1" s="51"/>
      <c r="S1" s="51"/>
      <c r="T1" s="52"/>
    </row>
    <row r="2" spans="1:20" s="14" customFormat="1" ht="16.5" customHeight="1">
      <c r="A2" s="43" t="s">
        <v>36</v>
      </c>
      <c r="B2" s="38"/>
      <c r="C2" s="38"/>
      <c r="D2" s="38"/>
      <c r="E2" s="40"/>
      <c r="F2" s="40"/>
      <c r="G2" s="40"/>
      <c r="H2" s="40"/>
      <c r="L2" s="42"/>
      <c r="M2" s="44"/>
      <c r="N2" s="44"/>
      <c r="O2" s="44"/>
      <c r="P2" s="44"/>
      <c r="Q2" s="44"/>
    </row>
    <row r="3" spans="1:20" ht="15.75">
      <c r="A3" s="31" t="s">
        <v>23</v>
      </c>
      <c r="B3" s="1"/>
      <c r="C3" s="1"/>
      <c r="D3" s="1"/>
      <c r="E3" s="2" t="s">
        <v>0</v>
      </c>
      <c r="I3" s="44" t="s">
        <v>27</v>
      </c>
      <c r="J3" s="44" t="s">
        <v>28</v>
      </c>
      <c r="K3" s="44" t="s">
        <v>29</v>
      </c>
      <c r="M3" s="31" t="s">
        <v>25</v>
      </c>
      <c r="N3" s="2" t="s">
        <v>0</v>
      </c>
      <c r="R3" s="44" t="s">
        <v>27</v>
      </c>
      <c r="S3" s="44" t="s">
        <v>28</v>
      </c>
      <c r="T3" s="44" t="s">
        <v>29</v>
      </c>
    </row>
    <row r="4" spans="1:20">
      <c r="A4" s="17" t="s">
        <v>0</v>
      </c>
      <c r="B4" s="1"/>
      <c r="C4" s="1"/>
      <c r="D4" s="1"/>
      <c r="E4" s="2" t="s">
        <v>1</v>
      </c>
      <c r="F4" s="1"/>
      <c r="G4" s="3">
        <v>650</v>
      </c>
      <c r="H4" s="3">
        <v>1000</v>
      </c>
      <c r="I4" s="3">
        <v>1246</v>
      </c>
      <c r="J4" s="3">
        <v>1392</v>
      </c>
      <c r="K4" s="3">
        <v>1483</v>
      </c>
      <c r="M4" s="17" t="s">
        <v>0</v>
      </c>
      <c r="N4" s="2" t="s">
        <v>1</v>
      </c>
      <c r="P4" s="3">
        <v>650</v>
      </c>
      <c r="Q4" s="3">
        <v>1000</v>
      </c>
      <c r="R4" s="3">
        <v>1246</v>
      </c>
      <c r="S4" s="3">
        <v>1392</v>
      </c>
      <c r="T4" s="3">
        <v>1483</v>
      </c>
    </row>
    <row r="5" spans="1:20">
      <c r="A5" s="29" t="s">
        <v>22</v>
      </c>
      <c r="B5" s="4" t="s">
        <v>2</v>
      </c>
      <c r="C5" s="1"/>
      <c r="D5" s="1"/>
      <c r="E5" s="5" t="s">
        <v>3</v>
      </c>
      <c r="F5" s="1"/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M5" s="29" t="s">
        <v>22</v>
      </c>
      <c r="N5" s="5" t="s">
        <v>3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</row>
    <row r="6" spans="1:20">
      <c r="G6" s="6"/>
      <c r="H6" s="6"/>
      <c r="I6" s="6"/>
      <c r="J6" s="6"/>
      <c r="K6" s="6"/>
      <c r="N6" s="28"/>
      <c r="P6" s="6"/>
      <c r="Q6" s="6"/>
      <c r="R6" s="6"/>
      <c r="S6" s="6"/>
      <c r="T6" s="6"/>
    </row>
    <row r="7" spans="1:20">
      <c r="A7" s="30" t="s">
        <v>23</v>
      </c>
      <c r="B7" s="7" t="s">
        <v>5</v>
      </c>
      <c r="C7" s="1"/>
      <c r="D7" s="7" t="s">
        <v>6</v>
      </c>
      <c r="E7" s="23">
        <v>11</v>
      </c>
      <c r="F7" s="1"/>
      <c r="G7" s="8">
        <f>+$E7</f>
        <v>11</v>
      </c>
      <c r="H7" s="8">
        <f>+$E7</f>
        <v>11</v>
      </c>
      <c r="I7" s="8">
        <f>+$E7</f>
        <v>11</v>
      </c>
      <c r="J7" s="8">
        <f>+$E7</f>
        <v>11</v>
      </c>
      <c r="K7" s="8">
        <f>+$E7</f>
        <v>11</v>
      </c>
      <c r="M7" s="34" t="s">
        <v>25</v>
      </c>
      <c r="N7" s="23">
        <v>14</v>
      </c>
      <c r="P7" s="8">
        <f>+$N7</f>
        <v>14</v>
      </c>
      <c r="Q7" s="8">
        <f>+$N7</f>
        <v>14</v>
      </c>
      <c r="R7" s="8">
        <f>+$N7</f>
        <v>14</v>
      </c>
      <c r="S7" s="8">
        <f>+$N7</f>
        <v>14</v>
      </c>
      <c r="T7" s="8">
        <f>+$N7</f>
        <v>14</v>
      </c>
    </row>
    <row r="8" spans="1:20">
      <c r="A8" s="1"/>
      <c r="B8" s="1"/>
      <c r="C8" s="1"/>
      <c r="D8" s="1"/>
      <c r="E8" s="15"/>
      <c r="F8" s="1"/>
      <c r="N8" s="15"/>
      <c r="S8" s="28"/>
      <c r="T8" s="28"/>
    </row>
    <row r="9" spans="1:20">
      <c r="A9" s="30" t="s">
        <v>23</v>
      </c>
      <c r="B9" s="7" t="s">
        <v>30</v>
      </c>
      <c r="C9" s="1"/>
      <c r="D9" s="7" t="s">
        <v>7</v>
      </c>
      <c r="E9" s="24">
        <v>8.795E-2</v>
      </c>
      <c r="F9" s="1"/>
      <c r="G9" s="12">
        <f>ROUND((G4*$E9),2)</f>
        <v>57.17</v>
      </c>
      <c r="H9" s="12">
        <f>ROUND((H4*$E9),2)</f>
        <v>87.95</v>
      </c>
      <c r="I9" s="12">
        <f>ROUND((I4*$E9),2)</f>
        <v>109.59</v>
      </c>
      <c r="J9" s="12">
        <f>ROUND((J4*$E9),2)</f>
        <v>122.43</v>
      </c>
      <c r="K9" s="12">
        <f>ROUND((K4*$E9),2)</f>
        <v>130.43</v>
      </c>
      <c r="M9" s="34" t="s">
        <v>25</v>
      </c>
      <c r="N9" s="24">
        <v>0.10265000000000001</v>
      </c>
      <c r="P9" s="12">
        <f>ROUND((P4*$N9),2)</f>
        <v>66.72</v>
      </c>
      <c r="Q9" s="12">
        <f>ROUND((Q4*$N9),2)</f>
        <v>102.65</v>
      </c>
      <c r="R9" s="12">
        <f>ROUND((R4*$N9),2)</f>
        <v>127.9</v>
      </c>
      <c r="S9" s="12">
        <f>ROUND((S4*$N9),2)</f>
        <v>142.88999999999999</v>
      </c>
      <c r="T9" s="12">
        <f>ROUND((T4*$N9),2)</f>
        <v>152.22999999999999</v>
      </c>
    </row>
    <row r="10" spans="1:20">
      <c r="A10" s="1"/>
      <c r="B10" s="7"/>
      <c r="C10" s="1"/>
      <c r="D10" s="7"/>
      <c r="E10" s="13"/>
      <c r="F10" s="1"/>
      <c r="G10" s="12"/>
      <c r="H10" s="12"/>
      <c r="I10" s="12"/>
      <c r="J10" s="12"/>
      <c r="K10" s="12"/>
      <c r="N10" s="13"/>
      <c r="P10" s="12"/>
      <c r="Q10" s="12"/>
      <c r="R10" s="12"/>
      <c r="S10" s="12"/>
      <c r="T10" s="12"/>
    </row>
    <row r="11" spans="1:20">
      <c r="A11" s="30" t="s">
        <v>23</v>
      </c>
      <c r="B11" s="7" t="s">
        <v>17</v>
      </c>
      <c r="C11" s="1"/>
      <c r="D11" s="7" t="s">
        <v>7</v>
      </c>
      <c r="E11" s="27">
        <v>3.4099999999999998E-3</v>
      </c>
      <c r="F11" s="1"/>
      <c r="G11" s="12">
        <f>ROUND((G4*$E11),2)</f>
        <v>2.2200000000000002</v>
      </c>
      <c r="H11" s="12">
        <f>ROUND((H4*$E11),2)</f>
        <v>3.41</v>
      </c>
      <c r="I11" s="12">
        <f>ROUND((I4*$E11),2)</f>
        <v>4.25</v>
      </c>
      <c r="J11" s="12">
        <f>ROUND((J4*$E11),2)</f>
        <v>4.75</v>
      </c>
      <c r="K11" s="12">
        <f>ROUND((K4*$E11),2)</f>
        <v>5.0599999999999996</v>
      </c>
      <c r="N11" s="27"/>
      <c r="P11" s="12">
        <f>ROUND((P4*$N11),2)</f>
        <v>0</v>
      </c>
      <c r="Q11" s="12">
        <f>ROUND((Q4*$N11),2)</f>
        <v>0</v>
      </c>
      <c r="R11" s="12">
        <f>ROUND((R4*$N11),2)</f>
        <v>0</v>
      </c>
      <c r="S11" s="12">
        <f>ROUND((S4*$N11),2)</f>
        <v>0</v>
      </c>
      <c r="T11" s="12">
        <f>ROUND((T4*$N11),2)</f>
        <v>0</v>
      </c>
    </row>
    <row r="12" spans="1:20">
      <c r="A12" s="1"/>
      <c r="B12" s="7"/>
      <c r="C12" s="1"/>
      <c r="D12" s="7"/>
      <c r="E12" s="13"/>
      <c r="F12" s="1"/>
      <c r="G12" s="12"/>
      <c r="H12" s="12"/>
      <c r="I12" s="12"/>
      <c r="J12" s="12"/>
      <c r="K12" s="12"/>
      <c r="N12" s="13"/>
      <c r="P12" s="12"/>
      <c r="Q12" s="12"/>
      <c r="R12" s="12"/>
      <c r="S12" s="12"/>
      <c r="T12" s="12"/>
    </row>
    <row r="13" spans="1:20">
      <c r="A13" s="30" t="s">
        <v>23</v>
      </c>
      <c r="B13" s="11" t="s">
        <v>16</v>
      </c>
      <c r="C13" s="1"/>
      <c r="D13" s="7" t="s">
        <v>7</v>
      </c>
      <c r="E13" s="27">
        <v>1.4350000000000001E-3</v>
      </c>
      <c r="F13" s="1"/>
      <c r="G13" s="12">
        <f>ROUND((G4*$E13),2)</f>
        <v>0.93</v>
      </c>
      <c r="H13" s="12">
        <f>ROUND((H4*$E13),2)</f>
        <v>1.44</v>
      </c>
      <c r="I13" s="12">
        <f>ROUND((I4*$E13),2)</f>
        <v>1.79</v>
      </c>
      <c r="J13" s="12">
        <f>ROUND((J4*$E13),2)</f>
        <v>2</v>
      </c>
      <c r="K13" s="12">
        <f>ROUND((K4*$E13),2)</f>
        <v>2.13</v>
      </c>
      <c r="M13" s="30" t="s">
        <v>23</v>
      </c>
      <c r="N13" s="27">
        <v>1.4350000000000001E-3</v>
      </c>
      <c r="P13" s="12">
        <f>ROUND((P4*$N13),2)</f>
        <v>0.93</v>
      </c>
      <c r="Q13" s="12">
        <f>ROUND((Q4*$N13),2)</f>
        <v>1.44</v>
      </c>
      <c r="R13" s="12">
        <f>ROUND((R4*$N13),2)</f>
        <v>1.79</v>
      </c>
      <c r="S13" s="12">
        <f>ROUND((S4*$N13),2)</f>
        <v>2</v>
      </c>
      <c r="T13" s="12">
        <f>ROUND((T4*$N13),2)</f>
        <v>2.13</v>
      </c>
    </row>
    <row r="14" spans="1:20">
      <c r="A14" s="1"/>
      <c r="B14" s="1"/>
      <c r="C14" s="1"/>
      <c r="D14" s="1"/>
      <c r="E14" s="15"/>
      <c r="F14" s="1"/>
      <c r="N14" s="15"/>
      <c r="S14" s="28"/>
      <c r="T14" s="28"/>
    </row>
    <row r="15" spans="1:20">
      <c r="A15" s="30" t="s">
        <v>23</v>
      </c>
      <c r="B15" s="7" t="s">
        <v>8</v>
      </c>
      <c r="C15" s="1"/>
      <c r="D15" s="7" t="s">
        <v>7</v>
      </c>
      <c r="E15" s="27">
        <v>8.0129999999999993E-3</v>
      </c>
      <c r="F15" s="1"/>
      <c r="G15" s="9">
        <f>ROUND((G4*$E15),2)</f>
        <v>5.21</v>
      </c>
      <c r="H15" s="9">
        <f>ROUND((H4*$E15),2)</f>
        <v>8.01</v>
      </c>
      <c r="I15" s="9">
        <f>ROUND((I4*$E15),2)</f>
        <v>9.98</v>
      </c>
      <c r="J15" s="9">
        <f>ROUND((J4*$E15),2)</f>
        <v>11.15</v>
      </c>
      <c r="K15" s="9">
        <f>ROUND((K4*$E15),2)</f>
        <v>11.88</v>
      </c>
      <c r="M15" s="34" t="s">
        <v>25</v>
      </c>
      <c r="N15" s="27">
        <v>-1.1349999999999999E-3</v>
      </c>
      <c r="P15" s="9">
        <f>ROUND((P4*$N15),2)</f>
        <v>-0.74</v>
      </c>
      <c r="Q15" s="9">
        <f>ROUND((Q4*$N15),2)</f>
        <v>-1.1399999999999999</v>
      </c>
      <c r="R15" s="9">
        <f>ROUND((R4*$N15),2)</f>
        <v>-1.41</v>
      </c>
      <c r="S15" s="9">
        <f>ROUND((S4*$N15),2)</f>
        <v>-1.58</v>
      </c>
      <c r="T15" s="9">
        <f>ROUND((T4*$N15),2)</f>
        <v>-1.68</v>
      </c>
    </row>
    <row r="16" spans="1:20">
      <c r="A16" s="1"/>
      <c r="B16" s="1"/>
      <c r="C16" s="1"/>
      <c r="D16" s="1"/>
      <c r="E16" s="15"/>
      <c r="F16" s="1"/>
      <c r="G16" s="9"/>
      <c r="H16" s="9"/>
      <c r="I16" s="9"/>
      <c r="J16" s="9"/>
      <c r="K16" s="9"/>
      <c r="N16" s="15"/>
      <c r="P16" s="9"/>
      <c r="Q16" s="9"/>
      <c r="R16" s="9"/>
      <c r="S16" s="9"/>
      <c r="T16" s="9"/>
    </row>
    <row r="17" spans="1:20">
      <c r="A17" s="30" t="s">
        <v>23</v>
      </c>
      <c r="B17" s="1" t="s">
        <v>15</v>
      </c>
      <c r="C17" s="1"/>
      <c r="D17" s="1" t="s">
        <v>14</v>
      </c>
      <c r="E17" s="26">
        <v>0.15</v>
      </c>
      <c r="F17" s="1"/>
      <c r="G17" s="9">
        <f>E17</f>
        <v>0.15</v>
      </c>
      <c r="H17" s="9">
        <f>+E17</f>
        <v>0.15</v>
      </c>
      <c r="I17" s="9">
        <f>+E17</f>
        <v>0.15</v>
      </c>
      <c r="J17" s="9">
        <f>+E17</f>
        <v>0.15</v>
      </c>
      <c r="K17" s="9">
        <f>+E17</f>
        <v>0.15</v>
      </c>
      <c r="M17" s="48" t="s">
        <v>25</v>
      </c>
      <c r="N17" s="26">
        <v>0.2</v>
      </c>
      <c r="O17" s="14"/>
      <c r="P17" s="49">
        <f>+$N17</f>
        <v>0.2</v>
      </c>
      <c r="Q17" s="49">
        <f t="shared" ref="Q17:R17" si="0">+$N17</f>
        <v>0.2</v>
      </c>
      <c r="R17" s="49">
        <f t="shared" si="0"/>
        <v>0.2</v>
      </c>
      <c r="S17" s="49">
        <f>+N17</f>
        <v>0.2</v>
      </c>
      <c r="T17" s="9">
        <f>+N17</f>
        <v>0.2</v>
      </c>
    </row>
    <row r="18" spans="1:20">
      <c r="A18" s="1"/>
      <c r="B18" s="1"/>
      <c r="C18" s="1"/>
      <c r="D18" s="1"/>
      <c r="E18" s="16"/>
      <c r="F18" s="1"/>
      <c r="G18" s="9"/>
      <c r="H18" s="9"/>
      <c r="I18" s="9"/>
      <c r="J18" s="9"/>
      <c r="K18" s="9"/>
      <c r="N18" s="16"/>
      <c r="P18" s="9"/>
      <c r="Q18" s="9"/>
      <c r="R18" s="9"/>
      <c r="S18" s="9"/>
      <c r="T18" s="9"/>
    </row>
    <row r="19" spans="1:20">
      <c r="A19" s="30" t="s">
        <v>23</v>
      </c>
      <c r="B19" s="1" t="s">
        <v>18</v>
      </c>
      <c r="C19" s="1"/>
      <c r="D19" s="1" t="s">
        <v>14</v>
      </c>
      <c r="E19" s="26">
        <v>0.15</v>
      </c>
      <c r="F19" s="1"/>
      <c r="G19" s="9">
        <f>E19</f>
        <v>0.15</v>
      </c>
      <c r="H19" s="9">
        <f>+E19</f>
        <v>0.15</v>
      </c>
      <c r="I19" s="9">
        <f>+E19</f>
        <v>0.15</v>
      </c>
      <c r="J19" s="9">
        <f>+E19</f>
        <v>0.15</v>
      </c>
      <c r="K19" s="9">
        <f>+E19</f>
        <v>0.15</v>
      </c>
      <c r="M19" s="34" t="s">
        <v>25</v>
      </c>
      <c r="N19" s="26">
        <v>0.1</v>
      </c>
      <c r="P19" s="9">
        <f>N19</f>
        <v>0.1</v>
      </c>
      <c r="Q19" s="9">
        <f>+N19</f>
        <v>0.1</v>
      </c>
      <c r="R19" s="9">
        <f>N19</f>
        <v>0.1</v>
      </c>
      <c r="S19" s="9">
        <f>+N19</f>
        <v>0.1</v>
      </c>
      <c r="T19" s="9">
        <f>+N19</f>
        <v>0.1</v>
      </c>
    </row>
    <row r="20" spans="1:20">
      <c r="A20" s="1"/>
      <c r="B20" s="1"/>
      <c r="C20" s="1"/>
      <c r="D20" s="1"/>
      <c r="E20" s="15"/>
      <c r="F20" s="1"/>
      <c r="G20" s="9"/>
      <c r="H20" s="9"/>
      <c r="I20" s="9"/>
      <c r="J20" s="9"/>
      <c r="K20" s="9"/>
      <c r="N20" s="15"/>
      <c r="P20" s="9"/>
      <c r="Q20" s="9"/>
      <c r="R20" s="9"/>
      <c r="S20" s="9"/>
      <c r="T20" s="9"/>
    </row>
    <row r="21" spans="1:20">
      <c r="A21" s="33" t="s">
        <v>24</v>
      </c>
      <c r="B21" s="7" t="s">
        <v>9</v>
      </c>
      <c r="C21" s="1"/>
      <c r="D21" s="7" t="s">
        <v>7</v>
      </c>
      <c r="E21" s="25">
        <v>1.5985000000000001E-3</v>
      </c>
      <c r="F21" s="1"/>
      <c r="G21" s="10">
        <f>ROUND((G$4*$E21),2)</f>
        <v>1.04</v>
      </c>
      <c r="H21" s="10">
        <f>ROUND((H$4*$E21),2)</f>
        <v>1.6</v>
      </c>
      <c r="I21" s="10">
        <f>ROUND((I$4*$E21),2)</f>
        <v>1.99</v>
      </c>
      <c r="J21" s="10">
        <f>ROUND((J$4*$E21),2)</f>
        <v>2.23</v>
      </c>
      <c r="K21" s="10">
        <f>ROUND((K4*$E21),2)</f>
        <v>2.37</v>
      </c>
      <c r="M21" s="33" t="s">
        <v>24</v>
      </c>
      <c r="N21" s="25">
        <v>1.5985000000000001E-3</v>
      </c>
      <c r="P21" s="10">
        <f>ROUND((P4*$N21),2)</f>
        <v>1.04</v>
      </c>
      <c r="Q21" s="10">
        <f>ROUND((Q$4*$N21),2)</f>
        <v>1.6</v>
      </c>
      <c r="R21" s="10">
        <f>ROUND((R4*$N21),2)</f>
        <v>1.99</v>
      </c>
      <c r="S21" s="10">
        <f>ROUND((S$4*$N21),2)</f>
        <v>2.23</v>
      </c>
      <c r="T21" s="10">
        <f>ROUND((T4*$N21),2)</f>
        <v>2.37</v>
      </c>
    </row>
    <row r="22" spans="1:20" s="22" customFormat="1">
      <c r="A22" s="21"/>
      <c r="B22" s="7"/>
      <c r="C22" s="1"/>
      <c r="D22" s="7"/>
      <c r="E22" s="19"/>
      <c r="F22" s="1"/>
      <c r="G22" s="10"/>
      <c r="H22" s="10"/>
      <c r="I22" s="10"/>
      <c r="J22" s="10"/>
      <c r="K22" s="10"/>
      <c r="M22" s="28"/>
      <c r="N22" s="19"/>
      <c r="P22" s="10"/>
      <c r="Q22" s="10"/>
      <c r="R22" s="10"/>
      <c r="S22" s="10"/>
      <c r="T22" s="10"/>
    </row>
    <row r="23" spans="1:20" s="22" customFormat="1">
      <c r="A23" s="33" t="s">
        <v>24</v>
      </c>
      <c r="B23" s="7" t="s">
        <v>20</v>
      </c>
      <c r="C23" s="1"/>
      <c r="D23" s="7" t="s">
        <v>7</v>
      </c>
      <c r="E23" s="25">
        <f>ROUND(5313051.68/5711420146,5)</f>
        <v>9.3000000000000005E-4</v>
      </c>
      <c r="F23" s="30"/>
      <c r="G23" s="10">
        <f>ROUND((G$4*$E23),2)</f>
        <v>0.6</v>
      </c>
      <c r="H23" s="10">
        <f>ROUND((H$4*$E23),2)</f>
        <v>0.93</v>
      </c>
      <c r="I23" s="10">
        <f>ROUND((I$4*$E23),2)</f>
        <v>1.1599999999999999</v>
      </c>
      <c r="J23" s="10">
        <f>ROUND((J$4*$E23),2)</f>
        <v>1.29</v>
      </c>
      <c r="K23" s="10">
        <f>ROUND((K$4*$E23),2)</f>
        <v>1.38</v>
      </c>
      <c r="M23" s="34" t="s">
        <v>25</v>
      </c>
      <c r="N23" s="25">
        <v>0</v>
      </c>
      <c r="P23" s="10">
        <f>ROUND((P$4*$N23),2)</f>
        <v>0</v>
      </c>
      <c r="Q23" s="10">
        <f>ROUND((Q$4*$N23),2)</f>
        <v>0</v>
      </c>
      <c r="R23" s="10">
        <f>ROUND((R$4*$N23),2)</f>
        <v>0</v>
      </c>
      <c r="S23" s="10">
        <f>ROUND((S$4*$N23),2)</f>
        <v>0</v>
      </c>
      <c r="T23" s="10">
        <f>ROUND((T$4*$N23),2)</f>
        <v>0</v>
      </c>
    </row>
    <row r="24" spans="1:20">
      <c r="A24" s="1"/>
      <c r="B24" s="1"/>
      <c r="C24" s="1"/>
      <c r="D24" s="1"/>
      <c r="E24" s="15"/>
      <c r="F24" s="1"/>
      <c r="G24" s="6"/>
      <c r="H24" s="6"/>
      <c r="I24" s="6"/>
      <c r="J24" s="6"/>
      <c r="K24" s="6"/>
      <c r="N24" s="15"/>
      <c r="P24" s="6"/>
      <c r="Q24" s="6"/>
      <c r="R24" s="6"/>
      <c r="S24" s="6"/>
      <c r="T24" s="6"/>
    </row>
    <row r="25" spans="1:20">
      <c r="A25" s="1"/>
      <c r="B25" s="7" t="s">
        <v>10</v>
      </c>
      <c r="C25" s="1"/>
      <c r="D25" s="1"/>
      <c r="E25" s="15"/>
      <c r="F25" s="1"/>
      <c r="G25" s="8">
        <f>SUM(G7:G23)</f>
        <v>78.470000000000013</v>
      </c>
      <c r="H25" s="8">
        <f>SUM(H7:H23)</f>
        <v>114.64000000000001</v>
      </c>
      <c r="I25" s="8">
        <f>SUM(I7:I23)</f>
        <v>140.06000000000003</v>
      </c>
      <c r="J25" s="8">
        <f>SUM(J7:J23)</f>
        <v>155.15</v>
      </c>
      <c r="K25" s="8">
        <f>SUM(K7:K23)</f>
        <v>164.55</v>
      </c>
      <c r="N25" s="15"/>
      <c r="P25" s="8">
        <f>SUM(P7:P23)</f>
        <v>82.250000000000014</v>
      </c>
      <c r="Q25" s="8">
        <f>SUM(Q7:Q23)</f>
        <v>118.85</v>
      </c>
      <c r="R25" s="8">
        <f>SUM(R7:R23)</f>
        <v>144.57</v>
      </c>
      <c r="S25" s="8">
        <f>SUM(S7:S23)</f>
        <v>159.83999999999995</v>
      </c>
      <c r="T25" s="8">
        <f>SUM(T7:T23)</f>
        <v>169.34999999999997</v>
      </c>
    </row>
    <row r="26" spans="1:20">
      <c r="E26" s="14"/>
      <c r="N26" s="14"/>
      <c r="S26" s="28"/>
      <c r="T26" s="28"/>
    </row>
    <row r="27" spans="1:20" ht="18">
      <c r="A27" s="33" t="s">
        <v>24</v>
      </c>
      <c r="B27" s="7" t="s">
        <v>11</v>
      </c>
      <c r="C27" s="1"/>
      <c r="D27" s="18" t="s">
        <v>12</v>
      </c>
      <c r="E27" s="36">
        <v>0.100213</v>
      </c>
      <c r="F27" s="32"/>
      <c r="G27" s="9">
        <f>ROUND((G25*$E27),2)</f>
        <v>7.86</v>
      </c>
      <c r="H27" s="9">
        <f>ROUND((H25*$E27),2)</f>
        <v>11.49</v>
      </c>
      <c r="I27" s="9">
        <f>ROUND((I25*$E27),2)</f>
        <v>14.04</v>
      </c>
      <c r="J27" s="9">
        <f>ROUND((J25*$E27),2)</f>
        <v>15.55</v>
      </c>
      <c r="K27" s="9">
        <f>ROUND((K25*$E27),2)</f>
        <v>16.489999999999998</v>
      </c>
      <c r="M27" s="33" t="s">
        <v>34</v>
      </c>
      <c r="N27" s="36">
        <v>7.4926000000000006E-2</v>
      </c>
      <c r="O27" s="32"/>
      <c r="P27" s="9">
        <f>ROUND((P25*$N27),2)</f>
        <v>6.16</v>
      </c>
      <c r="Q27" s="9">
        <f>ROUND((Q25*$N27),2)</f>
        <v>8.9</v>
      </c>
      <c r="R27" s="9">
        <f>ROUND((R25*$N27),2)</f>
        <v>10.83</v>
      </c>
      <c r="S27" s="9">
        <f>ROUND((S25*$N27),2)</f>
        <v>11.98</v>
      </c>
      <c r="T27" s="9">
        <f>ROUND((T25*$N27),2)</f>
        <v>12.69</v>
      </c>
    </row>
    <row r="28" spans="1:20">
      <c r="A28" s="1"/>
      <c r="B28" s="7"/>
      <c r="C28" s="1"/>
      <c r="D28" s="18"/>
      <c r="E28" s="20"/>
      <c r="F28" s="1"/>
      <c r="G28" s="9"/>
      <c r="H28" s="9"/>
      <c r="I28" s="9"/>
      <c r="J28" s="9"/>
      <c r="K28" s="9"/>
      <c r="N28" s="20"/>
      <c r="P28" s="9"/>
      <c r="Q28" s="9"/>
      <c r="R28" s="9"/>
      <c r="S28" s="9"/>
      <c r="T28" s="9"/>
    </row>
    <row r="29" spans="1:20">
      <c r="A29" s="30" t="s">
        <v>23</v>
      </c>
      <c r="B29" s="7" t="s">
        <v>31</v>
      </c>
      <c r="C29" s="1"/>
      <c r="D29" s="18" t="s">
        <v>12</v>
      </c>
      <c r="E29" s="36">
        <v>4.0629999999999999E-2</v>
      </c>
      <c r="F29" s="1"/>
      <c r="G29" s="9">
        <f>ROUND((G25*$E29),2)</f>
        <v>3.19</v>
      </c>
      <c r="H29" s="9">
        <f>ROUND((H25*$E29),2)</f>
        <v>4.66</v>
      </c>
      <c r="I29" s="9">
        <f>ROUND((I25*$E29),2)</f>
        <v>5.69</v>
      </c>
      <c r="J29" s="9">
        <f>ROUND((J25*$E29),2)</f>
        <v>6.3</v>
      </c>
      <c r="K29" s="9">
        <f>ROUND((K$25*$E29),2)</f>
        <v>6.69</v>
      </c>
      <c r="L29" t="s">
        <v>21</v>
      </c>
      <c r="M29" s="30" t="s">
        <v>23</v>
      </c>
      <c r="N29" s="36">
        <v>4.0629999999999999E-2</v>
      </c>
      <c r="P29" s="9">
        <f>ROUND((P$25*$N29),2)</f>
        <v>3.34</v>
      </c>
      <c r="Q29" s="9">
        <f>ROUND((Q25*$N29),2)</f>
        <v>4.83</v>
      </c>
      <c r="R29" s="9">
        <f>ROUND((R$25*$N29),2)</f>
        <v>5.87</v>
      </c>
      <c r="S29" s="9">
        <f>ROUND((S25*$N29),2)</f>
        <v>6.49</v>
      </c>
      <c r="T29" s="9">
        <f>ROUND((T$25*$N29),2)</f>
        <v>6.88</v>
      </c>
    </row>
    <row r="30" spans="1:20">
      <c r="A30" s="21"/>
      <c r="B30" s="7"/>
      <c r="C30" s="1"/>
      <c r="D30" s="18"/>
      <c r="E30" s="20"/>
      <c r="F30" s="1"/>
      <c r="G30" s="9"/>
      <c r="H30" s="9"/>
      <c r="I30" s="9"/>
      <c r="J30" s="9"/>
      <c r="K30" s="9"/>
      <c r="N30" s="20"/>
      <c r="P30" s="9"/>
      <c r="Q30" s="9"/>
      <c r="R30" s="9"/>
      <c r="S30" s="9"/>
      <c r="T30" s="9"/>
    </row>
    <row r="31" spans="1:20">
      <c r="A31" s="33" t="s">
        <v>24</v>
      </c>
      <c r="B31" s="7" t="s">
        <v>19</v>
      </c>
      <c r="C31" s="1"/>
      <c r="D31" s="18" t="s">
        <v>12</v>
      </c>
      <c r="E31" s="37">
        <f>ROUND(189551.08/203533086,5)</f>
        <v>9.3000000000000005E-4</v>
      </c>
      <c r="F31" s="30"/>
      <c r="G31" s="9">
        <f>ROUND((G25*$E31),2)</f>
        <v>7.0000000000000007E-2</v>
      </c>
      <c r="H31" s="9">
        <f>ROUND((H25*$E31),2)</f>
        <v>0.11</v>
      </c>
      <c r="I31" s="9">
        <f>ROUND((I25*$E31),2)</f>
        <v>0.13</v>
      </c>
      <c r="J31" s="9">
        <f>ROUND((J25*$E31),2)</f>
        <v>0.14000000000000001</v>
      </c>
      <c r="K31" s="9">
        <f>ROUND((K$25*$E31),2)</f>
        <v>0.15</v>
      </c>
      <c r="M31" s="34" t="s">
        <v>25</v>
      </c>
      <c r="N31" s="37">
        <v>0</v>
      </c>
      <c r="P31" s="9">
        <f>ROUND((P$25*$N31),2)</f>
        <v>0</v>
      </c>
      <c r="Q31" s="9">
        <f>ROUND((Q25*$N31),2)</f>
        <v>0</v>
      </c>
      <c r="R31" s="9">
        <f>ROUND((R$25*$N31),2)</f>
        <v>0</v>
      </c>
      <c r="S31" s="9">
        <f>ROUND((S25*$N31),2)</f>
        <v>0</v>
      </c>
      <c r="T31" s="9">
        <f>ROUND((T$25*$N31),2)</f>
        <v>0</v>
      </c>
    </row>
    <row r="32" spans="1:20">
      <c r="A32" s="1"/>
      <c r="B32" s="1"/>
      <c r="C32" s="1"/>
      <c r="D32" s="1"/>
      <c r="E32" s="1"/>
      <c r="F32" s="1"/>
      <c r="G32" s="6"/>
      <c r="H32" s="6"/>
      <c r="I32" s="6"/>
      <c r="J32" s="6"/>
      <c r="K32" s="6"/>
      <c r="P32" s="6"/>
      <c r="Q32" s="6"/>
      <c r="R32" s="6"/>
      <c r="S32" s="6"/>
      <c r="T32" s="6"/>
    </row>
    <row r="33" spans="1:20">
      <c r="A33" s="1"/>
      <c r="B33" s="7" t="s">
        <v>13</v>
      </c>
      <c r="C33" s="1"/>
      <c r="D33" s="1"/>
      <c r="E33" s="1"/>
      <c r="F33" s="1"/>
      <c r="G33" s="8">
        <f>G25+G27+G29+G31</f>
        <v>89.59</v>
      </c>
      <c r="H33" s="8">
        <f>H25+H27+H29+H31</f>
        <v>130.90000000000003</v>
      </c>
      <c r="I33" s="8">
        <f>I25+I27+I29+I31</f>
        <v>159.92000000000002</v>
      </c>
      <c r="J33" s="8">
        <f>J25+J27+J29+J31</f>
        <v>177.14000000000001</v>
      </c>
      <c r="K33" s="8">
        <f>K25+K27+K29+K31</f>
        <v>187.88000000000002</v>
      </c>
      <c r="P33" s="8">
        <f>P25+P27+P29+P31</f>
        <v>91.750000000000014</v>
      </c>
      <c r="Q33" s="8">
        <f>Q25+Q27+Q29+Q31</f>
        <v>132.58000000000001</v>
      </c>
      <c r="R33" s="8">
        <f>R25+R27+R29+R31</f>
        <v>161.27000000000001</v>
      </c>
      <c r="S33" s="8">
        <f>S25+S27+S29+S31</f>
        <v>178.30999999999995</v>
      </c>
      <c r="T33" s="8">
        <f>T25+T27+T29+T31</f>
        <v>188.91999999999996</v>
      </c>
    </row>
    <row r="35" spans="1:20">
      <c r="N35" t="s">
        <v>32</v>
      </c>
      <c r="P35" s="35">
        <f>P33/G33-1</f>
        <v>2.4109833686795534E-2</v>
      </c>
      <c r="Q35" s="35">
        <f>Q33/H33-1</f>
        <v>1.2834224598930355E-2</v>
      </c>
      <c r="R35" s="35">
        <f>R33/I33-1</f>
        <v>8.4417208604301575E-3</v>
      </c>
      <c r="S35" s="35">
        <f>S33/J33-1</f>
        <v>6.6049452410519294E-3</v>
      </c>
      <c r="T35" s="35">
        <f>T33/K33-1</f>
        <v>5.5354481583986814E-3</v>
      </c>
    </row>
    <row r="36" spans="1:20">
      <c r="A36" s="47"/>
      <c r="B36" s="46"/>
      <c r="C36" s="46"/>
      <c r="N36" t="s">
        <v>26</v>
      </c>
      <c r="P36" s="39">
        <f>P33-G33</f>
        <v>2.1600000000000108</v>
      </c>
      <c r="Q36" s="39">
        <f>Q33-H33</f>
        <v>1.6799999999999784</v>
      </c>
      <c r="R36" s="39">
        <f>R33-I33</f>
        <v>1.3499999999999943</v>
      </c>
      <c r="S36" s="39">
        <f>S33-J33</f>
        <v>1.1699999999999307</v>
      </c>
      <c r="T36" s="39">
        <f>T33-K33</f>
        <v>1.0399999999999352</v>
      </c>
    </row>
    <row r="37" spans="1:20">
      <c r="A37" s="47" t="s">
        <v>33</v>
      </c>
      <c r="B37" s="46"/>
      <c r="C37" s="46"/>
    </row>
    <row r="38" spans="1:20">
      <c r="A38" s="47" t="s">
        <v>35</v>
      </c>
      <c r="B38" s="46"/>
      <c r="C38" s="46"/>
    </row>
    <row r="39" spans="1:20">
      <c r="A39" s="47"/>
      <c r="B39" s="45"/>
      <c r="C39" s="45"/>
    </row>
  </sheetData>
  <mergeCells count="2">
    <mergeCell ref="M1:T1"/>
    <mergeCell ref="E1:K1"/>
  </mergeCells>
  <phoneticPr fontId="0" type="noConversion"/>
  <pageMargins left="0.5" right="0.5" top="0.5" bottom="0.5" header="0.5" footer="0.5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AEP-Word-Excel-PowerPoint-Access-6-2-00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s017795</dc:creator>
  <cp:lastModifiedBy>AEP</cp:lastModifiedBy>
  <cp:lastPrinted>2013-07-19T14:00:48Z</cp:lastPrinted>
  <dcterms:created xsi:type="dcterms:W3CDTF">2002-01-09T15:20:18Z</dcterms:created>
  <dcterms:modified xsi:type="dcterms:W3CDTF">2017-12-20T18:31:46Z</dcterms:modified>
</cp:coreProperties>
</file>