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48" windowWidth="11460" windowHeight="583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Sheet1!$A$2:$E$18</definedName>
  </definedNames>
  <calcPr calcId="145621"/>
</workbook>
</file>

<file path=xl/calcChain.xml><?xml version="1.0" encoding="utf-8"?>
<calcChain xmlns="http://schemas.openxmlformats.org/spreadsheetml/2006/main">
  <c r="C16" i="1" l="1"/>
  <c r="D16" i="1"/>
  <c r="D18" i="1" s="1"/>
  <c r="E16" i="1"/>
  <c r="E18" i="1" s="1"/>
  <c r="C17" i="1"/>
  <c r="D17" i="1"/>
  <c r="E17" i="1"/>
  <c r="C18" i="1"/>
  <c r="B17" i="1"/>
  <c r="B18" i="1" s="1"/>
  <c r="B16" i="1"/>
  <c r="C15" i="1"/>
  <c r="D15" i="1"/>
  <c r="E15" i="1"/>
  <c r="B15" i="1"/>
  <c r="C14" i="1"/>
  <c r="D14" i="1"/>
  <c r="E14" i="1"/>
  <c r="B14" i="1"/>
  <c r="C13" i="1"/>
  <c r="D13" i="1"/>
  <c r="E13" i="1"/>
  <c r="B13" i="1"/>
  <c r="C7" i="1"/>
  <c r="C6" i="1"/>
  <c r="C5" i="1"/>
  <c r="B7" i="1"/>
  <c r="B4" i="1"/>
</calcChain>
</file>

<file path=xl/sharedStrings.xml><?xml version="1.0" encoding="utf-8"?>
<sst xmlns="http://schemas.openxmlformats.org/spreadsheetml/2006/main" count="20" uniqueCount="18">
  <si>
    <t>Residential Customers</t>
  </si>
  <si>
    <t>Subsidies Distributed</t>
  </si>
  <si>
    <t>Residential HEAP Billed</t>
  </si>
  <si>
    <t>KACA Administrative Cost</t>
  </si>
  <si>
    <t>Total Expense</t>
  </si>
  <si>
    <t>Customer Rate Charge</t>
  </si>
  <si>
    <t>Company Match</t>
  </si>
  <si>
    <t>Budget Estimate (2017 - 2021)</t>
  </si>
  <si>
    <t>KPC Match</t>
  </si>
  <si>
    <t>KACA Administrative</t>
  </si>
  <si>
    <t>Period</t>
  </si>
  <si>
    <t>2017 - 2018</t>
  </si>
  <si>
    <t>2018 -2019</t>
  </si>
  <si>
    <t>2019 - 2020</t>
  </si>
  <si>
    <t>2020 - 2021</t>
  </si>
  <si>
    <t>Total Collected</t>
  </si>
  <si>
    <t>Total Subsidies &amp; Cost</t>
  </si>
  <si>
    <t>From 2016/2017 Actual Data: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</si>
</sst>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165" fontId="0" fillId="0" borderId="0" xfId="1" applyNumberFormat="1" applyFont="1"/>
    <xf numFmtId="44" fontId="0" fillId="0" borderId="0" xfId="2" applyFont="1"/>
    <xf numFmtId="0" fontId="2" fillId="0" borderId="0" xfId="0" applyFont="1"/>
    <xf numFmtId="44" fontId="0" fillId="0" borderId="0" xfId="0" applyNumberFormat="1"/>
    <xf numFmtId="9" fontId="0" fillId="0" borderId="0" xfId="3" applyFont="1"/>
    <xf numFmtId="44" fontId="2" fillId="0" borderId="0" xfId="0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tabSelected="1" workbookViewId="0">
      <selection activeCell="A2" sqref="A2:E18"/>
    </sheetView>
  </sheetViews>
  <sheetFormatPr defaultRowHeight="14.4" x14ac:dyDescent="0.3"/>
  <cols>
    <col min="1" max="1" width="26.88671875" bestFit="1" customWidth="1"/>
    <col min="2" max="5" width="12.44140625" bestFit="1" customWidth="1"/>
  </cols>
  <sheetData>
    <row r="2" spans="1:5" s="3" customFormat="1" x14ac:dyDescent="0.3">
      <c r="A2" s="3" t="s">
        <v>17</v>
      </c>
    </row>
    <row r="3" spans="1:5" x14ac:dyDescent="0.3">
      <c r="A3" t="s">
        <v>2</v>
      </c>
      <c r="B3" s="2">
        <v>246565.49</v>
      </c>
    </row>
    <row r="4" spans="1:5" x14ac:dyDescent="0.3">
      <c r="A4" t="s">
        <v>0</v>
      </c>
      <c r="B4" s="1">
        <f>ROUND(B3/0.15/12,0)</f>
        <v>136981</v>
      </c>
    </row>
    <row r="5" spans="1:5" x14ac:dyDescent="0.3">
      <c r="A5" t="s">
        <v>1</v>
      </c>
      <c r="B5" s="2">
        <v>411370</v>
      </c>
      <c r="C5" s="5">
        <f>B5/$B$7</f>
        <v>0.92205862245961501</v>
      </c>
    </row>
    <row r="6" spans="1:5" x14ac:dyDescent="0.3">
      <c r="A6" t="s">
        <v>3</v>
      </c>
      <c r="B6" s="2">
        <v>34773</v>
      </c>
      <c r="C6" s="5">
        <f>B6/$B$7</f>
        <v>7.7941377540385035E-2</v>
      </c>
    </row>
    <row r="7" spans="1:5" x14ac:dyDescent="0.3">
      <c r="A7" t="s">
        <v>4</v>
      </c>
      <c r="B7" s="4">
        <f>SUM(B5:B6)</f>
        <v>446143</v>
      </c>
      <c r="C7" s="5">
        <f>B7/$B$7</f>
        <v>1</v>
      </c>
    </row>
    <row r="9" spans="1:5" s="3" customFormat="1" x14ac:dyDescent="0.3">
      <c r="A9" s="3" t="s">
        <v>7</v>
      </c>
    </row>
    <row r="10" spans="1:5" x14ac:dyDescent="0.3">
      <c r="A10" t="s">
        <v>10</v>
      </c>
      <c r="B10" t="s">
        <v>11</v>
      </c>
      <c r="C10" t="s">
        <v>12</v>
      </c>
      <c r="D10" t="s">
        <v>13</v>
      </c>
      <c r="E10" t="s">
        <v>14</v>
      </c>
    </row>
    <row r="11" spans="1:5" x14ac:dyDescent="0.3">
      <c r="A11" t="s">
        <v>5</v>
      </c>
      <c r="B11" s="2">
        <v>0.15</v>
      </c>
      <c r="C11" s="2">
        <v>0.2</v>
      </c>
      <c r="D11" s="2">
        <v>0.2</v>
      </c>
      <c r="E11" s="2">
        <v>0.2</v>
      </c>
    </row>
    <row r="12" spans="1:5" x14ac:dyDescent="0.3">
      <c r="A12" t="s">
        <v>6</v>
      </c>
      <c r="B12" s="5">
        <v>1</v>
      </c>
      <c r="C12" s="5">
        <v>1</v>
      </c>
      <c r="D12" s="5">
        <v>1</v>
      </c>
      <c r="E12" s="5">
        <v>1</v>
      </c>
    </row>
    <row r="13" spans="1:5" x14ac:dyDescent="0.3">
      <c r="A13" t="s">
        <v>2</v>
      </c>
      <c r="B13" s="2">
        <f>$B$4*B11*12</f>
        <v>246565.8</v>
      </c>
      <c r="C13" s="2">
        <f t="shared" ref="C13:E13" si="0">$B$4*C11*12</f>
        <v>328754.40000000002</v>
      </c>
      <c r="D13" s="2">
        <f t="shared" si="0"/>
        <v>328754.40000000002</v>
      </c>
      <c r="E13" s="2">
        <f t="shared" si="0"/>
        <v>328754.40000000002</v>
      </c>
    </row>
    <row r="14" spans="1:5" x14ac:dyDescent="0.3">
      <c r="A14" t="s">
        <v>8</v>
      </c>
      <c r="B14" s="4">
        <f>B13*B12</f>
        <v>246565.8</v>
      </c>
      <c r="C14" s="4">
        <f t="shared" ref="C14:E14" si="1">C13*C12</f>
        <v>328754.40000000002</v>
      </c>
      <c r="D14" s="4">
        <f t="shared" si="1"/>
        <v>328754.40000000002</v>
      </c>
      <c r="E14" s="4">
        <f t="shared" si="1"/>
        <v>328754.40000000002</v>
      </c>
    </row>
    <row r="15" spans="1:5" s="3" customFormat="1" x14ac:dyDescent="0.3">
      <c r="A15" s="3" t="s">
        <v>15</v>
      </c>
      <c r="B15" s="6">
        <f>SUM(B13:B14)</f>
        <v>493131.6</v>
      </c>
      <c r="C15" s="6">
        <f t="shared" ref="C15:E15" si="2">SUM(C13:C14)</f>
        <v>657508.80000000005</v>
      </c>
      <c r="D15" s="6">
        <f t="shared" si="2"/>
        <v>657508.80000000005</v>
      </c>
      <c r="E15" s="6">
        <f t="shared" si="2"/>
        <v>657508.80000000005</v>
      </c>
    </row>
    <row r="16" spans="1:5" x14ac:dyDescent="0.3">
      <c r="A16" t="s">
        <v>1</v>
      </c>
      <c r="B16" s="4">
        <f>B15*$C$5</f>
        <v>454696.24378730584</v>
      </c>
      <c r="C16" s="4">
        <f t="shared" ref="C16:E16" si="3">C15*$C$5</f>
        <v>606261.65838307457</v>
      </c>
      <c r="D16" s="4">
        <f t="shared" si="3"/>
        <v>606261.65838307457</v>
      </c>
      <c r="E16" s="4">
        <f t="shared" si="3"/>
        <v>606261.65838307457</v>
      </c>
    </row>
    <row r="17" spans="1:5" x14ac:dyDescent="0.3">
      <c r="A17" t="s">
        <v>9</v>
      </c>
      <c r="B17" s="4">
        <f>B15*$C$6</f>
        <v>38435.356212694132</v>
      </c>
      <c r="C17" s="4">
        <f t="shared" ref="C17:E17" si="4">C15*$C$6</f>
        <v>51247.141616925517</v>
      </c>
      <c r="D17" s="4">
        <f t="shared" si="4"/>
        <v>51247.141616925517</v>
      </c>
      <c r="E17" s="4">
        <f t="shared" si="4"/>
        <v>51247.141616925517</v>
      </c>
    </row>
    <row r="18" spans="1:5" s="3" customFormat="1" x14ac:dyDescent="0.3">
      <c r="A18" s="3" t="s">
        <v>16</v>
      </c>
      <c r="B18" s="6">
        <f>SUM(B16:B17)</f>
        <v>493131.6</v>
      </c>
      <c r="C18" s="6">
        <f t="shared" ref="C18:E18" si="5">SUM(C16:C17)</f>
        <v>657508.80000000005</v>
      </c>
      <c r="D18" s="6">
        <f t="shared" si="5"/>
        <v>657508.80000000005</v>
      </c>
      <c r="E18" s="6">
        <f t="shared" si="5"/>
        <v>657508.80000000005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EJC</dc:creator>
  <cp:lastModifiedBy>EJC</cp:lastModifiedBy>
  <dcterms:created xsi:type="dcterms:W3CDTF">2017-08-21T14:47:24Z</dcterms:created>
  <dcterms:modified xsi:type="dcterms:W3CDTF">2017-08-21T15:17:15Z</dcterms:modified>
</cp:coreProperties>
</file>