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7 KY Rate Case\Rate Case Data Request - Working Files\"/>
    </mc:Choice>
  </mc:AlternateContent>
  <bookViews>
    <workbookView xWindow="0" yWindow="0" windowWidth="15528" windowHeight="6672"/>
  </bookViews>
  <sheets>
    <sheet name="Plant" sheetId="2" r:id="rId1"/>
    <sheet name="ML Look up" sheetId="5" r:id="rId2"/>
    <sheet name="ML Property" sheetId="6" r:id="rId3"/>
  </sheets>
  <externalReferences>
    <externalReference r:id="rId4"/>
    <externalReference r:id="rId5"/>
    <externalReference r:id="rId6"/>
  </externalReferences>
  <definedNames>
    <definedName name="_xlnm._FilterDatabase" localSheetId="2" hidden="1">'ML Property'!#REF!</definedName>
    <definedName name="Marshall_Rate">'[2]Property Tax'!$B$2</definedName>
    <definedName name="PC_Percent">'[2]Property Tax'!$B$6</definedName>
    <definedName name="_xlnm.Print_Area" localSheetId="0">Plant!$B$1:$F$29</definedName>
    <definedName name="tim">#REF!</definedName>
    <definedName name="WV_List">'[2]Property Tax'!$B$4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28" i="6" l="1"/>
  <c r="O1027" i="6"/>
  <c r="O1026" i="6"/>
  <c r="O1025" i="6"/>
  <c r="O1024" i="6"/>
  <c r="O1023" i="6"/>
  <c r="O1022" i="6"/>
  <c r="O1021" i="6"/>
  <c r="O1020" i="6"/>
  <c r="O1019" i="6"/>
  <c r="O1018" i="6"/>
  <c r="O1017" i="6"/>
  <c r="O1016" i="6"/>
  <c r="O1015" i="6"/>
  <c r="O1014" i="6"/>
  <c r="O1013" i="6"/>
  <c r="O1012" i="6"/>
  <c r="O1011" i="6"/>
  <c r="O1010" i="6"/>
  <c r="O1009" i="6"/>
  <c r="O1008" i="6"/>
  <c r="O1007" i="6"/>
  <c r="O1006" i="6"/>
  <c r="O1005" i="6"/>
  <c r="O1004" i="6"/>
  <c r="O1003" i="6"/>
  <c r="O1002" i="6"/>
  <c r="O1001" i="6"/>
  <c r="O1000" i="6"/>
  <c r="O999" i="6"/>
  <c r="O998" i="6"/>
  <c r="O997" i="6"/>
  <c r="O996" i="6"/>
  <c r="O995" i="6"/>
  <c r="O994" i="6"/>
  <c r="O993" i="6"/>
  <c r="O992" i="6"/>
  <c r="O991" i="6"/>
  <c r="O990" i="6"/>
  <c r="O989" i="6"/>
  <c r="O988" i="6"/>
  <c r="O987" i="6"/>
  <c r="O986" i="6"/>
  <c r="O985" i="6"/>
  <c r="O984" i="6"/>
  <c r="O983" i="6"/>
  <c r="O982" i="6"/>
  <c r="O981" i="6"/>
  <c r="O980" i="6"/>
  <c r="O979" i="6"/>
  <c r="O978" i="6"/>
  <c r="O977" i="6"/>
  <c r="O976" i="6"/>
  <c r="O975" i="6"/>
  <c r="O974" i="6"/>
  <c r="O973" i="6"/>
  <c r="O972" i="6"/>
  <c r="O971" i="6"/>
  <c r="O970" i="6"/>
  <c r="O969" i="6"/>
  <c r="O968" i="6"/>
  <c r="O967" i="6"/>
  <c r="O966" i="6"/>
  <c r="O965" i="6"/>
  <c r="O964" i="6"/>
  <c r="O963" i="6"/>
  <c r="O962" i="6"/>
  <c r="O961" i="6"/>
  <c r="O960" i="6"/>
  <c r="O959" i="6"/>
  <c r="O958" i="6"/>
  <c r="O957" i="6"/>
  <c r="O956" i="6"/>
  <c r="O955" i="6"/>
  <c r="O954" i="6"/>
  <c r="O953" i="6"/>
  <c r="O952" i="6"/>
  <c r="O951" i="6"/>
  <c r="O950" i="6"/>
  <c r="O949" i="6"/>
  <c r="O948" i="6"/>
  <c r="O947" i="6"/>
  <c r="O946" i="6"/>
  <c r="O945" i="6"/>
  <c r="O944" i="6"/>
  <c r="O943" i="6"/>
  <c r="O942" i="6"/>
  <c r="O941" i="6"/>
  <c r="O940" i="6"/>
  <c r="O939" i="6"/>
  <c r="O938" i="6"/>
  <c r="O937" i="6"/>
  <c r="O936" i="6"/>
  <c r="O935" i="6"/>
  <c r="O934" i="6"/>
  <c r="O933" i="6"/>
  <c r="O932" i="6"/>
  <c r="O931" i="6"/>
  <c r="O930" i="6"/>
  <c r="O929" i="6"/>
  <c r="O928" i="6"/>
  <c r="O927" i="6"/>
  <c r="O926" i="6"/>
  <c r="O925" i="6"/>
  <c r="O924" i="6"/>
  <c r="O923" i="6"/>
  <c r="O922" i="6"/>
  <c r="O921" i="6"/>
  <c r="O920" i="6"/>
  <c r="O919" i="6"/>
  <c r="O918" i="6"/>
  <c r="O917" i="6"/>
  <c r="O916" i="6"/>
  <c r="O915" i="6"/>
  <c r="O914" i="6"/>
  <c r="O913" i="6"/>
  <c r="O912" i="6"/>
  <c r="O911" i="6"/>
  <c r="O910" i="6"/>
  <c r="O909" i="6"/>
  <c r="O908" i="6"/>
  <c r="O907" i="6"/>
  <c r="O906" i="6"/>
  <c r="O905" i="6"/>
  <c r="O904" i="6"/>
  <c r="O903" i="6"/>
  <c r="O902" i="6"/>
  <c r="O901" i="6"/>
  <c r="O900" i="6"/>
  <c r="O843" i="6"/>
  <c r="N843" i="6"/>
  <c r="L843" i="6"/>
  <c r="M843" i="6" s="1"/>
  <c r="O842" i="6"/>
  <c r="N842" i="6"/>
  <c r="L842" i="6"/>
  <c r="M842" i="6" s="1"/>
  <c r="O841" i="6"/>
  <c r="L841" i="6"/>
  <c r="M841" i="6" s="1"/>
  <c r="N841" i="6" s="1"/>
  <c r="O840" i="6"/>
  <c r="N840" i="6"/>
  <c r="L840" i="6"/>
  <c r="M840" i="6" s="1"/>
  <c r="O839" i="6"/>
  <c r="N839" i="6"/>
  <c r="L839" i="6"/>
  <c r="M839" i="6" s="1"/>
  <c r="O838" i="6"/>
  <c r="N838" i="6"/>
  <c r="L838" i="6"/>
  <c r="M838" i="6" s="1"/>
  <c r="O837" i="6"/>
  <c r="L837" i="6"/>
  <c r="M837" i="6" s="1"/>
  <c r="N837" i="6" s="1"/>
  <c r="O836" i="6"/>
  <c r="N836" i="6"/>
  <c r="L836" i="6"/>
  <c r="M836" i="6" s="1"/>
  <c r="O835" i="6"/>
  <c r="N835" i="6"/>
  <c r="L835" i="6"/>
  <c r="M835" i="6" s="1"/>
  <c r="O834" i="6"/>
  <c r="N834" i="6"/>
  <c r="L834" i="6"/>
  <c r="M834" i="6" s="1"/>
  <c r="O833" i="6"/>
  <c r="L833" i="6"/>
  <c r="M833" i="6" s="1"/>
  <c r="N833" i="6" s="1"/>
  <c r="O832" i="6"/>
  <c r="N832" i="6"/>
  <c r="L832" i="6"/>
  <c r="M832" i="6" s="1"/>
  <c r="O831" i="6"/>
  <c r="N831" i="6"/>
  <c r="L831" i="6"/>
  <c r="M831" i="6" s="1"/>
  <c r="O830" i="6"/>
  <c r="N830" i="6"/>
  <c r="L830" i="6"/>
  <c r="M830" i="6" s="1"/>
  <c r="O829" i="6"/>
  <c r="L829" i="6"/>
  <c r="M829" i="6" s="1"/>
  <c r="N829" i="6" s="1"/>
  <c r="O828" i="6"/>
  <c r="N828" i="6"/>
  <c r="L828" i="6"/>
  <c r="M828" i="6" s="1"/>
  <c r="O827" i="6"/>
  <c r="N827" i="6"/>
  <c r="L827" i="6"/>
  <c r="M827" i="6" s="1"/>
  <c r="O826" i="6"/>
  <c r="N826" i="6"/>
  <c r="L826" i="6"/>
  <c r="M826" i="6" s="1"/>
  <c r="O825" i="6"/>
  <c r="L825" i="6"/>
  <c r="M825" i="6" s="1"/>
  <c r="N825" i="6" s="1"/>
  <c r="O824" i="6"/>
  <c r="N824" i="6"/>
  <c r="L824" i="6"/>
  <c r="M824" i="6" s="1"/>
  <c r="O823" i="6"/>
  <c r="N823" i="6"/>
  <c r="L823" i="6"/>
  <c r="M823" i="6" s="1"/>
  <c r="O822" i="6"/>
  <c r="N822" i="6"/>
  <c r="L822" i="6"/>
  <c r="M822" i="6" s="1"/>
  <c r="O821" i="6"/>
  <c r="L821" i="6"/>
  <c r="M821" i="6" s="1"/>
  <c r="N821" i="6" s="1"/>
  <c r="O820" i="6"/>
  <c r="N820" i="6"/>
  <c r="L820" i="6"/>
  <c r="M820" i="6" s="1"/>
  <c r="O819" i="6"/>
  <c r="N819" i="6"/>
  <c r="L819" i="6"/>
  <c r="M819" i="6" s="1"/>
  <c r="O818" i="6"/>
  <c r="N818" i="6"/>
  <c r="L818" i="6"/>
  <c r="M818" i="6" s="1"/>
  <c r="O817" i="6"/>
  <c r="L817" i="6"/>
  <c r="M817" i="6" s="1"/>
  <c r="N817" i="6" s="1"/>
  <c r="O816" i="6"/>
  <c r="N816" i="6"/>
  <c r="L816" i="6"/>
  <c r="M816" i="6" s="1"/>
  <c r="O815" i="6"/>
  <c r="N815" i="6"/>
  <c r="L815" i="6"/>
  <c r="M815" i="6" s="1"/>
  <c r="O814" i="6"/>
  <c r="N814" i="6"/>
  <c r="L814" i="6"/>
  <c r="M814" i="6" s="1"/>
  <c r="O813" i="6"/>
  <c r="L813" i="6"/>
  <c r="M813" i="6" s="1"/>
  <c r="N813" i="6" s="1"/>
  <c r="O812" i="6"/>
  <c r="N812" i="6"/>
  <c r="L812" i="6"/>
  <c r="M812" i="6" s="1"/>
  <c r="O811" i="6"/>
  <c r="N811" i="6"/>
  <c r="L811" i="6"/>
  <c r="M811" i="6" s="1"/>
  <c r="O810" i="6"/>
  <c r="N810" i="6"/>
  <c r="L810" i="6"/>
  <c r="M810" i="6" s="1"/>
  <c r="O809" i="6"/>
  <c r="L809" i="6"/>
  <c r="M809" i="6" s="1"/>
  <c r="N809" i="6" s="1"/>
  <c r="O808" i="6"/>
  <c r="N808" i="6"/>
  <c r="L808" i="6"/>
  <c r="M808" i="6" s="1"/>
  <c r="O807" i="6"/>
  <c r="N807" i="6"/>
  <c r="L807" i="6"/>
  <c r="M807" i="6" s="1"/>
  <c r="O806" i="6"/>
  <c r="N806" i="6"/>
  <c r="L806" i="6"/>
  <c r="M806" i="6" s="1"/>
  <c r="O805" i="6"/>
  <c r="L805" i="6"/>
  <c r="M805" i="6" s="1"/>
  <c r="N805" i="6" s="1"/>
  <c r="O804" i="6"/>
  <c r="N804" i="6"/>
  <c r="L804" i="6"/>
  <c r="M804" i="6" s="1"/>
  <c r="O803" i="6"/>
  <c r="N803" i="6"/>
  <c r="L803" i="6"/>
  <c r="M803" i="6" s="1"/>
  <c r="O802" i="6"/>
  <c r="N802" i="6"/>
  <c r="L802" i="6"/>
  <c r="M802" i="6" s="1"/>
  <c r="O801" i="6"/>
  <c r="L801" i="6"/>
  <c r="M801" i="6" s="1"/>
  <c r="N801" i="6" s="1"/>
  <c r="O800" i="6"/>
  <c r="N800" i="6"/>
  <c r="L800" i="6"/>
  <c r="M800" i="6" s="1"/>
  <c r="O799" i="6"/>
  <c r="N799" i="6"/>
  <c r="L799" i="6"/>
  <c r="M799" i="6" s="1"/>
  <c r="O798" i="6"/>
  <c r="N798" i="6"/>
  <c r="L798" i="6"/>
  <c r="M798" i="6" s="1"/>
  <c r="O797" i="6"/>
  <c r="L797" i="6"/>
  <c r="M797" i="6" s="1"/>
  <c r="N797" i="6" s="1"/>
  <c r="O796" i="6"/>
  <c r="N796" i="6"/>
  <c r="L796" i="6"/>
  <c r="M796" i="6" s="1"/>
  <c r="O795" i="6"/>
  <c r="N795" i="6"/>
  <c r="L795" i="6"/>
  <c r="M795" i="6" s="1"/>
  <c r="O794" i="6"/>
  <c r="N794" i="6"/>
  <c r="L794" i="6"/>
  <c r="M794" i="6" s="1"/>
  <c r="O793" i="6"/>
  <c r="L793" i="6"/>
  <c r="M793" i="6" s="1"/>
  <c r="N793" i="6" s="1"/>
  <c r="O792" i="6"/>
  <c r="N792" i="6"/>
  <c r="L792" i="6"/>
  <c r="M792" i="6" s="1"/>
  <c r="O791" i="6"/>
  <c r="N791" i="6"/>
  <c r="L791" i="6"/>
  <c r="M791" i="6" s="1"/>
  <c r="O790" i="6"/>
  <c r="N790" i="6"/>
  <c r="L790" i="6"/>
  <c r="M790" i="6" s="1"/>
  <c r="O789" i="6"/>
  <c r="L789" i="6"/>
  <c r="O788" i="6"/>
  <c r="N788" i="6"/>
  <c r="L788" i="6"/>
  <c r="M788" i="6" s="1"/>
  <c r="O787" i="6"/>
  <c r="N787" i="6"/>
  <c r="L787" i="6"/>
  <c r="M787" i="6" s="1"/>
  <c r="O786" i="6"/>
  <c r="N786" i="6"/>
  <c r="L786" i="6"/>
  <c r="M786" i="6" s="1"/>
  <c r="O785" i="6"/>
  <c r="L785" i="6"/>
  <c r="O784" i="6"/>
  <c r="N784" i="6"/>
  <c r="L784" i="6"/>
  <c r="M784" i="6" s="1"/>
  <c r="O783" i="6"/>
  <c r="N783" i="6"/>
  <c r="L783" i="6"/>
  <c r="M783" i="6" s="1"/>
  <c r="O782" i="6"/>
  <c r="N782" i="6"/>
  <c r="L782" i="6"/>
  <c r="M782" i="6" s="1"/>
  <c r="O781" i="6"/>
  <c r="L781" i="6"/>
  <c r="O780" i="6"/>
  <c r="N780" i="6"/>
  <c r="L780" i="6"/>
  <c r="M780" i="6" s="1"/>
  <c r="O779" i="6"/>
  <c r="N779" i="6"/>
  <c r="L779" i="6"/>
  <c r="M779" i="6" s="1"/>
  <c r="O778" i="6"/>
  <c r="N778" i="6"/>
  <c r="L778" i="6"/>
  <c r="M778" i="6" s="1"/>
  <c r="O777" i="6"/>
  <c r="L777" i="6"/>
  <c r="O776" i="6"/>
  <c r="N776" i="6"/>
  <c r="L776" i="6"/>
  <c r="M776" i="6" s="1"/>
  <c r="O775" i="6"/>
  <c r="N775" i="6"/>
  <c r="L775" i="6"/>
  <c r="M775" i="6" s="1"/>
  <c r="O774" i="6"/>
  <c r="N774" i="6"/>
  <c r="L774" i="6"/>
  <c r="M774" i="6" s="1"/>
  <c r="O773" i="6"/>
  <c r="L773" i="6"/>
  <c r="O772" i="6"/>
  <c r="N772" i="6"/>
  <c r="L772" i="6"/>
  <c r="M772" i="6" s="1"/>
  <c r="O771" i="6"/>
  <c r="N771" i="6"/>
  <c r="L771" i="6"/>
  <c r="M771" i="6" s="1"/>
  <c r="O770" i="6"/>
  <c r="N770" i="6"/>
  <c r="L770" i="6"/>
  <c r="M770" i="6" s="1"/>
  <c r="O769" i="6"/>
  <c r="L769" i="6"/>
  <c r="O768" i="6"/>
  <c r="N768" i="6"/>
  <c r="L768" i="6"/>
  <c r="M768" i="6" s="1"/>
  <c r="O767" i="6"/>
  <c r="N767" i="6"/>
  <c r="L767" i="6"/>
  <c r="M767" i="6" s="1"/>
  <c r="O766" i="6"/>
  <c r="N766" i="6"/>
  <c r="L766" i="6"/>
  <c r="M766" i="6" s="1"/>
  <c r="O765" i="6"/>
  <c r="L765" i="6"/>
  <c r="O764" i="6"/>
  <c r="N764" i="6"/>
  <c r="L764" i="6"/>
  <c r="M764" i="6" s="1"/>
  <c r="O763" i="6"/>
  <c r="F27" i="2" s="1"/>
  <c r="N763" i="6"/>
  <c r="L763" i="6"/>
  <c r="M763" i="6" s="1"/>
  <c r="O762" i="6"/>
  <c r="N762" i="6"/>
  <c r="L762" i="6"/>
  <c r="M762" i="6" s="1"/>
  <c r="O761" i="6"/>
  <c r="L761" i="6"/>
  <c r="O760" i="6"/>
  <c r="N760" i="6"/>
  <c r="L760" i="6"/>
  <c r="M760" i="6" s="1"/>
  <c r="O759" i="6"/>
  <c r="N759" i="6"/>
  <c r="L759" i="6"/>
  <c r="M759" i="6" s="1"/>
  <c r="O758" i="6"/>
  <c r="N758" i="6"/>
  <c r="M758" i="6"/>
  <c r="L758" i="6"/>
  <c r="O757" i="6"/>
  <c r="N757" i="6"/>
  <c r="M757" i="6"/>
  <c r="L757" i="6"/>
  <c r="O756" i="6"/>
  <c r="N756" i="6"/>
  <c r="M756" i="6"/>
  <c r="L756" i="6"/>
  <c r="O755" i="6"/>
  <c r="N755" i="6"/>
  <c r="M755" i="6"/>
  <c r="L755" i="6"/>
  <c r="O754" i="6"/>
  <c r="N754" i="6"/>
  <c r="M754" i="6"/>
  <c r="L754" i="6"/>
  <c r="O753" i="6"/>
  <c r="N753" i="6"/>
  <c r="M753" i="6"/>
  <c r="L753" i="6"/>
  <c r="O752" i="6"/>
  <c r="N752" i="6"/>
  <c r="M752" i="6"/>
  <c r="L752" i="6"/>
  <c r="O751" i="6"/>
  <c r="N751" i="6"/>
  <c r="M751" i="6"/>
  <c r="L751" i="6"/>
  <c r="O750" i="6"/>
  <c r="N750" i="6"/>
  <c r="M750" i="6"/>
  <c r="L750" i="6"/>
  <c r="O749" i="6"/>
  <c r="N749" i="6"/>
  <c r="M749" i="6"/>
  <c r="L749" i="6"/>
  <c r="O748" i="6"/>
  <c r="N748" i="6"/>
  <c r="M748" i="6"/>
  <c r="L748" i="6"/>
  <c r="O747" i="6"/>
  <c r="N747" i="6"/>
  <c r="M747" i="6"/>
  <c r="L747" i="6"/>
  <c r="O746" i="6"/>
  <c r="N746" i="6"/>
  <c r="M746" i="6"/>
  <c r="L746" i="6"/>
  <c r="O745" i="6"/>
  <c r="N745" i="6"/>
  <c r="M745" i="6"/>
  <c r="L745" i="6"/>
  <c r="O744" i="6"/>
  <c r="N744" i="6"/>
  <c r="M744" i="6"/>
  <c r="L744" i="6"/>
  <c r="O743" i="6"/>
  <c r="N743" i="6"/>
  <c r="M743" i="6"/>
  <c r="L743" i="6"/>
  <c r="O742" i="6"/>
  <c r="N742" i="6"/>
  <c r="M742" i="6"/>
  <c r="L742" i="6"/>
  <c r="O741" i="6"/>
  <c r="N741" i="6"/>
  <c r="M741" i="6"/>
  <c r="L741" i="6"/>
  <c r="O740" i="6"/>
  <c r="N740" i="6"/>
  <c r="M740" i="6"/>
  <c r="L740" i="6"/>
  <c r="O739" i="6"/>
  <c r="N739" i="6"/>
  <c r="M739" i="6"/>
  <c r="L739" i="6"/>
  <c r="O738" i="6"/>
  <c r="N738" i="6"/>
  <c r="M738" i="6"/>
  <c r="L738" i="6"/>
  <c r="O737" i="6"/>
  <c r="N737" i="6"/>
  <c r="M737" i="6"/>
  <c r="L737" i="6"/>
  <c r="O736" i="6"/>
  <c r="N736" i="6"/>
  <c r="M736" i="6"/>
  <c r="L736" i="6"/>
  <c r="O735" i="6"/>
  <c r="N735" i="6"/>
  <c r="M735" i="6"/>
  <c r="L735" i="6"/>
  <c r="O734" i="6"/>
  <c r="N734" i="6"/>
  <c r="M734" i="6"/>
  <c r="L734" i="6"/>
  <c r="O733" i="6"/>
  <c r="N733" i="6"/>
  <c r="M733" i="6"/>
  <c r="L733" i="6"/>
  <c r="O732" i="6"/>
  <c r="N732" i="6"/>
  <c r="M732" i="6"/>
  <c r="L732" i="6"/>
  <c r="O731" i="6"/>
  <c r="N731" i="6"/>
  <c r="M731" i="6"/>
  <c r="L731" i="6"/>
  <c r="O730" i="6"/>
  <c r="N730" i="6"/>
  <c r="M730" i="6"/>
  <c r="L730" i="6"/>
  <c r="O729" i="6"/>
  <c r="N729" i="6"/>
  <c r="M729" i="6"/>
  <c r="L729" i="6"/>
  <c r="O728" i="6"/>
  <c r="N728" i="6"/>
  <c r="M728" i="6"/>
  <c r="L728" i="6"/>
  <c r="O727" i="6"/>
  <c r="N727" i="6"/>
  <c r="M727" i="6"/>
  <c r="L727" i="6"/>
  <c r="O726" i="6"/>
  <c r="N726" i="6"/>
  <c r="M726" i="6"/>
  <c r="L726" i="6"/>
  <c r="O725" i="6"/>
  <c r="N725" i="6"/>
  <c r="M725" i="6"/>
  <c r="L725" i="6"/>
  <c r="O724" i="6"/>
  <c r="N724" i="6"/>
  <c r="M724" i="6"/>
  <c r="L724" i="6"/>
  <c r="O723" i="6"/>
  <c r="N723" i="6"/>
  <c r="M723" i="6"/>
  <c r="L723" i="6"/>
  <c r="O722" i="6"/>
  <c r="N722" i="6"/>
  <c r="M722" i="6"/>
  <c r="L722" i="6"/>
  <c r="O721" i="6"/>
  <c r="N721" i="6"/>
  <c r="M721" i="6"/>
  <c r="L721" i="6"/>
  <c r="O720" i="6"/>
  <c r="N720" i="6"/>
  <c r="M720" i="6"/>
  <c r="L720" i="6"/>
  <c r="O719" i="6"/>
  <c r="N719" i="6"/>
  <c r="M719" i="6"/>
  <c r="L719" i="6"/>
  <c r="O718" i="6"/>
  <c r="N718" i="6"/>
  <c r="M718" i="6"/>
  <c r="L718" i="6"/>
  <c r="O717" i="6"/>
  <c r="N717" i="6"/>
  <c r="M717" i="6"/>
  <c r="L717" i="6"/>
  <c r="O716" i="6"/>
  <c r="N716" i="6"/>
  <c r="M716" i="6"/>
  <c r="L716" i="6"/>
  <c r="O715" i="6"/>
  <c r="N715" i="6"/>
  <c r="M715" i="6"/>
  <c r="L715" i="6"/>
  <c r="O714" i="6"/>
  <c r="N714" i="6"/>
  <c r="M714" i="6"/>
  <c r="L714" i="6"/>
  <c r="O713" i="6"/>
  <c r="N713" i="6"/>
  <c r="M713" i="6"/>
  <c r="L713" i="6"/>
  <c r="O712" i="6"/>
  <c r="N712" i="6"/>
  <c r="M712" i="6"/>
  <c r="L712" i="6"/>
  <c r="O711" i="6"/>
  <c r="N711" i="6"/>
  <c r="M711" i="6"/>
  <c r="L711" i="6"/>
  <c r="O710" i="6"/>
  <c r="N710" i="6"/>
  <c r="M710" i="6"/>
  <c r="L710" i="6"/>
  <c r="O709" i="6"/>
  <c r="N709" i="6"/>
  <c r="M709" i="6"/>
  <c r="L709" i="6"/>
  <c r="O708" i="6"/>
  <c r="N708" i="6"/>
  <c r="M708" i="6"/>
  <c r="L708" i="6"/>
  <c r="O707" i="6"/>
  <c r="N707" i="6"/>
  <c r="M707" i="6"/>
  <c r="L707" i="6"/>
  <c r="O706" i="6"/>
  <c r="N706" i="6"/>
  <c r="M706" i="6"/>
  <c r="L706" i="6"/>
  <c r="O705" i="6"/>
  <c r="N705" i="6"/>
  <c r="M705" i="6"/>
  <c r="L705" i="6"/>
  <c r="O704" i="6"/>
  <c r="N704" i="6"/>
  <c r="M704" i="6"/>
  <c r="L704" i="6"/>
  <c r="O703" i="6"/>
  <c r="N703" i="6"/>
  <c r="M703" i="6"/>
  <c r="L703" i="6"/>
  <c r="O702" i="6"/>
  <c r="N702" i="6"/>
  <c r="M702" i="6"/>
  <c r="L702" i="6"/>
  <c r="O701" i="6"/>
  <c r="N701" i="6"/>
  <c r="M701" i="6"/>
  <c r="L701" i="6"/>
  <c r="O700" i="6"/>
  <c r="N700" i="6"/>
  <c r="M700" i="6"/>
  <c r="L700" i="6"/>
  <c r="O699" i="6"/>
  <c r="N699" i="6"/>
  <c r="M699" i="6"/>
  <c r="L699" i="6"/>
  <c r="O698" i="6"/>
  <c r="N698" i="6"/>
  <c r="M698" i="6"/>
  <c r="L698" i="6"/>
  <c r="O697" i="6"/>
  <c r="N697" i="6"/>
  <c r="M697" i="6"/>
  <c r="L697" i="6"/>
  <c r="O696" i="6"/>
  <c r="N696" i="6"/>
  <c r="M696" i="6"/>
  <c r="L696" i="6"/>
  <c r="O695" i="6"/>
  <c r="N695" i="6"/>
  <c r="M695" i="6"/>
  <c r="L695" i="6"/>
  <c r="O694" i="6"/>
  <c r="N694" i="6"/>
  <c r="M694" i="6"/>
  <c r="L694" i="6"/>
  <c r="O693" i="6"/>
  <c r="N693" i="6"/>
  <c r="M693" i="6"/>
  <c r="L693" i="6"/>
  <c r="O692" i="6"/>
  <c r="N692" i="6"/>
  <c r="M692" i="6"/>
  <c r="L692" i="6"/>
  <c r="O691" i="6"/>
  <c r="N691" i="6"/>
  <c r="M691" i="6"/>
  <c r="L691" i="6"/>
  <c r="O690" i="6"/>
  <c r="N690" i="6"/>
  <c r="M690" i="6"/>
  <c r="L690" i="6"/>
  <c r="O689" i="6"/>
  <c r="N689" i="6"/>
  <c r="M689" i="6"/>
  <c r="L689" i="6"/>
  <c r="O688" i="6"/>
  <c r="N688" i="6"/>
  <c r="M688" i="6"/>
  <c r="L688" i="6"/>
  <c r="O687" i="6"/>
  <c r="N687" i="6"/>
  <c r="M687" i="6"/>
  <c r="L687" i="6"/>
  <c r="O686" i="6"/>
  <c r="N686" i="6"/>
  <c r="M686" i="6"/>
  <c r="L686" i="6"/>
  <c r="O685" i="6"/>
  <c r="N685" i="6"/>
  <c r="M685" i="6"/>
  <c r="L685" i="6"/>
  <c r="O684" i="6"/>
  <c r="N684" i="6"/>
  <c r="M684" i="6"/>
  <c r="L684" i="6"/>
  <c r="O683" i="6"/>
  <c r="N683" i="6"/>
  <c r="M683" i="6"/>
  <c r="L683" i="6"/>
  <c r="O682" i="6"/>
  <c r="N682" i="6"/>
  <c r="M682" i="6"/>
  <c r="L682" i="6"/>
  <c r="O681" i="6"/>
  <c r="N681" i="6"/>
  <c r="M681" i="6"/>
  <c r="L681" i="6"/>
  <c r="O680" i="6"/>
  <c r="N680" i="6"/>
  <c r="M680" i="6"/>
  <c r="L680" i="6"/>
  <c r="O679" i="6"/>
  <c r="N679" i="6"/>
  <c r="M679" i="6"/>
  <c r="L679" i="6"/>
  <c r="O678" i="6"/>
  <c r="N678" i="6"/>
  <c r="M678" i="6"/>
  <c r="L678" i="6"/>
  <c r="O677" i="6"/>
  <c r="N677" i="6"/>
  <c r="M677" i="6"/>
  <c r="L677" i="6"/>
  <c r="O676" i="6"/>
  <c r="N676" i="6"/>
  <c r="M676" i="6"/>
  <c r="L676" i="6"/>
  <c r="O675" i="6"/>
  <c r="N675" i="6"/>
  <c r="M675" i="6"/>
  <c r="L675" i="6"/>
  <c r="O674" i="6"/>
  <c r="N674" i="6"/>
  <c r="M674" i="6"/>
  <c r="L674" i="6"/>
  <c r="O673" i="6"/>
  <c r="N673" i="6"/>
  <c r="M673" i="6"/>
  <c r="L673" i="6"/>
  <c r="O672" i="6"/>
  <c r="N672" i="6"/>
  <c r="M672" i="6"/>
  <c r="L672" i="6"/>
  <c r="O671" i="6"/>
  <c r="N671" i="6"/>
  <c r="M671" i="6"/>
  <c r="L671" i="6"/>
  <c r="O670" i="6"/>
  <c r="N670" i="6"/>
  <c r="M670" i="6"/>
  <c r="L670" i="6"/>
  <c r="O669" i="6"/>
  <c r="N669" i="6"/>
  <c r="M669" i="6"/>
  <c r="L669" i="6"/>
  <c r="O668" i="6"/>
  <c r="N668" i="6"/>
  <c r="M668" i="6"/>
  <c r="L668" i="6"/>
  <c r="O667" i="6"/>
  <c r="N667" i="6"/>
  <c r="M667" i="6"/>
  <c r="L667" i="6"/>
  <c r="O666" i="6"/>
  <c r="N666" i="6"/>
  <c r="M666" i="6"/>
  <c r="L666" i="6"/>
  <c r="O665" i="6"/>
  <c r="N665" i="6"/>
  <c r="M665" i="6"/>
  <c r="L665" i="6"/>
  <c r="O664" i="6"/>
  <c r="N664" i="6"/>
  <c r="M664" i="6"/>
  <c r="L664" i="6"/>
  <c r="O663" i="6"/>
  <c r="N663" i="6"/>
  <c r="M663" i="6"/>
  <c r="L663" i="6"/>
  <c r="O662" i="6"/>
  <c r="N662" i="6"/>
  <c r="M662" i="6"/>
  <c r="L662" i="6"/>
  <c r="O661" i="6"/>
  <c r="N661" i="6"/>
  <c r="M661" i="6"/>
  <c r="L661" i="6"/>
  <c r="O660" i="6"/>
  <c r="N660" i="6"/>
  <c r="M660" i="6"/>
  <c r="L660" i="6"/>
  <c r="O659" i="6"/>
  <c r="N659" i="6"/>
  <c r="M659" i="6"/>
  <c r="L659" i="6"/>
  <c r="O658" i="6"/>
  <c r="N658" i="6"/>
  <c r="M658" i="6"/>
  <c r="L658" i="6"/>
  <c r="O657" i="6"/>
  <c r="N657" i="6"/>
  <c r="M657" i="6"/>
  <c r="L657" i="6"/>
  <c r="O656" i="6"/>
  <c r="N656" i="6"/>
  <c r="M656" i="6"/>
  <c r="L656" i="6"/>
  <c r="O655" i="6"/>
  <c r="N655" i="6"/>
  <c r="M655" i="6"/>
  <c r="L655" i="6"/>
  <c r="O654" i="6"/>
  <c r="N654" i="6"/>
  <c r="M654" i="6"/>
  <c r="L654" i="6"/>
  <c r="O653" i="6"/>
  <c r="N653" i="6"/>
  <c r="M653" i="6"/>
  <c r="L653" i="6"/>
  <c r="O652" i="6"/>
  <c r="N652" i="6"/>
  <c r="M652" i="6"/>
  <c r="L652" i="6"/>
  <c r="O651" i="6"/>
  <c r="N651" i="6"/>
  <c r="M651" i="6"/>
  <c r="L651" i="6"/>
  <c r="O650" i="6"/>
  <c r="N650" i="6"/>
  <c r="M650" i="6"/>
  <c r="L650" i="6"/>
  <c r="O649" i="6"/>
  <c r="N649" i="6"/>
  <c r="M649" i="6"/>
  <c r="L649" i="6"/>
  <c r="O648" i="6"/>
  <c r="N648" i="6"/>
  <c r="M648" i="6"/>
  <c r="L648" i="6"/>
  <c r="O647" i="6"/>
  <c r="N647" i="6"/>
  <c r="M647" i="6"/>
  <c r="L647" i="6"/>
  <c r="O646" i="6"/>
  <c r="N646" i="6"/>
  <c r="M646" i="6"/>
  <c r="L646" i="6"/>
  <c r="O645" i="6"/>
  <c r="N645" i="6"/>
  <c r="M645" i="6"/>
  <c r="L645" i="6"/>
  <c r="O644" i="6"/>
  <c r="N644" i="6"/>
  <c r="M644" i="6"/>
  <c r="L644" i="6"/>
  <c r="O643" i="6"/>
  <c r="N643" i="6"/>
  <c r="M643" i="6"/>
  <c r="L643" i="6"/>
  <c r="O642" i="6"/>
  <c r="N642" i="6"/>
  <c r="M642" i="6"/>
  <c r="L642" i="6"/>
  <c r="O641" i="6"/>
  <c r="N641" i="6"/>
  <c r="M641" i="6"/>
  <c r="L641" i="6"/>
  <c r="O640" i="6"/>
  <c r="N640" i="6"/>
  <c r="M640" i="6"/>
  <c r="L640" i="6"/>
  <c r="O639" i="6"/>
  <c r="N639" i="6"/>
  <c r="M639" i="6"/>
  <c r="L639" i="6"/>
  <c r="O638" i="6"/>
  <c r="N638" i="6"/>
  <c r="M638" i="6"/>
  <c r="L638" i="6"/>
  <c r="O637" i="6"/>
  <c r="N637" i="6"/>
  <c r="M637" i="6"/>
  <c r="L637" i="6"/>
  <c r="O636" i="6"/>
  <c r="N636" i="6"/>
  <c r="M636" i="6"/>
  <c r="L636" i="6"/>
  <c r="O635" i="6"/>
  <c r="N635" i="6"/>
  <c r="M635" i="6"/>
  <c r="L635" i="6"/>
  <c r="O634" i="6"/>
  <c r="N634" i="6"/>
  <c r="M634" i="6"/>
  <c r="L634" i="6"/>
  <c r="O633" i="6"/>
  <c r="N633" i="6"/>
  <c r="M633" i="6"/>
  <c r="L633" i="6"/>
  <c r="O632" i="6"/>
  <c r="N632" i="6"/>
  <c r="M632" i="6"/>
  <c r="L632" i="6"/>
  <c r="O631" i="6"/>
  <c r="N631" i="6"/>
  <c r="M631" i="6"/>
  <c r="L631" i="6"/>
  <c r="O630" i="6"/>
  <c r="N630" i="6"/>
  <c r="M630" i="6"/>
  <c r="L630" i="6"/>
  <c r="O629" i="6"/>
  <c r="N629" i="6"/>
  <c r="M629" i="6"/>
  <c r="L629" i="6"/>
  <c r="O628" i="6"/>
  <c r="N628" i="6"/>
  <c r="M628" i="6"/>
  <c r="L628" i="6"/>
  <c r="O627" i="6"/>
  <c r="N627" i="6"/>
  <c r="M627" i="6"/>
  <c r="L627" i="6"/>
  <c r="O626" i="6"/>
  <c r="N626" i="6"/>
  <c r="M626" i="6"/>
  <c r="L626" i="6"/>
  <c r="O625" i="6"/>
  <c r="N625" i="6"/>
  <c r="M625" i="6"/>
  <c r="L625" i="6"/>
  <c r="O624" i="6"/>
  <c r="N624" i="6"/>
  <c r="M624" i="6"/>
  <c r="L624" i="6"/>
  <c r="O623" i="6"/>
  <c r="N623" i="6"/>
  <c r="M623" i="6"/>
  <c r="L623" i="6"/>
  <c r="O622" i="6"/>
  <c r="N622" i="6"/>
  <c r="M622" i="6"/>
  <c r="L622" i="6"/>
  <c r="O621" i="6"/>
  <c r="N621" i="6"/>
  <c r="M621" i="6"/>
  <c r="L621" i="6"/>
  <c r="O620" i="6"/>
  <c r="N620" i="6"/>
  <c r="M620" i="6"/>
  <c r="L620" i="6"/>
  <c r="O619" i="6"/>
  <c r="N619" i="6"/>
  <c r="M619" i="6"/>
  <c r="L619" i="6"/>
  <c r="O618" i="6"/>
  <c r="N618" i="6"/>
  <c r="M618" i="6"/>
  <c r="L618" i="6"/>
  <c r="O617" i="6"/>
  <c r="N617" i="6"/>
  <c r="M617" i="6"/>
  <c r="L617" i="6"/>
  <c r="O616" i="6"/>
  <c r="N616" i="6"/>
  <c r="M616" i="6"/>
  <c r="L616" i="6"/>
  <c r="O615" i="6"/>
  <c r="N615" i="6"/>
  <c r="M615" i="6"/>
  <c r="L615" i="6"/>
  <c r="O614" i="6"/>
  <c r="N614" i="6"/>
  <c r="M614" i="6"/>
  <c r="L614" i="6"/>
  <c r="O613" i="6"/>
  <c r="N613" i="6"/>
  <c r="M613" i="6"/>
  <c r="L613" i="6"/>
  <c r="O612" i="6"/>
  <c r="N612" i="6"/>
  <c r="M612" i="6"/>
  <c r="L612" i="6"/>
  <c r="O611" i="6"/>
  <c r="N611" i="6"/>
  <c r="M611" i="6"/>
  <c r="L611" i="6"/>
  <c r="O610" i="6"/>
  <c r="N610" i="6"/>
  <c r="M610" i="6"/>
  <c r="L610" i="6"/>
  <c r="O609" i="6"/>
  <c r="N609" i="6"/>
  <c r="M609" i="6"/>
  <c r="L609" i="6"/>
  <c r="O608" i="6"/>
  <c r="N608" i="6"/>
  <c r="M608" i="6"/>
  <c r="L608" i="6"/>
  <c r="O607" i="6"/>
  <c r="N607" i="6"/>
  <c r="M607" i="6"/>
  <c r="L607" i="6"/>
  <c r="O606" i="6"/>
  <c r="N606" i="6"/>
  <c r="M606" i="6"/>
  <c r="L606" i="6"/>
  <c r="O605" i="6"/>
  <c r="N605" i="6"/>
  <c r="M605" i="6"/>
  <c r="L605" i="6"/>
  <c r="O604" i="6"/>
  <c r="N604" i="6"/>
  <c r="M604" i="6"/>
  <c r="L604" i="6"/>
  <c r="O603" i="6"/>
  <c r="N603" i="6"/>
  <c r="M603" i="6"/>
  <c r="L603" i="6"/>
  <c r="O602" i="6"/>
  <c r="N602" i="6"/>
  <c r="M602" i="6"/>
  <c r="L602" i="6"/>
  <c r="O601" i="6"/>
  <c r="N601" i="6"/>
  <c r="M601" i="6"/>
  <c r="L601" i="6"/>
  <c r="O600" i="6"/>
  <c r="N600" i="6"/>
  <c r="M600" i="6"/>
  <c r="L600" i="6"/>
  <c r="O599" i="6"/>
  <c r="N599" i="6"/>
  <c r="L599" i="6"/>
  <c r="O598" i="6"/>
  <c r="M598" i="6"/>
  <c r="N598" i="6" s="1"/>
  <c r="L598" i="6"/>
  <c r="O597" i="6"/>
  <c r="M597" i="6"/>
  <c r="N597" i="6" s="1"/>
  <c r="L597" i="6"/>
  <c r="O596" i="6"/>
  <c r="M596" i="6"/>
  <c r="N596" i="6" s="1"/>
  <c r="L596" i="6"/>
  <c r="O595" i="6"/>
  <c r="M595" i="6"/>
  <c r="N595" i="6" s="1"/>
  <c r="L595" i="6"/>
  <c r="O594" i="6"/>
  <c r="M594" i="6"/>
  <c r="N594" i="6" s="1"/>
  <c r="L594" i="6"/>
  <c r="O593" i="6"/>
  <c r="M593" i="6"/>
  <c r="N593" i="6" s="1"/>
  <c r="L593" i="6"/>
  <c r="O592" i="6"/>
  <c r="M592" i="6"/>
  <c r="N592" i="6" s="1"/>
  <c r="L592" i="6"/>
  <c r="O591" i="6"/>
  <c r="M591" i="6"/>
  <c r="N591" i="6" s="1"/>
  <c r="L591" i="6"/>
  <c r="O590" i="6"/>
  <c r="M590" i="6"/>
  <c r="N590" i="6" s="1"/>
  <c r="L590" i="6"/>
  <c r="O589" i="6"/>
  <c r="M589" i="6"/>
  <c r="N589" i="6" s="1"/>
  <c r="L589" i="6"/>
  <c r="O588" i="6"/>
  <c r="M588" i="6"/>
  <c r="N588" i="6" s="1"/>
  <c r="L588" i="6"/>
  <c r="O587" i="6"/>
  <c r="M587" i="6"/>
  <c r="N587" i="6" s="1"/>
  <c r="L587" i="6"/>
  <c r="O586" i="6"/>
  <c r="M586" i="6"/>
  <c r="N586" i="6" s="1"/>
  <c r="L586" i="6"/>
  <c r="O585" i="6"/>
  <c r="M585" i="6"/>
  <c r="N585" i="6" s="1"/>
  <c r="L585" i="6"/>
  <c r="O584" i="6"/>
  <c r="M584" i="6"/>
  <c r="N584" i="6" s="1"/>
  <c r="L584" i="6"/>
  <c r="O583" i="6"/>
  <c r="M583" i="6"/>
  <c r="N583" i="6" s="1"/>
  <c r="L583" i="6"/>
  <c r="O582" i="6"/>
  <c r="M582" i="6"/>
  <c r="N582" i="6" s="1"/>
  <c r="L582" i="6"/>
  <c r="O581" i="6"/>
  <c r="M581" i="6"/>
  <c r="N581" i="6" s="1"/>
  <c r="L581" i="6"/>
  <c r="O580" i="6"/>
  <c r="M580" i="6"/>
  <c r="N580" i="6" s="1"/>
  <c r="L580" i="6"/>
  <c r="O579" i="6"/>
  <c r="M579" i="6"/>
  <c r="N579" i="6" s="1"/>
  <c r="L579" i="6"/>
  <c r="O578" i="6"/>
  <c r="M578" i="6"/>
  <c r="N578" i="6" s="1"/>
  <c r="L578" i="6"/>
  <c r="O577" i="6"/>
  <c r="M577" i="6"/>
  <c r="N577" i="6" s="1"/>
  <c r="L577" i="6"/>
  <c r="O576" i="6"/>
  <c r="M576" i="6"/>
  <c r="N576" i="6" s="1"/>
  <c r="L576" i="6"/>
  <c r="O575" i="6"/>
  <c r="M575" i="6"/>
  <c r="N575" i="6" s="1"/>
  <c r="L575" i="6"/>
  <c r="O574" i="6"/>
  <c r="M574" i="6"/>
  <c r="N574" i="6" s="1"/>
  <c r="L574" i="6"/>
  <c r="O573" i="6"/>
  <c r="M573" i="6"/>
  <c r="N573" i="6" s="1"/>
  <c r="L573" i="6"/>
  <c r="O572" i="6"/>
  <c r="M572" i="6"/>
  <c r="N572" i="6" s="1"/>
  <c r="L572" i="6"/>
  <c r="O571" i="6"/>
  <c r="M571" i="6"/>
  <c r="N571" i="6" s="1"/>
  <c r="L571" i="6"/>
  <c r="O570" i="6"/>
  <c r="M570" i="6"/>
  <c r="N570" i="6" s="1"/>
  <c r="L570" i="6"/>
  <c r="O569" i="6"/>
  <c r="M569" i="6"/>
  <c r="N569" i="6" s="1"/>
  <c r="L569" i="6"/>
  <c r="O568" i="6"/>
  <c r="M568" i="6"/>
  <c r="N568" i="6" s="1"/>
  <c r="L568" i="6"/>
  <c r="O567" i="6"/>
  <c r="M567" i="6"/>
  <c r="N567" i="6" s="1"/>
  <c r="L567" i="6"/>
  <c r="O566" i="6"/>
  <c r="M566" i="6"/>
  <c r="N566" i="6" s="1"/>
  <c r="L566" i="6"/>
  <c r="O565" i="6"/>
  <c r="M565" i="6"/>
  <c r="N565" i="6" s="1"/>
  <c r="L565" i="6"/>
  <c r="O564" i="6"/>
  <c r="M564" i="6"/>
  <c r="N564" i="6" s="1"/>
  <c r="L564" i="6"/>
  <c r="O563" i="6"/>
  <c r="M563" i="6"/>
  <c r="N563" i="6" s="1"/>
  <c r="L563" i="6"/>
  <c r="O562" i="6"/>
  <c r="M562" i="6"/>
  <c r="N562" i="6" s="1"/>
  <c r="L562" i="6"/>
  <c r="O561" i="6"/>
  <c r="M561" i="6"/>
  <c r="N561" i="6" s="1"/>
  <c r="L561" i="6"/>
  <c r="O560" i="6"/>
  <c r="M560" i="6"/>
  <c r="N560" i="6" s="1"/>
  <c r="L560" i="6"/>
  <c r="O559" i="6"/>
  <c r="M559" i="6"/>
  <c r="N559" i="6" s="1"/>
  <c r="L559" i="6"/>
  <c r="O558" i="6"/>
  <c r="M558" i="6"/>
  <c r="N558" i="6" s="1"/>
  <c r="L558" i="6"/>
  <c r="O557" i="6"/>
  <c r="M557" i="6"/>
  <c r="N557" i="6" s="1"/>
  <c r="L557" i="6"/>
  <c r="O556" i="6"/>
  <c r="M556" i="6"/>
  <c r="N556" i="6" s="1"/>
  <c r="L556" i="6"/>
  <c r="O555" i="6"/>
  <c r="M555" i="6"/>
  <c r="N555" i="6" s="1"/>
  <c r="L555" i="6"/>
  <c r="O554" i="6"/>
  <c r="M554" i="6"/>
  <c r="N554" i="6" s="1"/>
  <c r="L554" i="6"/>
  <c r="O553" i="6"/>
  <c r="M553" i="6"/>
  <c r="N553" i="6" s="1"/>
  <c r="L553" i="6"/>
  <c r="O552" i="6"/>
  <c r="M552" i="6"/>
  <c r="N552" i="6" s="1"/>
  <c r="L552" i="6"/>
  <c r="O551" i="6"/>
  <c r="M551" i="6"/>
  <c r="N551" i="6" s="1"/>
  <c r="L551" i="6"/>
  <c r="O550" i="6"/>
  <c r="M550" i="6"/>
  <c r="N550" i="6" s="1"/>
  <c r="L550" i="6"/>
  <c r="O549" i="6"/>
  <c r="M549" i="6"/>
  <c r="N549" i="6" s="1"/>
  <c r="L549" i="6"/>
  <c r="O548" i="6"/>
  <c r="M548" i="6"/>
  <c r="N548" i="6" s="1"/>
  <c r="L548" i="6"/>
  <c r="O547" i="6"/>
  <c r="M547" i="6"/>
  <c r="N547" i="6" s="1"/>
  <c r="L547" i="6"/>
  <c r="O546" i="6"/>
  <c r="M546" i="6"/>
  <c r="N546" i="6" s="1"/>
  <c r="L546" i="6"/>
  <c r="O545" i="6"/>
  <c r="M545" i="6"/>
  <c r="N545" i="6" s="1"/>
  <c r="L545" i="6"/>
  <c r="O544" i="6"/>
  <c r="M544" i="6"/>
  <c r="N544" i="6" s="1"/>
  <c r="L544" i="6"/>
  <c r="O543" i="6"/>
  <c r="M543" i="6"/>
  <c r="N543" i="6" s="1"/>
  <c r="L543" i="6"/>
  <c r="O542" i="6"/>
  <c r="M542" i="6"/>
  <c r="N542" i="6" s="1"/>
  <c r="L542" i="6"/>
  <c r="O541" i="6"/>
  <c r="M541" i="6"/>
  <c r="N541" i="6" s="1"/>
  <c r="L541" i="6"/>
  <c r="O540" i="6"/>
  <c r="M540" i="6"/>
  <c r="N540" i="6" s="1"/>
  <c r="L540" i="6"/>
  <c r="O539" i="6"/>
  <c r="M539" i="6"/>
  <c r="N539" i="6" s="1"/>
  <c r="L539" i="6"/>
  <c r="O538" i="6"/>
  <c r="M538" i="6"/>
  <c r="N538" i="6" s="1"/>
  <c r="L538" i="6"/>
  <c r="O537" i="6"/>
  <c r="M537" i="6"/>
  <c r="N537" i="6" s="1"/>
  <c r="L537" i="6"/>
  <c r="O536" i="6"/>
  <c r="M536" i="6"/>
  <c r="N536" i="6" s="1"/>
  <c r="L536" i="6"/>
  <c r="O535" i="6"/>
  <c r="M535" i="6"/>
  <c r="N535" i="6" s="1"/>
  <c r="L535" i="6"/>
  <c r="O534" i="6"/>
  <c r="N534" i="6"/>
  <c r="M534" i="6"/>
  <c r="L534" i="6"/>
  <c r="O533" i="6"/>
  <c r="N533" i="6"/>
  <c r="M533" i="6"/>
  <c r="L533" i="6"/>
  <c r="O532" i="6"/>
  <c r="N532" i="6"/>
  <c r="M532" i="6"/>
  <c r="L532" i="6"/>
  <c r="O531" i="6"/>
  <c r="N531" i="6"/>
  <c r="M531" i="6"/>
  <c r="L531" i="6"/>
  <c r="O530" i="6"/>
  <c r="N530" i="6"/>
  <c r="M530" i="6"/>
  <c r="L530" i="6"/>
  <c r="O529" i="6"/>
  <c r="N529" i="6"/>
  <c r="M529" i="6"/>
  <c r="L529" i="6"/>
  <c r="O528" i="6"/>
  <c r="N528" i="6"/>
  <c r="M528" i="6"/>
  <c r="L528" i="6"/>
  <c r="O527" i="6"/>
  <c r="N527" i="6"/>
  <c r="M527" i="6"/>
  <c r="L527" i="6"/>
  <c r="O526" i="6"/>
  <c r="N526" i="6"/>
  <c r="M526" i="6"/>
  <c r="L526" i="6"/>
  <c r="O525" i="6"/>
  <c r="N525" i="6"/>
  <c r="M525" i="6"/>
  <c r="L525" i="6"/>
  <c r="O524" i="6"/>
  <c r="N524" i="6"/>
  <c r="M524" i="6"/>
  <c r="L524" i="6"/>
  <c r="O523" i="6"/>
  <c r="N523" i="6"/>
  <c r="M523" i="6"/>
  <c r="L523" i="6"/>
  <c r="O522" i="6"/>
  <c r="N522" i="6"/>
  <c r="M522" i="6"/>
  <c r="L522" i="6"/>
  <c r="O521" i="6"/>
  <c r="N521" i="6"/>
  <c r="M521" i="6"/>
  <c r="L521" i="6"/>
  <c r="O520" i="6"/>
  <c r="N520" i="6"/>
  <c r="M520" i="6"/>
  <c r="L520" i="6"/>
  <c r="O519" i="6"/>
  <c r="N519" i="6"/>
  <c r="M519" i="6"/>
  <c r="L519" i="6"/>
  <c r="O518" i="6"/>
  <c r="N518" i="6"/>
  <c r="M518" i="6"/>
  <c r="L518" i="6"/>
  <c r="O517" i="6"/>
  <c r="N517" i="6"/>
  <c r="M517" i="6"/>
  <c r="L517" i="6"/>
  <c r="O516" i="6"/>
  <c r="N516" i="6"/>
  <c r="M516" i="6"/>
  <c r="L516" i="6"/>
  <c r="O515" i="6"/>
  <c r="N515" i="6"/>
  <c r="M515" i="6"/>
  <c r="L515" i="6"/>
  <c r="O514" i="6"/>
  <c r="N514" i="6"/>
  <c r="M514" i="6"/>
  <c r="L514" i="6"/>
  <c r="O513" i="6"/>
  <c r="N513" i="6"/>
  <c r="M513" i="6"/>
  <c r="L513" i="6"/>
  <c r="O512" i="6"/>
  <c r="N512" i="6"/>
  <c r="M512" i="6"/>
  <c r="L512" i="6"/>
  <c r="O511" i="6"/>
  <c r="N511" i="6"/>
  <c r="M511" i="6"/>
  <c r="L511" i="6"/>
  <c r="O510" i="6"/>
  <c r="N510" i="6"/>
  <c r="M510" i="6"/>
  <c r="L510" i="6"/>
  <c r="O509" i="6"/>
  <c r="N509" i="6"/>
  <c r="M509" i="6"/>
  <c r="L509" i="6"/>
  <c r="O508" i="6"/>
  <c r="N508" i="6"/>
  <c r="M508" i="6"/>
  <c r="L508" i="6"/>
  <c r="O507" i="6"/>
  <c r="N507" i="6"/>
  <c r="M507" i="6"/>
  <c r="L507" i="6"/>
  <c r="O506" i="6"/>
  <c r="N506" i="6"/>
  <c r="M506" i="6"/>
  <c r="L506" i="6"/>
  <c r="O505" i="6"/>
  <c r="N505" i="6"/>
  <c r="M505" i="6"/>
  <c r="L505" i="6"/>
  <c r="O504" i="6"/>
  <c r="N504" i="6"/>
  <c r="M504" i="6"/>
  <c r="L504" i="6"/>
  <c r="O503" i="6"/>
  <c r="N503" i="6"/>
  <c r="M503" i="6"/>
  <c r="L503" i="6"/>
  <c r="O502" i="6"/>
  <c r="N502" i="6"/>
  <c r="M502" i="6"/>
  <c r="L502" i="6"/>
  <c r="O501" i="6"/>
  <c r="N501" i="6"/>
  <c r="M501" i="6"/>
  <c r="L501" i="6"/>
  <c r="O500" i="6"/>
  <c r="N500" i="6"/>
  <c r="M500" i="6"/>
  <c r="L500" i="6"/>
  <c r="O499" i="6"/>
  <c r="N499" i="6"/>
  <c r="M499" i="6"/>
  <c r="L499" i="6"/>
  <c r="O498" i="6"/>
  <c r="N498" i="6"/>
  <c r="M498" i="6"/>
  <c r="L498" i="6"/>
  <c r="O497" i="6"/>
  <c r="N497" i="6"/>
  <c r="M497" i="6"/>
  <c r="L497" i="6"/>
  <c r="O496" i="6"/>
  <c r="N496" i="6"/>
  <c r="M496" i="6"/>
  <c r="L496" i="6"/>
  <c r="O495" i="6"/>
  <c r="N495" i="6"/>
  <c r="M495" i="6"/>
  <c r="L495" i="6"/>
  <c r="O494" i="6"/>
  <c r="N494" i="6"/>
  <c r="M494" i="6"/>
  <c r="L494" i="6"/>
  <c r="O493" i="6"/>
  <c r="N493" i="6"/>
  <c r="M493" i="6"/>
  <c r="L493" i="6"/>
  <c r="O492" i="6"/>
  <c r="N492" i="6"/>
  <c r="M492" i="6"/>
  <c r="L492" i="6"/>
  <c r="O491" i="6"/>
  <c r="N491" i="6"/>
  <c r="M491" i="6"/>
  <c r="L491" i="6"/>
  <c r="O490" i="6"/>
  <c r="N490" i="6"/>
  <c r="M490" i="6"/>
  <c r="L490" i="6"/>
  <c r="O489" i="6"/>
  <c r="N489" i="6"/>
  <c r="M489" i="6"/>
  <c r="L489" i="6"/>
  <c r="O488" i="6"/>
  <c r="N488" i="6"/>
  <c r="M488" i="6"/>
  <c r="L488" i="6"/>
  <c r="O487" i="6"/>
  <c r="N487" i="6"/>
  <c r="M487" i="6"/>
  <c r="L487" i="6"/>
  <c r="O486" i="6"/>
  <c r="N486" i="6"/>
  <c r="M486" i="6"/>
  <c r="L486" i="6"/>
  <c r="O485" i="6"/>
  <c r="N485" i="6"/>
  <c r="M485" i="6"/>
  <c r="L485" i="6"/>
  <c r="O484" i="6"/>
  <c r="N484" i="6"/>
  <c r="M484" i="6"/>
  <c r="L484" i="6"/>
  <c r="O483" i="6"/>
  <c r="N483" i="6"/>
  <c r="M483" i="6"/>
  <c r="L483" i="6"/>
  <c r="O482" i="6"/>
  <c r="N482" i="6"/>
  <c r="M482" i="6"/>
  <c r="L482" i="6"/>
  <c r="O481" i="6"/>
  <c r="N481" i="6"/>
  <c r="M481" i="6"/>
  <c r="L481" i="6"/>
  <c r="O480" i="6"/>
  <c r="N480" i="6"/>
  <c r="M480" i="6"/>
  <c r="L480" i="6"/>
  <c r="O479" i="6"/>
  <c r="N479" i="6"/>
  <c r="M479" i="6"/>
  <c r="L479" i="6"/>
  <c r="O478" i="6"/>
  <c r="N478" i="6"/>
  <c r="M478" i="6"/>
  <c r="L478" i="6"/>
  <c r="O477" i="6"/>
  <c r="N477" i="6"/>
  <c r="M477" i="6"/>
  <c r="L477" i="6"/>
  <c r="O476" i="6"/>
  <c r="N476" i="6"/>
  <c r="M476" i="6"/>
  <c r="L476" i="6"/>
  <c r="O475" i="6"/>
  <c r="N475" i="6"/>
  <c r="M475" i="6"/>
  <c r="L475" i="6"/>
  <c r="O474" i="6"/>
  <c r="N474" i="6"/>
  <c r="M474" i="6"/>
  <c r="L474" i="6"/>
  <c r="O473" i="6"/>
  <c r="N473" i="6"/>
  <c r="M473" i="6"/>
  <c r="L473" i="6"/>
  <c r="O472" i="6"/>
  <c r="N472" i="6"/>
  <c r="M472" i="6"/>
  <c r="L472" i="6"/>
  <c r="O471" i="6"/>
  <c r="N471" i="6"/>
  <c r="M471" i="6"/>
  <c r="L471" i="6"/>
  <c r="O470" i="6"/>
  <c r="N470" i="6"/>
  <c r="M470" i="6"/>
  <c r="L470" i="6"/>
  <c r="O469" i="6"/>
  <c r="N469" i="6"/>
  <c r="M469" i="6"/>
  <c r="L469" i="6"/>
  <c r="O468" i="6"/>
  <c r="N468" i="6"/>
  <c r="M468" i="6"/>
  <c r="L468" i="6"/>
  <c r="O467" i="6"/>
  <c r="N467" i="6"/>
  <c r="M467" i="6"/>
  <c r="L467" i="6"/>
  <c r="O466" i="6"/>
  <c r="N466" i="6"/>
  <c r="M466" i="6"/>
  <c r="L466" i="6"/>
  <c r="O465" i="6"/>
  <c r="N465" i="6"/>
  <c r="M465" i="6"/>
  <c r="L465" i="6"/>
  <c r="O464" i="6"/>
  <c r="N464" i="6"/>
  <c r="M464" i="6"/>
  <c r="L464" i="6"/>
  <c r="O463" i="6"/>
  <c r="N463" i="6"/>
  <c r="M463" i="6"/>
  <c r="L463" i="6"/>
  <c r="O462" i="6"/>
  <c r="N462" i="6"/>
  <c r="M462" i="6"/>
  <c r="L462" i="6"/>
  <c r="O461" i="6"/>
  <c r="N461" i="6"/>
  <c r="M461" i="6"/>
  <c r="L461" i="6"/>
  <c r="O460" i="6"/>
  <c r="N460" i="6"/>
  <c r="M460" i="6"/>
  <c r="L460" i="6"/>
  <c r="O459" i="6"/>
  <c r="N459" i="6"/>
  <c r="M459" i="6"/>
  <c r="L459" i="6"/>
  <c r="O458" i="6"/>
  <c r="N458" i="6"/>
  <c r="M458" i="6"/>
  <c r="L458" i="6"/>
  <c r="O457" i="6"/>
  <c r="N457" i="6"/>
  <c r="M457" i="6"/>
  <c r="L457" i="6"/>
  <c r="O456" i="6"/>
  <c r="N456" i="6"/>
  <c r="M456" i="6"/>
  <c r="L456" i="6"/>
  <c r="O455" i="6"/>
  <c r="N455" i="6"/>
  <c r="M455" i="6"/>
  <c r="L455" i="6"/>
  <c r="O454" i="6"/>
  <c r="N454" i="6"/>
  <c r="M454" i="6"/>
  <c r="L454" i="6"/>
  <c r="O453" i="6"/>
  <c r="N453" i="6"/>
  <c r="M453" i="6"/>
  <c r="L453" i="6"/>
  <c r="O452" i="6"/>
  <c r="N452" i="6"/>
  <c r="M452" i="6"/>
  <c r="L452" i="6"/>
  <c r="O451" i="6"/>
  <c r="N451" i="6"/>
  <c r="M451" i="6"/>
  <c r="L451" i="6"/>
  <c r="O450" i="6"/>
  <c r="N450" i="6"/>
  <c r="M450" i="6"/>
  <c r="L450" i="6"/>
  <c r="O449" i="6"/>
  <c r="N449" i="6"/>
  <c r="M449" i="6"/>
  <c r="L449" i="6"/>
  <c r="O448" i="6"/>
  <c r="N448" i="6"/>
  <c r="M448" i="6"/>
  <c r="L448" i="6"/>
  <c r="O447" i="6"/>
  <c r="N447" i="6"/>
  <c r="M447" i="6"/>
  <c r="L447" i="6"/>
  <c r="O446" i="6"/>
  <c r="N446" i="6"/>
  <c r="M446" i="6"/>
  <c r="L446" i="6"/>
  <c r="O445" i="6"/>
  <c r="N445" i="6"/>
  <c r="M445" i="6"/>
  <c r="L445" i="6"/>
  <c r="O444" i="6"/>
  <c r="N444" i="6"/>
  <c r="M444" i="6"/>
  <c r="L444" i="6"/>
  <c r="O443" i="6"/>
  <c r="N443" i="6"/>
  <c r="M443" i="6"/>
  <c r="L443" i="6"/>
  <c r="O442" i="6"/>
  <c r="N442" i="6"/>
  <c r="M442" i="6"/>
  <c r="L442" i="6"/>
  <c r="O441" i="6"/>
  <c r="N441" i="6"/>
  <c r="M441" i="6"/>
  <c r="L441" i="6"/>
  <c r="O440" i="6"/>
  <c r="N440" i="6"/>
  <c r="M440" i="6"/>
  <c r="L440" i="6"/>
  <c r="O439" i="6"/>
  <c r="N439" i="6"/>
  <c r="M439" i="6"/>
  <c r="L439" i="6"/>
  <c r="O438" i="6"/>
  <c r="N438" i="6"/>
  <c r="M438" i="6"/>
  <c r="L438" i="6"/>
  <c r="O437" i="6"/>
  <c r="N437" i="6"/>
  <c r="M437" i="6"/>
  <c r="L437" i="6"/>
  <c r="O436" i="6"/>
  <c r="N436" i="6"/>
  <c r="M436" i="6"/>
  <c r="L436" i="6"/>
  <c r="O435" i="6"/>
  <c r="N435" i="6"/>
  <c r="M435" i="6"/>
  <c r="L435" i="6"/>
  <c r="O434" i="6"/>
  <c r="N434" i="6"/>
  <c r="M434" i="6"/>
  <c r="L434" i="6"/>
  <c r="O433" i="6"/>
  <c r="N433" i="6"/>
  <c r="M433" i="6"/>
  <c r="L433" i="6"/>
  <c r="O432" i="6"/>
  <c r="N432" i="6"/>
  <c r="M432" i="6"/>
  <c r="L432" i="6"/>
  <c r="O431" i="6"/>
  <c r="N431" i="6"/>
  <c r="M431" i="6"/>
  <c r="L431" i="6"/>
  <c r="O430" i="6"/>
  <c r="N430" i="6"/>
  <c r="M430" i="6"/>
  <c r="L430" i="6"/>
  <c r="O429" i="6"/>
  <c r="N429" i="6"/>
  <c r="M429" i="6"/>
  <c r="L429" i="6"/>
  <c r="O428" i="6"/>
  <c r="N428" i="6"/>
  <c r="M428" i="6"/>
  <c r="L428" i="6"/>
  <c r="O427" i="6"/>
  <c r="N427" i="6"/>
  <c r="M427" i="6"/>
  <c r="L427" i="6"/>
  <c r="O426" i="6"/>
  <c r="N426" i="6"/>
  <c r="M426" i="6"/>
  <c r="L426" i="6"/>
  <c r="O425" i="6"/>
  <c r="N425" i="6"/>
  <c r="M425" i="6"/>
  <c r="L425" i="6"/>
  <c r="O424" i="6"/>
  <c r="N424" i="6"/>
  <c r="M424" i="6"/>
  <c r="L424" i="6"/>
  <c r="O423" i="6"/>
  <c r="N423" i="6"/>
  <c r="M423" i="6"/>
  <c r="L423" i="6"/>
  <c r="O422" i="6"/>
  <c r="N422" i="6"/>
  <c r="M422" i="6"/>
  <c r="L422" i="6"/>
  <c r="O421" i="6"/>
  <c r="N421" i="6"/>
  <c r="M421" i="6"/>
  <c r="L421" i="6"/>
  <c r="O420" i="6"/>
  <c r="N420" i="6"/>
  <c r="M420" i="6"/>
  <c r="L420" i="6"/>
  <c r="O419" i="6"/>
  <c r="N419" i="6"/>
  <c r="M419" i="6"/>
  <c r="L419" i="6"/>
  <c r="O418" i="6"/>
  <c r="N418" i="6"/>
  <c r="M418" i="6"/>
  <c r="L418" i="6"/>
  <c r="O417" i="6"/>
  <c r="N417" i="6"/>
  <c r="M417" i="6"/>
  <c r="L417" i="6"/>
  <c r="O416" i="6"/>
  <c r="N416" i="6"/>
  <c r="M416" i="6"/>
  <c r="L416" i="6"/>
  <c r="O415" i="6"/>
  <c r="N415" i="6"/>
  <c r="M415" i="6"/>
  <c r="L415" i="6"/>
  <c r="O414" i="6"/>
  <c r="N414" i="6"/>
  <c r="M414" i="6"/>
  <c r="L414" i="6"/>
  <c r="O413" i="6"/>
  <c r="N413" i="6"/>
  <c r="M413" i="6"/>
  <c r="L413" i="6"/>
  <c r="O412" i="6"/>
  <c r="N412" i="6"/>
  <c r="M412" i="6"/>
  <c r="L412" i="6"/>
  <c r="O411" i="6"/>
  <c r="N411" i="6"/>
  <c r="M411" i="6"/>
  <c r="L411" i="6"/>
  <c r="O410" i="6"/>
  <c r="N410" i="6"/>
  <c r="M410" i="6"/>
  <c r="L410" i="6"/>
  <c r="O409" i="6"/>
  <c r="N409" i="6"/>
  <c r="M409" i="6"/>
  <c r="L409" i="6"/>
  <c r="O408" i="6"/>
  <c r="N408" i="6"/>
  <c r="M408" i="6"/>
  <c r="L408" i="6"/>
  <c r="O407" i="6"/>
  <c r="N407" i="6"/>
  <c r="M407" i="6"/>
  <c r="L407" i="6"/>
  <c r="O406" i="6"/>
  <c r="N406" i="6"/>
  <c r="M406" i="6"/>
  <c r="L406" i="6"/>
  <c r="O405" i="6"/>
  <c r="N405" i="6"/>
  <c r="M405" i="6"/>
  <c r="L405" i="6"/>
  <c r="O404" i="6"/>
  <c r="N404" i="6"/>
  <c r="M404" i="6"/>
  <c r="L404" i="6"/>
  <c r="O403" i="6"/>
  <c r="N403" i="6"/>
  <c r="M403" i="6"/>
  <c r="L403" i="6"/>
  <c r="O402" i="6"/>
  <c r="N402" i="6"/>
  <c r="M402" i="6"/>
  <c r="L402" i="6"/>
  <c r="O401" i="6"/>
  <c r="N401" i="6"/>
  <c r="M401" i="6"/>
  <c r="L401" i="6"/>
  <c r="O400" i="6"/>
  <c r="N400" i="6"/>
  <c r="M400" i="6"/>
  <c r="L400" i="6"/>
  <c r="O399" i="6"/>
  <c r="N399" i="6"/>
  <c r="M399" i="6"/>
  <c r="L399" i="6"/>
  <c r="O398" i="6"/>
  <c r="N398" i="6"/>
  <c r="M398" i="6"/>
  <c r="L398" i="6"/>
  <c r="O397" i="6"/>
  <c r="N397" i="6"/>
  <c r="M397" i="6"/>
  <c r="L397" i="6"/>
  <c r="O396" i="6"/>
  <c r="N396" i="6"/>
  <c r="M396" i="6"/>
  <c r="L396" i="6"/>
  <c r="O395" i="6"/>
  <c r="N395" i="6"/>
  <c r="M395" i="6"/>
  <c r="L395" i="6"/>
  <c r="O394" i="6"/>
  <c r="N394" i="6"/>
  <c r="M394" i="6"/>
  <c r="L394" i="6"/>
  <c r="O393" i="6"/>
  <c r="N393" i="6"/>
  <c r="M393" i="6"/>
  <c r="L393" i="6"/>
  <c r="O392" i="6"/>
  <c r="N392" i="6"/>
  <c r="M392" i="6"/>
  <c r="L392" i="6"/>
  <c r="O391" i="6"/>
  <c r="N391" i="6"/>
  <c r="M391" i="6"/>
  <c r="L391" i="6"/>
  <c r="O390" i="6"/>
  <c r="N390" i="6"/>
  <c r="M390" i="6"/>
  <c r="L390" i="6"/>
  <c r="O389" i="6"/>
  <c r="N389" i="6"/>
  <c r="M389" i="6"/>
  <c r="L389" i="6"/>
  <c r="O388" i="6"/>
  <c r="N388" i="6"/>
  <c r="M388" i="6"/>
  <c r="L388" i="6"/>
  <c r="O387" i="6"/>
  <c r="N387" i="6"/>
  <c r="M387" i="6"/>
  <c r="L387" i="6"/>
  <c r="O386" i="6"/>
  <c r="N386" i="6"/>
  <c r="M386" i="6"/>
  <c r="L386" i="6"/>
  <c r="O385" i="6"/>
  <c r="N385" i="6"/>
  <c r="M385" i="6"/>
  <c r="L385" i="6"/>
  <c r="O384" i="6"/>
  <c r="N384" i="6"/>
  <c r="M384" i="6"/>
  <c r="L384" i="6"/>
  <c r="O383" i="6"/>
  <c r="N383" i="6"/>
  <c r="M383" i="6"/>
  <c r="L383" i="6"/>
  <c r="O382" i="6"/>
  <c r="N382" i="6"/>
  <c r="M382" i="6"/>
  <c r="L382" i="6"/>
  <c r="O381" i="6"/>
  <c r="N381" i="6"/>
  <c r="M381" i="6"/>
  <c r="L381" i="6"/>
  <c r="O380" i="6"/>
  <c r="N380" i="6"/>
  <c r="M380" i="6"/>
  <c r="L380" i="6"/>
  <c r="O379" i="6"/>
  <c r="N379" i="6"/>
  <c r="M379" i="6"/>
  <c r="L379" i="6"/>
  <c r="O378" i="6"/>
  <c r="N378" i="6"/>
  <c r="M378" i="6"/>
  <c r="L378" i="6"/>
  <c r="O377" i="6"/>
  <c r="N377" i="6"/>
  <c r="M377" i="6"/>
  <c r="L377" i="6"/>
  <c r="O376" i="6"/>
  <c r="N376" i="6"/>
  <c r="M376" i="6"/>
  <c r="L376" i="6"/>
  <c r="O375" i="6"/>
  <c r="N375" i="6"/>
  <c r="M375" i="6"/>
  <c r="L375" i="6"/>
  <c r="O374" i="6"/>
  <c r="N374" i="6"/>
  <c r="M374" i="6"/>
  <c r="L374" i="6"/>
  <c r="O373" i="6"/>
  <c r="N373" i="6"/>
  <c r="M373" i="6"/>
  <c r="L373" i="6"/>
  <c r="O372" i="6"/>
  <c r="N372" i="6"/>
  <c r="M372" i="6"/>
  <c r="L372" i="6"/>
  <c r="O371" i="6"/>
  <c r="N371" i="6"/>
  <c r="M371" i="6"/>
  <c r="L371" i="6"/>
  <c r="O370" i="6"/>
  <c r="N370" i="6"/>
  <c r="M370" i="6"/>
  <c r="L370" i="6"/>
  <c r="O369" i="6"/>
  <c r="N369" i="6"/>
  <c r="M369" i="6"/>
  <c r="L369" i="6"/>
  <c r="O368" i="6"/>
  <c r="N368" i="6"/>
  <c r="M368" i="6"/>
  <c r="L368" i="6"/>
  <c r="O367" i="6"/>
  <c r="N367" i="6"/>
  <c r="M367" i="6"/>
  <c r="L367" i="6"/>
  <c r="O366" i="6"/>
  <c r="N366" i="6"/>
  <c r="M366" i="6"/>
  <c r="L366" i="6"/>
  <c r="O365" i="6"/>
  <c r="N365" i="6"/>
  <c r="M365" i="6"/>
  <c r="L365" i="6"/>
  <c r="O364" i="6"/>
  <c r="N364" i="6"/>
  <c r="M364" i="6"/>
  <c r="L364" i="6"/>
  <c r="O363" i="6"/>
  <c r="N363" i="6"/>
  <c r="M363" i="6"/>
  <c r="L363" i="6"/>
  <c r="O362" i="6"/>
  <c r="N362" i="6"/>
  <c r="M362" i="6"/>
  <c r="L362" i="6"/>
  <c r="O361" i="6"/>
  <c r="N361" i="6"/>
  <c r="M361" i="6"/>
  <c r="L361" i="6"/>
  <c r="O360" i="6"/>
  <c r="N360" i="6"/>
  <c r="M360" i="6"/>
  <c r="L360" i="6"/>
  <c r="O359" i="6"/>
  <c r="N359" i="6"/>
  <c r="M359" i="6"/>
  <c r="L359" i="6"/>
  <c r="O358" i="6"/>
  <c r="N358" i="6"/>
  <c r="M358" i="6"/>
  <c r="L358" i="6"/>
  <c r="O357" i="6"/>
  <c r="N357" i="6"/>
  <c r="M357" i="6"/>
  <c r="L357" i="6"/>
  <c r="O356" i="6"/>
  <c r="N356" i="6"/>
  <c r="M356" i="6"/>
  <c r="L356" i="6"/>
  <c r="O355" i="6"/>
  <c r="N355" i="6"/>
  <c r="M355" i="6"/>
  <c r="L355" i="6"/>
  <c r="O354" i="6"/>
  <c r="N354" i="6"/>
  <c r="M354" i="6"/>
  <c r="L354" i="6"/>
  <c r="O353" i="6"/>
  <c r="N353" i="6"/>
  <c r="M353" i="6"/>
  <c r="L353" i="6"/>
  <c r="O352" i="6"/>
  <c r="N352" i="6"/>
  <c r="M352" i="6"/>
  <c r="L352" i="6"/>
  <c r="O351" i="6"/>
  <c r="N351" i="6"/>
  <c r="M351" i="6"/>
  <c r="L351" i="6"/>
  <c r="O350" i="6"/>
  <c r="N350" i="6"/>
  <c r="M350" i="6"/>
  <c r="L350" i="6"/>
  <c r="O349" i="6"/>
  <c r="N349" i="6"/>
  <c r="M349" i="6"/>
  <c r="L349" i="6"/>
  <c r="O348" i="6"/>
  <c r="N348" i="6"/>
  <c r="M348" i="6"/>
  <c r="L348" i="6"/>
  <c r="O347" i="6"/>
  <c r="N347" i="6"/>
  <c r="M347" i="6"/>
  <c r="L347" i="6"/>
  <c r="O346" i="6"/>
  <c r="N346" i="6"/>
  <c r="M346" i="6"/>
  <c r="L346" i="6"/>
  <c r="O345" i="6"/>
  <c r="N345" i="6"/>
  <c r="M345" i="6"/>
  <c r="L345" i="6"/>
  <c r="O344" i="6"/>
  <c r="N344" i="6"/>
  <c r="M344" i="6"/>
  <c r="L344" i="6"/>
  <c r="O343" i="6"/>
  <c r="N343" i="6"/>
  <c r="M343" i="6"/>
  <c r="L343" i="6"/>
  <c r="O342" i="6"/>
  <c r="N342" i="6"/>
  <c r="M342" i="6"/>
  <c r="L342" i="6"/>
  <c r="O341" i="6"/>
  <c r="N341" i="6"/>
  <c r="M341" i="6"/>
  <c r="L341" i="6"/>
  <c r="O340" i="6"/>
  <c r="N340" i="6"/>
  <c r="M340" i="6"/>
  <c r="L340" i="6"/>
  <c r="O339" i="6"/>
  <c r="N339" i="6"/>
  <c r="M339" i="6"/>
  <c r="L339" i="6"/>
  <c r="O338" i="6"/>
  <c r="N338" i="6"/>
  <c r="M338" i="6"/>
  <c r="L338" i="6"/>
  <c r="O337" i="6"/>
  <c r="N337" i="6"/>
  <c r="M337" i="6"/>
  <c r="L337" i="6"/>
  <c r="O336" i="6"/>
  <c r="N336" i="6"/>
  <c r="M336" i="6"/>
  <c r="L336" i="6"/>
  <c r="O335" i="6"/>
  <c r="N335" i="6"/>
  <c r="M335" i="6"/>
  <c r="L335" i="6"/>
  <c r="O334" i="6"/>
  <c r="N334" i="6"/>
  <c r="M334" i="6"/>
  <c r="L334" i="6"/>
  <c r="O333" i="6"/>
  <c r="N333" i="6"/>
  <c r="M333" i="6"/>
  <c r="L333" i="6"/>
  <c r="O332" i="6"/>
  <c r="N332" i="6"/>
  <c r="M332" i="6"/>
  <c r="L332" i="6"/>
  <c r="O331" i="6"/>
  <c r="N331" i="6"/>
  <c r="M331" i="6"/>
  <c r="L331" i="6"/>
  <c r="O330" i="6"/>
  <c r="N330" i="6"/>
  <c r="M330" i="6"/>
  <c r="L330" i="6"/>
  <c r="O329" i="6"/>
  <c r="N329" i="6"/>
  <c r="M329" i="6"/>
  <c r="L329" i="6"/>
  <c r="O328" i="6"/>
  <c r="N328" i="6"/>
  <c r="M328" i="6"/>
  <c r="L328" i="6"/>
  <c r="O327" i="6"/>
  <c r="N327" i="6"/>
  <c r="M327" i="6"/>
  <c r="L327" i="6"/>
  <c r="O326" i="6"/>
  <c r="N326" i="6"/>
  <c r="M326" i="6"/>
  <c r="L326" i="6"/>
  <c r="O325" i="6"/>
  <c r="N325" i="6"/>
  <c r="M325" i="6"/>
  <c r="L325" i="6"/>
  <c r="O324" i="6"/>
  <c r="N324" i="6"/>
  <c r="M324" i="6"/>
  <c r="L324" i="6"/>
  <c r="O323" i="6"/>
  <c r="N323" i="6"/>
  <c r="M323" i="6"/>
  <c r="L323" i="6"/>
  <c r="O322" i="6"/>
  <c r="N322" i="6"/>
  <c r="M322" i="6"/>
  <c r="L322" i="6"/>
  <c r="O321" i="6"/>
  <c r="N321" i="6"/>
  <c r="M321" i="6"/>
  <c r="L321" i="6"/>
  <c r="O320" i="6"/>
  <c r="N320" i="6"/>
  <c r="M320" i="6"/>
  <c r="L320" i="6"/>
  <c r="O319" i="6"/>
  <c r="N319" i="6"/>
  <c r="M319" i="6"/>
  <c r="L319" i="6"/>
  <c r="O318" i="6"/>
  <c r="N318" i="6"/>
  <c r="M318" i="6"/>
  <c r="L318" i="6"/>
  <c r="O317" i="6"/>
  <c r="N317" i="6"/>
  <c r="M317" i="6"/>
  <c r="L317" i="6"/>
  <c r="O316" i="6"/>
  <c r="N316" i="6"/>
  <c r="M316" i="6"/>
  <c r="L316" i="6"/>
  <c r="O315" i="6"/>
  <c r="N315" i="6"/>
  <c r="M315" i="6"/>
  <c r="L315" i="6"/>
  <c r="O314" i="6"/>
  <c r="N314" i="6"/>
  <c r="M314" i="6"/>
  <c r="L314" i="6"/>
  <c r="O313" i="6"/>
  <c r="N313" i="6"/>
  <c r="M313" i="6"/>
  <c r="L313" i="6"/>
  <c r="O312" i="6"/>
  <c r="N312" i="6"/>
  <c r="M312" i="6"/>
  <c r="L312" i="6"/>
  <c r="O311" i="6"/>
  <c r="N311" i="6"/>
  <c r="M311" i="6"/>
  <c r="L311" i="6"/>
  <c r="O310" i="6"/>
  <c r="N310" i="6"/>
  <c r="M310" i="6"/>
  <c r="L310" i="6"/>
  <c r="O309" i="6"/>
  <c r="N309" i="6"/>
  <c r="M309" i="6"/>
  <c r="L309" i="6"/>
  <c r="O308" i="6"/>
  <c r="N308" i="6"/>
  <c r="M308" i="6"/>
  <c r="L308" i="6"/>
  <c r="O307" i="6"/>
  <c r="N307" i="6"/>
  <c r="M307" i="6"/>
  <c r="L307" i="6"/>
  <c r="O306" i="6"/>
  <c r="N306" i="6"/>
  <c r="M306" i="6"/>
  <c r="L306" i="6"/>
  <c r="O305" i="6"/>
  <c r="N305" i="6"/>
  <c r="M305" i="6"/>
  <c r="L305" i="6"/>
  <c r="O304" i="6"/>
  <c r="N304" i="6"/>
  <c r="M304" i="6"/>
  <c r="L304" i="6"/>
  <c r="O303" i="6"/>
  <c r="N303" i="6"/>
  <c r="M303" i="6"/>
  <c r="L303" i="6"/>
  <c r="O302" i="6"/>
  <c r="N302" i="6"/>
  <c r="M302" i="6"/>
  <c r="L302" i="6"/>
  <c r="O301" i="6"/>
  <c r="N301" i="6"/>
  <c r="M301" i="6"/>
  <c r="L301" i="6"/>
  <c r="O300" i="6"/>
  <c r="N300" i="6"/>
  <c r="M300" i="6"/>
  <c r="L300" i="6"/>
  <c r="O299" i="6"/>
  <c r="N299" i="6"/>
  <c r="M299" i="6"/>
  <c r="L299" i="6"/>
  <c r="O298" i="6"/>
  <c r="N298" i="6"/>
  <c r="M298" i="6"/>
  <c r="L298" i="6"/>
  <c r="O297" i="6"/>
  <c r="N297" i="6"/>
  <c r="M297" i="6"/>
  <c r="L297" i="6"/>
  <c r="O296" i="6"/>
  <c r="N296" i="6"/>
  <c r="M296" i="6"/>
  <c r="L296" i="6"/>
  <c r="O295" i="6"/>
  <c r="N295" i="6"/>
  <c r="M295" i="6"/>
  <c r="L295" i="6"/>
  <c r="O294" i="6"/>
  <c r="N294" i="6"/>
  <c r="M294" i="6"/>
  <c r="L294" i="6"/>
  <c r="O293" i="6"/>
  <c r="N293" i="6"/>
  <c r="M293" i="6"/>
  <c r="L293" i="6"/>
  <c r="O292" i="6"/>
  <c r="N292" i="6"/>
  <c r="M292" i="6"/>
  <c r="L292" i="6"/>
  <c r="O291" i="6"/>
  <c r="N291" i="6"/>
  <c r="M291" i="6"/>
  <c r="L291" i="6"/>
  <c r="O290" i="6"/>
  <c r="N290" i="6"/>
  <c r="M290" i="6"/>
  <c r="L290" i="6"/>
  <c r="O289" i="6"/>
  <c r="N289" i="6"/>
  <c r="M289" i="6"/>
  <c r="L289" i="6"/>
  <c r="O288" i="6"/>
  <c r="N288" i="6"/>
  <c r="M288" i="6"/>
  <c r="L288" i="6"/>
  <c r="O287" i="6"/>
  <c r="N287" i="6"/>
  <c r="M287" i="6"/>
  <c r="L287" i="6"/>
  <c r="O286" i="6"/>
  <c r="N286" i="6"/>
  <c r="M286" i="6"/>
  <c r="L286" i="6"/>
  <c r="O285" i="6"/>
  <c r="N285" i="6"/>
  <c r="M285" i="6"/>
  <c r="L285" i="6"/>
  <c r="O284" i="6"/>
  <c r="N284" i="6"/>
  <c r="M284" i="6"/>
  <c r="L284" i="6"/>
  <c r="O283" i="6"/>
  <c r="N283" i="6"/>
  <c r="M283" i="6"/>
  <c r="L283" i="6"/>
  <c r="O282" i="6"/>
  <c r="N282" i="6"/>
  <c r="M282" i="6"/>
  <c r="L282" i="6"/>
  <c r="O281" i="6"/>
  <c r="N281" i="6"/>
  <c r="M281" i="6"/>
  <c r="L281" i="6"/>
  <c r="O280" i="6"/>
  <c r="N280" i="6"/>
  <c r="M280" i="6"/>
  <c r="L280" i="6"/>
  <c r="O279" i="6"/>
  <c r="N279" i="6"/>
  <c r="M279" i="6"/>
  <c r="L279" i="6"/>
  <c r="O278" i="6"/>
  <c r="N278" i="6"/>
  <c r="M278" i="6"/>
  <c r="L278" i="6"/>
  <c r="O277" i="6"/>
  <c r="N277" i="6"/>
  <c r="M277" i="6"/>
  <c r="L277" i="6"/>
  <c r="O276" i="6"/>
  <c r="N276" i="6"/>
  <c r="M276" i="6"/>
  <c r="L276" i="6"/>
  <c r="O275" i="6"/>
  <c r="N275" i="6"/>
  <c r="M275" i="6"/>
  <c r="L275" i="6"/>
  <c r="O274" i="6"/>
  <c r="N274" i="6"/>
  <c r="M274" i="6"/>
  <c r="L274" i="6"/>
  <c r="O273" i="6"/>
  <c r="N273" i="6"/>
  <c r="M273" i="6"/>
  <c r="L273" i="6"/>
  <c r="O272" i="6"/>
  <c r="N272" i="6"/>
  <c r="M272" i="6"/>
  <c r="L272" i="6"/>
  <c r="O271" i="6"/>
  <c r="N271" i="6"/>
  <c r="M271" i="6"/>
  <c r="L271" i="6"/>
  <c r="O270" i="6"/>
  <c r="N270" i="6"/>
  <c r="M270" i="6"/>
  <c r="L270" i="6"/>
  <c r="O269" i="6"/>
  <c r="N269" i="6"/>
  <c r="M269" i="6"/>
  <c r="L269" i="6"/>
  <c r="O268" i="6"/>
  <c r="N268" i="6"/>
  <c r="M268" i="6"/>
  <c r="L268" i="6"/>
  <c r="O267" i="6"/>
  <c r="N267" i="6"/>
  <c r="M267" i="6"/>
  <c r="L267" i="6"/>
  <c r="O266" i="6"/>
  <c r="N266" i="6"/>
  <c r="M266" i="6"/>
  <c r="L266" i="6"/>
  <c r="O265" i="6"/>
  <c r="N265" i="6"/>
  <c r="M265" i="6"/>
  <c r="L265" i="6"/>
  <c r="O264" i="6"/>
  <c r="N264" i="6"/>
  <c r="M264" i="6"/>
  <c r="L264" i="6"/>
  <c r="O263" i="6"/>
  <c r="N263" i="6"/>
  <c r="M263" i="6"/>
  <c r="L263" i="6"/>
  <c r="O262" i="6"/>
  <c r="N262" i="6"/>
  <c r="M262" i="6"/>
  <c r="L262" i="6"/>
  <c r="O261" i="6"/>
  <c r="N261" i="6"/>
  <c r="M261" i="6"/>
  <c r="L261" i="6"/>
  <c r="O260" i="6"/>
  <c r="N260" i="6"/>
  <c r="M260" i="6"/>
  <c r="L260" i="6"/>
  <c r="O259" i="6"/>
  <c r="N259" i="6"/>
  <c r="M259" i="6"/>
  <c r="L259" i="6"/>
  <c r="O258" i="6"/>
  <c r="N258" i="6"/>
  <c r="M258" i="6"/>
  <c r="L258" i="6"/>
  <c r="O257" i="6"/>
  <c r="N257" i="6"/>
  <c r="M257" i="6"/>
  <c r="L257" i="6"/>
  <c r="O256" i="6"/>
  <c r="N256" i="6"/>
  <c r="M256" i="6"/>
  <c r="L256" i="6"/>
  <c r="O255" i="6"/>
  <c r="N255" i="6"/>
  <c r="M255" i="6"/>
  <c r="L255" i="6"/>
  <c r="O254" i="6"/>
  <c r="N254" i="6"/>
  <c r="M254" i="6"/>
  <c r="L254" i="6"/>
  <c r="O253" i="6"/>
  <c r="N253" i="6"/>
  <c r="M253" i="6"/>
  <c r="L253" i="6"/>
  <c r="O252" i="6"/>
  <c r="N252" i="6"/>
  <c r="M252" i="6"/>
  <c r="L252" i="6"/>
  <c r="O251" i="6"/>
  <c r="N251" i="6"/>
  <c r="M251" i="6"/>
  <c r="L251" i="6"/>
  <c r="O250" i="6"/>
  <c r="N250" i="6"/>
  <c r="M250" i="6"/>
  <c r="L250" i="6"/>
  <c r="O249" i="6"/>
  <c r="N249" i="6"/>
  <c r="M249" i="6"/>
  <c r="L249" i="6"/>
  <c r="O248" i="6"/>
  <c r="N248" i="6"/>
  <c r="M248" i="6"/>
  <c r="L248" i="6"/>
  <c r="O247" i="6"/>
  <c r="N247" i="6"/>
  <c r="M247" i="6"/>
  <c r="L247" i="6"/>
  <c r="O246" i="6"/>
  <c r="N246" i="6"/>
  <c r="M246" i="6"/>
  <c r="L246" i="6"/>
  <c r="O245" i="6"/>
  <c r="N245" i="6"/>
  <c r="M245" i="6"/>
  <c r="L245" i="6"/>
  <c r="O244" i="6"/>
  <c r="N244" i="6"/>
  <c r="M244" i="6"/>
  <c r="L244" i="6"/>
  <c r="O243" i="6"/>
  <c r="N243" i="6"/>
  <c r="M243" i="6"/>
  <c r="L243" i="6"/>
  <c r="O242" i="6"/>
  <c r="N242" i="6"/>
  <c r="M242" i="6"/>
  <c r="L242" i="6"/>
  <c r="O241" i="6"/>
  <c r="N241" i="6"/>
  <c r="M241" i="6"/>
  <c r="L241" i="6"/>
  <c r="O240" i="6"/>
  <c r="N240" i="6"/>
  <c r="M240" i="6"/>
  <c r="L240" i="6"/>
  <c r="O239" i="6"/>
  <c r="N239" i="6"/>
  <c r="M239" i="6"/>
  <c r="L239" i="6"/>
  <c r="O238" i="6"/>
  <c r="N238" i="6"/>
  <c r="M238" i="6"/>
  <c r="L238" i="6"/>
  <c r="O237" i="6"/>
  <c r="N237" i="6"/>
  <c r="M237" i="6"/>
  <c r="L237" i="6"/>
  <c r="O236" i="6"/>
  <c r="N236" i="6"/>
  <c r="M236" i="6"/>
  <c r="L236" i="6"/>
  <c r="O235" i="6"/>
  <c r="N235" i="6"/>
  <c r="M235" i="6"/>
  <c r="L235" i="6"/>
  <c r="O234" i="6"/>
  <c r="N234" i="6"/>
  <c r="M234" i="6"/>
  <c r="L234" i="6"/>
  <c r="O233" i="6"/>
  <c r="N233" i="6"/>
  <c r="M233" i="6"/>
  <c r="L233" i="6"/>
  <c r="O232" i="6"/>
  <c r="N232" i="6"/>
  <c r="M232" i="6"/>
  <c r="L232" i="6"/>
  <c r="O231" i="6"/>
  <c r="N231" i="6"/>
  <c r="M231" i="6"/>
  <c r="L231" i="6"/>
  <c r="O230" i="6"/>
  <c r="N230" i="6"/>
  <c r="M230" i="6"/>
  <c r="L230" i="6"/>
  <c r="O229" i="6"/>
  <c r="N229" i="6"/>
  <c r="M229" i="6"/>
  <c r="L229" i="6"/>
  <c r="O228" i="6"/>
  <c r="N228" i="6"/>
  <c r="M228" i="6"/>
  <c r="L228" i="6"/>
  <c r="O227" i="6"/>
  <c r="N227" i="6"/>
  <c r="M227" i="6"/>
  <c r="L227" i="6"/>
  <c r="O226" i="6"/>
  <c r="N226" i="6"/>
  <c r="M226" i="6"/>
  <c r="L226" i="6"/>
  <c r="O225" i="6"/>
  <c r="N225" i="6"/>
  <c r="M225" i="6"/>
  <c r="L225" i="6"/>
  <c r="O224" i="6"/>
  <c r="N224" i="6"/>
  <c r="M224" i="6"/>
  <c r="L224" i="6"/>
  <c r="O223" i="6"/>
  <c r="N223" i="6"/>
  <c r="M223" i="6"/>
  <c r="L223" i="6"/>
  <c r="O222" i="6"/>
  <c r="N222" i="6"/>
  <c r="M222" i="6"/>
  <c r="L222" i="6"/>
  <c r="O221" i="6"/>
  <c r="N221" i="6"/>
  <c r="M221" i="6"/>
  <c r="L221" i="6"/>
  <c r="O220" i="6"/>
  <c r="N220" i="6"/>
  <c r="M220" i="6"/>
  <c r="L220" i="6"/>
  <c r="O219" i="6"/>
  <c r="N219" i="6"/>
  <c r="M219" i="6"/>
  <c r="L219" i="6"/>
  <c r="O218" i="6"/>
  <c r="N218" i="6"/>
  <c r="M218" i="6"/>
  <c r="L218" i="6"/>
  <c r="O217" i="6"/>
  <c r="N217" i="6"/>
  <c r="M217" i="6"/>
  <c r="L217" i="6"/>
  <c r="O216" i="6"/>
  <c r="N216" i="6"/>
  <c r="M216" i="6"/>
  <c r="L216" i="6"/>
  <c r="O215" i="6"/>
  <c r="N215" i="6"/>
  <c r="M215" i="6"/>
  <c r="L215" i="6"/>
  <c r="O214" i="6"/>
  <c r="N214" i="6"/>
  <c r="M214" i="6"/>
  <c r="L214" i="6"/>
  <c r="O213" i="6"/>
  <c r="N213" i="6"/>
  <c r="M213" i="6"/>
  <c r="L213" i="6"/>
  <c r="O212" i="6"/>
  <c r="N212" i="6"/>
  <c r="M212" i="6"/>
  <c r="L212" i="6"/>
  <c r="O211" i="6"/>
  <c r="N211" i="6"/>
  <c r="M211" i="6"/>
  <c r="L211" i="6"/>
  <c r="O210" i="6"/>
  <c r="N210" i="6"/>
  <c r="M210" i="6"/>
  <c r="L210" i="6"/>
  <c r="O209" i="6"/>
  <c r="N209" i="6"/>
  <c r="M209" i="6"/>
  <c r="L209" i="6"/>
  <c r="O208" i="6"/>
  <c r="N208" i="6"/>
  <c r="M208" i="6"/>
  <c r="L208" i="6"/>
  <c r="O207" i="6"/>
  <c r="N207" i="6"/>
  <c r="M207" i="6"/>
  <c r="L207" i="6"/>
  <c r="O206" i="6"/>
  <c r="N206" i="6"/>
  <c r="M206" i="6"/>
  <c r="L206" i="6"/>
  <c r="O205" i="6"/>
  <c r="N205" i="6"/>
  <c r="M205" i="6"/>
  <c r="L205" i="6"/>
  <c r="O204" i="6"/>
  <c r="N204" i="6"/>
  <c r="M204" i="6"/>
  <c r="L204" i="6"/>
  <c r="O203" i="6"/>
  <c r="N203" i="6"/>
  <c r="M203" i="6"/>
  <c r="L203" i="6"/>
  <c r="O202" i="6"/>
  <c r="N202" i="6"/>
  <c r="M202" i="6"/>
  <c r="L202" i="6"/>
  <c r="O201" i="6"/>
  <c r="N201" i="6"/>
  <c r="M201" i="6"/>
  <c r="L201" i="6"/>
  <c r="O200" i="6"/>
  <c r="N200" i="6"/>
  <c r="M200" i="6"/>
  <c r="L200" i="6"/>
  <c r="O199" i="6"/>
  <c r="N199" i="6"/>
  <c r="M199" i="6"/>
  <c r="L199" i="6"/>
  <c r="O198" i="6"/>
  <c r="N198" i="6"/>
  <c r="M198" i="6"/>
  <c r="L198" i="6"/>
  <c r="O197" i="6"/>
  <c r="N197" i="6"/>
  <c r="M197" i="6"/>
  <c r="L197" i="6"/>
  <c r="O196" i="6"/>
  <c r="N196" i="6"/>
  <c r="M196" i="6"/>
  <c r="L196" i="6"/>
  <c r="O195" i="6"/>
  <c r="N195" i="6"/>
  <c r="M195" i="6"/>
  <c r="L195" i="6"/>
  <c r="O194" i="6"/>
  <c r="N194" i="6"/>
  <c r="M194" i="6"/>
  <c r="L194" i="6"/>
  <c r="O193" i="6"/>
  <c r="N193" i="6"/>
  <c r="M193" i="6"/>
  <c r="L193" i="6"/>
  <c r="O192" i="6"/>
  <c r="N192" i="6"/>
  <c r="M192" i="6"/>
  <c r="L192" i="6"/>
  <c r="O191" i="6"/>
  <c r="N191" i="6"/>
  <c r="M191" i="6"/>
  <c r="L191" i="6"/>
  <c r="O190" i="6"/>
  <c r="N190" i="6"/>
  <c r="M190" i="6"/>
  <c r="L190" i="6"/>
  <c r="O189" i="6"/>
  <c r="N189" i="6"/>
  <c r="M189" i="6"/>
  <c r="L189" i="6"/>
  <c r="O188" i="6"/>
  <c r="N188" i="6"/>
  <c r="M188" i="6"/>
  <c r="L188" i="6"/>
  <c r="O187" i="6"/>
  <c r="N187" i="6"/>
  <c r="M187" i="6"/>
  <c r="L187" i="6"/>
  <c r="O186" i="6"/>
  <c r="N186" i="6"/>
  <c r="M186" i="6"/>
  <c r="L186" i="6"/>
  <c r="O185" i="6"/>
  <c r="N185" i="6"/>
  <c r="M185" i="6"/>
  <c r="L185" i="6"/>
  <c r="O184" i="6"/>
  <c r="N184" i="6"/>
  <c r="M184" i="6"/>
  <c r="L184" i="6"/>
  <c r="O183" i="6"/>
  <c r="N183" i="6"/>
  <c r="M183" i="6"/>
  <c r="L183" i="6"/>
  <c r="O182" i="6"/>
  <c r="N182" i="6"/>
  <c r="M182" i="6"/>
  <c r="L182" i="6"/>
  <c r="O181" i="6"/>
  <c r="N181" i="6"/>
  <c r="M181" i="6"/>
  <c r="L181" i="6"/>
  <c r="O180" i="6"/>
  <c r="N180" i="6"/>
  <c r="M180" i="6"/>
  <c r="L180" i="6"/>
  <c r="O179" i="6"/>
  <c r="N179" i="6"/>
  <c r="M179" i="6"/>
  <c r="L179" i="6"/>
  <c r="O178" i="6"/>
  <c r="N178" i="6"/>
  <c r="M178" i="6"/>
  <c r="L178" i="6"/>
  <c r="O177" i="6"/>
  <c r="N177" i="6"/>
  <c r="M177" i="6"/>
  <c r="L177" i="6"/>
  <c r="O176" i="6"/>
  <c r="N176" i="6"/>
  <c r="M176" i="6"/>
  <c r="L176" i="6"/>
  <c r="O175" i="6"/>
  <c r="N175" i="6"/>
  <c r="M175" i="6"/>
  <c r="L175" i="6"/>
  <c r="O174" i="6"/>
  <c r="N174" i="6"/>
  <c r="M174" i="6"/>
  <c r="L174" i="6"/>
  <c r="O173" i="6"/>
  <c r="N173" i="6"/>
  <c r="M173" i="6"/>
  <c r="L173" i="6"/>
  <c r="O172" i="6"/>
  <c r="N172" i="6"/>
  <c r="M172" i="6"/>
  <c r="L172" i="6"/>
  <c r="O171" i="6"/>
  <c r="N171" i="6"/>
  <c r="M171" i="6"/>
  <c r="L171" i="6"/>
  <c r="O170" i="6"/>
  <c r="N170" i="6"/>
  <c r="M170" i="6"/>
  <c r="L170" i="6"/>
  <c r="O169" i="6"/>
  <c r="N169" i="6"/>
  <c r="M169" i="6"/>
  <c r="L169" i="6"/>
  <c r="O168" i="6"/>
  <c r="N168" i="6"/>
  <c r="M168" i="6"/>
  <c r="L168" i="6"/>
  <c r="O167" i="6"/>
  <c r="N167" i="6"/>
  <c r="M167" i="6"/>
  <c r="L167" i="6"/>
  <c r="O166" i="6"/>
  <c r="N166" i="6"/>
  <c r="M166" i="6"/>
  <c r="L166" i="6"/>
  <c r="O165" i="6"/>
  <c r="N165" i="6"/>
  <c r="M165" i="6"/>
  <c r="L165" i="6"/>
  <c r="O164" i="6"/>
  <c r="N164" i="6"/>
  <c r="M164" i="6"/>
  <c r="L164" i="6"/>
  <c r="O163" i="6"/>
  <c r="N163" i="6"/>
  <c r="M163" i="6"/>
  <c r="L163" i="6"/>
  <c r="O162" i="6"/>
  <c r="M162" i="6"/>
  <c r="N162" i="6" s="1"/>
  <c r="L162" i="6"/>
  <c r="O161" i="6"/>
  <c r="M161" i="6"/>
  <c r="N161" i="6" s="1"/>
  <c r="L161" i="6"/>
  <c r="O160" i="6"/>
  <c r="M160" i="6"/>
  <c r="N160" i="6" s="1"/>
  <c r="L160" i="6"/>
  <c r="O159" i="6"/>
  <c r="M159" i="6"/>
  <c r="N159" i="6" s="1"/>
  <c r="L159" i="6"/>
  <c r="O158" i="6"/>
  <c r="M158" i="6"/>
  <c r="N158" i="6" s="1"/>
  <c r="L158" i="6"/>
  <c r="O157" i="6"/>
  <c r="M157" i="6"/>
  <c r="N157" i="6" s="1"/>
  <c r="L157" i="6"/>
  <c r="O156" i="6"/>
  <c r="M156" i="6"/>
  <c r="N156" i="6" s="1"/>
  <c r="L156" i="6"/>
  <c r="O155" i="6"/>
  <c r="M155" i="6"/>
  <c r="N155" i="6" s="1"/>
  <c r="L155" i="6"/>
  <c r="O154" i="6"/>
  <c r="M154" i="6"/>
  <c r="N154" i="6" s="1"/>
  <c r="L154" i="6"/>
  <c r="O153" i="6"/>
  <c r="M153" i="6"/>
  <c r="N153" i="6" s="1"/>
  <c r="L153" i="6"/>
  <c r="O152" i="6"/>
  <c r="M152" i="6"/>
  <c r="N152" i="6" s="1"/>
  <c r="L152" i="6"/>
  <c r="O151" i="6"/>
  <c r="M151" i="6"/>
  <c r="N151" i="6" s="1"/>
  <c r="L151" i="6"/>
  <c r="O150" i="6"/>
  <c r="M150" i="6"/>
  <c r="N150" i="6" s="1"/>
  <c r="L150" i="6"/>
  <c r="O149" i="6"/>
  <c r="M149" i="6"/>
  <c r="N149" i="6" s="1"/>
  <c r="L149" i="6"/>
  <c r="O148" i="6"/>
  <c r="M148" i="6"/>
  <c r="N148" i="6" s="1"/>
  <c r="L148" i="6"/>
  <c r="O147" i="6"/>
  <c r="M147" i="6"/>
  <c r="N147" i="6" s="1"/>
  <c r="L147" i="6"/>
  <c r="O146" i="6"/>
  <c r="M146" i="6"/>
  <c r="N146" i="6" s="1"/>
  <c r="L146" i="6"/>
  <c r="O145" i="6"/>
  <c r="M145" i="6"/>
  <c r="N145" i="6" s="1"/>
  <c r="L145" i="6"/>
  <c r="O144" i="6"/>
  <c r="M144" i="6"/>
  <c r="N144" i="6" s="1"/>
  <c r="L144" i="6"/>
  <c r="O143" i="6"/>
  <c r="M143" i="6"/>
  <c r="N143" i="6" s="1"/>
  <c r="L143" i="6"/>
  <c r="O142" i="6"/>
  <c r="M142" i="6"/>
  <c r="N142" i="6" s="1"/>
  <c r="L142" i="6"/>
  <c r="O141" i="6"/>
  <c r="M141" i="6"/>
  <c r="N141" i="6" s="1"/>
  <c r="L141" i="6"/>
  <c r="O140" i="6"/>
  <c r="M140" i="6"/>
  <c r="N140" i="6" s="1"/>
  <c r="L140" i="6"/>
  <c r="O139" i="6"/>
  <c r="M139" i="6"/>
  <c r="N139" i="6" s="1"/>
  <c r="L139" i="6"/>
  <c r="O138" i="6"/>
  <c r="M138" i="6"/>
  <c r="N138" i="6" s="1"/>
  <c r="L138" i="6"/>
  <c r="O137" i="6"/>
  <c r="M137" i="6"/>
  <c r="N137" i="6" s="1"/>
  <c r="L137" i="6"/>
  <c r="O136" i="6"/>
  <c r="M136" i="6"/>
  <c r="N136" i="6" s="1"/>
  <c r="L136" i="6"/>
  <c r="O135" i="6"/>
  <c r="M135" i="6"/>
  <c r="N135" i="6" s="1"/>
  <c r="L135" i="6"/>
  <c r="O134" i="6"/>
  <c r="M134" i="6"/>
  <c r="N134" i="6" s="1"/>
  <c r="L134" i="6"/>
  <c r="O133" i="6"/>
  <c r="M133" i="6"/>
  <c r="N133" i="6" s="1"/>
  <c r="L133" i="6"/>
  <c r="O132" i="6"/>
  <c r="M132" i="6"/>
  <c r="N132" i="6" s="1"/>
  <c r="L132" i="6"/>
  <c r="O131" i="6"/>
  <c r="M131" i="6"/>
  <c r="N131" i="6" s="1"/>
  <c r="L131" i="6"/>
  <c r="O130" i="6"/>
  <c r="M130" i="6"/>
  <c r="N130" i="6" s="1"/>
  <c r="L130" i="6"/>
  <c r="O129" i="6"/>
  <c r="M129" i="6"/>
  <c r="N129" i="6" s="1"/>
  <c r="L129" i="6"/>
  <c r="O128" i="6"/>
  <c r="M128" i="6"/>
  <c r="N128" i="6" s="1"/>
  <c r="L128" i="6"/>
  <c r="O127" i="6"/>
  <c r="M127" i="6"/>
  <c r="N127" i="6" s="1"/>
  <c r="L127" i="6"/>
  <c r="O126" i="6"/>
  <c r="M126" i="6"/>
  <c r="N126" i="6" s="1"/>
  <c r="L126" i="6"/>
  <c r="O125" i="6"/>
  <c r="M125" i="6"/>
  <c r="N125" i="6" s="1"/>
  <c r="L125" i="6"/>
  <c r="O124" i="6"/>
  <c r="M124" i="6"/>
  <c r="N124" i="6" s="1"/>
  <c r="L124" i="6"/>
  <c r="O123" i="6"/>
  <c r="M123" i="6"/>
  <c r="N123" i="6" s="1"/>
  <c r="L123" i="6"/>
  <c r="O122" i="6"/>
  <c r="M122" i="6"/>
  <c r="N122" i="6" s="1"/>
  <c r="L122" i="6"/>
  <c r="O121" i="6"/>
  <c r="M121" i="6"/>
  <c r="N121" i="6" s="1"/>
  <c r="L121" i="6"/>
  <c r="O120" i="6"/>
  <c r="M120" i="6"/>
  <c r="N120" i="6" s="1"/>
  <c r="L120" i="6"/>
  <c r="O119" i="6"/>
  <c r="M119" i="6"/>
  <c r="N119" i="6" s="1"/>
  <c r="L119" i="6"/>
  <c r="O118" i="6"/>
  <c r="M118" i="6"/>
  <c r="N118" i="6" s="1"/>
  <c r="L118" i="6"/>
  <c r="O117" i="6"/>
  <c r="M117" i="6"/>
  <c r="N117" i="6" s="1"/>
  <c r="L117" i="6"/>
  <c r="O116" i="6"/>
  <c r="M116" i="6"/>
  <c r="N116" i="6" s="1"/>
  <c r="L116" i="6"/>
  <c r="O115" i="6"/>
  <c r="M115" i="6"/>
  <c r="N115" i="6" s="1"/>
  <c r="L115" i="6"/>
  <c r="O114" i="6"/>
  <c r="M114" i="6"/>
  <c r="N114" i="6" s="1"/>
  <c r="L114" i="6"/>
  <c r="O113" i="6"/>
  <c r="M113" i="6"/>
  <c r="N113" i="6" s="1"/>
  <c r="L113" i="6"/>
  <c r="O112" i="6"/>
  <c r="M112" i="6"/>
  <c r="N112" i="6" s="1"/>
  <c r="L112" i="6"/>
  <c r="O111" i="6"/>
  <c r="M111" i="6"/>
  <c r="N111" i="6" s="1"/>
  <c r="L111" i="6"/>
  <c r="O110" i="6"/>
  <c r="M110" i="6"/>
  <c r="N110" i="6" s="1"/>
  <c r="L110" i="6"/>
  <c r="O109" i="6"/>
  <c r="M109" i="6"/>
  <c r="N109" i="6" s="1"/>
  <c r="L109" i="6"/>
  <c r="O108" i="6"/>
  <c r="M108" i="6"/>
  <c r="N108" i="6" s="1"/>
  <c r="L108" i="6"/>
  <c r="O107" i="6"/>
  <c r="M107" i="6"/>
  <c r="N107" i="6" s="1"/>
  <c r="L107" i="6"/>
  <c r="O106" i="6"/>
  <c r="M106" i="6"/>
  <c r="N106" i="6" s="1"/>
  <c r="L106" i="6"/>
  <c r="O105" i="6"/>
  <c r="M105" i="6"/>
  <c r="N105" i="6" s="1"/>
  <c r="L105" i="6"/>
  <c r="O104" i="6"/>
  <c r="M104" i="6"/>
  <c r="N104" i="6" s="1"/>
  <c r="L104" i="6"/>
  <c r="O103" i="6"/>
  <c r="M103" i="6"/>
  <c r="N103" i="6" s="1"/>
  <c r="L103" i="6"/>
  <c r="O102" i="6"/>
  <c r="M102" i="6"/>
  <c r="N102" i="6" s="1"/>
  <c r="L102" i="6"/>
  <c r="O101" i="6"/>
  <c r="M101" i="6"/>
  <c r="N101" i="6" s="1"/>
  <c r="L101" i="6"/>
  <c r="O100" i="6"/>
  <c r="M100" i="6"/>
  <c r="N100" i="6" s="1"/>
  <c r="L100" i="6"/>
  <c r="O99" i="6"/>
  <c r="M99" i="6"/>
  <c r="N99" i="6" s="1"/>
  <c r="L99" i="6"/>
  <c r="O98" i="6"/>
  <c r="M98" i="6"/>
  <c r="N98" i="6" s="1"/>
  <c r="L98" i="6"/>
  <c r="O97" i="6"/>
  <c r="M97" i="6"/>
  <c r="N97" i="6" s="1"/>
  <c r="L97" i="6"/>
  <c r="O96" i="6"/>
  <c r="M96" i="6"/>
  <c r="N96" i="6" s="1"/>
  <c r="L96" i="6"/>
  <c r="O95" i="6"/>
  <c r="M95" i="6"/>
  <c r="N95" i="6" s="1"/>
  <c r="L95" i="6"/>
  <c r="O94" i="6"/>
  <c r="M94" i="6"/>
  <c r="N94" i="6" s="1"/>
  <c r="L94" i="6"/>
  <c r="O93" i="6"/>
  <c r="M93" i="6"/>
  <c r="N93" i="6" s="1"/>
  <c r="L93" i="6"/>
  <c r="O92" i="6"/>
  <c r="M92" i="6"/>
  <c r="N92" i="6" s="1"/>
  <c r="L92" i="6"/>
  <c r="O91" i="6"/>
  <c r="M91" i="6"/>
  <c r="N91" i="6" s="1"/>
  <c r="L91" i="6"/>
  <c r="O90" i="6"/>
  <c r="M90" i="6"/>
  <c r="N90" i="6" s="1"/>
  <c r="L90" i="6"/>
  <c r="O89" i="6"/>
  <c r="M89" i="6"/>
  <c r="N89" i="6" s="1"/>
  <c r="L89" i="6"/>
  <c r="O88" i="6"/>
  <c r="M88" i="6"/>
  <c r="N88" i="6" s="1"/>
  <c r="L88" i="6"/>
  <c r="O87" i="6"/>
  <c r="M87" i="6"/>
  <c r="N87" i="6" s="1"/>
  <c r="L87" i="6"/>
  <c r="O86" i="6"/>
  <c r="M86" i="6"/>
  <c r="N86" i="6" s="1"/>
  <c r="L86" i="6"/>
  <c r="O85" i="6"/>
  <c r="M85" i="6"/>
  <c r="N85" i="6" s="1"/>
  <c r="L85" i="6"/>
  <c r="O84" i="6"/>
  <c r="M84" i="6"/>
  <c r="N84" i="6" s="1"/>
  <c r="L84" i="6"/>
  <c r="O83" i="6"/>
  <c r="M83" i="6"/>
  <c r="N83" i="6" s="1"/>
  <c r="L83" i="6"/>
  <c r="O82" i="6"/>
  <c r="M82" i="6"/>
  <c r="N82" i="6" s="1"/>
  <c r="L82" i="6"/>
  <c r="O81" i="6"/>
  <c r="M81" i="6"/>
  <c r="N81" i="6" s="1"/>
  <c r="L81" i="6"/>
  <c r="O80" i="6"/>
  <c r="M80" i="6"/>
  <c r="N80" i="6" s="1"/>
  <c r="L80" i="6"/>
  <c r="O79" i="6"/>
  <c r="M79" i="6"/>
  <c r="N79" i="6" s="1"/>
  <c r="L79" i="6"/>
  <c r="O78" i="6"/>
  <c r="M78" i="6"/>
  <c r="N78" i="6" s="1"/>
  <c r="L78" i="6"/>
  <c r="O77" i="6"/>
  <c r="M77" i="6"/>
  <c r="N77" i="6" s="1"/>
  <c r="L77" i="6"/>
  <c r="O76" i="6"/>
  <c r="M76" i="6"/>
  <c r="N76" i="6" s="1"/>
  <c r="L76" i="6"/>
  <c r="O75" i="6"/>
  <c r="M75" i="6"/>
  <c r="N75" i="6" s="1"/>
  <c r="L75" i="6"/>
  <c r="O74" i="6"/>
  <c r="M74" i="6"/>
  <c r="N74" i="6" s="1"/>
  <c r="L74" i="6"/>
  <c r="O73" i="6"/>
  <c r="M73" i="6"/>
  <c r="F17" i="2" s="1"/>
  <c r="L73" i="6"/>
  <c r="O72" i="6"/>
  <c r="M72" i="6"/>
  <c r="N72" i="6" s="1"/>
  <c r="L72" i="6"/>
  <c r="O71" i="6"/>
  <c r="M71" i="6"/>
  <c r="N71" i="6" s="1"/>
  <c r="L71" i="6"/>
  <c r="O70" i="6"/>
  <c r="M70" i="6"/>
  <c r="N70" i="6" s="1"/>
  <c r="L70" i="6"/>
  <c r="O69" i="6"/>
  <c r="M69" i="6"/>
  <c r="N69" i="6" s="1"/>
  <c r="L69" i="6"/>
  <c r="O68" i="6"/>
  <c r="M68" i="6"/>
  <c r="N68" i="6" s="1"/>
  <c r="L68" i="6"/>
  <c r="O67" i="6"/>
  <c r="M67" i="6"/>
  <c r="N67" i="6" s="1"/>
  <c r="L67" i="6"/>
  <c r="O66" i="6"/>
  <c r="M66" i="6"/>
  <c r="N66" i="6" s="1"/>
  <c r="L66" i="6"/>
  <c r="O65" i="6"/>
  <c r="M65" i="6"/>
  <c r="N65" i="6" s="1"/>
  <c r="L65" i="6"/>
  <c r="O64" i="6"/>
  <c r="M64" i="6"/>
  <c r="N64" i="6" s="1"/>
  <c r="L64" i="6"/>
  <c r="O63" i="6"/>
  <c r="M63" i="6"/>
  <c r="N63" i="6" s="1"/>
  <c r="L63" i="6"/>
  <c r="O62" i="6"/>
  <c r="M62" i="6"/>
  <c r="N62" i="6" s="1"/>
  <c r="L62" i="6"/>
  <c r="O61" i="6"/>
  <c r="M61" i="6"/>
  <c r="N61" i="6" s="1"/>
  <c r="L61" i="6"/>
  <c r="O60" i="6"/>
  <c r="M60" i="6"/>
  <c r="N60" i="6" s="1"/>
  <c r="L60" i="6"/>
  <c r="O59" i="6"/>
  <c r="M59" i="6"/>
  <c r="N59" i="6" s="1"/>
  <c r="L59" i="6"/>
  <c r="O58" i="6"/>
  <c r="M58" i="6"/>
  <c r="N58" i="6" s="1"/>
  <c r="L58" i="6"/>
  <c r="O57" i="6"/>
  <c r="M57" i="6"/>
  <c r="N57" i="6" s="1"/>
  <c r="L57" i="6"/>
  <c r="O56" i="6"/>
  <c r="M56" i="6"/>
  <c r="N56" i="6" s="1"/>
  <c r="L56" i="6"/>
  <c r="O55" i="6"/>
  <c r="M55" i="6"/>
  <c r="N55" i="6" s="1"/>
  <c r="L55" i="6"/>
  <c r="O54" i="6"/>
  <c r="M54" i="6"/>
  <c r="N54" i="6" s="1"/>
  <c r="L54" i="6"/>
  <c r="O53" i="6"/>
  <c r="M53" i="6"/>
  <c r="N53" i="6" s="1"/>
  <c r="L53" i="6"/>
  <c r="O52" i="6"/>
  <c r="M52" i="6"/>
  <c r="N52" i="6" s="1"/>
  <c r="L52" i="6"/>
  <c r="O51" i="6"/>
  <c r="M51" i="6"/>
  <c r="N51" i="6" s="1"/>
  <c r="L51" i="6"/>
  <c r="O50" i="6"/>
  <c r="M50" i="6"/>
  <c r="N50" i="6" s="1"/>
  <c r="L50" i="6"/>
  <c r="O49" i="6"/>
  <c r="M49" i="6"/>
  <c r="N49" i="6" s="1"/>
  <c r="L49" i="6"/>
  <c r="O48" i="6"/>
  <c r="M48" i="6"/>
  <c r="N48" i="6" s="1"/>
  <c r="L48" i="6"/>
  <c r="O47" i="6"/>
  <c r="M47" i="6"/>
  <c r="N47" i="6" s="1"/>
  <c r="L47" i="6"/>
  <c r="O46" i="6"/>
  <c r="M46" i="6"/>
  <c r="N46" i="6" s="1"/>
  <c r="L46" i="6"/>
  <c r="O45" i="6"/>
  <c r="M45" i="6"/>
  <c r="N45" i="6" s="1"/>
  <c r="L45" i="6"/>
  <c r="O44" i="6"/>
  <c r="M44" i="6"/>
  <c r="N44" i="6" s="1"/>
  <c r="L44" i="6"/>
  <c r="O43" i="6"/>
  <c r="M43" i="6"/>
  <c r="N43" i="6" s="1"/>
  <c r="L43" i="6"/>
  <c r="O42" i="6"/>
  <c r="M42" i="6"/>
  <c r="N42" i="6" s="1"/>
  <c r="L42" i="6"/>
  <c r="O41" i="6"/>
  <c r="M41" i="6"/>
  <c r="N41" i="6" s="1"/>
  <c r="L41" i="6"/>
  <c r="O40" i="6"/>
  <c r="M40" i="6"/>
  <c r="N40" i="6" s="1"/>
  <c r="L40" i="6"/>
  <c r="O39" i="6"/>
  <c r="M39" i="6"/>
  <c r="N39" i="6" s="1"/>
  <c r="L39" i="6"/>
  <c r="O38" i="6"/>
  <c r="M38" i="6"/>
  <c r="N38" i="6" s="1"/>
  <c r="L38" i="6"/>
  <c r="O37" i="6"/>
  <c r="M37" i="6"/>
  <c r="N37" i="6" s="1"/>
  <c r="L37" i="6"/>
  <c r="O36" i="6"/>
  <c r="M36" i="6"/>
  <c r="N36" i="6" s="1"/>
  <c r="L36" i="6"/>
  <c r="O35" i="6"/>
  <c r="M35" i="6"/>
  <c r="N35" i="6" s="1"/>
  <c r="L35" i="6"/>
  <c r="O34" i="6"/>
  <c r="M34" i="6"/>
  <c r="N34" i="6" s="1"/>
  <c r="L34" i="6"/>
  <c r="O33" i="6"/>
  <c r="M33" i="6"/>
  <c r="N33" i="6" s="1"/>
  <c r="L33" i="6"/>
  <c r="O32" i="6"/>
  <c r="M32" i="6"/>
  <c r="N32" i="6" s="1"/>
  <c r="L32" i="6"/>
  <c r="O31" i="6"/>
  <c r="M31" i="6"/>
  <c r="N31" i="6" s="1"/>
  <c r="L31" i="6"/>
  <c r="O30" i="6"/>
  <c r="M30" i="6"/>
  <c r="N30" i="6" s="1"/>
  <c r="L30" i="6"/>
  <c r="O29" i="6"/>
  <c r="M29" i="6"/>
  <c r="N29" i="6" s="1"/>
  <c r="L29" i="6"/>
  <c r="O28" i="6"/>
  <c r="M28" i="6"/>
  <c r="N28" i="6" s="1"/>
  <c r="L28" i="6"/>
  <c r="O27" i="6"/>
  <c r="M27" i="6"/>
  <c r="N27" i="6" s="1"/>
  <c r="L27" i="6"/>
  <c r="O26" i="6"/>
  <c r="M26" i="6"/>
  <c r="N26" i="6" s="1"/>
  <c r="L26" i="6"/>
  <c r="O25" i="6"/>
  <c r="M25" i="6"/>
  <c r="N25" i="6" s="1"/>
  <c r="L25" i="6"/>
  <c r="O24" i="6"/>
  <c r="M24" i="6"/>
  <c r="N24" i="6" s="1"/>
  <c r="L24" i="6"/>
  <c r="O23" i="6"/>
  <c r="M23" i="6"/>
  <c r="N23" i="6" s="1"/>
  <c r="L23" i="6"/>
  <c r="O22" i="6"/>
  <c r="M22" i="6"/>
  <c r="N22" i="6" s="1"/>
  <c r="L22" i="6"/>
  <c r="O21" i="6"/>
  <c r="M21" i="6"/>
  <c r="N21" i="6" s="1"/>
  <c r="L21" i="6"/>
  <c r="O20" i="6"/>
  <c r="M20" i="6"/>
  <c r="N20" i="6" s="1"/>
  <c r="L20" i="6"/>
  <c r="O19" i="6"/>
  <c r="M19" i="6"/>
  <c r="N19" i="6" s="1"/>
  <c r="L19" i="6"/>
  <c r="O18" i="6"/>
  <c r="M18" i="6"/>
  <c r="N18" i="6" s="1"/>
  <c r="L18" i="6"/>
  <c r="O17" i="6"/>
  <c r="M17" i="6"/>
  <c r="N17" i="6" s="1"/>
  <c r="L17" i="6"/>
  <c r="O16" i="6"/>
  <c r="M16" i="6"/>
  <c r="N16" i="6" s="1"/>
  <c r="L16" i="6"/>
  <c r="O15" i="6"/>
  <c r="M15" i="6"/>
  <c r="N15" i="6" s="1"/>
  <c r="L15" i="6"/>
  <c r="O14" i="6"/>
  <c r="M14" i="6"/>
  <c r="N14" i="6" s="1"/>
  <c r="L14" i="6"/>
  <c r="O13" i="6"/>
  <c r="M13" i="6"/>
  <c r="N13" i="6" s="1"/>
  <c r="L13" i="6"/>
  <c r="O12" i="6"/>
  <c r="M12" i="6"/>
  <c r="N12" i="6" s="1"/>
  <c r="L12" i="6"/>
  <c r="O11" i="6"/>
  <c r="M11" i="6"/>
  <c r="N11" i="6" s="1"/>
  <c r="L11" i="6"/>
  <c r="O10" i="6"/>
  <c r="M10" i="6"/>
  <c r="N10" i="6" s="1"/>
  <c r="L10" i="6"/>
  <c r="O9" i="6"/>
  <c r="M9" i="6"/>
  <c r="N9" i="6" s="1"/>
  <c r="L9" i="6"/>
  <c r="O8" i="6"/>
  <c r="M8" i="6"/>
  <c r="N8" i="6" s="1"/>
  <c r="L8" i="6"/>
  <c r="O7" i="6"/>
  <c r="M7" i="6"/>
  <c r="N7" i="6" s="1"/>
  <c r="L7" i="6"/>
  <c r="A3" i="6"/>
  <c r="E27" i="2"/>
  <c r="E26" i="2"/>
  <c r="E25" i="2"/>
  <c r="F23" i="2"/>
  <c r="E22" i="2"/>
  <c r="F21" i="2"/>
  <c r="E19" i="2"/>
  <c r="E18" i="2"/>
  <c r="E16" i="2"/>
  <c r="F15" i="2"/>
  <c r="E14" i="2"/>
  <c r="E13" i="2"/>
  <c r="F19" i="2" l="1"/>
  <c r="F13" i="2"/>
  <c r="E17" i="2"/>
  <c r="E21" i="2"/>
  <c r="E24" i="2"/>
  <c r="N73" i="6"/>
  <c r="E28" i="2"/>
  <c r="E23" i="2"/>
  <c r="E20" i="2"/>
  <c r="E15" i="2"/>
  <c r="E11" i="2"/>
  <c r="M765" i="6"/>
  <c r="N765" i="6" s="1"/>
  <c r="M781" i="6"/>
  <c r="N781" i="6"/>
  <c r="M773" i="6"/>
  <c r="N773" i="6" s="1"/>
  <c r="M789" i="6"/>
  <c r="N789" i="6"/>
  <c r="F28" i="2"/>
  <c r="F26" i="2"/>
  <c r="F22" i="2"/>
  <c r="F20" i="2"/>
  <c r="F18" i="2"/>
  <c r="F16" i="2"/>
  <c r="F14" i="2"/>
  <c r="F11" i="2"/>
  <c r="M769" i="6"/>
  <c r="N769" i="6" s="1"/>
  <c r="M785" i="6"/>
  <c r="N785" i="6"/>
  <c r="M761" i="6"/>
  <c r="F24" i="2" s="1"/>
  <c r="M777" i="6"/>
  <c r="N777" i="6"/>
  <c r="E29" i="2" l="1"/>
  <c r="F25" i="2"/>
  <c r="F29" i="2" s="1"/>
  <c r="N761" i="6"/>
</calcChain>
</file>

<file path=xl/sharedStrings.xml><?xml version="1.0" encoding="utf-8"?>
<sst xmlns="http://schemas.openxmlformats.org/spreadsheetml/2006/main" count="8996" uniqueCount="500">
  <si>
    <t xml:space="preserve"> </t>
  </si>
  <si>
    <t>Kentucky Power Company</t>
  </si>
  <si>
    <t>Plant</t>
  </si>
  <si>
    <t>Description</t>
  </si>
  <si>
    <t>In-Service Year</t>
  </si>
  <si>
    <t>Total In Service Cost</t>
  </si>
  <si>
    <t>Accumulated Depreciation</t>
  </si>
  <si>
    <t>FGD</t>
  </si>
  <si>
    <t>Mitchell</t>
  </si>
  <si>
    <t>WATER INJ</t>
  </si>
  <si>
    <t>Mitchell Units 1 and 2 Water Injection</t>
  </si>
  <si>
    <t>LNB</t>
  </si>
  <si>
    <t xml:space="preserve"> Low NOX Burners</t>
  </si>
  <si>
    <t>2002 - 2004, 2006, 2009</t>
  </si>
  <si>
    <t>LNB MOD</t>
  </si>
  <si>
    <t>Low NOX Burner Modification,</t>
  </si>
  <si>
    <t>2005 - 2007</t>
  </si>
  <si>
    <t>SCR</t>
  </si>
  <si>
    <t>2005 - 2013</t>
  </si>
  <si>
    <t>LDFL</t>
  </si>
  <si>
    <t>Landfill</t>
  </si>
  <si>
    <t>2006 - 2007</t>
  </si>
  <si>
    <t>`</t>
  </si>
  <si>
    <t>COAL BLEND</t>
  </si>
  <si>
    <t xml:space="preserve">  Coal Blending Facilities </t>
  </si>
  <si>
    <t>SO3</t>
  </si>
  <si>
    <t xml:space="preserve"> SO3 Mitigation</t>
  </si>
  <si>
    <t>CEMS</t>
  </si>
  <si>
    <t>Mitchell Plant Common CEMS</t>
  </si>
  <si>
    <t>2001, 2004, 2009-2013</t>
  </si>
  <si>
    <t>BURN VAL</t>
  </si>
  <si>
    <t xml:space="preserve"> Replace Burner Barrier Valves</t>
  </si>
  <si>
    <t>2004-2007</t>
  </si>
  <si>
    <t>GYPSUM</t>
  </si>
  <si>
    <t xml:space="preserve"> Gypsum Material Handling Facilities</t>
  </si>
  <si>
    <t>2006 - 2008, 2012 - 2013</t>
  </si>
  <si>
    <t>PRECIP</t>
  </si>
  <si>
    <t xml:space="preserve">Precipitator Modifications - Mitchell Plant Units 1 and 2 </t>
  </si>
  <si>
    <t>2002, 2006-2015</t>
  </si>
  <si>
    <t>ASH</t>
  </si>
  <si>
    <t>Bottom Ash and Fly Ash Handling - Mitchell Plant Units 1 and 2</t>
  </si>
  <si>
    <t>2008 &amp; 2010</t>
  </si>
  <si>
    <t>MERCURY</t>
  </si>
  <si>
    <t>Mercury Monitoring (MATS) - Mitchell Plant Units 1 and 2</t>
  </si>
  <si>
    <t>2010 - 2011</t>
  </si>
  <si>
    <t>DFA</t>
  </si>
  <si>
    <t>Dry Fly Ash Handling Conversion - Mitchell Plant Units 1 and 2</t>
  </si>
  <si>
    <t>LDFL UP</t>
  </si>
  <si>
    <t>Coal Combustion Waste Landfill - Mitchell Plant Units 1 and 2</t>
  </si>
  <si>
    <t>2014 &amp; 2015</t>
  </si>
  <si>
    <t>ESP UPGRADE</t>
  </si>
  <si>
    <t>Electrostatic Precipitator Upgrade - Mitchell Plant Unit 2</t>
  </si>
  <si>
    <t>Non-FGD  Total</t>
  </si>
  <si>
    <t>Work Order</t>
  </si>
  <si>
    <t>Area</t>
  </si>
  <si>
    <t>42604090RK</t>
  </si>
  <si>
    <t>Company</t>
  </si>
  <si>
    <t>Major Location</t>
  </si>
  <si>
    <t>Vintage</t>
  </si>
  <si>
    <t>Cc Environmental</t>
  </si>
  <si>
    <t>Act Work Order Number</t>
  </si>
  <si>
    <t>Budget Project</t>
  </si>
  <si>
    <t>Activity Cost</t>
  </si>
  <si>
    <t>Allocated Reserve</t>
  </si>
  <si>
    <t>Net Book Value</t>
  </si>
  <si>
    <t>2003</t>
  </si>
  <si>
    <t>Air Pollution</t>
  </si>
  <si>
    <t>Addition</t>
  </si>
  <si>
    <t>2004</t>
  </si>
  <si>
    <t>2005</t>
  </si>
  <si>
    <t>2006</t>
  </si>
  <si>
    <t>2007</t>
  </si>
  <si>
    <t>2008</t>
  </si>
  <si>
    <t>2009</t>
  </si>
  <si>
    <t>Water Pollution</t>
  </si>
  <si>
    <t>2010</t>
  </si>
  <si>
    <t>2011</t>
  </si>
  <si>
    <t>2012</t>
  </si>
  <si>
    <t>2013</t>
  </si>
  <si>
    <t>2014</t>
  </si>
  <si>
    <t>Solid Waste Disposal</t>
  </si>
  <si>
    <t>2015</t>
  </si>
  <si>
    <t>2016</t>
  </si>
  <si>
    <t>2017</t>
  </si>
  <si>
    <t>Retirement</t>
  </si>
  <si>
    <t>W0014220</t>
  </si>
  <si>
    <t>W0017228</t>
  </si>
  <si>
    <t>W0017235</t>
  </si>
  <si>
    <t>X1168910</t>
  </si>
  <si>
    <t>X1168912</t>
  </si>
  <si>
    <t>X1168913</t>
  </si>
  <si>
    <t>X1168914</t>
  </si>
  <si>
    <t>X1168916</t>
  </si>
  <si>
    <t>X1168920</t>
  </si>
  <si>
    <t>X1168930</t>
  </si>
  <si>
    <t>X1168940</t>
  </si>
  <si>
    <t>X1168950</t>
  </si>
  <si>
    <t>X1168960</t>
  </si>
  <si>
    <t>X1168961</t>
  </si>
  <si>
    <t>X1168962</t>
  </si>
  <si>
    <t>X1168963</t>
  </si>
  <si>
    <t>X1168964</t>
  </si>
  <si>
    <t>X1168965</t>
  </si>
  <si>
    <t>X1168970</t>
  </si>
  <si>
    <t>X1168990</t>
  </si>
  <si>
    <t>X1169000</t>
  </si>
  <si>
    <t>X1169010</t>
  </si>
  <si>
    <t>X1169102</t>
  </si>
  <si>
    <t>X1169110</t>
  </si>
  <si>
    <t>X1169150</t>
  </si>
  <si>
    <t>X1169151</t>
  </si>
  <si>
    <t>X1169152</t>
  </si>
  <si>
    <t>X1169153</t>
  </si>
  <si>
    <t>X1169160</t>
  </si>
  <si>
    <t>X1169170</t>
  </si>
  <si>
    <t>X1169180</t>
  </si>
  <si>
    <t>X1169190</t>
  </si>
  <si>
    <t>X1169200</t>
  </si>
  <si>
    <t>X1169210</t>
  </si>
  <si>
    <t>X1169211</t>
  </si>
  <si>
    <t>X1169212</t>
  </si>
  <si>
    <t>X1169213</t>
  </si>
  <si>
    <t>X1169214</t>
  </si>
  <si>
    <t>X1169220</t>
  </si>
  <si>
    <t>X1169230</t>
  </si>
  <si>
    <t>X1169240</t>
  </si>
  <si>
    <t>X1169250</t>
  </si>
  <si>
    <t>X1169260</t>
  </si>
  <si>
    <t>X1169430</t>
  </si>
  <si>
    <t>X1169440</t>
  </si>
  <si>
    <t>X1170530</t>
  </si>
  <si>
    <t>X1170531</t>
  </si>
  <si>
    <t>X1170533</t>
  </si>
  <si>
    <t>X1170534</t>
  </si>
  <si>
    <t>X1171190</t>
  </si>
  <si>
    <t>X1171200</t>
  </si>
  <si>
    <t>X1171210</t>
  </si>
  <si>
    <t>X1171220</t>
  </si>
  <si>
    <t>X1171230</t>
  </si>
  <si>
    <t>X1171240</t>
  </si>
  <si>
    <t>X1171250</t>
  </si>
  <si>
    <t>X1171260</t>
  </si>
  <si>
    <t>X1171271</t>
  </si>
  <si>
    <t>X1171340</t>
  </si>
  <si>
    <t>X1171350</t>
  </si>
  <si>
    <t>X1171360</t>
  </si>
  <si>
    <t>X1171370</t>
  </si>
  <si>
    <t>X1171380</t>
  </si>
  <si>
    <t>X1171381</t>
  </si>
  <si>
    <t>X1171390</t>
  </si>
  <si>
    <t>X1171391</t>
  </si>
  <si>
    <t>X1171400</t>
  </si>
  <si>
    <t>X1171410</t>
  </si>
  <si>
    <t>X1171850</t>
  </si>
  <si>
    <t>X1172390</t>
  </si>
  <si>
    <t>X1172430</t>
  </si>
  <si>
    <t>X1172440</t>
  </si>
  <si>
    <t>X1172450</t>
  </si>
  <si>
    <t>X1172460</t>
  </si>
  <si>
    <t>X1172990</t>
  </si>
  <si>
    <t>X1173660</t>
  </si>
  <si>
    <t>X1173780</t>
  </si>
  <si>
    <t>X1173980</t>
  </si>
  <si>
    <t>X1174670</t>
  </si>
  <si>
    <t>X1174680</t>
  </si>
  <si>
    <t>X1175260</t>
  </si>
  <si>
    <t>X1175270</t>
  </si>
  <si>
    <t>X1175280</t>
  </si>
  <si>
    <t>X1176000</t>
  </si>
  <si>
    <t>X1177030</t>
  </si>
  <si>
    <t>X1177450</t>
  </si>
  <si>
    <t>X1178210</t>
  </si>
  <si>
    <t>X1178880</t>
  </si>
  <si>
    <t>X1179010</t>
  </si>
  <si>
    <t>X1179360</t>
  </si>
  <si>
    <t>X1179380</t>
  </si>
  <si>
    <t>X1181310</t>
  </si>
  <si>
    <t>X1181810</t>
  </si>
  <si>
    <t>X1183860</t>
  </si>
  <si>
    <t>X1183130</t>
  </si>
  <si>
    <t>X1183140</t>
  </si>
  <si>
    <t>Mercury</t>
  </si>
  <si>
    <t>X1183700</t>
  </si>
  <si>
    <t>ESP Upgrade</t>
  </si>
  <si>
    <t>X1183820</t>
  </si>
  <si>
    <t>X1184640</t>
  </si>
  <si>
    <t>X1184650</t>
  </si>
  <si>
    <t>X1184670</t>
  </si>
  <si>
    <t>catalyst</t>
  </si>
  <si>
    <t>dfa</t>
  </si>
  <si>
    <t>Ash Handling</t>
  </si>
  <si>
    <t>Low NOX Burners</t>
  </si>
  <si>
    <t>Precipitator</t>
  </si>
  <si>
    <t>Ash</t>
  </si>
  <si>
    <t>Fly Ash</t>
  </si>
  <si>
    <t>Mitchell Environmental Costs and Accumulated Depreciation for Selected Projects</t>
  </si>
  <si>
    <t>ECP</t>
  </si>
  <si>
    <t>Unit</t>
  </si>
  <si>
    <t>Ferc Activity Code</t>
  </si>
  <si>
    <t>50% of Mitchell</t>
  </si>
  <si>
    <t>AEP - Generation Resources</t>
  </si>
  <si>
    <t>Mitchell Generating Plant</t>
  </si>
  <si>
    <t>2001</t>
  </si>
  <si>
    <t>WSX112200</t>
  </si>
  <si>
    <t>ML 2</t>
  </si>
  <si>
    <t>WSX112201</t>
  </si>
  <si>
    <t>2002</t>
  </si>
  <si>
    <t>WSX102727</t>
  </si>
  <si>
    <t>ML 1</t>
  </si>
  <si>
    <t>WSX112828</t>
  </si>
  <si>
    <t>WSX113222</t>
  </si>
  <si>
    <t>WSMLPPB25</t>
  </si>
  <si>
    <t>WSX107070</t>
  </si>
  <si>
    <t>000003724</t>
  </si>
  <si>
    <t>ML 0</t>
  </si>
  <si>
    <t>000004511</t>
  </si>
  <si>
    <t>000003635</t>
  </si>
  <si>
    <t>000003609</t>
  </si>
  <si>
    <t>000003719</t>
  </si>
  <si>
    <t>000006025</t>
  </si>
  <si>
    <t>WSX114152</t>
  </si>
  <si>
    <t>000003664</t>
  </si>
  <si>
    <t>ML2SCO001</t>
  </si>
  <si>
    <t>1-FGD</t>
  </si>
  <si>
    <t>MLU2SAIRH</t>
  </si>
  <si>
    <t>ML2SPO004</t>
  </si>
  <si>
    <t>ML2SPO005</t>
  </si>
  <si>
    <t>ML2SCO006</t>
  </si>
  <si>
    <t>ML0MPN003</t>
  </si>
  <si>
    <t>KML05PLAB</t>
  </si>
  <si>
    <t>WSX115086</t>
  </si>
  <si>
    <t>WSX115137</t>
  </si>
  <si>
    <t>ML002BMOD</t>
  </si>
  <si>
    <t>ML1SCO006</t>
  </si>
  <si>
    <t>ML1SCO002</t>
  </si>
  <si>
    <t>MLU1SAIRH</t>
  </si>
  <si>
    <t>KML05NP15</t>
  </si>
  <si>
    <t>ML0EPN005</t>
  </si>
  <si>
    <t>ML1SPO005</t>
  </si>
  <si>
    <t>ML1SPO007</t>
  </si>
  <si>
    <t>KMLEOTHER</t>
  </si>
  <si>
    <t>KML06EP10</t>
  </si>
  <si>
    <t>KML06EP07</t>
  </si>
  <si>
    <t>MLTRAINBD</t>
  </si>
  <si>
    <t>MLWALLBDP</t>
  </si>
  <si>
    <t>000008262</t>
  </si>
  <si>
    <t>ML1SCO005</t>
  </si>
  <si>
    <t>WSX115816</t>
  </si>
  <si>
    <t>000008685</t>
  </si>
  <si>
    <t>ML2SCO004</t>
  </si>
  <si>
    <t>KML05NP16</t>
  </si>
  <si>
    <t>KML05NP05</t>
  </si>
  <si>
    <t>KML06FP03</t>
  </si>
  <si>
    <t>000014643</t>
  </si>
  <si>
    <t>KML07EP16</t>
  </si>
  <si>
    <t>KML07EP03</t>
  </si>
  <si>
    <t>KML07EP18</t>
  </si>
  <si>
    <t>KML07EP05</t>
  </si>
  <si>
    <t>KML07EP08</t>
  </si>
  <si>
    <t>ML001DCS0</t>
  </si>
  <si>
    <t>ML002DCS0</t>
  </si>
  <si>
    <t>ML001BALD</t>
  </si>
  <si>
    <t>ML002BALD</t>
  </si>
  <si>
    <t>ML001COAL</t>
  </si>
  <si>
    <t>ML002COAL</t>
  </si>
  <si>
    <t>ML001PURG</t>
  </si>
  <si>
    <t>ML002PURG</t>
  </si>
  <si>
    <t>ML001BMOD</t>
  </si>
  <si>
    <t>ML001SO3M</t>
  </si>
  <si>
    <t>ML002SO3M</t>
  </si>
  <si>
    <t>ML1SCO001</t>
  </si>
  <si>
    <t>ML2SCO003</t>
  </si>
  <si>
    <t>ML1SCRFGD</t>
  </si>
  <si>
    <t>ML2SCRFGD</t>
  </si>
  <si>
    <t>MLOSCRFGD</t>
  </si>
  <si>
    <t>ML08EVP01</t>
  </si>
  <si>
    <t>KML08SP10</t>
  </si>
  <si>
    <t>KML08EP03</t>
  </si>
  <si>
    <t>KML08EP10</t>
  </si>
  <si>
    <t>KML08EP07</t>
  </si>
  <si>
    <t>ML1EP8O01</t>
  </si>
  <si>
    <t>KML08MP13</t>
  </si>
  <si>
    <t>KML08EP18</t>
  </si>
  <si>
    <t>ML1VP9O02</t>
  </si>
  <si>
    <t>ML2VP9O02</t>
  </si>
  <si>
    <t>ML2VP9O01</t>
  </si>
  <si>
    <t>KML09EP18</t>
  </si>
  <si>
    <t>ML2SP0901</t>
  </si>
  <si>
    <t>ML2SP0902</t>
  </si>
  <si>
    <t>KML09SP10</t>
  </si>
  <si>
    <t>ML0VP0901</t>
  </si>
  <si>
    <t>ML0VP9N03</t>
  </si>
  <si>
    <t>KML09EP07</t>
  </si>
  <si>
    <t>ML2EP0910</t>
  </si>
  <si>
    <t>ML0VP0902</t>
  </si>
  <si>
    <t>ML2SEP911</t>
  </si>
  <si>
    <t>ML0VP9N01</t>
  </si>
  <si>
    <t>KML09EP03</t>
  </si>
  <si>
    <t>KML09SP06</t>
  </si>
  <si>
    <t>ML1SP9O07</t>
  </si>
  <si>
    <t>ML1EP9O14</t>
  </si>
  <si>
    <t>KML09SP16</t>
  </si>
  <si>
    <t>ML1VP9O01</t>
  </si>
  <si>
    <t>ML0VC9N01</t>
  </si>
  <si>
    <t>ML1SP0901</t>
  </si>
  <si>
    <t>MLTRONA01</t>
  </si>
  <si>
    <t>KML09EP06</t>
  </si>
  <si>
    <t>KML10SP10</t>
  </si>
  <si>
    <t>KML10MP11</t>
  </si>
  <si>
    <t>KML10EP07</t>
  </si>
  <si>
    <t>KML10EP18</t>
  </si>
  <si>
    <t>ML0VP1010</t>
  </si>
  <si>
    <t>ML2SP1005</t>
  </si>
  <si>
    <t>KML10SP06</t>
  </si>
  <si>
    <t>KML10SP07</t>
  </si>
  <si>
    <t>KML10EP03</t>
  </si>
  <si>
    <t>ML0VP1011</t>
  </si>
  <si>
    <t>ML0VP1001</t>
  </si>
  <si>
    <t>ML2VP1003</t>
  </si>
  <si>
    <t>ML2VP1002</t>
  </si>
  <si>
    <t>KML10EP28</t>
  </si>
  <si>
    <t>KML10EP33</t>
  </si>
  <si>
    <t>KML10EP21</t>
  </si>
  <si>
    <t>KML10EP36</t>
  </si>
  <si>
    <t>000014541</t>
  </si>
  <si>
    <t>MLPURGETR</t>
  </si>
  <si>
    <t>ML1SP1001</t>
  </si>
  <si>
    <t>ML1EP1015</t>
  </si>
  <si>
    <t>FGCEMS181</t>
  </si>
  <si>
    <t>ML11CSP01</t>
  </si>
  <si>
    <t>ML1VC1101</t>
  </si>
  <si>
    <t>ML2SP1101</t>
  </si>
  <si>
    <t>ML1SP1101</t>
  </si>
  <si>
    <t>ML2VP1101</t>
  </si>
  <si>
    <t>ML1VP1101</t>
  </si>
  <si>
    <t>KML11EP06</t>
  </si>
  <si>
    <t>KML11SP06</t>
  </si>
  <si>
    <t>ML11VPN01</t>
  </si>
  <si>
    <t>KML11EP02</t>
  </si>
  <si>
    <t>KML11EP05</t>
  </si>
  <si>
    <t>ML2E11P02</t>
  </si>
  <si>
    <t>KML11EP07</t>
  </si>
  <si>
    <t>KML11EP03</t>
  </si>
  <si>
    <t>ML1EP1104</t>
  </si>
  <si>
    <t>KML11EP10</t>
  </si>
  <si>
    <t>ML11VPN02</t>
  </si>
  <si>
    <t>KML11SP09</t>
  </si>
  <si>
    <t>KML11NP03</t>
  </si>
  <si>
    <t>KML11EP52</t>
  </si>
  <si>
    <t>KML11EP50</t>
  </si>
  <si>
    <t>KML11EP51</t>
  </si>
  <si>
    <t>KML11SP07</t>
  </si>
  <si>
    <t>ML2VC1201</t>
  </si>
  <si>
    <t>ML1VC1201</t>
  </si>
  <si>
    <t>ML0PMCEMS</t>
  </si>
  <si>
    <t>KML12EP55</t>
  </si>
  <si>
    <t>ML12VPN02</t>
  </si>
  <si>
    <t>ML0VP1201</t>
  </si>
  <si>
    <t>KML12SP06</t>
  </si>
  <si>
    <t>KML12EP03</t>
  </si>
  <si>
    <t>KML12EP06</t>
  </si>
  <si>
    <t>ML2MP1201</t>
  </si>
  <si>
    <t>ML1VP1203</t>
  </si>
  <si>
    <t>ML1SP1201</t>
  </si>
  <si>
    <t>ML1SP1202</t>
  </si>
  <si>
    <t>ML1MP1301</t>
  </si>
  <si>
    <t>KML12EP56</t>
  </si>
  <si>
    <t>KML12MP04</t>
  </si>
  <si>
    <t>KML12EP07</t>
  </si>
  <si>
    <t>KML12MP02</t>
  </si>
  <si>
    <t>KML12NP06</t>
  </si>
  <si>
    <t>KML12SP11</t>
  </si>
  <si>
    <t>KML12NP09</t>
  </si>
  <si>
    <t>KML12EP01</t>
  </si>
  <si>
    <t>ARCFLA181</t>
  </si>
  <si>
    <t>FHNERC181</t>
  </si>
  <si>
    <t>ML2VP1302</t>
  </si>
  <si>
    <t>ML1VC1305</t>
  </si>
  <si>
    <t>ML1SP1301</t>
  </si>
  <si>
    <t>ML1VP1303</t>
  </si>
  <si>
    <t>ML1SP1330</t>
  </si>
  <si>
    <t>FHGORP181</t>
  </si>
  <si>
    <t>ML2SP1301</t>
  </si>
  <si>
    <t>ML2SP1330</t>
  </si>
  <si>
    <t>ML2VC1205</t>
  </si>
  <si>
    <t>KML12SP08</t>
  </si>
  <si>
    <t>ML0VP1301</t>
  </si>
  <si>
    <t>KML13EP06</t>
  </si>
  <si>
    <t>KML13EP03</t>
  </si>
  <si>
    <t>KML13SP65</t>
  </si>
  <si>
    <t>KML13EP04</t>
  </si>
  <si>
    <t>KML13EP01</t>
  </si>
  <si>
    <t>ML1VP1310</t>
  </si>
  <si>
    <t>ML1VP1315</t>
  </si>
  <si>
    <t>ML1E13P02</t>
  </si>
  <si>
    <t>ML1SP1335</t>
  </si>
  <si>
    <t>ML1VP1375</t>
  </si>
  <si>
    <t>KMLAUXTF5</t>
  </si>
  <si>
    <t>ML2VP1301</t>
  </si>
  <si>
    <t>ML2VC1310</t>
  </si>
  <si>
    <t>ML2VP1303</t>
  </si>
  <si>
    <t>KML13EP55</t>
  </si>
  <si>
    <t>ML0VP1302</t>
  </si>
  <si>
    <t>ML0VP1303</t>
  </si>
  <si>
    <t>ML13VPN03</t>
  </si>
  <si>
    <t>ML13VPN04</t>
  </si>
  <si>
    <t>KML13MP66</t>
  </si>
  <si>
    <t>KML13MP65</t>
  </si>
  <si>
    <t>KML13NP06</t>
  </si>
  <si>
    <t>KML13EP11</t>
  </si>
  <si>
    <t>KML13EP51</t>
  </si>
  <si>
    <t>KML13EP65</t>
  </si>
  <si>
    <t>000021257</t>
  </si>
  <si>
    <t>SWMLPPB26</t>
  </si>
  <si>
    <t>ML1EPO009</t>
  </si>
  <si>
    <t>KML06EP05</t>
  </si>
  <si>
    <t>KML09MP18</t>
  </si>
  <si>
    <t>KML10NP06</t>
  </si>
  <si>
    <t>000016400</t>
  </si>
  <si>
    <t>KML10EP34</t>
  </si>
  <si>
    <t>KML11EP13</t>
  </si>
  <si>
    <t>000019681</t>
  </si>
  <si>
    <t>Kentucky Power - Gen</t>
  </si>
  <si>
    <t>ML1VC1401</t>
  </si>
  <si>
    <t>MLP14EP04</t>
  </si>
  <si>
    <t>MLPAUXTRN</t>
  </si>
  <si>
    <t>MLP14CO01</t>
  </si>
  <si>
    <t>MLP14EP03</t>
  </si>
  <si>
    <t>MLP14MP02</t>
  </si>
  <si>
    <t>ML0VP1401</t>
  </si>
  <si>
    <t>MLP14EP66</t>
  </si>
  <si>
    <t>MLP14EP05</t>
  </si>
  <si>
    <t>MLP14SP04</t>
  </si>
  <si>
    <t>ML1SP1430</t>
  </si>
  <si>
    <t>ML1S14P05</t>
  </si>
  <si>
    <t>ML1E14P02</t>
  </si>
  <si>
    <t>MLP14EP07</t>
  </si>
  <si>
    <t>ML1E14P26</t>
  </si>
  <si>
    <t>MLP14EP15</t>
  </si>
  <si>
    <t>N/A</t>
  </si>
  <si>
    <t>ARCFLA117</t>
  </si>
  <si>
    <t>ML1VP1450</t>
  </si>
  <si>
    <t>ML1S14P01</t>
  </si>
  <si>
    <t>MLO14EP04</t>
  </si>
  <si>
    <t>ML1VP1403</t>
  </si>
  <si>
    <t>ML2VP1450</t>
  </si>
  <si>
    <t>MLP14NP01</t>
  </si>
  <si>
    <t>ML2VP1501</t>
  </si>
  <si>
    <t>ML12E15P1</t>
  </si>
  <si>
    <t>ML1E14O02</t>
  </si>
  <si>
    <t>ML2PPBOUT</t>
  </si>
  <si>
    <t>MLP14EP01</t>
  </si>
  <si>
    <t>ML1SP1501</t>
  </si>
  <si>
    <t>ML0VP1501</t>
  </si>
  <si>
    <t>MLP15EP03</t>
  </si>
  <si>
    <t>MLP15EP05</t>
  </si>
  <si>
    <t>IT1171321</t>
  </si>
  <si>
    <t>ML2OUT215</t>
  </si>
  <si>
    <t>MLP15MP02</t>
  </si>
  <si>
    <t>MLP15EP06</t>
  </si>
  <si>
    <t>ML1SP1550</t>
  </si>
  <si>
    <t>ML1S15P01</t>
  </si>
  <si>
    <t>MLP15SP01</t>
  </si>
  <si>
    <t>MLP15NP06</t>
  </si>
  <si>
    <t>000023038</t>
  </si>
  <si>
    <t>000021259</t>
  </si>
  <si>
    <t>ML2VC1401</t>
  </si>
  <si>
    <t>ML1VP1504</t>
  </si>
  <si>
    <t>ML1VP1550</t>
  </si>
  <si>
    <t>ML016VP01</t>
  </si>
  <si>
    <t>ML216NP01</t>
  </si>
  <si>
    <t>ML116EP12</t>
  </si>
  <si>
    <t>ML216EP02</t>
  </si>
  <si>
    <t>ML216EP01</t>
  </si>
  <si>
    <t>ML016EP06</t>
  </si>
  <si>
    <t>ML116SP01</t>
  </si>
  <si>
    <t>ML116SP02</t>
  </si>
  <si>
    <t>ML116VP01</t>
  </si>
  <si>
    <t>ML216VP02</t>
  </si>
  <si>
    <t>ML116VP02</t>
  </si>
  <si>
    <t>ML0VP1603</t>
  </si>
  <si>
    <t>ML016VP05</t>
  </si>
  <si>
    <t>ML016VP07</t>
  </si>
  <si>
    <t>ML0VP1601</t>
  </si>
  <si>
    <t>ML016EP04</t>
  </si>
  <si>
    <t>ML016EP01</t>
  </si>
  <si>
    <t>MLP15EP07</t>
  </si>
  <si>
    <t>ML016EP07</t>
  </si>
  <si>
    <t>KMLFALFCI</t>
  </si>
  <si>
    <t>000019836</t>
  </si>
  <si>
    <t>KMLFALFHR</t>
  </si>
  <si>
    <t>ML016SP03</t>
  </si>
  <si>
    <t>ML116SP03</t>
  </si>
  <si>
    <t>ML216SP09</t>
  </si>
  <si>
    <t>ML216SP01</t>
  </si>
  <si>
    <t>ML216SP07</t>
  </si>
  <si>
    <t>ML016EP03</t>
  </si>
  <si>
    <t>Mountaineer Generating Plant</t>
  </si>
  <si>
    <t>000009803</t>
  </si>
  <si>
    <t>January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</si>
</sst>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color indexed="64"/>
      <name val="Arial"/>
      <family val="2"/>
    </font>
    <font>
      <sz val="11"/>
      <color indexed="64"/>
      <name val="Calibri"/>
      <family val="2"/>
      <scheme val="minor"/>
    </font>
    <font>
      <b/>
      <sz val="10"/>
      <color indexed="64"/>
      <name val="Arial"/>
      <family val="2"/>
    </font>
    <font>
      <sz val="9"/>
      <color indexed="64"/>
      <name val="Segoe UI"/>
      <family val="2"/>
    </font>
    <font>
      <b/>
      <u/>
      <sz val="12"/>
      <color indexed="64"/>
      <name val="Times New Roman"/>
      <family val="1"/>
    </font>
    <font>
      <b/>
      <u/>
      <sz val="10"/>
      <color indexed="64"/>
      <name val="Arial"/>
      <family val="2"/>
    </font>
    <font>
      <sz val="12"/>
      <color indexed="64"/>
      <name val="Times New Roman"/>
      <family val="1"/>
    </font>
    <font>
      <sz val="12"/>
      <color theme="1"/>
      <name val="Times New Roman"/>
      <family val="1"/>
    </font>
    <font>
      <sz val="11"/>
      <color indexed="64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9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4" fillId="0" borderId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43" fontId="4" fillId="0" borderId="0" applyFont="0" applyFill="0" applyBorder="0" applyAlignment="0" applyProtection="0"/>
    <xf numFmtId="0" fontId="10" fillId="0" borderId="0"/>
  </cellStyleXfs>
  <cellXfs count="89">
    <xf numFmtId="0" fontId="0" fillId="0" borderId="0" xfId="0"/>
    <xf numFmtId="0" fontId="4" fillId="0" borderId="0" xfId="0" applyFont="1"/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right" vertical="center" wrapText="1"/>
    </xf>
    <xf numFmtId="164" fontId="7" fillId="3" borderId="3" xfId="2" applyNumberFormat="1" applyFont="1" applyFill="1" applyBorder="1" applyAlignment="1">
      <alignment horizontal="right" vertical="center" wrapText="1"/>
    </xf>
    <xf numFmtId="0" fontId="11" fillId="0" borderId="0" xfId="3" applyFont="1" applyFill="1"/>
    <xf numFmtId="0" fontId="6" fillId="0" borderId="4" xfId="0" applyFont="1" applyFill="1" applyBorder="1" applyAlignment="1">
      <alignment horizontal="center" vertical="center" wrapText="1"/>
    </xf>
    <xf numFmtId="0" fontId="11" fillId="0" borderId="0" xfId="4" applyFont="1"/>
    <xf numFmtId="0" fontId="11" fillId="0" borderId="0" xfId="4" applyFont="1" applyFill="1"/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1" fillId="0" borderId="0" xfId="4" applyNumberFormat="1" applyFont="1" applyAlignment="1">
      <alignment horizontal="center"/>
    </xf>
    <xf numFmtId="49" fontId="11" fillId="0" borderId="0" xfId="4" applyNumberFormat="1" applyFont="1" applyAlignment="1">
      <alignment horizontal="center"/>
    </xf>
    <xf numFmtId="49" fontId="11" fillId="0" borderId="0" xfId="4" applyNumberFormat="1" applyFont="1"/>
    <xf numFmtId="0" fontId="11" fillId="0" borderId="0" xfId="4" applyNumberFormat="1" applyFont="1"/>
    <xf numFmtId="43" fontId="11" fillId="0" borderId="0" xfId="12" applyFont="1"/>
    <xf numFmtId="49" fontId="13" fillId="0" borderId="0" xfId="0" applyNumberFormat="1" applyFont="1"/>
    <xf numFmtId="43" fontId="13" fillId="0" borderId="0" xfId="13" applyFont="1"/>
    <xf numFmtId="0" fontId="14" fillId="0" borderId="0" xfId="14" applyFont="1" applyFill="1" applyAlignment="1">
      <alignment horizontal="left"/>
    </xf>
    <xf numFmtId="0" fontId="15" fillId="0" borderId="0" xfId="14" applyFont="1"/>
    <xf numFmtId="1" fontId="16" fillId="0" borderId="0" xfId="14" applyNumberFormat="1" applyFont="1" applyFill="1" applyBorder="1" applyAlignment="1">
      <alignment horizontal="left"/>
    </xf>
    <xf numFmtId="0" fontId="16" fillId="0" borderId="0" xfId="14" applyFont="1" applyFill="1" applyBorder="1" applyAlignment="1">
      <alignment horizontal="left"/>
    </xf>
    <xf numFmtId="0" fontId="10" fillId="0" borderId="0" xfId="14"/>
    <xf numFmtId="0" fontId="10" fillId="0" borderId="0" xfId="14" applyFill="1"/>
    <xf numFmtId="0" fontId="10" fillId="0" borderId="0" xfId="14" applyFill="1" applyBorder="1"/>
    <xf numFmtId="1" fontId="17" fillId="0" borderId="0" xfId="5" applyNumberFormat="1" applyFont="1" applyFill="1" applyBorder="1" applyAlignment="1">
      <alignment horizontal="left"/>
    </xf>
    <xf numFmtId="49" fontId="17" fillId="0" borderId="0" xfId="5" applyNumberFormat="1" applyFont="1" applyFill="1" applyBorder="1" applyAlignment="1">
      <alignment horizontal="left"/>
    </xf>
    <xf numFmtId="1" fontId="16" fillId="0" borderId="0" xfId="14" applyNumberFormat="1" applyFont="1" applyFill="1" applyAlignment="1">
      <alignment horizontal="left"/>
    </xf>
    <xf numFmtId="1" fontId="6" fillId="0" borderId="6" xfId="14" applyNumberFormat="1" applyFont="1" applyFill="1" applyBorder="1" applyAlignment="1">
      <alignment horizontal="left" vertical="center"/>
    </xf>
    <xf numFmtId="0" fontId="6" fillId="0" borderId="0" xfId="14" applyNumberFormat="1" applyFont="1" applyFill="1" applyBorder="1" applyAlignment="1">
      <alignment horizontal="left" vertical="center"/>
    </xf>
    <xf numFmtId="0" fontId="10" fillId="0" borderId="0" xfId="14" applyBorder="1"/>
    <xf numFmtId="1" fontId="16" fillId="0" borderId="0" xfId="4" applyNumberFormat="1" applyFont="1" applyFill="1" applyAlignment="1">
      <alignment horizontal="left"/>
    </xf>
    <xf numFmtId="1" fontId="6" fillId="0" borderId="7" xfId="14" applyNumberFormat="1" applyFont="1" applyFill="1" applyBorder="1" applyAlignment="1">
      <alignment horizontal="left" vertical="center"/>
    </xf>
    <xf numFmtId="0" fontId="6" fillId="0" borderId="7" xfId="14" applyNumberFormat="1" applyFont="1" applyFill="1" applyBorder="1" applyAlignment="1">
      <alignment horizontal="left" vertical="center"/>
    </xf>
    <xf numFmtId="0" fontId="6" fillId="0" borderId="8" xfId="14" applyNumberFormat="1" applyFont="1" applyFill="1" applyBorder="1" applyAlignment="1">
      <alignment horizontal="left" vertical="center"/>
    </xf>
    <xf numFmtId="1" fontId="16" fillId="0" borderId="0" xfId="15" applyNumberFormat="1" applyFont="1" applyFill="1" applyAlignment="1">
      <alignment horizontal="left"/>
    </xf>
    <xf numFmtId="0" fontId="16" fillId="0" borderId="0" xfId="14" applyFont="1" applyFill="1" applyAlignment="1">
      <alignment horizontal="left"/>
    </xf>
    <xf numFmtId="1" fontId="6" fillId="0" borderId="7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1" fontId="5" fillId="0" borderId="7" xfId="14" applyNumberFormat="1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left" vertical="center"/>
    </xf>
    <xf numFmtId="1" fontId="18" fillId="0" borderId="0" xfId="16" applyNumberFormat="1" applyFont="1"/>
    <xf numFmtId="0" fontId="13" fillId="0" borderId="0" xfId="16" applyNumberFormat="1" applyFont="1"/>
    <xf numFmtId="0" fontId="11" fillId="0" borderId="0" xfId="0" applyNumberFormat="1" applyFont="1"/>
    <xf numFmtId="0" fontId="11" fillId="0" borderId="0" xfId="0" applyNumberFormat="1" applyFont="1" applyFill="1"/>
    <xf numFmtId="0" fontId="0" fillId="0" borderId="7" xfId="0" applyBorder="1" applyAlignment="1">
      <alignment horizontal="center" vertical="center"/>
    </xf>
    <xf numFmtId="0" fontId="5" fillId="0" borderId="7" xfId="0" applyFont="1" applyBorder="1"/>
    <xf numFmtId="0" fontId="5" fillId="4" borderId="7" xfId="0" applyNumberFormat="1" applyFont="1" applyFill="1" applyBorder="1" applyAlignment="1">
      <alignment horizontal="center" vertical="center"/>
    </xf>
    <xf numFmtId="0" fontId="19" fillId="0" borderId="0" xfId="4" applyFont="1" applyAlignment="1">
      <alignment horizontal="center"/>
    </xf>
    <xf numFmtId="15" fontId="19" fillId="0" borderId="0" xfId="4" applyNumberFormat="1" applyFont="1" applyAlignment="1">
      <alignment horizontal="center"/>
    </xf>
    <xf numFmtId="43" fontId="11" fillId="0" borderId="0" xfId="17" applyFont="1" applyFill="1"/>
    <xf numFmtId="49" fontId="11" fillId="0" borderId="0" xfId="4" applyNumberFormat="1" applyFont="1" applyFill="1"/>
    <xf numFmtId="49" fontId="11" fillId="0" borderId="0" xfId="4" applyNumberFormat="1" applyFont="1" applyFill="1" applyAlignment="1">
      <alignment horizontal="center"/>
    </xf>
    <xf numFmtId="49" fontId="2" fillId="0" borderId="1" xfId="15" applyNumberFormat="1" applyFont="1" applyBorder="1" applyAlignment="1">
      <alignment horizontal="center"/>
    </xf>
    <xf numFmtId="0" fontId="2" fillId="0" borderId="1" xfId="15" applyFont="1" applyBorder="1" applyAlignment="1">
      <alignment horizontal="center"/>
    </xf>
    <xf numFmtId="43" fontId="11" fillId="0" borderId="0" xfId="4" applyNumberFormat="1" applyFont="1"/>
    <xf numFmtId="43" fontId="18" fillId="0" borderId="0" xfId="16" applyNumberFormat="1" applyFont="1"/>
    <xf numFmtId="0" fontId="11" fillId="0" borderId="0" xfId="16" applyFont="1"/>
    <xf numFmtId="0" fontId="11" fillId="0" borderId="0" xfId="4" applyNumberFormat="1" applyFont="1" applyFill="1"/>
    <xf numFmtId="43" fontId="11" fillId="0" borderId="0" xfId="12" applyFont="1" applyFill="1"/>
    <xf numFmtId="43" fontId="11" fillId="0" borderId="0" xfId="4" applyNumberFormat="1" applyFont="1" applyFill="1"/>
    <xf numFmtId="43" fontId="18" fillId="0" borderId="0" xfId="16" applyNumberFormat="1" applyFont="1" applyFill="1"/>
    <xf numFmtId="43" fontId="11" fillId="0" borderId="0" xfId="4" applyNumberFormat="1" applyFont="1" applyFill="1" applyBorder="1"/>
    <xf numFmtId="43" fontId="18" fillId="0" borderId="0" xfId="16" applyNumberFormat="1" applyFont="1" applyFill="1" applyBorder="1"/>
    <xf numFmtId="0" fontId="10" fillId="0" borderId="0" xfId="18"/>
    <xf numFmtId="49" fontId="11" fillId="0" borderId="0" xfId="4" applyNumberFormat="1" applyFont="1" applyFill="1" applyBorder="1"/>
    <xf numFmtId="43" fontId="11" fillId="0" borderId="0" xfId="12" applyFont="1" applyFill="1" applyBorder="1"/>
    <xf numFmtId="49" fontId="13" fillId="0" borderId="0" xfId="16" applyNumberFormat="1" applyFont="1"/>
    <xf numFmtId="43" fontId="13" fillId="0" borderId="0" xfId="12" applyFont="1"/>
    <xf numFmtId="49" fontId="13" fillId="0" borderId="0" xfId="16" applyNumberFormat="1" applyFont="1" applyFill="1"/>
    <xf numFmtId="49" fontId="11" fillId="5" borderId="0" xfId="4" applyNumberFormat="1" applyFont="1" applyFill="1"/>
  </cellXfs>
  <cellStyles count="19">
    <cellStyle name="Comma 10 4 4" xfId="17"/>
    <cellStyle name="Comma 2 2" xfId="12"/>
    <cellStyle name="Comma 2 5" xfId="13"/>
    <cellStyle name="Currency" xfId="1" builtinId="4"/>
    <cellStyle name="Currency 2" xfId="2"/>
    <cellStyle name="Normal" xfId="0" builtinId="0"/>
    <cellStyle name="Normal 10" xfId="16"/>
    <cellStyle name="Normal 14" xfId="3"/>
    <cellStyle name="Normal 16" xfId="18"/>
    <cellStyle name="Normal 2 2 2" xfId="6"/>
    <cellStyle name="Normal 2 2 6" xfId="5"/>
    <cellStyle name="Normal 2 3" xfId="15"/>
    <cellStyle name="Normal 2 4" xfId="4"/>
    <cellStyle name="Normal 3 2 2" xfId="7"/>
    <cellStyle name="Normal 3 3 2" xfId="8"/>
    <cellStyle name="Normal 3 4" xfId="11"/>
    <cellStyle name="Normal 4" xfId="9"/>
    <cellStyle name="Normal 4 4" xfId="10"/>
    <cellStyle name="Normal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14286\AppData\Local\Microsoft\Windows\Temporary%20Internet%20Files\Content.Outlook\FNVBLJG6\Mitchell%20Environmental%20NBV%20as%20of%2001-31-2017%20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Amy%20Elliott\ATR%20&amp;%20PPA\ATR%20Monthly%20Filings\ATR-filed%20in%20December%20for%20January%20bill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tchell Additions"/>
      <sheetName val="Mitchell Retirements"/>
      <sheetName val="January 2017 NBV"/>
      <sheetName val="Mitchell Retirements by Month"/>
      <sheetName val="WOs Added in Feb 2017"/>
    </sheetNames>
    <sheetDataSet>
      <sheetData sheetId="0"/>
      <sheetData sheetId="1"/>
      <sheetData sheetId="2">
        <row r="6">
          <cell r="D6" t="str">
            <v>2001</v>
          </cell>
          <cell r="E6" t="str">
            <v>01/2017</v>
          </cell>
          <cell r="F6">
            <v>483679.31</v>
          </cell>
          <cell r="G6">
            <v>229842.44</v>
          </cell>
          <cell r="H6">
            <v>253836.87</v>
          </cell>
          <cell r="I6">
            <v>0.47519593095681517</v>
          </cell>
        </row>
        <row r="7">
          <cell r="D7" t="str">
            <v>2002</v>
          </cell>
          <cell r="E7" t="str">
            <v>01/2017</v>
          </cell>
          <cell r="F7">
            <v>3205716.24</v>
          </cell>
          <cell r="G7">
            <v>1425588.68</v>
          </cell>
          <cell r="H7">
            <v>1780127.56</v>
          </cell>
          <cell r="I7">
            <v>0.44470208005684242</v>
          </cell>
        </row>
        <row r="8">
          <cell r="D8" t="str">
            <v>2003</v>
          </cell>
          <cell r="E8" t="str">
            <v>01/2017</v>
          </cell>
          <cell r="F8">
            <v>493294.27</v>
          </cell>
          <cell r="G8">
            <v>200728.19</v>
          </cell>
          <cell r="H8">
            <v>292566.08</v>
          </cell>
          <cell r="I8">
            <v>0.40691368663171373</v>
          </cell>
        </row>
        <row r="9">
          <cell r="D9" t="str">
            <v>2004</v>
          </cell>
          <cell r="E9" t="str">
            <v>01/2017</v>
          </cell>
          <cell r="F9">
            <v>383820.19</v>
          </cell>
          <cell r="G9">
            <v>142321.88</v>
          </cell>
          <cell r="H9">
            <v>241498.31</v>
          </cell>
          <cell r="I9">
            <v>0.37080352651589277</v>
          </cell>
        </row>
        <row r="10">
          <cell r="D10" t="str">
            <v>2005</v>
          </cell>
          <cell r="E10" t="str">
            <v>01/2017</v>
          </cell>
          <cell r="F10">
            <v>12993815.51</v>
          </cell>
          <cell r="G10">
            <v>4549298.18</v>
          </cell>
          <cell r="H10">
            <v>8444517.3300000001</v>
          </cell>
          <cell r="I10">
            <v>0.35011257290045977</v>
          </cell>
        </row>
        <row r="11">
          <cell r="D11" t="str">
            <v>2006</v>
          </cell>
          <cell r="E11" t="str">
            <v>01/2017</v>
          </cell>
          <cell r="F11">
            <v>6771914.3099999996</v>
          </cell>
          <cell r="G11">
            <v>2181375.5299999998</v>
          </cell>
          <cell r="H11">
            <v>4590538.78</v>
          </cell>
          <cell r="I11">
            <v>0.32212095873374985</v>
          </cell>
        </row>
        <row r="12">
          <cell r="D12" t="str">
            <v>2007</v>
          </cell>
          <cell r="E12" t="str">
            <v>01/2017</v>
          </cell>
          <cell r="F12">
            <v>477089952.33999997</v>
          </cell>
          <cell r="G12">
            <v>138563529.52000001</v>
          </cell>
          <cell r="H12">
            <v>338526422.81999999</v>
          </cell>
          <cell r="I12">
            <v>0.2904348097049258</v>
          </cell>
        </row>
        <row r="13">
          <cell r="D13" t="str">
            <v>2008</v>
          </cell>
          <cell r="E13" t="str">
            <v>01/2017</v>
          </cell>
          <cell r="F13">
            <v>2851849.65</v>
          </cell>
          <cell r="G13">
            <v>1785386.85</v>
          </cell>
          <cell r="H13">
            <v>1066462.8</v>
          </cell>
          <cell r="I13">
            <v>0.62604522296608456</v>
          </cell>
        </row>
        <row r="14">
          <cell r="D14" t="str">
            <v>2009</v>
          </cell>
          <cell r="E14" t="str">
            <v>01/2017</v>
          </cell>
          <cell r="F14">
            <v>13930749.119999999</v>
          </cell>
          <cell r="G14">
            <v>4250623.41</v>
          </cell>
          <cell r="H14">
            <v>9680125.7100000009</v>
          </cell>
          <cell r="I14">
            <v>0.30512525732715229</v>
          </cell>
        </row>
        <row r="15">
          <cell r="D15" t="str">
            <v>2010</v>
          </cell>
          <cell r="E15" t="str">
            <v>01/2017</v>
          </cell>
          <cell r="F15">
            <v>1485503.45</v>
          </cell>
          <cell r="G15">
            <v>293379.71000000002</v>
          </cell>
          <cell r="H15">
            <v>1192123.74</v>
          </cell>
          <cell r="I15">
            <v>0.19749513876928393</v>
          </cell>
        </row>
        <row r="16">
          <cell r="D16" t="str">
            <v>2011</v>
          </cell>
          <cell r="E16" t="str">
            <v>01/2017</v>
          </cell>
          <cell r="F16">
            <v>2492835.67</v>
          </cell>
          <cell r="G16">
            <v>420923.06</v>
          </cell>
          <cell r="H16">
            <v>2071912.61</v>
          </cell>
          <cell r="I16">
            <v>0.16885311176568651</v>
          </cell>
        </row>
        <row r="17">
          <cell r="D17" t="str">
            <v>2012</v>
          </cell>
          <cell r="E17" t="str">
            <v>01/2017</v>
          </cell>
          <cell r="F17">
            <v>3515869.93</v>
          </cell>
          <cell r="G17">
            <v>766936.66</v>
          </cell>
          <cell r="H17">
            <v>2748933.27</v>
          </cell>
          <cell r="I17">
            <v>0.21813567488829144</v>
          </cell>
        </row>
        <row r="18">
          <cell r="D18" t="str">
            <v>2013</v>
          </cell>
          <cell r="E18" t="str">
            <v>01/2017</v>
          </cell>
          <cell r="F18">
            <v>4384114.1900000004</v>
          </cell>
          <cell r="G18">
            <v>438873.21</v>
          </cell>
          <cell r="H18">
            <v>3945240.98</v>
          </cell>
          <cell r="I18">
            <v>0.10010533279471902</v>
          </cell>
        </row>
        <row r="19">
          <cell r="D19" t="str">
            <v>2014</v>
          </cell>
          <cell r="E19" t="str">
            <v>01/2017</v>
          </cell>
          <cell r="F19">
            <v>2676332.3199999998</v>
          </cell>
          <cell r="G19">
            <v>201670.34</v>
          </cell>
          <cell r="H19">
            <v>2474661.98</v>
          </cell>
          <cell r="I19">
            <v>7.5353250600807303E-2</v>
          </cell>
        </row>
        <row r="20">
          <cell r="D20" t="str">
            <v>2015</v>
          </cell>
          <cell r="E20" t="str">
            <v>01/2017</v>
          </cell>
          <cell r="F20">
            <v>3732984.49</v>
          </cell>
          <cell r="G20">
            <v>179584.92</v>
          </cell>
          <cell r="H20">
            <v>3553399.57</v>
          </cell>
          <cell r="I20">
            <v>4.8107598754046792E-2</v>
          </cell>
        </row>
        <row r="21">
          <cell r="D21" t="str">
            <v>2016</v>
          </cell>
          <cell r="E21" t="str">
            <v>01/2017</v>
          </cell>
          <cell r="F21">
            <v>2278443.9700000002</v>
          </cell>
          <cell r="G21">
            <v>70995.960000000006</v>
          </cell>
          <cell r="H21">
            <v>2207448.0099999998</v>
          </cell>
          <cell r="I21">
            <v>3.115984458463554E-2</v>
          </cell>
        </row>
        <row r="22">
          <cell r="D22" t="str">
            <v>2017</v>
          </cell>
          <cell r="E22" t="str">
            <v>01/2017</v>
          </cell>
          <cell r="F22">
            <v>1948.82</v>
          </cell>
          <cell r="G22">
            <v>2.14</v>
          </cell>
          <cell r="H22">
            <v>1946.68</v>
          </cell>
          <cell r="I22">
            <v>1.0981003889533154E-3</v>
          </cell>
        </row>
        <row r="23">
          <cell r="D23" t="str">
            <v>2006</v>
          </cell>
          <cell r="E23" t="str">
            <v>01/2017</v>
          </cell>
          <cell r="F23">
            <v>685.79</v>
          </cell>
          <cell r="G23">
            <v>0</v>
          </cell>
          <cell r="H23">
            <v>685.79</v>
          </cell>
          <cell r="I23">
            <v>0</v>
          </cell>
        </row>
        <row r="24">
          <cell r="D24" t="str">
            <v>2013</v>
          </cell>
          <cell r="E24" t="str">
            <v>01/2017</v>
          </cell>
          <cell r="F24">
            <v>2491.34</v>
          </cell>
          <cell r="G24">
            <v>272.23</v>
          </cell>
          <cell r="H24">
            <v>2219.11</v>
          </cell>
          <cell r="I24">
            <v>0.10927051305723025</v>
          </cell>
        </row>
        <row r="25">
          <cell r="D25" t="str">
            <v>2014</v>
          </cell>
          <cell r="E25" t="str">
            <v>01/2017</v>
          </cell>
          <cell r="F25">
            <v>95287399.180000007</v>
          </cell>
          <cell r="G25">
            <v>7343902.9199999999</v>
          </cell>
          <cell r="H25">
            <v>87943496.260000005</v>
          </cell>
          <cell r="I25">
            <v>7.7071081624624935E-2</v>
          </cell>
        </row>
        <row r="26">
          <cell r="D26" t="str">
            <v>2015</v>
          </cell>
          <cell r="E26" t="str">
            <v>01/2017</v>
          </cell>
          <cell r="F26">
            <v>5864447.0300000003</v>
          </cell>
          <cell r="G26">
            <v>283146.88</v>
          </cell>
          <cell r="H26">
            <v>5581300.1500000004</v>
          </cell>
          <cell r="I26">
            <v>4.8281940062130629E-2</v>
          </cell>
        </row>
        <row r="27">
          <cell r="D27" t="str">
            <v>2016</v>
          </cell>
          <cell r="E27" t="str">
            <v>01/2017</v>
          </cell>
          <cell r="F27">
            <v>31050.3</v>
          </cell>
          <cell r="G27">
            <v>552.33000000000004</v>
          </cell>
          <cell r="H27">
            <v>30497.97</v>
          </cell>
          <cell r="I27">
            <v>1.7788233930106957E-2</v>
          </cell>
        </row>
        <row r="28">
          <cell r="D28" t="str">
            <v>2002</v>
          </cell>
          <cell r="E28" t="str">
            <v>01/2017</v>
          </cell>
          <cell r="F28">
            <v>9442.56</v>
          </cell>
          <cell r="G28">
            <v>4033.59</v>
          </cell>
          <cell r="H28">
            <v>5408.97</v>
          </cell>
          <cell r="I28">
            <v>0.4271712332248882</v>
          </cell>
        </row>
        <row r="29">
          <cell r="D29" t="str">
            <v>2003</v>
          </cell>
          <cell r="E29" t="str">
            <v>01/2017</v>
          </cell>
          <cell r="F29">
            <v>12108.31</v>
          </cell>
          <cell r="G29">
            <v>5015.3599999999997</v>
          </cell>
          <cell r="H29">
            <v>7092.95</v>
          </cell>
          <cell r="I29">
            <v>0.41420809344987036</v>
          </cell>
        </row>
        <row r="30">
          <cell r="D30" t="str">
            <v>2004</v>
          </cell>
          <cell r="E30" t="str">
            <v>01/2017</v>
          </cell>
          <cell r="F30">
            <v>6586.81</v>
          </cell>
          <cell r="G30">
            <v>2527.4499999999998</v>
          </cell>
          <cell r="H30">
            <v>4059.36</v>
          </cell>
          <cell r="I30">
            <v>0.38371381594428861</v>
          </cell>
        </row>
        <row r="31">
          <cell r="D31" t="str">
            <v>2005</v>
          </cell>
          <cell r="E31" t="str">
            <v>01/2017</v>
          </cell>
          <cell r="F31">
            <v>45447.53</v>
          </cell>
          <cell r="G31">
            <v>12909.99</v>
          </cell>
          <cell r="H31">
            <v>32537.54</v>
          </cell>
          <cell r="I31">
            <v>0.28406362237947808</v>
          </cell>
        </row>
        <row r="32">
          <cell r="D32" t="str">
            <v>2006</v>
          </cell>
          <cell r="E32" t="str">
            <v>01/2017</v>
          </cell>
          <cell r="F32">
            <v>65052.53</v>
          </cell>
          <cell r="G32">
            <v>20994.19</v>
          </cell>
          <cell r="H32">
            <v>44058.34</v>
          </cell>
          <cell r="I32">
            <v>0.32272672561697446</v>
          </cell>
        </row>
        <row r="33">
          <cell r="D33" t="str">
            <v>2009</v>
          </cell>
          <cell r="E33" t="str">
            <v>01/2017</v>
          </cell>
          <cell r="F33">
            <v>27585.78</v>
          </cell>
          <cell r="G33">
            <v>4935.99</v>
          </cell>
          <cell r="H33">
            <v>22649.79</v>
          </cell>
          <cell r="I33">
            <v>0.17893240647899025</v>
          </cell>
        </row>
        <row r="34">
          <cell r="D34" t="str">
            <v>2010</v>
          </cell>
          <cell r="E34" t="str">
            <v>01/2017</v>
          </cell>
          <cell r="F34">
            <v>467748.8</v>
          </cell>
          <cell r="G34">
            <v>72621.45</v>
          </cell>
          <cell r="H34">
            <v>395127.35</v>
          </cell>
          <cell r="I34">
            <v>0.15525737318834382</v>
          </cell>
        </row>
        <row r="35">
          <cell r="D35" t="str">
            <v>2011</v>
          </cell>
          <cell r="E35" t="str">
            <v>01/2017</v>
          </cell>
          <cell r="F35">
            <v>794872.09</v>
          </cell>
          <cell r="G35">
            <v>110701.05</v>
          </cell>
          <cell r="H35">
            <v>684171.04</v>
          </cell>
          <cell r="I35">
            <v>0.13926901119398971</v>
          </cell>
        </row>
        <row r="36">
          <cell r="D36" t="str">
            <v>2012</v>
          </cell>
          <cell r="E36" t="str">
            <v>01/2017</v>
          </cell>
          <cell r="F36">
            <v>53551.16</v>
          </cell>
          <cell r="G36">
            <v>6652.46</v>
          </cell>
          <cell r="H36">
            <v>46898.7</v>
          </cell>
          <cell r="I36">
            <v>0.12422625392241736</v>
          </cell>
        </row>
        <row r="37">
          <cell r="D37" t="str">
            <v>2013</v>
          </cell>
          <cell r="E37" t="str">
            <v>01/2017</v>
          </cell>
          <cell r="F37">
            <v>270469.19</v>
          </cell>
          <cell r="G37">
            <v>24541.98</v>
          </cell>
          <cell r="H37">
            <v>245927.21</v>
          </cell>
          <cell r="I37">
            <v>9.0738542160754054E-2</v>
          </cell>
        </row>
        <row r="38">
          <cell r="D38" t="str">
            <v>2014</v>
          </cell>
          <cell r="E38" t="str">
            <v>01/2017</v>
          </cell>
          <cell r="F38">
            <v>492567.83</v>
          </cell>
          <cell r="G38">
            <v>30463.51</v>
          </cell>
          <cell r="H38">
            <v>462104.32000000001</v>
          </cell>
          <cell r="I38">
            <v>6.1846324799571251E-2</v>
          </cell>
        </row>
        <row r="39">
          <cell r="D39" t="str">
            <v>2015</v>
          </cell>
          <cell r="E39" t="str">
            <v>01/2017</v>
          </cell>
          <cell r="F39">
            <v>63199.41</v>
          </cell>
          <cell r="G39">
            <v>2913.84</v>
          </cell>
          <cell r="H39">
            <v>60285.57</v>
          </cell>
          <cell r="I39">
            <v>4.6105493706349476E-2</v>
          </cell>
        </row>
        <row r="40">
          <cell r="D40" t="str">
            <v>2016</v>
          </cell>
          <cell r="E40" t="str">
            <v>01/2017</v>
          </cell>
          <cell r="F40">
            <v>40239.96</v>
          </cell>
          <cell r="G40">
            <v>715.79</v>
          </cell>
          <cell r="H40">
            <v>39524.17</v>
          </cell>
          <cell r="I40">
            <v>1.778803955073514E-2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Rev"/>
      <sheetName val="Fuel Rev"/>
      <sheetName val="Fuel + SS Rev (Test)"/>
      <sheetName val="Rev Calcs"/>
      <sheetName val="Input"/>
      <sheetName val="ATR-Page 1"/>
      <sheetName val="ATR-Page 2"/>
      <sheetName val="ATR-Page 3"/>
      <sheetName val="PP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B3" sqref="B3:F3"/>
    </sheetView>
  </sheetViews>
  <sheetFormatPr defaultRowHeight="13.2" x14ac:dyDescent="0.25"/>
  <cols>
    <col min="1" max="1" width="22.6640625" customWidth="1"/>
    <col min="2" max="2" width="12.6640625" customWidth="1"/>
    <col min="3" max="3" width="68.44140625" customWidth="1"/>
    <col min="4" max="4" width="0" hidden="1" customWidth="1"/>
    <col min="5" max="5" width="20.109375" customWidth="1"/>
    <col min="6" max="6" width="20.33203125" customWidth="1"/>
  </cols>
  <sheetData>
    <row r="1" spans="1:6" ht="15.6" x14ac:dyDescent="0.25">
      <c r="F1" s="2" t="s">
        <v>0</v>
      </c>
    </row>
    <row r="2" spans="1:6" ht="31.2" customHeight="1" x14ac:dyDescent="0.25">
      <c r="B2" s="3"/>
      <c r="C2" s="3"/>
      <c r="D2" s="3"/>
      <c r="E2" s="4"/>
    </row>
    <row r="3" spans="1:6" ht="21.6" customHeight="1" x14ac:dyDescent="0.25">
      <c r="B3" s="5" t="s">
        <v>1</v>
      </c>
      <c r="C3" s="5"/>
      <c r="D3" s="5"/>
      <c r="E3" s="5"/>
      <c r="F3" s="5"/>
    </row>
    <row r="4" spans="1:6" ht="15.6" customHeight="1" x14ac:dyDescent="0.25">
      <c r="B4" s="5" t="s">
        <v>499</v>
      </c>
      <c r="C4" s="5"/>
      <c r="D4" s="5"/>
      <c r="E4" s="5"/>
      <c r="F4" s="5"/>
    </row>
    <row r="5" spans="1:6" ht="6" customHeight="1" x14ac:dyDescent="0.25">
      <c r="B5" s="6"/>
      <c r="C5" s="6"/>
      <c r="D5" s="6"/>
      <c r="E5" s="6"/>
      <c r="F5" s="7"/>
    </row>
    <row r="6" spans="1:6" ht="15.6" x14ac:dyDescent="0.25">
      <c r="B6" s="6"/>
      <c r="C6" s="6"/>
      <c r="D6" s="6"/>
      <c r="E6" s="6"/>
      <c r="F6" s="6"/>
    </row>
    <row r="7" spans="1:6" ht="15.6" x14ac:dyDescent="0.25">
      <c r="B7" s="6"/>
      <c r="C7" s="6"/>
      <c r="D7" s="6"/>
      <c r="E7" s="6"/>
      <c r="F7" s="6"/>
    </row>
    <row r="8" spans="1:6" ht="15.6" x14ac:dyDescent="0.25">
      <c r="B8" s="8"/>
      <c r="C8" s="8"/>
      <c r="D8" s="8"/>
      <c r="E8" s="9"/>
      <c r="F8" s="9"/>
    </row>
    <row r="9" spans="1:6" ht="29.4" customHeight="1" x14ac:dyDescent="0.25"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6" ht="12" customHeight="1" x14ac:dyDescent="0.25">
      <c r="B10" s="11"/>
      <c r="C10" s="11"/>
      <c r="D10" s="11"/>
      <c r="E10" s="12"/>
      <c r="F10" s="13"/>
    </row>
    <row r="11" spans="1:6" ht="12" customHeight="1" x14ac:dyDescent="0.25">
      <c r="A11" t="s">
        <v>7</v>
      </c>
      <c r="B11" s="14" t="s">
        <v>8</v>
      </c>
      <c r="C11" s="15" t="s">
        <v>7</v>
      </c>
      <c r="D11" s="16"/>
      <c r="E11" s="17">
        <f>SUMIF('ML Property'!O7:O1131,A11,'ML Property'!$L$7:$L$1131)</f>
        <v>328075216.91500038</v>
      </c>
      <c r="F11" s="18">
        <f>SUMIF('ML Property'!$O$2:$O$1131,$A11,'ML Property'!$M$2:$M$1131)</f>
        <v>94680475.110000029</v>
      </c>
    </row>
    <row r="12" spans="1:6" ht="12" customHeight="1" x14ac:dyDescent="0.25">
      <c r="B12" s="16"/>
      <c r="C12" s="16"/>
      <c r="D12" s="16"/>
      <c r="E12" s="12"/>
      <c r="F12" s="13"/>
    </row>
    <row r="13" spans="1:6" ht="12" customHeight="1" x14ac:dyDescent="0.25">
      <c r="A13" t="s">
        <v>9</v>
      </c>
      <c r="B13" s="14" t="s">
        <v>8</v>
      </c>
      <c r="C13" s="15" t="s">
        <v>10</v>
      </c>
      <c r="D13" s="15">
        <v>2004</v>
      </c>
      <c r="E13" s="17">
        <f>SUMIF('ML Property'!$O$2:$O$1834,A13,'ML Property'!$L$2:$L$1834)</f>
        <v>117321.58500000001</v>
      </c>
      <c r="F13" s="18">
        <f>SUMIF('ML Property'!$O$2:$O$1834,$A13,'ML Property'!$M$2:$M$1834)</f>
        <v>43503.26</v>
      </c>
    </row>
    <row r="14" spans="1:6" ht="12" customHeight="1" x14ac:dyDescent="0.25">
      <c r="A14" s="1" t="s">
        <v>11</v>
      </c>
      <c r="B14" s="14" t="s">
        <v>8</v>
      </c>
      <c r="C14" s="15" t="s">
        <v>12</v>
      </c>
      <c r="D14" s="15" t="s">
        <v>13</v>
      </c>
      <c r="E14" s="17">
        <f>SUMIF('ML Property'!O$2:O$1834,A14,'ML Property'!$L$2:$L$1834)</f>
        <v>2661103.38</v>
      </c>
      <c r="F14" s="18">
        <f>SUMIF('ML Property'!$O$2:$O$1834,$A14,'ML Property'!$M$2:$M$1834)</f>
        <v>1003050.3300000001</v>
      </c>
    </row>
    <row r="15" spans="1:6" ht="12" customHeight="1" x14ac:dyDescent="0.3">
      <c r="A15" s="19" t="s">
        <v>14</v>
      </c>
      <c r="B15" s="14" t="s">
        <v>8</v>
      </c>
      <c r="C15" s="15" t="s">
        <v>15</v>
      </c>
      <c r="D15" s="15" t="s">
        <v>16</v>
      </c>
      <c r="E15" s="17">
        <f>SUMIF('ML Property'!O$2:O$1834,A15,'ML Property'!$L$2:$L$1834)</f>
        <v>14195467.055</v>
      </c>
      <c r="F15" s="18">
        <f>SUMIF('ML Property'!$O$2:$O$1834,$A15,'ML Property'!$M$2:$M$1834)</f>
        <v>4466869.87</v>
      </c>
    </row>
    <row r="16" spans="1:6" ht="12" customHeight="1" x14ac:dyDescent="0.25">
      <c r="A16" t="s">
        <v>17</v>
      </c>
      <c r="B16" s="14" t="s">
        <v>8</v>
      </c>
      <c r="C16" s="15" t="s">
        <v>17</v>
      </c>
      <c r="D16" s="20" t="s">
        <v>18</v>
      </c>
      <c r="E16" s="17">
        <f>SUMIF('ML Property'!O$2:O$1834,A16,'ML Property'!$L$2:$L$1834)</f>
        <v>160188461.37500012</v>
      </c>
      <c r="F16" s="18">
        <f>SUMIF('ML Property'!$O$2:$O$1834,$A16,'ML Property'!$M$2:$M$1834)</f>
        <v>48802169.780000009</v>
      </c>
    </row>
    <row r="17" spans="1:9" ht="12" customHeight="1" x14ac:dyDescent="0.3">
      <c r="A17" s="21" t="s">
        <v>19</v>
      </c>
      <c r="B17" s="14" t="s">
        <v>8</v>
      </c>
      <c r="C17" s="15" t="s">
        <v>20</v>
      </c>
      <c r="D17" s="15" t="s">
        <v>21</v>
      </c>
      <c r="E17" s="17">
        <f>SUMIF('ML Property'!O$2:O$1834,A17,'ML Property'!$L$2:$L$1834)</f>
        <v>3512496.5700000017</v>
      </c>
      <c r="F17" s="18">
        <f>SUMIF('ML Property'!$O$2:$O$1834,$A17,'ML Property'!$M$2:$M$1834)</f>
        <v>4103506.5500000007</v>
      </c>
      <c r="I17" s="1" t="s">
        <v>22</v>
      </c>
    </row>
    <row r="18" spans="1:9" ht="12" customHeight="1" x14ac:dyDescent="0.25">
      <c r="A18" t="s">
        <v>23</v>
      </c>
      <c r="B18" s="14" t="s">
        <v>8</v>
      </c>
      <c r="C18" s="15" t="s">
        <v>24</v>
      </c>
      <c r="D18" s="15">
        <v>2007</v>
      </c>
      <c r="E18" s="17">
        <f>SUMIF('ML Property'!O$2:O$1834,A18,'ML Property'!$L$2:$L$1834)</f>
        <v>16280503.195</v>
      </c>
      <c r="F18" s="18">
        <f>SUMIF('ML Property'!$O$2:$O$1834,$A18,'ML Property'!$M$2:$M$1834)</f>
        <v>4733081.26</v>
      </c>
    </row>
    <row r="19" spans="1:9" ht="12" customHeight="1" x14ac:dyDescent="0.3">
      <c r="A19" s="22" t="s">
        <v>25</v>
      </c>
      <c r="B19" s="14" t="s">
        <v>8</v>
      </c>
      <c r="C19" s="15" t="s">
        <v>26</v>
      </c>
      <c r="D19" s="15">
        <v>2007</v>
      </c>
      <c r="E19" s="17">
        <f>SUMIF('ML Property'!O$2:O$1834,A19,'ML Property'!$L$2:$L$1834)</f>
        <v>10955823.785</v>
      </c>
      <c r="F19" s="18">
        <f>SUMIF('ML Property'!$O$2:$O$1834,$A19,'ML Property'!$M$2:$M$1834)</f>
        <v>3175167.42</v>
      </c>
    </row>
    <row r="20" spans="1:9" ht="12" customHeight="1" x14ac:dyDescent="0.25">
      <c r="A20" t="s">
        <v>27</v>
      </c>
      <c r="B20" s="14" t="s">
        <v>8</v>
      </c>
      <c r="C20" s="15" t="s">
        <v>28</v>
      </c>
      <c r="D20" s="23" t="s">
        <v>29</v>
      </c>
      <c r="E20" s="17">
        <f>SUMIF('ML Property'!O$2:O$1834,A20,'ML Property'!$L$2:$L$1834)</f>
        <v>1206916.8300000003</v>
      </c>
      <c r="F20" s="18">
        <f>SUMIF('ML Property'!$O$2:$O$1834,$A20,'ML Property'!$M$2:$M$1834)</f>
        <v>418270.27999999997</v>
      </c>
    </row>
    <row r="21" spans="1:9" ht="12" customHeight="1" x14ac:dyDescent="0.25">
      <c r="A21" t="s">
        <v>30</v>
      </c>
      <c r="B21" s="14" t="s">
        <v>8</v>
      </c>
      <c r="C21" s="15" t="s">
        <v>31</v>
      </c>
      <c r="D21" s="15" t="s">
        <v>32</v>
      </c>
      <c r="E21" s="17">
        <f>SUMIF('ML Property'!O$2:O$1834,A21,'ML Property'!$L$2:$L$1834)</f>
        <v>4324174.6700000018</v>
      </c>
      <c r="F21" s="18">
        <f>SUMIF('ML Property'!$O$2:$O$1834,$A21,'ML Property'!$M$2:$M$1834)</f>
        <v>1497161.4500000002</v>
      </c>
    </row>
    <row r="22" spans="1:9" ht="12" customHeight="1" x14ac:dyDescent="0.25">
      <c r="A22" t="s">
        <v>33</v>
      </c>
      <c r="B22" s="14" t="s">
        <v>8</v>
      </c>
      <c r="C22" s="15" t="s">
        <v>34</v>
      </c>
      <c r="D22" s="15" t="s">
        <v>35</v>
      </c>
      <c r="E22" s="17">
        <f>SUMIF('ML Property'!O$2:O$1834,A22,'ML Property'!$L$2:$L$1834)</f>
        <v>15660783.944999998</v>
      </c>
      <c r="F22" s="18">
        <f>SUMIF('ML Property'!$O$2:$O$1834,$A22,'ML Property'!$M$2:$M$1834)</f>
        <v>4544691.05</v>
      </c>
    </row>
    <row r="23" spans="1:9" ht="12" customHeight="1" x14ac:dyDescent="0.25">
      <c r="A23" t="s">
        <v>36</v>
      </c>
      <c r="B23" s="14" t="s">
        <v>8</v>
      </c>
      <c r="C23" s="15" t="s">
        <v>37</v>
      </c>
      <c r="D23" s="20" t="s">
        <v>38</v>
      </c>
      <c r="E23" s="17">
        <f>SUMIF('ML Property'!O$2:O$1834,A23,'ML Property'!$L$2:$L$1834)</f>
        <v>12388113.595000006</v>
      </c>
      <c r="F23" s="18">
        <f>SUMIF('ML Property'!$O$2:$O$1834,$A23,'ML Property'!$M$2:$M$1834)</f>
        <v>3313758.2899999991</v>
      </c>
    </row>
    <row r="24" spans="1:9" ht="12" customHeight="1" x14ac:dyDescent="0.25">
      <c r="A24" t="s">
        <v>39</v>
      </c>
      <c r="B24" s="14" t="s">
        <v>8</v>
      </c>
      <c r="C24" s="15" t="s">
        <v>40</v>
      </c>
      <c r="D24" s="24" t="s">
        <v>41</v>
      </c>
      <c r="E24" s="17">
        <f>SUMIF('ML Property'!O$2:O$1834,A24,'ML Property'!$L$2:$L$1834)</f>
        <v>21043403.964999989</v>
      </c>
      <c r="F24" s="18">
        <f>SUMIF('ML Property'!$O$2:$O$1834,$A24,'ML Property'!$M$2:$M$1834)</f>
        <v>6291607.2499999991</v>
      </c>
    </row>
    <row r="25" spans="1:9" ht="12" customHeight="1" x14ac:dyDescent="0.25">
      <c r="A25" t="s">
        <v>42</v>
      </c>
      <c r="B25" s="14" t="s">
        <v>8</v>
      </c>
      <c r="C25" s="15" t="s">
        <v>43</v>
      </c>
      <c r="D25" s="20" t="s">
        <v>44</v>
      </c>
      <c r="E25" s="17">
        <f>SUMIF('ML Property'!O$2:O$1834,A25,'ML Property'!$L$2:$L$1834)</f>
        <v>3281468.145</v>
      </c>
      <c r="F25" s="18">
        <f>SUMIF('ML Property'!$O$2:$O$1834,$A25,'ML Property'!$M$2:$M$1834)</f>
        <v>486967.14</v>
      </c>
    </row>
    <row r="26" spans="1:9" ht="12" customHeight="1" x14ac:dyDescent="0.25">
      <c r="A26" t="s">
        <v>45</v>
      </c>
      <c r="B26" s="14" t="s">
        <v>8</v>
      </c>
      <c r="C26" s="15" t="s">
        <v>46</v>
      </c>
      <c r="D26" s="20">
        <v>2014</v>
      </c>
      <c r="E26" s="17">
        <f>SUMIF('ML Property'!O$2:O$1834,A26,'ML Property'!$L$2:$L$1834)</f>
        <v>64570490.120000005</v>
      </c>
      <c r="F26" s="18">
        <f>SUMIF('ML Property'!$O$2:$O$1834,$A26,'ML Property'!$M$2:$M$1834)</f>
        <v>4992230.0999999987</v>
      </c>
    </row>
    <row r="27" spans="1:9" ht="12" customHeight="1" x14ac:dyDescent="0.25">
      <c r="A27" t="s">
        <v>47</v>
      </c>
      <c r="B27" s="14" t="s">
        <v>8</v>
      </c>
      <c r="C27" s="15" t="s">
        <v>48</v>
      </c>
      <c r="D27" s="20" t="s">
        <v>49</v>
      </c>
      <c r="E27" s="17">
        <f>SUMIF('ML Property'!O$2:O$1834,A27,'ML Property'!$L$2:$L$1834)</f>
        <v>36907468.530000001</v>
      </c>
      <c r="F27" s="18">
        <f>SUMIF('ML Property'!$O$2:$O$1834,$A27,'ML Property'!$M$2:$M$1834)</f>
        <v>2675666.13</v>
      </c>
    </row>
    <row r="28" spans="1:9" ht="12" customHeight="1" x14ac:dyDescent="0.25">
      <c r="A28" s="1" t="s">
        <v>50</v>
      </c>
      <c r="B28" s="14" t="s">
        <v>8</v>
      </c>
      <c r="C28" s="15" t="s">
        <v>51</v>
      </c>
      <c r="D28" s="20">
        <v>2015</v>
      </c>
      <c r="E28" s="17">
        <f>SUMIF('ML Property'!O$2:O$1834,A28,'ML Property'!$L$2:$L$1834)</f>
        <v>2355690.61</v>
      </c>
      <c r="F28" s="18">
        <f>SUMIF('ML Property'!$O$2:$O$1834,$A28,'ML Property'!$M$2:$M$1834)</f>
        <v>123089.48000000001</v>
      </c>
    </row>
    <row r="29" spans="1:9" ht="16.2" customHeight="1" x14ac:dyDescent="0.25">
      <c r="B29" s="14" t="s">
        <v>8</v>
      </c>
      <c r="C29" s="25" t="s">
        <v>52</v>
      </c>
      <c r="D29" s="20"/>
      <c r="E29" s="26">
        <f>SUM(E13:E28)</f>
        <v>369649687.35500014</v>
      </c>
      <c r="F29" s="26">
        <f>SUM(F13:F28)</f>
        <v>90670789.639999986</v>
      </c>
    </row>
    <row r="30" spans="1:9" x14ac:dyDescent="0.25">
      <c r="A30" s="1"/>
    </row>
    <row r="36" spans="2:6" ht="49.95" customHeight="1" x14ac:dyDescent="0.25">
      <c r="B36" s="27" t="s">
        <v>0</v>
      </c>
      <c r="C36" s="27"/>
      <c r="D36" s="27"/>
      <c r="E36" s="27"/>
      <c r="F36" s="27"/>
    </row>
    <row r="37" spans="2:6" x14ac:dyDescent="0.25">
      <c r="B37" s="28"/>
      <c r="C37" s="28"/>
      <c r="D37" s="28"/>
      <c r="E37" s="28"/>
      <c r="F37" s="28"/>
    </row>
    <row r="38" spans="2:6" x14ac:dyDescent="0.25">
      <c r="B38" s="28"/>
      <c r="C38" s="28"/>
      <c r="D38" s="28"/>
      <c r="E38" s="28"/>
      <c r="F38" s="28"/>
    </row>
    <row r="39" spans="2:6" x14ac:dyDescent="0.25">
      <c r="B39" s="28"/>
      <c r="C39" s="28"/>
      <c r="D39" s="28"/>
      <c r="E39" s="28"/>
      <c r="F39" s="28"/>
    </row>
    <row r="40" spans="2:6" x14ac:dyDescent="0.25">
      <c r="B40" s="28"/>
      <c r="C40" s="28"/>
      <c r="D40" s="28"/>
      <c r="E40" s="28"/>
      <c r="F40" s="28"/>
    </row>
  </sheetData>
  <mergeCells count="4">
    <mergeCell ref="B3:F3"/>
    <mergeCell ref="B4:F4"/>
    <mergeCell ref="B10:D10"/>
    <mergeCell ref="B36:F36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7"/>
  <sheetViews>
    <sheetView topLeftCell="A977" zoomScale="110" zoomScaleNormal="110" workbookViewId="0">
      <selection activeCell="N39" sqref="N39"/>
    </sheetView>
  </sheetViews>
  <sheetFormatPr defaultRowHeight="15.6" x14ac:dyDescent="0.3"/>
  <cols>
    <col min="1" max="1" width="13.88671875" style="54" customWidth="1"/>
    <col min="2" max="2" width="8.88671875" style="54"/>
    <col min="3" max="8" width="8.88671875" style="40"/>
    <col min="9" max="9" width="11.6640625" style="40" customWidth="1"/>
    <col min="10" max="16384" width="8.88671875" style="40"/>
  </cols>
  <sheetData>
    <row r="1" spans="1:2" s="37" customFormat="1" x14ac:dyDescent="0.3">
      <c r="A1" s="36" t="s">
        <v>53</v>
      </c>
      <c r="B1" s="36" t="s">
        <v>54</v>
      </c>
    </row>
    <row r="2" spans="1:2" x14ac:dyDescent="0.3">
      <c r="A2" s="38">
        <v>7000150</v>
      </c>
      <c r="B2" s="39" t="s">
        <v>17</v>
      </c>
    </row>
    <row r="3" spans="1:2" x14ac:dyDescent="0.3">
      <c r="A3" s="38">
        <v>7000160</v>
      </c>
      <c r="B3" s="39" t="s">
        <v>17</v>
      </c>
    </row>
    <row r="4" spans="1:2" x14ac:dyDescent="0.3">
      <c r="A4" s="38">
        <v>7000350</v>
      </c>
      <c r="B4" s="39" t="s">
        <v>36</v>
      </c>
    </row>
    <row r="5" spans="1:2" x14ac:dyDescent="0.3">
      <c r="A5" s="38">
        <v>7500005</v>
      </c>
      <c r="B5" s="39" t="s">
        <v>27</v>
      </c>
    </row>
    <row r="6" spans="1:2" x14ac:dyDescent="0.3">
      <c r="A6" s="38">
        <v>7500006</v>
      </c>
      <c r="B6" s="39" t="s">
        <v>27</v>
      </c>
    </row>
    <row r="7" spans="1:2" x14ac:dyDescent="0.3">
      <c r="A7" s="38">
        <v>7501344</v>
      </c>
      <c r="B7" s="39" t="s">
        <v>36</v>
      </c>
    </row>
    <row r="8" spans="1:2" x14ac:dyDescent="0.3">
      <c r="A8" s="38">
        <v>7501760</v>
      </c>
      <c r="B8" s="39" t="s">
        <v>11</v>
      </c>
    </row>
    <row r="9" spans="1:2" x14ac:dyDescent="0.3">
      <c r="A9" s="38">
        <v>7502476</v>
      </c>
      <c r="B9" s="39" t="s">
        <v>17</v>
      </c>
    </row>
    <row r="10" spans="1:2" x14ac:dyDescent="0.3">
      <c r="A10" s="38">
        <v>40107326</v>
      </c>
      <c r="B10" s="39" t="s">
        <v>39</v>
      </c>
    </row>
    <row r="11" spans="1:2" x14ac:dyDescent="0.3">
      <c r="A11" s="38">
        <v>40109944</v>
      </c>
      <c r="B11" s="39" t="s">
        <v>11</v>
      </c>
    </row>
    <row r="12" spans="1:2" x14ac:dyDescent="0.3">
      <c r="A12" s="38">
        <v>40122054</v>
      </c>
      <c r="B12" s="39" t="s">
        <v>11</v>
      </c>
    </row>
    <row r="13" spans="1:2" x14ac:dyDescent="0.3">
      <c r="A13" s="38">
        <v>40132271</v>
      </c>
      <c r="B13" s="39" t="s">
        <v>39</v>
      </c>
    </row>
    <row r="14" spans="1:2" x14ac:dyDescent="0.3">
      <c r="A14" s="38">
        <v>40132276</v>
      </c>
      <c r="B14" s="39" t="s">
        <v>39</v>
      </c>
    </row>
    <row r="15" spans="1:2" x14ac:dyDescent="0.3">
      <c r="A15" s="38">
        <v>40132300</v>
      </c>
      <c r="B15" s="39" t="s">
        <v>39</v>
      </c>
    </row>
    <row r="16" spans="1:2" x14ac:dyDescent="0.3">
      <c r="A16" s="38">
        <v>40157563</v>
      </c>
      <c r="B16" s="39" t="s">
        <v>39</v>
      </c>
    </row>
    <row r="17" spans="1:2" x14ac:dyDescent="0.3">
      <c r="A17" s="38">
        <v>40162018</v>
      </c>
      <c r="B17" s="39" t="s">
        <v>11</v>
      </c>
    </row>
    <row r="18" spans="1:2" x14ac:dyDescent="0.3">
      <c r="A18" s="38">
        <v>40200841</v>
      </c>
      <c r="B18" s="39" t="s">
        <v>23</v>
      </c>
    </row>
    <row r="19" spans="1:2" x14ac:dyDescent="0.3">
      <c r="A19" s="38">
        <v>40212814</v>
      </c>
      <c r="B19" s="39" t="s">
        <v>30</v>
      </c>
    </row>
    <row r="20" spans="1:2" x14ac:dyDescent="0.3">
      <c r="A20" s="38">
        <v>40277069</v>
      </c>
      <c r="B20" s="39" t="s">
        <v>27</v>
      </c>
    </row>
    <row r="21" spans="1:2" x14ac:dyDescent="0.3">
      <c r="A21" s="38">
        <v>40277069</v>
      </c>
      <c r="B21" s="39" t="s">
        <v>27</v>
      </c>
    </row>
    <row r="22" spans="1:2" x14ac:dyDescent="0.3">
      <c r="A22" s="38">
        <v>40282569</v>
      </c>
      <c r="B22" s="39" t="s">
        <v>11</v>
      </c>
    </row>
    <row r="23" spans="1:2" x14ac:dyDescent="0.3">
      <c r="A23" s="38">
        <v>40285166</v>
      </c>
      <c r="B23" s="39" t="s">
        <v>39</v>
      </c>
    </row>
    <row r="24" spans="1:2" x14ac:dyDescent="0.3">
      <c r="A24" s="38">
        <v>40285626</v>
      </c>
      <c r="B24" s="39" t="s">
        <v>39</v>
      </c>
    </row>
    <row r="25" spans="1:2" x14ac:dyDescent="0.3">
      <c r="A25" s="38">
        <v>40285762</v>
      </c>
      <c r="B25" s="39" t="s">
        <v>39</v>
      </c>
    </row>
    <row r="26" spans="1:2" x14ac:dyDescent="0.3">
      <c r="A26" s="38">
        <v>40293199</v>
      </c>
      <c r="B26" s="39" t="s">
        <v>11</v>
      </c>
    </row>
    <row r="27" spans="1:2" x14ac:dyDescent="0.3">
      <c r="A27" s="38">
        <v>40293205</v>
      </c>
      <c r="B27" s="39" t="s">
        <v>11</v>
      </c>
    </row>
    <row r="28" spans="1:2" x14ac:dyDescent="0.3">
      <c r="A28" s="38">
        <v>40301938</v>
      </c>
      <c r="B28" s="39" t="s">
        <v>11</v>
      </c>
    </row>
    <row r="29" spans="1:2" x14ac:dyDescent="0.3">
      <c r="A29" s="38">
        <v>40314438</v>
      </c>
      <c r="B29" s="39" t="s">
        <v>30</v>
      </c>
    </row>
    <row r="30" spans="1:2" x14ac:dyDescent="0.3">
      <c r="A30" s="38">
        <v>40370400</v>
      </c>
      <c r="B30" s="39" t="s">
        <v>11</v>
      </c>
    </row>
    <row r="31" spans="1:2" x14ac:dyDescent="0.3">
      <c r="A31" s="38">
        <v>40371499</v>
      </c>
      <c r="B31" s="39" t="s">
        <v>30</v>
      </c>
    </row>
    <row r="32" spans="1:2" x14ac:dyDescent="0.3">
      <c r="A32" s="38">
        <v>40371499</v>
      </c>
      <c r="B32" s="39" t="s">
        <v>30</v>
      </c>
    </row>
    <row r="33" spans="1:2" x14ac:dyDescent="0.3">
      <c r="A33" s="38">
        <v>40379782</v>
      </c>
      <c r="B33" s="39" t="s">
        <v>27</v>
      </c>
    </row>
    <row r="34" spans="1:2" x14ac:dyDescent="0.3">
      <c r="A34" s="38">
        <v>40384055</v>
      </c>
      <c r="B34" s="39" t="s">
        <v>9</v>
      </c>
    </row>
    <row r="35" spans="1:2" x14ac:dyDescent="0.3">
      <c r="A35" s="38">
        <v>40387903</v>
      </c>
      <c r="B35" s="39" t="s">
        <v>11</v>
      </c>
    </row>
    <row r="36" spans="1:2" x14ac:dyDescent="0.3">
      <c r="A36" s="38">
        <v>40390921</v>
      </c>
      <c r="B36" s="39" t="s">
        <v>23</v>
      </c>
    </row>
    <row r="37" spans="1:2" x14ac:dyDescent="0.3">
      <c r="A37" s="38">
        <v>40392874</v>
      </c>
      <c r="B37" s="39" t="s">
        <v>27</v>
      </c>
    </row>
    <row r="38" spans="1:2" x14ac:dyDescent="0.3">
      <c r="A38" s="38">
        <v>40392874</v>
      </c>
      <c r="B38" s="39" t="s">
        <v>27</v>
      </c>
    </row>
    <row r="39" spans="1:2" x14ac:dyDescent="0.3">
      <c r="A39" s="38">
        <v>40411069</v>
      </c>
      <c r="B39" s="39" t="s">
        <v>30</v>
      </c>
    </row>
    <row r="40" spans="1:2" x14ac:dyDescent="0.3">
      <c r="A40" s="38">
        <v>40413846</v>
      </c>
      <c r="B40" s="39" t="s">
        <v>23</v>
      </c>
    </row>
    <row r="41" spans="1:2" x14ac:dyDescent="0.3">
      <c r="A41" s="38">
        <v>40444431</v>
      </c>
      <c r="B41" s="39" t="s">
        <v>39</v>
      </c>
    </row>
    <row r="42" spans="1:2" x14ac:dyDescent="0.3">
      <c r="A42" s="38">
        <v>40444476</v>
      </c>
      <c r="B42" s="39" t="s">
        <v>39</v>
      </c>
    </row>
    <row r="43" spans="1:2" x14ac:dyDescent="0.3">
      <c r="A43" s="38">
        <v>40465411</v>
      </c>
      <c r="B43" s="39" t="s">
        <v>7</v>
      </c>
    </row>
    <row r="44" spans="1:2" x14ac:dyDescent="0.3">
      <c r="A44" s="38">
        <v>40469398</v>
      </c>
      <c r="B44" s="39" t="s">
        <v>17</v>
      </c>
    </row>
    <row r="45" spans="1:2" x14ac:dyDescent="0.3">
      <c r="A45" s="38">
        <v>40504321</v>
      </c>
      <c r="B45" s="39" t="s">
        <v>36</v>
      </c>
    </row>
    <row r="46" spans="1:2" x14ac:dyDescent="0.3">
      <c r="A46" s="38">
        <v>40504341</v>
      </c>
      <c r="B46" s="39" t="s">
        <v>30</v>
      </c>
    </row>
    <row r="47" spans="1:2" x14ac:dyDescent="0.3">
      <c r="A47" s="38">
        <v>40504342</v>
      </c>
      <c r="B47" s="39" t="s">
        <v>30</v>
      </c>
    </row>
    <row r="48" spans="1:2" x14ac:dyDescent="0.3">
      <c r="A48" s="38">
        <v>40504394</v>
      </c>
      <c r="B48" s="39" t="s">
        <v>39</v>
      </c>
    </row>
    <row r="49" spans="1:2" x14ac:dyDescent="0.3">
      <c r="A49" s="38">
        <v>40504423</v>
      </c>
      <c r="B49" s="39" t="s">
        <v>11</v>
      </c>
    </row>
    <row r="50" spans="1:2" x14ac:dyDescent="0.3">
      <c r="A50" s="38">
        <v>40504438</v>
      </c>
      <c r="B50" s="39" t="s">
        <v>11</v>
      </c>
    </row>
    <row r="51" spans="1:2" x14ac:dyDescent="0.3">
      <c r="A51" s="38">
        <v>40504442</v>
      </c>
      <c r="B51" s="39" t="s">
        <v>36</v>
      </c>
    </row>
    <row r="52" spans="1:2" x14ac:dyDescent="0.3">
      <c r="A52" s="38">
        <v>40504450</v>
      </c>
      <c r="B52" s="39" t="s">
        <v>17</v>
      </c>
    </row>
    <row r="53" spans="1:2" x14ac:dyDescent="0.3">
      <c r="A53" s="38">
        <v>40507320</v>
      </c>
      <c r="B53" s="39" t="s">
        <v>11</v>
      </c>
    </row>
    <row r="54" spans="1:2" x14ac:dyDescent="0.3">
      <c r="A54" s="38">
        <v>40523307</v>
      </c>
      <c r="B54" s="39" t="s">
        <v>23</v>
      </c>
    </row>
    <row r="55" spans="1:2" x14ac:dyDescent="0.3">
      <c r="A55" s="38">
        <v>40544894</v>
      </c>
      <c r="B55" s="39" t="s">
        <v>23</v>
      </c>
    </row>
    <row r="56" spans="1:2" x14ac:dyDescent="0.3">
      <c r="A56" s="38">
        <v>40572382</v>
      </c>
      <c r="B56" s="39" t="s">
        <v>36</v>
      </c>
    </row>
    <row r="57" spans="1:2" x14ac:dyDescent="0.3">
      <c r="A57" s="38">
        <v>40616462</v>
      </c>
      <c r="B57" s="39" t="s">
        <v>30</v>
      </c>
    </row>
    <row r="58" spans="1:2" x14ac:dyDescent="0.3">
      <c r="A58" s="38">
        <v>40616462</v>
      </c>
      <c r="B58" s="39" t="s">
        <v>30</v>
      </c>
    </row>
    <row r="59" spans="1:2" x14ac:dyDescent="0.3">
      <c r="A59" s="38">
        <v>40621125</v>
      </c>
      <c r="B59" s="39" t="s">
        <v>23</v>
      </c>
    </row>
    <row r="60" spans="1:2" x14ac:dyDescent="0.3">
      <c r="A60" s="38">
        <v>40647491</v>
      </c>
      <c r="B60" s="39" t="s">
        <v>36</v>
      </c>
    </row>
    <row r="61" spans="1:2" x14ac:dyDescent="0.3">
      <c r="A61" s="38">
        <v>40668804</v>
      </c>
      <c r="B61" s="39" t="s">
        <v>30</v>
      </c>
    </row>
    <row r="62" spans="1:2" x14ac:dyDescent="0.3">
      <c r="A62" s="38">
        <v>40668888</v>
      </c>
      <c r="B62" s="39" t="s">
        <v>27</v>
      </c>
    </row>
    <row r="63" spans="1:2" x14ac:dyDescent="0.3">
      <c r="A63" s="38">
        <v>40668888</v>
      </c>
      <c r="B63" s="39" t="s">
        <v>27</v>
      </c>
    </row>
    <row r="64" spans="1:2" x14ac:dyDescent="0.3">
      <c r="A64" s="38">
        <v>40673004</v>
      </c>
      <c r="B64" s="39" t="s">
        <v>39</v>
      </c>
    </row>
    <row r="65" spans="1:2" x14ac:dyDescent="0.3">
      <c r="A65" s="38">
        <v>40676910</v>
      </c>
      <c r="B65" s="39" t="s">
        <v>36</v>
      </c>
    </row>
    <row r="66" spans="1:2" x14ac:dyDescent="0.3">
      <c r="A66" s="38">
        <v>40680837</v>
      </c>
      <c r="B66" s="39" t="s">
        <v>27</v>
      </c>
    </row>
    <row r="67" spans="1:2" x14ac:dyDescent="0.3">
      <c r="A67" s="38">
        <v>40684300</v>
      </c>
      <c r="B67" s="39" t="s">
        <v>30</v>
      </c>
    </row>
    <row r="68" spans="1:2" x14ac:dyDescent="0.3">
      <c r="A68" s="38">
        <v>40707301</v>
      </c>
      <c r="B68" s="39" t="s">
        <v>30</v>
      </c>
    </row>
    <row r="69" spans="1:2" x14ac:dyDescent="0.3">
      <c r="A69" s="38">
        <v>40713992</v>
      </c>
      <c r="B69" s="39" t="s">
        <v>39</v>
      </c>
    </row>
    <row r="70" spans="1:2" x14ac:dyDescent="0.3">
      <c r="A70" s="38">
        <v>40725326</v>
      </c>
      <c r="B70" s="39" t="s">
        <v>39</v>
      </c>
    </row>
    <row r="71" spans="1:2" x14ac:dyDescent="0.3">
      <c r="A71" s="38">
        <v>40727855</v>
      </c>
      <c r="B71" s="39" t="s">
        <v>7</v>
      </c>
    </row>
    <row r="72" spans="1:2" x14ac:dyDescent="0.3">
      <c r="A72" s="38">
        <v>40753779</v>
      </c>
      <c r="B72" s="39" t="s">
        <v>30</v>
      </c>
    </row>
    <row r="73" spans="1:2" x14ac:dyDescent="0.3">
      <c r="A73" s="38">
        <v>40777592</v>
      </c>
      <c r="B73" s="39" t="s">
        <v>7</v>
      </c>
    </row>
    <row r="74" spans="1:2" x14ac:dyDescent="0.3">
      <c r="A74" s="38">
        <v>40782617</v>
      </c>
      <c r="B74" s="39" t="s">
        <v>30</v>
      </c>
    </row>
    <row r="75" spans="1:2" x14ac:dyDescent="0.3">
      <c r="A75" s="38">
        <v>40793031</v>
      </c>
      <c r="B75" s="39" t="s">
        <v>7</v>
      </c>
    </row>
    <row r="76" spans="1:2" x14ac:dyDescent="0.3">
      <c r="A76" s="38">
        <v>40809507</v>
      </c>
      <c r="B76" s="39" t="s">
        <v>39</v>
      </c>
    </row>
    <row r="77" spans="1:2" x14ac:dyDescent="0.3">
      <c r="A77" s="38">
        <v>40822234</v>
      </c>
      <c r="B77" s="39" t="s">
        <v>23</v>
      </c>
    </row>
    <row r="78" spans="1:2" x14ac:dyDescent="0.3">
      <c r="A78" s="38">
        <v>40829130</v>
      </c>
      <c r="B78" s="39" t="s">
        <v>30</v>
      </c>
    </row>
    <row r="79" spans="1:2" x14ac:dyDescent="0.3">
      <c r="A79" s="38">
        <v>40865720</v>
      </c>
      <c r="B79" s="39" t="s">
        <v>7</v>
      </c>
    </row>
    <row r="80" spans="1:2" x14ac:dyDescent="0.3">
      <c r="A80" s="38">
        <v>40865722</v>
      </c>
      <c r="B80" s="39" t="s">
        <v>7</v>
      </c>
    </row>
    <row r="81" spans="1:2" x14ac:dyDescent="0.3">
      <c r="A81" s="38">
        <v>40874477</v>
      </c>
      <c r="B81" s="39" t="s">
        <v>36</v>
      </c>
    </row>
    <row r="82" spans="1:2" x14ac:dyDescent="0.3">
      <c r="A82" s="38">
        <v>40876990</v>
      </c>
      <c r="B82" s="39" t="s">
        <v>36</v>
      </c>
    </row>
    <row r="83" spans="1:2" x14ac:dyDescent="0.3">
      <c r="A83" s="38">
        <v>40884632</v>
      </c>
      <c r="B83" s="39" t="s">
        <v>39</v>
      </c>
    </row>
    <row r="84" spans="1:2" x14ac:dyDescent="0.3">
      <c r="A84" s="38">
        <v>40895748</v>
      </c>
      <c r="B84" s="39" t="s">
        <v>17</v>
      </c>
    </row>
    <row r="85" spans="1:2" x14ac:dyDescent="0.3">
      <c r="A85" s="38">
        <v>40895753</v>
      </c>
      <c r="B85" s="39" t="s">
        <v>17</v>
      </c>
    </row>
    <row r="86" spans="1:2" x14ac:dyDescent="0.3">
      <c r="A86" s="38">
        <v>40895757</v>
      </c>
      <c r="B86" s="39" t="s">
        <v>7</v>
      </c>
    </row>
    <row r="87" spans="1:2" x14ac:dyDescent="0.3">
      <c r="A87" s="38">
        <v>40895761</v>
      </c>
      <c r="B87" s="39" t="s">
        <v>7</v>
      </c>
    </row>
    <row r="88" spans="1:2" x14ac:dyDescent="0.3">
      <c r="A88" s="38">
        <v>40895763</v>
      </c>
      <c r="B88" s="39" t="s">
        <v>17</v>
      </c>
    </row>
    <row r="89" spans="1:2" x14ac:dyDescent="0.3">
      <c r="A89" s="38">
        <v>40907054</v>
      </c>
      <c r="B89" s="39" t="s">
        <v>39</v>
      </c>
    </row>
    <row r="90" spans="1:2" x14ac:dyDescent="0.3">
      <c r="A90" s="38">
        <v>40913584</v>
      </c>
      <c r="B90" s="39" t="s">
        <v>30</v>
      </c>
    </row>
    <row r="91" spans="1:2" x14ac:dyDescent="0.3">
      <c r="A91" s="38">
        <v>40913590</v>
      </c>
      <c r="B91" s="39" t="s">
        <v>30</v>
      </c>
    </row>
    <row r="92" spans="1:2" x14ac:dyDescent="0.3">
      <c r="A92" s="38">
        <v>40913597</v>
      </c>
      <c r="B92" s="39" t="s">
        <v>30</v>
      </c>
    </row>
    <row r="93" spans="1:2" x14ac:dyDescent="0.3">
      <c r="A93" s="38">
        <v>40913598</v>
      </c>
      <c r="B93" s="39" t="s">
        <v>30</v>
      </c>
    </row>
    <row r="94" spans="1:2" x14ac:dyDescent="0.3">
      <c r="A94" s="38">
        <v>40913599</v>
      </c>
      <c r="B94" s="39" t="s">
        <v>30</v>
      </c>
    </row>
    <row r="95" spans="1:2" x14ac:dyDescent="0.3">
      <c r="A95" s="38">
        <v>40913606</v>
      </c>
      <c r="B95" s="39" t="s">
        <v>30</v>
      </c>
    </row>
    <row r="96" spans="1:2" x14ac:dyDescent="0.3">
      <c r="A96" s="38">
        <v>40913612</v>
      </c>
      <c r="B96" s="39" t="s">
        <v>30</v>
      </c>
    </row>
    <row r="97" spans="1:2" x14ac:dyDescent="0.3">
      <c r="A97" s="38">
        <v>40916358</v>
      </c>
      <c r="B97" s="39" t="s">
        <v>19</v>
      </c>
    </row>
    <row r="98" spans="1:2" x14ac:dyDescent="0.3">
      <c r="A98" s="38">
        <v>40921938</v>
      </c>
      <c r="B98" s="39" t="s">
        <v>39</v>
      </c>
    </row>
    <row r="99" spans="1:2" x14ac:dyDescent="0.3">
      <c r="A99" s="38">
        <v>40929639</v>
      </c>
      <c r="B99" s="39" t="s">
        <v>39</v>
      </c>
    </row>
    <row r="100" spans="1:2" x14ac:dyDescent="0.3">
      <c r="A100" s="38">
        <v>40943360</v>
      </c>
      <c r="B100" s="39" t="s">
        <v>36</v>
      </c>
    </row>
    <row r="101" spans="1:2" x14ac:dyDescent="0.3">
      <c r="A101" s="38">
        <v>40946665</v>
      </c>
      <c r="B101" s="39" t="s">
        <v>7</v>
      </c>
    </row>
    <row r="102" spans="1:2" x14ac:dyDescent="0.3">
      <c r="A102" s="38">
        <v>40946666</v>
      </c>
      <c r="B102" s="39" t="s">
        <v>7</v>
      </c>
    </row>
    <row r="103" spans="1:2" x14ac:dyDescent="0.3">
      <c r="A103" s="38">
        <v>40947492</v>
      </c>
      <c r="B103" s="39" t="s">
        <v>19</v>
      </c>
    </row>
    <row r="104" spans="1:2" x14ac:dyDescent="0.3">
      <c r="A104" s="38">
        <v>40947493</v>
      </c>
      <c r="B104" s="39" t="s">
        <v>7</v>
      </c>
    </row>
    <row r="105" spans="1:2" x14ac:dyDescent="0.3">
      <c r="A105" s="38">
        <v>40953712</v>
      </c>
      <c r="B105" s="39" t="s">
        <v>19</v>
      </c>
    </row>
    <row r="106" spans="1:2" x14ac:dyDescent="0.3">
      <c r="A106" s="38">
        <v>40970324</v>
      </c>
      <c r="B106" s="39" t="s">
        <v>19</v>
      </c>
    </row>
    <row r="107" spans="1:2" x14ac:dyDescent="0.3">
      <c r="A107" s="38">
        <v>40972728</v>
      </c>
      <c r="B107" s="39" t="s">
        <v>39</v>
      </c>
    </row>
    <row r="108" spans="1:2" x14ac:dyDescent="0.3">
      <c r="A108" s="38">
        <v>41003848</v>
      </c>
      <c r="B108" s="39" t="s">
        <v>19</v>
      </c>
    </row>
    <row r="109" spans="1:2" x14ac:dyDescent="0.3">
      <c r="A109" s="38">
        <v>41016189</v>
      </c>
      <c r="B109" s="39" t="s">
        <v>17</v>
      </c>
    </row>
    <row r="110" spans="1:2" x14ac:dyDescent="0.3">
      <c r="A110" s="38">
        <v>41029406</v>
      </c>
      <c r="B110" s="39" t="s">
        <v>36</v>
      </c>
    </row>
    <row r="111" spans="1:2" x14ac:dyDescent="0.3">
      <c r="A111" s="38">
        <v>41029786</v>
      </c>
      <c r="B111" s="39" t="s">
        <v>36</v>
      </c>
    </row>
    <row r="112" spans="1:2" x14ac:dyDescent="0.3">
      <c r="A112" s="38">
        <v>41043940</v>
      </c>
      <c r="B112" s="39" t="s">
        <v>19</v>
      </c>
    </row>
    <row r="113" spans="1:2" x14ac:dyDescent="0.3">
      <c r="A113" s="38">
        <v>41047294</v>
      </c>
      <c r="B113" s="39" t="s">
        <v>17</v>
      </c>
    </row>
    <row r="114" spans="1:2" x14ac:dyDescent="0.3">
      <c r="A114" s="38">
        <v>41049218</v>
      </c>
      <c r="B114" s="39" t="s">
        <v>23</v>
      </c>
    </row>
    <row r="115" spans="1:2" x14ac:dyDescent="0.3">
      <c r="A115" s="38">
        <v>41049226</v>
      </c>
      <c r="B115" s="39" t="s">
        <v>23</v>
      </c>
    </row>
    <row r="116" spans="1:2" x14ac:dyDescent="0.3">
      <c r="A116" s="38">
        <v>41060625</v>
      </c>
      <c r="B116" s="39" t="s">
        <v>17</v>
      </c>
    </row>
    <row r="117" spans="1:2" x14ac:dyDescent="0.3">
      <c r="A117" s="38">
        <v>41092121</v>
      </c>
      <c r="B117" s="39" t="s">
        <v>17</v>
      </c>
    </row>
    <row r="118" spans="1:2" x14ac:dyDescent="0.3">
      <c r="A118" s="38">
        <v>41100208</v>
      </c>
      <c r="B118" s="39" t="s">
        <v>7</v>
      </c>
    </row>
    <row r="119" spans="1:2" x14ac:dyDescent="0.3">
      <c r="A119" s="38">
        <v>41102296</v>
      </c>
      <c r="B119" s="39" t="s">
        <v>36</v>
      </c>
    </row>
    <row r="120" spans="1:2" x14ac:dyDescent="0.3">
      <c r="A120" s="38">
        <v>41113379</v>
      </c>
      <c r="B120" s="39" t="s">
        <v>39</v>
      </c>
    </row>
    <row r="121" spans="1:2" x14ac:dyDescent="0.3">
      <c r="A121" s="38">
        <v>41120941</v>
      </c>
      <c r="B121" s="39" t="s">
        <v>17</v>
      </c>
    </row>
    <row r="122" spans="1:2" x14ac:dyDescent="0.3">
      <c r="A122" s="38">
        <v>41123989</v>
      </c>
      <c r="B122" s="39" t="s">
        <v>39</v>
      </c>
    </row>
    <row r="123" spans="1:2" x14ac:dyDescent="0.3">
      <c r="A123" s="38">
        <v>41124597</v>
      </c>
      <c r="B123" s="39" t="s">
        <v>39</v>
      </c>
    </row>
    <row r="124" spans="1:2" x14ac:dyDescent="0.3">
      <c r="A124" s="38">
        <v>41124600</v>
      </c>
      <c r="B124" s="39" t="s">
        <v>36</v>
      </c>
    </row>
    <row r="125" spans="1:2" x14ac:dyDescent="0.3">
      <c r="A125" s="38">
        <v>41127207</v>
      </c>
      <c r="B125" s="39" t="s">
        <v>7</v>
      </c>
    </row>
    <row r="126" spans="1:2" x14ac:dyDescent="0.3">
      <c r="A126" s="38">
        <v>41128354</v>
      </c>
      <c r="B126" s="39" t="s">
        <v>36</v>
      </c>
    </row>
    <row r="127" spans="1:2" x14ac:dyDescent="0.3">
      <c r="A127" s="38">
        <v>41143441</v>
      </c>
      <c r="B127" s="39" t="s">
        <v>7</v>
      </c>
    </row>
    <row r="128" spans="1:2" x14ac:dyDescent="0.3">
      <c r="A128" s="38">
        <v>41148440</v>
      </c>
      <c r="B128" s="39" t="s">
        <v>17</v>
      </c>
    </row>
    <row r="129" spans="1:2" x14ac:dyDescent="0.3">
      <c r="A129" s="38">
        <v>41149901</v>
      </c>
      <c r="B129" s="39" t="s">
        <v>7</v>
      </c>
    </row>
    <row r="130" spans="1:2" x14ac:dyDescent="0.3">
      <c r="A130" s="38">
        <v>41153294</v>
      </c>
      <c r="B130" s="39" t="s">
        <v>39</v>
      </c>
    </row>
    <row r="131" spans="1:2" x14ac:dyDescent="0.3">
      <c r="A131" s="38">
        <v>41153403</v>
      </c>
      <c r="B131" s="39" t="s">
        <v>7</v>
      </c>
    </row>
    <row r="132" spans="1:2" x14ac:dyDescent="0.3">
      <c r="A132" s="38">
        <v>41161665</v>
      </c>
      <c r="B132" s="39" t="s">
        <v>39</v>
      </c>
    </row>
    <row r="133" spans="1:2" x14ac:dyDescent="0.3">
      <c r="A133" s="38">
        <v>41182954</v>
      </c>
      <c r="B133" s="39" t="s">
        <v>39</v>
      </c>
    </row>
    <row r="134" spans="1:2" x14ac:dyDescent="0.3">
      <c r="A134" s="38">
        <v>41183564</v>
      </c>
      <c r="B134" s="39" t="s">
        <v>39</v>
      </c>
    </row>
    <row r="135" spans="1:2" x14ac:dyDescent="0.3">
      <c r="A135" s="38">
        <v>41203173</v>
      </c>
      <c r="B135" s="39" t="s">
        <v>33</v>
      </c>
    </row>
    <row r="136" spans="1:2" x14ac:dyDescent="0.3">
      <c r="A136" s="38">
        <v>41218333</v>
      </c>
      <c r="B136" s="39" t="s">
        <v>33</v>
      </c>
    </row>
    <row r="137" spans="1:2" x14ac:dyDescent="0.3">
      <c r="A137" s="38">
        <v>41220654</v>
      </c>
      <c r="B137" s="39" t="s">
        <v>39</v>
      </c>
    </row>
    <row r="138" spans="1:2" x14ac:dyDescent="0.3">
      <c r="A138" s="38">
        <v>41221090</v>
      </c>
      <c r="B138" s="39" t="s">
        <v>39</v>
      </c>
    </row>
    <row r="139" spans="1:2" x14ac:dyDescent="0.3">
      <c r="A139" s="38">
        <v>41231810</v>
      </c>
      <c r="B139" s="39" t="s">
        <v>39</v>
      </c>
    </row>
    <row r="140" spans="1:2" x14ac:dyDescent="0.3">
      <c r="A140" s="38">
        <v>41247214</v>
      </c>
      <c r="B140" s="39" t="s">
        <v>11</v>
      </c>
    </row>
    <row r="141" spans="1:2" x14ac:dyDescent="0.3">
      <c r="A141" s="38">
        <v>41253650</v>
      </c>
      <c r="B141" s="39" t="s">
        <v>36</v>
      </c>
    </row>
    <row r="142" spans="1:2" x14ac:dyDescent="0.3">
      <c r="A142" s="38">
        <v>41256867</v>
      </c>
      <c r="B142" s="39" t="s">
        <v>7</v>
      </c>
    </row>
    <row r="143" spans="1:2" x14ac:dyDescent="0.3">
      <c r="A143" s="38">
        <v>41257367</v>
      </c>
      <c r="B143" s="39" t="s">
        <v>39</v>
      </c>
    </row>
    <row r="144" spans="1:2" x14ac:dyDescent="0.3">
      <c r="A144" s="38">
        <v>41258574</v>
      </c>
      <c r="B144" s="39" t="s">
        <v>36</v>
      </c>
    </row>
    <row r="145" spans="1:2" x14ac:dyDescent="0.3">
      <c r="A145" s="38">
        <v>41260503</v>
      </c>
      <c r="B145" s="39" t="s">
        <v>11</v>
      </c>
    </row>
    <row r="146" spans="1:2" x14ac:dyDescent="0.3">
      <c r="A146" s="38">
        <v>41262813</v>
      </c>
      <c r="B146" s="39" t="s">
        <v>7</v>
      </c>
    </row>
    <row r="147" spans="1:2" x14ac:dyDescent="0.3">
      <c r="A147" s="38">
        <v>41291380</v>
      </c>
      <c r="B147" s="39" t="s">
        <v>7</v>
      </c>
    </row>
    <row r="148" spans="1:2" x14ac:dyDescent="0.3">
      <c r="A148" s="38">
        <v>41291397</v>
      </c>
      <c r="B148" s="39" t="s">
        <v>7</v>
      </c>
    </row>
    <row r="149" spans="1:2" x14ac:dyDescent="0.3">
      <c r="A149" s="38">
        <v>41301495</v>
      </c>
      <c r="B149" s="39" t="s">
        <v>27</v>
      </c>
    </row>
    <row r="150" spans="1:2" x14ac:dyDescent="0.3">
      <c r="A150" s="38">
        <v>41310527</v>
      </c>
      <c r="B150" s="39" t="s">
        <v>39</v>
      </c>
    </row>
    <row r="151" spans="1:2" x14ac:dyDescent="0.3">
      <c r="A151" s="38">
        <v>41311509</v>
      </c>
      <c r="B151" s="39" t="s">
        <v>39</v>
      </c>
    </row>
    <row r="152" spans="1:2" x14ac:dyDescent="0.3">
      <c r="A152" s="38">
        <v>41311532</v>
      </c>
      <c r="B152" s="39" t="s">
        <v>39</v>
      </c>
    </row>
    <row r="153" spans="1:2" x14ac:dyDescent="0.3">
      <c r="A153" s="38">
        <v>41313067</v>
      </c>
      <c r="B153" s="39" t="s">
        <v>39</v>
      </c>
    </row>
    <row r="154" spans="1:2" x14ac:dyDescent="0.3">
      <c r="A154" s="38">
        <v>41313578</v>
      </c>
      <c r="B154" s="39" t="s">
        <v>39</v>
      </c>
    </row>
    <row r="155" spans="1:2" x14ac:dyDescent="0.3">
      <c r="A155" s="38">
        <v>41314773</v>
      </c>
      <c r="B155" s="39" t="s">
        <v>7</v>
      </c>
    </row>
    <row r="156" spans="1:2" x14ac:dyDescent="0.3">
      <c r="A156" s="38">
        <v>41316695</v>
      </c>
      <c r="B156" s="39" t="s">
        <v>7</v>
      </c>
    </row>
    <row r="157" spans="1:2" x14ac:dyDescent="0.3">
      <c r="A157" s="38">
        <v>41317270</v>
      </c>
      <c r="B157" s="39" t="s">
        <v>36</v>
      </c>
    </row>
    <row r="158" spans="1:2" x14ac:dyDescent="0.3">
      <c r="A158" s="38">
        <v>41317283</v>
      </c>
      <c r="B158" s="39" t="s">
        <v>36</v>
      </c>
    </row>
    <row r="159" spans="1:2" x14ac:dyDescent="0.3">
      <c r="A159" s="38">
        <v>41317306</v>
      </c>
      <c r="B159" s="39" t="s">
        <v>36</v>
      </c>
    </row>
    <row r="160" spans="1:2" x14ac:dyDescent="0.3">
      <c r="A160" s="38">
        <v>41319518</v>
      </c>
      <c r="B160" s="39" t="s">
        <v>7</v>
      </c>
    </row>
    <row r="161" spans="1:2" x14ac:dyDescent="0.3">
      <c r="A161" s="38">
        <v>41330167</v>
      </c>
      <c r="B161" s="39" t="s">
        <v>39</v>
      </c>
    </row>
    <row r="162" spans="1:2" x14ac:dyDescent="0.3">
      <c r="A162" s="38">
        <v>41332772</v>
      </c>
      <c r="B162" s="39" t="s">
        <v>39</v>
      </c>
    </row>
    <row r="163" spans="1:2" x14ac:dyDescent="0.3">
      <c r="A163" s="38">
        <v>41341785</v>
      </c>
      <c r="B163" s="39" t="s">
        <v>36</v>
      </c>
    </row>
    <row r="164" spans="1:2" x14ac:dyDescent="0.3">
      <c r="A164" s="38">
        <v>41342420</v>
      </c>
      <c r="B164" s="39" t="s">
        <v>7</v>
      </c>
    </row>
    <row r="165" spans="1:2" x14ac:dyDescent="0.3">
      <c r="A165" s="38">
        <v>41353982</v>
      </c>
      <c r="B165" s="39" t="s">
        <v>39</v>
      </c>
    </row>
    <row r="166" spans="1:2" x14ac:dyDescent="0.3">
      <c r="A166" s="38">
        <v>41355054</v>
      </c>
      <c r="B166" s="39" t="s">
        <v>36</v>
      </c>
    </row>
    <row r="167" spans="1:2" x14ac:dyDescent="0.3">
      <c r="A167" s="38">
        <v>41355098</v>
      </c>
      <c r="B167" s="39" t="s">
        <v>36</v>
      </c>
    </row>
    <row r="168" spans="1:2" x14ac:dyDescent="0.3">
      <c r="A168" s="38">
        <v>41356304</v>
      </c>
      <c r="B168" s="39" t="s">
        <v>27</v>
      </c>
    </row>
    <row r="169" spans="1:2" x14ac:dyDescent="0.3">
      <c r="A169" s="38">
        <v>41356382</v>
      </c>
      <c r="B169" s="39" t="s">
        <v>27</v>
      </c>
    </row>
    <row r="170" spans="1:2" x14ac:dyDescent="0.3">
      <c r="A170" s="38">
        <v>41356904</v>
      </c>
      <c r="B170" s="39" t="s">
        <v>7</v>
      </c>
    </row>
    <row r="171" spans="1:2" x14ac:dyDescent="0.3">
      <c r="A171" s="38">
        <v>41363017</v>
      </c>
      <c r="B171" s="39" t="s">
        <v>45</v>
      </c>
    </row>
    <row r="172" spans="1:2" x14ac:dyDescent="0.3">
      <c r="A172" s="38">
        <v>41363150</v>
      </c>
      <c r="B172" s="39" t="s">
        <v>39</v>
      </c>
    </row>
    <row r="173" spans="1:2" x14ac:dyDescent="0.3">
      <c r="A173" s="38">
        <v>41369535</v>
      </c>
      <c r="B173" s="39" t="s">
        <v>39</v>
      </c>
    </row>
    <row r="174" spans="1:2" x14ac:dyDescent="0.3">
      <c r="A174" s="38">
        <v>41376752</v>
      </c>
      <c r="B174" s="39" t="s">
        <v>27</v>
      </c>
    </row>
    <row r="175" spans="1:2" x14ac:dyDescent="0.3">
      <c r="A175" s="38">
        <v>41379832</v>
      </c>
      <c r="B175" s="39" t="s">
        <v>7</v>
      </c>
    </row>
    <row r="176" spans="1:2" x14ac:dyDescent="0.3">
      <c r="A176" s="38">
        <v>41379999</v>
      </c>
      <c r="B176" s="39" t="s">
        <v>7</v>
      </c>
    </row>
    <row r="177" spans="1:2" x14ac:dyDescent="0.3">
      <c r="A177" s="38">
        <v>41380580</v>
      </c>
      <c r="B177" s="39" t="s">
        <v>7</v>
      </c>
    </row>
    <row r="178" spans="1:2" x14ac:dyDescent="0.3">
      <c r="A178" s="38">
        <v>41380918</v>
      </c>
      <c r="B178" s="39" t="s">
        <v>7</v>
      </c>
    </row>
    <row r="179" spans="1:2" x14ac:dyDescent="0.3">
      <c r="A179" s="38">
        <v>41380959</v>
      </c>
      <c r="B179" s="39" t="s">
        <v>7</v>
      </c>
    </row>
    <row r="180" spans="1:2" x14ac:dyDescent="0.3">
      <c r="A180" s="38">
        <v>41382561</v>
      </c>
      <c r="B180" s="39" t="s">
        <v>17</v>
      </c>
    </row>
    <row r="181" spans="1:2" x14ac:dyDescent="0.3">
      <c r="A181" s="38">
        <v>41383043</v>
      </c>
      <c r="B181" s="39" t="s">
        <v>36</v>
      </c>
    </row>
    <row r="182" spans="1:2" x14ac:dyDescent="0.3">
      <c r="A182" s="38">
        <v>41383284</v>
      </c>
      <c r="B182" s="39" t="s">
        <v>7</v>
      </c>
    </row>
    <row r="183" spans="1:2" x14ac:dyDescent="0.3">
      <c r="A183" s="38">
        <v>41384141</v>
      </c>
      <c r="B183" s="39" t="s">
        <v>7</v>
      </c>
    </row>
    <row r="184" spans="1:2" x14ac:dyDescent="0.3">
      <c r="A184" s="38">
        <v>41384146</v>
      </c>
      <c r="B184" s="39" t="s">
        <v>7</v>
      </c>
    </row>
    <row r="185" spans="1:2" x14ac:dyDescent="0.3">
      <c r="A185" s="38">
        <v>41384776</v>
      </c>
      <c r="B185" s="39" t="s">
        <v>7</v>
      </c>
    </row>
    <row r="186" spans="1:2" x14ac:dyDescent="0.3">
      <c r="A186" s="38">
        <v>41385179</v>
      </c>
      <c r="B186" s="39" t="s">
        <v>27</v>
      </c>
    </row>
    <row r="187" spans="1:2" x14ac:dyDescent="0.3">
      <c r="A187" s="38">
        <v>41385198</v>
      </c>
      <c r="B187" s="39" t="s">
        <v>27</v>
      </c>
    </row>
    <row r="188" spans="1:2" x14ac:dyDescent="0.3">
      <c r="A188" s="38">
        <v>41395032</v>
      </c>
      <c r="B188" s="39" t="s">
        <v>7</v>
      </c>
    </row>
    <row r="189" spans="1:2" x14ac:dyDescent="0.3">
      <c r="A189" s="38">
        <v>41396521</v>
      </c>
      <c r="B189" s="39" t="s">
        <v>7</v>
      </c>
    </row>
    <row r="190" spans="1:2" x14ac:dyDescent="0.3">
      <c r="A190" s="38">
        <v>41398403</v>
      </c>
      <c r="B190" s="39" t="s">
        <v>17</v>
      </c>
    </row>
    <row r="191" spans="1:2" x14ac:dyDescent="0.3">
      <c r="A191" s="38">
        <v>41398736</v>
      </c>
      <c r="B191" s="39" t="s">
        <v>7</v>
      </c>
    </row>
    <row r="192" spans="1:2" x14ac:dyDescent="0.3">
      <c r="A192" s="38">
        <v>41399274</v>
      </c>
      <c r="B192" s="39" t="s">
        <v>7</v>
      </c>
    </row>
    <row r="193" spans="1:2" x14ac:dyDescent="0.3">
      <c r="A193" s="38">
        <v>41402785</v>
      </c>
      <c r="B193" s="39" t="s">
        <v>7</v>
      </c>
    </row>
    <row r="194" spans="1:2" x14ac:dyDescent="0.3">
      <c r="A194" s="38">
        <v>41408811</v>
      </c>
      <c r="B194" s="39" t="s">
        <v>7</v>
      </c>
    </row>
    <row r="195" spans="1:2" x14ac:dyDescent="0.3">
      <c r="A195" s="38">
        <v>41409687</v>
      </c>
      <c r="B195" s="39" t="s">
        <v>27</v>
      </c>
    </row>
    <row r="196" spans="1:2" x14ac:dyDescent="0.3">
      <c r="A196" s="38">
        <v>41418102</v>
      </c>
      <c r="B196" s="39" t="s">
        <v>39</v>
      </c>
    </row>
    <row r="197" spans="1:2" x14ac:dyDescent="0.3">
      <c r="A197" s="38">
        <v>41418113</v>
      </c>
      <c r="B197" s="39" t="s">
        <v>39</v>
      </c>
    </row>
    <row r="198" spans="1:2" x14ac:dyDescent="0.3">
      <c r="A198" s="38">
        <v>41419793</v>
      </c>
      <c r="B198" s="39" t="s">
        <v>39</v>
      </c>
    </row>
    <row r="199" spans="1:2" x14ac:dyDescent="0.3">
      <c r="A199" s="38">
        <v>41426623</v>
      </c>
      <c r="B199" s="39" t="s">
        <v>7</v>
      </c>
    </row>
    <row r="200" spans="1:2" x14ac:dyDescent="0.3">
      <c r="A200" s="38">
        <v>41427111</v>
      </c>
      <c r="B200" s="39" t="s">
        <v>7</v>
      </c>
    </row>
    <row r="201" spans="1:2" x14ac:dyDescent="0.3">
      <c r="A201" s="38">
        <v>41428030</v>
      </c>
      <c r="B201" s="39" t="s">
        <v>7</v>
      </c>
    </row>
    <row r="202" spans="1:2" x14ac:dyDescent="0.3">
      <c r="A202" s="38">
        <v>41430446</v>
      </c>
      <c r="B202" s="39" t="s">
        <v>7</v>
      </c>
    </row>
    <row r="203" spans="1:2" x14ac:dyDescent="0.3">
      <c r="A203" s="38">
        <v>41439098</v>
      </c>
      <c r="B203" s="39" t="s">
        <v>17</v>
      </c>
    </row>
    <row r="204" spans="1:2" x14ac:dyDescent="0.3">
      <c r="A204" s="38">
        <v>41444744</v>
      </c>
      <c r="B204" s="39" t="s">
        <v>39</v>
      </c>
    </row>
    <row r="205" spans="1:2" x14ac:dyDescent="0.3">
      <c r="A205" s="38">
        <v>41445476</v>
      </c>
      <c r="B205" s="39" t="s">
        <v>39</v>
      </c>
    </row>
    <row r="206" spans="1:2" x14ac:dyDescent="0.3">
      <c r="A206" s="38">
        <v>41451225</v>
      </c>
      <c r="B206" s="39" t="s">
        <v>39</v>
      </c>
    </row>
    <row r="207" spans="1:2" x14ac:dyDescent="0.3">
      <c r="A207" s="38">
        <v>41452403</v>
      </c>
      <c r="B207" s="39" t="s">
        <v>7</v>
      </c>
    </row>
    <row r="208" spans="1:2" x14ac:dyDescent="0.3">
      <c r="A208" s="38">
        <v>41453706</v>
      </c>
      <c r="B208" s="39" t="s">
        <v>39</v>
      </c>
    </row>
    <row r="209" spans="1:2" x14ac:dyDescent="0.3">
      <c r="A209" s="38">
        <v>41462671</v>
      </c>
      <c r="B209" s="39" t="s">
        <v>39</v>
      </c>
    </row>
    <row r="210" spans="1:2" x14ac:dyDescent="0.3">
      <c r="A210" s="38">
        <v>41462682</v>
      </c>
      <c r="B210" s="39" t="s">
        <v>39</v>
      </c>
    </row>
    <row r="211" spans="1:2" x14ac:dyDescent="0.3">
      <c r="A211" s="38">
        <v>41465067</v>
      </c>
      <c r="B211" s="39" t="s">
        <v>7</v>
      </c>
    </row>
    <row r="212" spans="1:2" x14ac:dyDescent="0.3">
      <c r="A212" s="38">
        <v>41468520</v>
      </c>
      <c r="B212" s="39" t="s">
        <v>36</v>
      </c>
    </row>
    <row r="213" spans="1:2" x14ac:dyDescent="0.3">
      <c r="A213" s="38">
        <v>41468618</v>
      </c>
      <c r="B213" s="39" t="s">
        <v>36</v>
      </c>
    </row>
    <row r="214" spans="1:2" x14ac:dyDescent="0.3">
      <c r="A214" s="38">
        <v>41474633</v>
      </c>
      <c r="B214" s="39" t="s">
        <v>36</v>
      </c>
    </row>
    <row r="215" spans="1:2" x14ac:dyDescent="0.3">
      <c r="A215" s="38">
        <v>41478799</v>
      </c>
      <c r="B215" s="39" t="s">
        <v>27</v>
      </c>
    </row>
    <row r="216" spans="1:2" x14ac:dyDescent="0.3">
      <c r="A216" s="38">
        <v>41482787</v>
      </c>
      <c r="B216" s="39" t="s">
        <v>27</v>
      </c>
    </row>
    <row r="217" spans="1:2" x14ac:dyDescent="0.3">
      <c r="A217" s="38">
        <v>41488208</v>
      </c>
      <c r="B217" s="39" t="s">
        <v>39</v>
      </c>
    </row>
    <row r="218" spans="1:2" x14ac:dyDescent="0.3">
      <c r="A218" s="38">
        <v>41494205</v>
      </c>
      <c r="B218" s="39" t="s">
        <v>39</v>
      </c>
    </row>
    <row r="219" spans="1:2" x14ac:dyDescent="0.3">
      <c r="A219" s="38">
        <v>41494466</v>
      </c>
      <c r="B219" s="39" t="s">
        <v>17</v>
      </c>
    </row>
    <row r="220" spans="1:2" x14ac:dyDescent="0.3">
      <c r="A220" s="38">
        <v>41495567</v>
      </c>
      <c r="B220" s="39" t="s">
        <v>7</v>
      </c>
    </row>
    <row r="221" spans="1:2" x14ac:dyDescent="0.3">
      <c r="A221" s="38">
        <v>41499028</v>
      </c>
      <c r="B221" s="39" t="s">
        <v>17</v>
      </c>
    </row>
    <row r="222" spans="1:2" x14ac:dyDescent="0.3">
      <c r="A222" s="38">
        <v>41500966</v>
      </c>
      <c r="B222" s="39" t="s">
        <v>17</v>
      </c>
    </row>
    <row r="223" spans="1:2" x14ac:dyDescent="0.3">
      <c r="A223" s="38">
        <v>41501840</v>
      </c>
      <c r="B223" s="39" t="s">
        <v>36</v>
      </c>
    </row>
    <row r="224" spans="1:2" x14ac:dyDescent="0.3">
      <c r="A224" s="38">
        <v>41505418</v>
      </c>
      <c r="B224" s="39" t="s">
        <v>36</v>
      </c>
    </row>
    <row r="225" spans="1:2" x14ac:dyDescent="0.3">
      <c r="A225" s="38">
        <v>41510573</v>
      </c>
      <c r="B225" s="39" t="s">
        <v>7</v>
      </c>
    </row>
    <row r="226" spans="1:2" x14ac:dyDescent="0.3">
      <c r="A226" s="38">
        <v>41510598</v>
      </c>
      <c r="B226" s="39" t="s">
        <v>7</v>
      </c>
    </row>
    <row r="227" spans="1:2" x14ac:dyDescent="0.3">
      <c r="A227" s="38">
        <v>41511103</v>
      </c>
      <c r="B227" s="39" t="s">
        <v>7</v>
      </c>
    </row>
    <row r="228" spans="1:2" x14ac:dyDescent="0.3">
      <c r="A228" s="38">
        <v>41525707</v>
      </c>
      <c r="B228" s="39" t="s">
        <v>39</v>
      </c>
    </row>
    <row r="229" spans="1:2" x14ac:dyDescent="0.3">
      <c r="A229" s="38">
        <v>41525777</v>
      </c>
      <c r="B229" s="39" t="s">
        <v>39</v>
      </c>
    </row>
    <row r="230" spans="1:2" x14ac:dyDescent="0.3">
      <c r="A230" s="38">
        <v>41528319</v>
      </c>
      <c r="B230" s="39" t="s">
        <v>36</v>
      </c>
    </row>
    <row r="231" spans="1:2" x14ac:dyDescent="0.3">
      <c r="A231" s="38">
        <v>41531687</v>
      </c>
      <c r="B231" s="39" t="s">
        <v>7</v>
      </c>
    </row>
    <row r="232" spans="1:2" x14ac:dyDescent="0.3">
      <c r="A232" s="38">
        <v>41536511</v>
      </c>
      <c r="B232" s="39" t="s">
        <v>17</v>
      </c>
    </row>
    <row r="233" spans="1:2" x14ac:dyDescent="0.3">
      <c r="A233" s="38">
        <v>41540532</v>
      </c>
      <c r="B233" s="39" t="s">
        <v>17</v>
      </c>
    </row>
    <row r="234" spans="1:2" x14ac:dyDescent="0.3">
      <c r="A234" s="38">
        <v>41546910</v>
      </c>
      <c r="B234" s="39" t="s">
        <v>27</v>
      </c>
    </row>
    <row r="235" spans="1:2" x14ac:dyDescent="0.3">
      <c r="A235" s="38">
        <v>41547312</v>
      </c>
      <c r="B235" s="39" t="s">
        <v>36</v>
      </c>
    </row>
    <row r="236" spans="1:2" x14ac:dyDescent="0.3">
      <c r="A236" s="38">
        <v>41548242</v>
      </c>
      <c r="B236" s="39" t="s">
        <v>39</v>
      </c>
    </row>
    <row r="237" spans="1:2" x14ac:dyDescent="0.3">
      <c r="A237" s="38">
        <v>41549330</v>
      </c>
      <c r="B237" s="39" t="s">
        <v>39</v>
      </c>
    </row>
    <row r="238" spans="1:2" x14ac:dyDescent="0.3">
      <c r="A238" s="38">
        <v>41549419</v>
      </c>
      <c r="B238" s="39" t="s">
        <v>39</v>
      </c>
    </row>
    <row r="239" spans="1:2" x14ac:dyDescent="0.3">
      <c r="A239" s="38">
        <v>41550341</v>
      </c>
      <c r="B239" s="39" t="s">
        <v>45</v>
      </c>
    </row>
    <row r="240" spans="1:2" x14ac:dyDescent="0.3">
      <c r="A240" s="38">
        <v>41551083</v>
      </c>
      <c r="B240" s="39" t="s">
        <v>36</v>
      </c>
    </row>
    <row r="241" spans="1:2" x14ac:dyDescent="0.3">
      <c r="A241" s="38">
        <v>41551086</v>
      </c>
      <c r="B241" s="39" t="s">
        <v>36</v>
      </c>
    </row>
    <row r="242" spans="1:2" x14ac:dyDescent="0.3">
      <c r="A242" s="38">
        <v>41551088</v>
      </c>
      <c r="B242" s="39" t="s">
        <v>36</v>
      </c>
    </row>
    <row r="243" spans="1:2" x14ac:dyDescent="0.3">
      <c r="A243" s="38">
        <v>41551093</v>
      </c>
      <c r="B243" s="39" t="s">
        <v>36</v>
      </c>
    </row>
    <row r="244" spans="1:2" x14ac:dyDescent="0.3">
      <c r="A244" s="38">
        <v>41551096</v>
      </c>
      <c r="B244" s="39" t="s">
        <v>36</v>
      </c>
    </row>
    <row r="245" spans="1:2" x14ac:dyDescent="0.3">
      <c r="A245" s="38">
        <v>41551097</v>
      </c>
      <c r="B245" s="39" t="s">
        <v>36</v>
      </c>
    </row>
    <row r="246" spans="1:2" x14ac:dyDescent="0.3">
      <c r="A246" s="38">
        <v>41555229</v>
      </c>
      <c r="B246" s="39" t="s">
        <v>39</v>
      </c>
    </row>
    <row r="247" spans="1:2" x14ac:dyDescent="0.3">
      <c r="A247" s="38">
        <v>41556740</v>
      </c>
      <c r="B247" s="39" t="s">
        <v>7</v>
      </c>
    </row>
    <row r="248" spans="1:2" x14ac:dyDescent="0.3">
      <c r="A248" s="38">
        <v>41560537</v>
      </c>
      <c r="B248" s="39" t="s">
        <v>7</v>
      </c>
    </row>
    <row r="249" spans="1:2" x14ac:dyDescent="0.3">
      <c r="A249" s="38">
        <v>41563359</v>
      </c>
      <c r="B249" s="39" t="s">
        <v>7</v>
      </c>
    </row>
    <row r="250" spans="1:2" x14ac:dyDescent="0.3">
      <c r="A250" s="38">
        <v>41568392</v>
      </c>
      <c r="B250" s="39" t="s">
        <v>36</v>
      </c>
    </row>
    <row r="251" spans="1:2" x14ac:dyDescent="0.3">
      <c r="A251" s="38">
        <v>41569087</v>
      </c>
      <c r="B251" s="39" t="s">
        <v>36</v>
      </c>
    </row>
    <row r="252" spans="1:2" x14ac:dyDescent="0.3">
      <c r="A252" s="38">
        <v>41574107</v>
      </c>
      <c r="B252" s="39" t="s">
        <v>39</v>
      </c>
    </row>
    <row r="253" spans="1:2" x14ac:dyDescent="0.3">
      <c r="A253" s="38">
        <v>41576745</v>
      </c>
      <c r="B253" s="39" t="s">
        <v>39</v>
      </c>
    </row>
    <row r="254" spans="1:2" x14ac:dyDescent="0.3">
      <c r="A254" s="38">
        <v>41577389</v>
      </c>
      <c r="B254" s="39" t="s">
        <v>27</v>
      </c>
    </row>
    <row r="255" spans="1:2" x14ac:dyDescent="0.3">
      <c r="A255" s="38">
        <v>41578158</v>
      </c>
      <c r="B255" s="39" t="s">
        <v>36</v>
      </c>
    </row>
    <row r="256" spans="1:2" x14ac:dyDescent="0.3">
      <c r="A256" s="38">
        <v>41579858</v>
      </c>
      <c r="B256" s="39" t="s">
        <v>39</v>
      </c>
    </row>
    <row r="257" spans="1:2" x14ac:dyDescent="0.3">
      <c r="A257" s="38">
        <v>41581013</v>
      </c>
      <c r="B257" s="39" t="s">
        <v>7</v>
      </c>
    </row>
    <row r="258" spans="1:2" x14ac:dyDescent="0.3">
      <c r="A258" s="38">
        <v>41584403</v>
      </c>
      <c r="B258" s="39" t="s">
        <v>39</v>
      </c>
    </row>
    <row r="259" spans="1:2" x14ac:dyDescent="0.3">
      <c r="A259" s="38">
        <v>41585251</v>
      </c>
      <c r="B259" s="39" t="s">
        <v>39</v>
      </c>
    </row>
    <row r="260" spans="1:2" x14ac:dyDescent="0.3">
      <c r="A260" s="38">
        <v>41588033</v>
      </c>
      <c r="B260" s="39" t="s">
        <v>45</v>
      </c>
    </row>
    <row r="261" spans="1:2" x14ac:dyDescent="0.3">
      <c r="A261" s="38">
        <v>41599829</v>
      </c>
      <c r="B261" s="39" t="s">
        <v>7</v>
      </c>
    </row>
    <row r="262" spans="1:2" x14ac:dyDescent="0.3">
      <c r="A262" s="38">
        <v>41599902</v>
      </c>
      <c r="B262" s="39" t="s">
        <v>7</v>
      </c>
    </row>
    <row r="263" spans="1:2" x14ac:dyDescent="0.3">
      <c r="A263" s="38">
        <v>41600454</v>
      </c>
      <c r="B263" s="39" t="s">
        <v>36</v>
      </c>
    </row>
    <row r="264" spans="1:2" x14ac:dyDescent="0.3">
      <c r="A264" s="38">
        <v>41603382</v>
      </c>
      <c r="B264" s="39" t="s">
        <v>7</v>
      </c>
    </row>
    <row r="265" spans="1:2" x14ac:dyDescent="0.3">
      <c r="A265" s="38">
        <v>41606471</v>
      </c>
      <c r="B265" s="39" t="s">
        <v>7</v>
      </c>
    </row>
    <row r="266" spans="1:2" x14ac:dyDescent="0.3">
      <c r="A266" s="38">
        <v>41610921</v>
      </c>
      <c r="B266" s="39" t="s">
        <v>39</v>
      </c>
    </row>
    <row r="267" spans="1:2" x14ac:dyDescent="0.3">
      <c r="A267" s="38">
        <v>41610928</v>
      </c>
      <c r="B267" s="39" t="s">
        <v>7</v>
      </c>
    </row>
    <row r="268" spans="1:2" x14ac:dyDescent="0.3">
      <c r="A268" s="38">
        <v>41613297</v>
      </c>
      <c r="B268" s="39" t="s">
        <v>7</v>
      </c>
    </row>
    <row r="269" spans="1:2" x14ac:dyDescent="0.3">
      <c r="A269" s="38">
        <v>41616927</v>
      </c>
      <c r="B269" s="39" t="s">
        <v>7</v>
      </c>
    </row>
    <row r="270" spans="1:2" x14ac:dyDescent="0.3">
      <c r="A270" s="38">
        <v>41617142</v>
      </c>
      <c r="B270" s="39" t="s">
        <v>39</v>
      </c>
    </row>
    <row r="271" spans="1:2" x14ac:dyDescent="0.3">
      <c r="A271" s="38">
        <v>41617144</v>
      </c>
      <c r="B271" s="39" t="s">
        <v>17</v>
      </c>
    </row>
    <row r="272" spans="1:2" x14ac:dyDescent="0.3">
      <c r="A272" s="38">
        <v>41617942</v>
      </c>
      <c r="B272" s="39" t="s">
        <v>7</v>
      </c>
    </row>
    <row r="273" spans="1:2" x14ac:dyDescent="0.3">
      <c r="A273" s="38">
        <v>41618884</v>
      </c>
      <c r="B273" s="39" t="s">
        <v>17</v>
      </c>
    </row>
    <row r="274" spans="1:2" x14ac:dyDescent="0.3">
      <c r="A274" s="38">
        <v>41626911</v>
      </c>
      <c r="B274" s="39" t="s">
        <v>36</v>
      </c>
    </row>
    <row r="275" spans="1:2" x14ac:dyDescent="0.3">
      <c r="A275" s="38">
        <v>41626927</v>
      </c>
      <c r="B275" s="39" t="s">
        <v>36</v>
      </c>
    </row>
    <row r="276" spans="1:2" x14ac:dyDescent="0.3">
      <c r="A276" s="38">
        <v>41628553</v>
      </c>
      <c r="B276" s="39" t="s">
        <v>7</v>
      </c>
    </row>
    <row r="277" spans="1:2" x14ac:dyDescent="0.3">
      <c r="A277" s="38">
        <v>41628576</v>
      </c>
      <c r="B277" s="39" t="s">
        <v>7</v>
      </c>
    </row>
    <row r="278" spans="1:2" x14ac:dyDescent="0.3">
      <c r="A278" s="38">
        <v>41628583</v>
      </c>
      <c r="B278" s="39" t="s">
        <v>7</v>
      </c>
    </row>
    <row r="279" spans="1:2" x14ac:dyDescent="0.3">
      <c r="A279" s="38">
        <v>41628593</v>
      </c>
      <c r="B279" s="39" t="s">
        <v>7</v>
      </c>
    </row>
    <row r="280" spans="1:2" x14ac:dyDescent="0.3">
      <c r="A280" s="38">
        <v>41629460</v>
      </c>
      <c r="B280" s="39" t="s">
        <v>7</v>
      </c>
    </row>
    <row r="281" spans="1:2" x14ac:dyDescent="0.3">
      <c r="A281" s="38">
        <v>41634116</v>
      </c>
      <c r="B281" s="39" t="s">
        <v>39</v>
      </c>
    </row>
    <row r="282" spans="1:2" x14ac:dyDescent="0.3">
      <c r="A282" s="38">
        <v>41635498</v>
      </c>
      <c r="B282" s="39" t="s">
        <v>36</v>
      </c>
    </row>
    <row r="283" spans="1:2" x14ac:dyDescent="0.3">
      <c r="A283" s="38">
        <v>41636621</v>
      </c>
      <c r="B283" s="39" t="s">
        <v>36</v>
      </c>
    </row>
    <row r="284" spans="1:2" x14ac:dyDescent="0.3">
      <c r="A284" s="38">
        <v>41639326</v>
      </c>
      <c r="B284" s="39" t="s">
        <v>7</v>
      </c>
    </row>
    <row r="285" spans="1:2" x14ac:dyDescent="0.3">
      <c r="A285" s="38">
        <v>41643331</v>
      </c>
      <c r="B285" s="39" t="s">
        <v>7</v>
      </c>
    </row>
    <row r="286" spans="1:2" x14ac:dyDescent="0.3">
      <c r="A286" s="38">
        <v>41646577</v>
      </c>
      <c r="B286" s="39" t="s">
        <v>39</v>
      </c>
    </row>
    <row r="287" spans="1:2" x14ac:dyDescent="0.3">
      <c r="A287" s="38">
        <v>41646649</v>
      </c>
      <c r="B287" s="39" t="s">
        <v>39</v>
      </c>
    </row>
    <row r="288" spans="1:2" x14ac:dyDescent="0.3">
      <c r="A288" s="38">
        <v>41647126</v>
      </c>
      <c r="B288" s="39" t="s">
        <v>7</v>
      </c>
    </row>
    <row r="289" spans="1:2" x14ac:dyDescent="0.3">
      <c r="A289" s="38">
        <v>41647150</v>
      </c>
      <c r="B289" s="39" t="s">
        <v>39</v>
      </c>
    </row>
    <row r="290" spans="1:2" x14ac:dyDescent="0.3">
      <c r="A290" s="38">
        <v>41648766</v>
      </c>
      <c r="B290" s="39" t="s">
        <v>39</v>
      </c>
    </row>
    <row r="291" spans="1:2" x14ac:dyDescent="0.3">
      <c r="A291" s="38">
        <v>41650817</v>
      </c>
      <c r="B291" s="39" t="s">
        <v>39</v>
      </c>
    </row>
    <row r="292" spans="1:2" x14ac:dyDescent="0.3">
      <c r="A292" s="38">
        <v>41651652</v>
      </c>
      <c r="B292" s="39" t="s">
        <v>36</v>
      </c>
    </row>
    <row r="293" spans="1:2" x14ac:dyDescent="0.3">
      <c r="A293" s="38">
        <v>41654844</v>
      </c>
      <c r="B293" s="39" t="s">
        <v>7</v>
      </c>
    </row>
    <row r="294" spans="1:2" x14ac:dyDescent="0.3">
      <c r="A294" s="38">
        <v>41659962</v>
      </c>
      <c r="B294" s="39" t="s">
        <v>7</v>
      </c>
    </row>
    <row r="295" spans="1:2" x14ac:dyDescent="0.3">
      <c r="A295" s="38">
        <v>41662337</v>
      </c>
      <c r="B295" s="39" t="s">
        <v>7</v>
      </c>
    </row>
    <row r="296" spans="1:2" x14ac:dyDescent="0.3">
      <c r="A296" s="38">
        <v>41665639</v>
      </c>
      <c r="B296" s="39" t="s">
        <v>7</v>
      </c>
    </row>
    <row r="297" spans="1:2" x14ac:dyDescent="0.3">
      <c r="A297" s="38">
        <v>41667752</v>
      </c>
      <c r="B297" s="39" t="s">
        <v>39</v>
      </c>
    </row>
    <row r="298" spans="1:2" x14ac:dyDescent="0.3">
      <c r="A298" s="38">
        <v>41667760</v>
      </c>
      <c r="B298" s="39" t="s">
        <v>39</v>
      </c>
    </row>
    <row r="299" spans="1:2" x14ac:dyDescent="0.3">
      <c r="A299" s="38">
        <v>41677438</v>
      </c>
      <c r="B299" s="39" t="s">
        <v>7</v>
      </c>
    </row>
    <row r="300" spans="1:2" x14ac:dyDescent="0.3">
      <c r="A300" s="38">
        <v>41682893</v>
      </c>
      <c r="B300" s="39" t="s">
        <v>39</v>
      </c>
    </row>
    <row r="301" spans="1:2" x14ac:dyDescent="0.3">
      <c r="A301" s="38">
        <v>41687752</v>
      </c>
      <c r="B301" s="39" t="s">
        <v>7</v>
      </c>
    </row>
    <row r="302" spans="1:2" x14ac:dyDescent="0.3">
      <c r="A302" s="38">
        <v>41688625</v>
      </c>
      <c r="B302" s="39" t="s">
        <v>27</v>
      </c>
    </row>
    <row r="303" spans="1:2" x14ac:dyDescent="0.3">
      <c r="A303" s="38">
        <v>41690160</v>
      </c>
      <c r="B303" s="39" t="s">
        <v>39</v>
      </c>
    </row>
    <row r="304" spans="1:2" x14ac:dyDescent="0.3">
      <c r="A304" s="38">
        <v>41690190</v>
      </c>
      <c r="B304" s="39" t="s">
        <v>7</v>
      </c>
    </row>
    <row r="305" spans="1:2" x14ac:dyDescent="0.3">
      <c r="A305" s="38">
        <v>41690597</v>
      </c>
      <c r="B305" s="39" t="s">
        <v>39</v>
      </c>
    </row>
    <row r="306" spans="1:2" x14ac:dyDescent="0.3">
      <c r="A306" s="38">
        <v>41691652</v>
      </c>
      <c r="B306" s="39" t="s">
        <v>36</v>
      </c>
    </row>
    <row r="307" spans="1:2" x14ac:dyDescent="0.3">
      <c r="A307" s="38">
        <v>41702034</v>
      </c>
      <c r="B307" s="39" t="s">
        <v>7</v>
      </c>
    </row>
    <row r="308" spans="1:2" x14ac:dyDescent="0.3">
      <c r="A308" s="38">
        <v>41704306</v>
      </c>
      <c r="B308" s="39" t="s">
        <v>7</v>
      </c>
    </row>
    <row r="309" spans="1:2" x14ac:dyDescent="0.3">
      <c r="A309" s="38">
        <v>41707033</v>
      </c>
      <c r="B309" s="39" t="s">
        <v>17</v>
      </c>
    </row>
    <row r="310" spans="1:2" x14ac:dyDescent="0.3">
      <c r="A310" s="38">
        <v>41707962</v>
      </c>
      <c r="B310" s="39" t="s">
        <v>39</v>
      </c>
    </row>
    <row r="311" spans="1:2" x14ac:dyDescent="0.3">
      <c r="A311" s="38">
        <v>41708732</v>
      </c>
      <c r="B311" s="39" t="s">
        <v>39</v>
      </c>
    </row>
    <row r="312" spans="1:2" x14ac:dyDescent="0.3">
      <c r="A312" s="38">
        <v>41708983</v>
      </c>
      <c r="B312" s="39" t="s">
        <v>7</v>
      </c>
    </row>
    <row r="313" spans="1:2" x14ac:dyDescent="0.3">
      <c r="A313" s="38">
        <v>41710321</v>
      </c>
      <c r="B313" s="39" t="s">
        <v>36</v>
      </c>
    </row>
    <row r="314" spans="1:2" x14ac:dyDescent="0.3">
      <c r="A314" s="38">
        <v>41711646</v>
      </c>
      <c r="B314" s="39" t="s">
        <v>36</v>
      </c>
    </row>
    <row r="315" spans="1:2" x14ac:dyDescent="0.3">
      <c r="A315" s="38">
        <v>41714606</v>
      </c>
      <c r="B315" s="39" t="s">
        <v>36</v>
      </c>
    </row>
    <row r="316" spans="1:2" x14ac:dyDescent="0.3">
      <c r="A316" s="38">
        <v>41714610</v>
      </c>
      <c r="B316" s="39" t="s">
        <v>36</v>
      </c>
    </row>
    <row r="317" spans="1:2" x14ac:dyDescent="0.3">
      <c r="A317" s="38">
        <v>41715042</v>
      </c>
      <c r="B317" s="39" t="s">
        <v>17</v>
      </c>
    </row>
    <row r="318" spans="1:2" x14ac:dyDescent="0.3">
      <c r="A318" s="38">
        <v>41719448</v>
      </c>
      <c r="B318" s="39" t="s">
        <v>27</v>
      </c>
    </row>
    <row r="319" spans="1:2" x14ac:dyDescent="0.3">
      <c r="A319" s="38">
        <v>41721361</v>
      </c>
      <c r="B319" s="39" t="s">
        <v>39</v>
      </c>
    </row>
    <row r="320" spans="1:2" x14ac:dyDescent="0.3">
      <c r="A320" s="38">
        <v>41724840</v>
      </c>
      <c r="B320" s="39" t="s">
        <v>7</v>
      </c>
    </row>
    <row r="321" spans="1:2" x14ac:dyDescent="0.3">
      <c r="A321" s="38">
        <v>41726149</v>
      </c>
      <c r="B321" s="39" t="s">
        <v>7</v>
      </c>
    </row>
    <row r="322" spans="1:2" x14ac:dyDescent="0.3">
      <c r="A322" s="38">
        <v>41733960</v>
      </c>
      <c r="B322" s="39" t="s">
        <v>42</v>
      </c>
    </row>
    <row r="323" spans="1:2" x14ac:dyDescent="0.3">
      <c r="A323" s="38">
        <v>41736551</v>
      </c>
      <c r="B323" s="39" t="s">
        <v>7</v>
      </c>
    </row>
    <row r="324" spans="1:2" x14ac:dyDescent="0.3">
      <c r="A324" s="38">
        <v>41736552</v>
      </c>
      <c r="B324" s="39" t="s">
        <v>7</v>
      </c>
    </row>
    <row r="325" spans="1:2" x14ac:dyDescent="0.3">
      <c r="A325" s="38">
        <v>41738768</v>
      </c>
      <c r="B325" s="39" t="s">
        <v>7</v>
      </c>
    </row>
    <row r="326" spans="1:2" x14ac:dyDescent="0.3">
      <c r="A326" s="38">
        <v>41743164</v>
      </c>
      <c r="B326" s="39" t="s">
        <v>7</v>
      </c>
    </row>
    <row r="327" spans="1:2" x14ac:dyDescent="0.3">
      <c r="A327" s="38">
        <v>41743176</v>
      </c>
      <c r="B327" s="39" t="s">
        <v>36</v>
      </c>
    </row>
    <row r="328" spans="1:2" x14ac:dyDescent="0.3">
      <c r="A328" s="38">
        <v>41743189</v>
      </c>
      <c r="B328" s="39" t="s">
        <v>36</v>
      </c>
    </row>
    <row r="329" spans="1:2" x14ac:dyDescent="0.3">
      <c r="A329" s="38">
        <v>41743196</v>
      </c>
      <c r="B329" s="39" t="s">
        <v>36</v>
      </c>
    </row>
    <row r="330" spans="1:2" x14ac:dyDescent="0.3">
      <c r="A330" s="38">
        <v>41755223</v>
      </c>
      <c r="B330" s="39" t="s">
        <v>39</v>
      </c>
    </row>
    <row r="331" spans="1:2" x14ac:dyDescent="0.3">
      <c r="A331" s="38">
        <v>41757137</v>
      </c>
      <c r="B331" s="39" t="s">
        <v>7</v>
      </c>
    </row>
    <row r="332" spans="1:2" x14ac:dyDescent="0.3">
      <c r="A332" s="38">
        <v>41757908</v>
      </c>
      <c r="B332" s="39" t="s">
        <v>39</v>
      </c>
    </row>
    <row r="333" spans="1:2" x14ac:dyDescent="0.3">
      <c r="A333" s="38">
        <v>41760828</v>
      </c>
      <c r="B333" s="39" t="s">
        <v>7</v>
      </c>
    </row>
    <row r="334" spans="1:2" x14ac:dyDescent="0.3">
      <c r="A334" s="38">
        <v>41768460</v>
      </c>
      <c r="B334" s="39" t="s">
        <v>36</v>
      </c>
    </row>
    <row r="335" spans="1:2" x14ac:dyDescent="0.3">
      <c r="A335" s="38">
        <v>41776117</v>
      </c>
      <c r="B335" s="39" t="s">
        <v>7</v>
      </c>
    </row>
    <row r="336" spans="1:2" x14ac:dyDescent="0.3">
      <c r="A336" s="38">
        <v>41779857</v>
      </c>
      <c r="B336" s="39" t="s">
        <v>7</v>
      </c>
    </row>
    <row r="337" spans="1:2" x14ac:dyDescent="0.3">
      <c r="A337" s="38">
        <v>41780030</v>
      </c>
      <c r="B337" s="39" t="s">
        <v>39</v>
      </c>
    </row>
    <row r="338" spans="1:2" x14ac:dyDescent="0.3">
      <c r="A338" s="38">
        <v>41781023</v>
      </c>
      <c r="B338" s="39" t="s">
        <v>7</v>
      </c>
    </row>
    <row r="339" spans="1:2" x14ac:dyDescent="0.3">
      <c r="A339" s="38">
        <v>41786730</v>
      </c>
      <c r="B339" s="39" t="s">
        <v>7</v>
      </c>
    </row>
    <row r="340" spans="1:2" x14ac:dyDescent="0.3">
      <c r="A340" s="38">
        <v>41786764</v>
      </c>
      <c r="B340" s="39" t="s">
        <v>27</v>
      </c>
    </row>
    <row r="341" spans="1:2" x14ac:dyDescent="0.3">
      <c r="A341" s="38">
        <v>41788315</v>
      </c>
      <c r="B341" s="39" t="s">
        <v>39</v>
      </c>
    </row>
    <row r="342" spans="1:2" x14ac:dyDescent="0.3">
      <c r="A342" s="38">
        <v>41790135</v>
      </c>
      <c r="B342" s="39" t="s">
        <v>39</v>
      </c>
    </row>
    <row r="343" spans="1:2" x14ac:dyDescent="0.3">
      <c r="A343" s="38">
        <v>41790253</v>
      </c>
      <c r="B343" s="39" t="s">
        <v>36</v>
      </c>
    </row>
    <row r="344" spans="1:2" x14ac:dyDescent="0.3">
      <c r="A344" s="38">
        <v>41792554</v>
      </c>
      <c r="B344" s="39" t="s">
        <v>36</v>
      </c>
    </row>
    <row r="345" spans="1:2" x14ac:dyDescent="0.3">
      <c r="A345" s="38">
        <v>41792562</v>
      </c>
      <c r="B345" s="39" t="s">
        <v>36</v>
      </c>
    </row>
    <row r="346" spans="1:2" x14ac:dyDescent="0.3">
      <c r="A346" s="38">
        <v>41801664</v>
      </c>
      <c r="B346" s="39" t="s">
        <v>7</v>
      </c>
    </row>
    <row r="347" spans="1:2" x14ac:dyDescent="0.3">
      <c r="A347" s="38">
        <v>41802819</v>
      </c>
      <c r="B347" s="39" t="s">
        <v>36</v>
      </c>
    </row>
    <row r="348" spans="1:2" x14ac:dyDescent="0.3">
      <c r="A348" s="38">
        <v>41806060</v>
      </c>
      <c r="B348" s="39" t="s">
        <v>7</v>
      </c>
    </row>
    <row r="349" spans="1:2" x14ac:dyDescent="0.3">
      <c r="A349" s="38">
        <v>41809011</v>
      </c>
      <c r="B349" s="39" t="s">
        <v>36</v>
      </c>
    </row>
    <row r="350" spans="1:2" x14ac:dyDescent="0.3">
      <c r="A350" s="38">
        <v>41817972</v>
      </c>
      <c r="B350" s="39" t="s">
        <v>39</v>
      </c>
    </row>
    <row r="351" spans="1:2" x14ac:dyDescent="0.3">
      <c r="A351" s="38">
        <v>41821404</v>
      </c>
      <c r="B351" s="39" t="s">
        <v>39</v>
      </c>
    </row>
    <row r="352" spans="1:2" x14ac:dyDescent="0.3">
      <c r="A352" s="38">
        <v>41821480</v>
      </c>
      <c r="B352" s="39" t="s">
        <v>39</v>
      </c>
    </row>
    <row r="353" spans="1:2" x14ac:dyDescent="0.3">
      <c r="A353" s="38">
        <v>41821665</v>
      </c>
      <c r="B353" s="39" t="s">
        <v>7</v>
      </c>
    </row>
    <row r="354" spans="1:2" x14ac:dyDescent="0.3">
      <c r="A354" s="38">
        <v>41821673</v>
      </c>
      <c r="B354" s="39" t="s">
        <v>17</v>
      </c>
    </row>
    <row r="355" spans="1:2" x14ac:dyDescent="0.3">
      <c r="A355" s="38">
        <v>41824072</v>
      </c>
      <c r="B355" s="39" t="s">
        <v>7</v>
      </c>
    </row>
    <row r="356" spans="1:2" x14ac:dyDescent="0.3">
      <c r="A356" s="38">
        <v>41825275</v>
      </c>
      <c r="B356" s="39" t="s">
        <v>7</v>
      </c>
    </row>
    <row r="357" spans="1:2" x14ac:dyDescent="0.3">
      <c r="A357" s="38">
        <v>41827109</v>
      </c>
      <c r="B357" s="39" t="s">
        <v>7</v>
      </c>
    </row>
    <row r="358" spans="1:2" x14ac:dyDescent="0.3">
      <c r="A358" s="38">
        <v>41827131</v>
      </c>
      <c r="B358" s="39" t="s">
        <v>7</v>
      </c>
    </row>
    <row r="359" spans="1:2" x14ac:dyDescent="0.3">
      <c r="A359" s="38">
        <v>41827133</v>
      </c>
      <c r="B359" s="39" t="s">
        <v>7</v>
      </c>
    </row>
    <row r="360" spans="1:2" x14ac:dyDescent="0.3">
      <c r="A360" s="38">
        <v>41827134</v>
      </c>
      <c r="B360" s="39" t="s">
        <v>7</v>
      </c>
    </row>
    <row r="361" spans="1:2" x14ac:dyDescent="0.3">
      <c r="A361" s="38">
        <v>41827136</v>
      </c>
      <c r="B361" s="39" t="s">
        <v>7</v>
      </c>
    </row>
    <row r="362" spans="1:2" x14ac:dyDescent="0.3">
      <c r="A362" s="38">
        <v>41827137</v>
      </c>
      <c r="B362" s="39" t="s">
        <v>7</v>
      </c>
    </row>
    <row r="363" spans="1:2" x14ac:dyDescent="0.3">
      <c r="A363" s="38">
        <v>41827140</v>
      </c>
      <c r="B363" s="39" t="s">
        <v>7</v>
      </c>
    </row>
    <row r="364" spans="1:2" x14ac:dyDescent="0.3">
      <c r="A364" s="38">
        <v>41827143</v>
      </c>
      <c r="B364" s="39" t="s">
        <v>7</v>
      </c>
    </row>
    <row r="365" spans="1:2" x14ac:dyDescent="0.3">
      <c r="A365" s="38">
        <v>41827144</v>
      </c>
      <c r="B365" s="39" t="s">
        <v>7</v>
      </c>
    </row>
    <row r="366" spans="1:2" x14ac:dyDescent="0.3">
      <c r="A366" s="38">
        <v>41827145</v>
      </c>
      <c r="B366" s="39" t="s">
        <v>7</v>
      </c>
    </row>
    <row r="367" spans="1:2" x14ac:dyDescent="0.3">
      <c r="A367" s="38">
        <v>41839036</v>
      </c>
      <c r="B367" s="39" t="s">
        <v>36</v>
      </c>
    </row>
    <row r="368" spans="1:2" x14ac:dyDescent="0.3">
      <c r="A368" s="38">
        <v>41839041</v>
      </c>
      <c r="B368" s="39" t="s">
        <v>36</v>
      </c>
    </row>
    <row r="369" spans="1:2" x14ac:dyDescent="0.3">
      <c r="A369" s="38">
        <v>41839044</v>
      </c>
      <c r="B369" s="39" t="s">
        <v>36</v>
      </c>
    </row>
    <row r="370" spans="1:2" x14ac:dyDescent="0.3">
      <c r="A370" s="38">
        <v>41839052</v>
      </c>
      <c r="B370" s="39" t="s">
        <v>39</v>
      </c>
    </row>
    <row r="371" spans="1:2" x14ac:dyDescent="0.3">
      <c r="A371" s="38">
        <v>41842044</v>
      </c>
      <c r="B371" s="39" t="s">
        <v>7</v>
      </c>
    </row>
    <row r="372" spans="1:2" x14ac:dyDescent="0.3">
      <c r="A372" s="38">
        <v>41842551</v>
      </c>
      <c r="B372" s="39" t="s">
        <v>7</v>
      </c>
    </row>
    <row r="373" spans="1:2" x14ac:dyDescent="0.3">
      <c r="A373" s="38">
        <v>41843359</v>
      </c>
      <c r="B373" s="39" t="s">
        <v>7</v>
      </c>
    </row>
    <row r="374" spans="1:2" x14ac:dyDescent="0.3">
      <c r="A374" s="38">
        <v>41844704</v>
      </c>
      <c r="B374" s="39" t="s">
        <v>7</v>
      </c>
    </row>
    <row r="375" spans="1:2" x14ac:dyDescent="0.3">
      <c r="A375" s="38">
        <v>41848521</v>
      </c>
      <c r="B375" s="39" t="s">
        <v>17</v>
      </c>
    </row>
    <row r="376" spans="1:2" x14ac:dyDescent="0.3">
      <c r="A376" s="38">
        <v>41859534</v>
      </c>
      <c r="B376" s="39" t="s">
        <v>39</v>
      </c>
    </row>
    <row r="377" spans="1:2" x14ac:dyDescent="0.3">
      <c r="A377" s="38">
        <v>41865487</v>
      </c>
      <c r="B377" s="39" t="s">
        <v>39</v>
      </c>
    </row>
    <row r="378" spans="1:2" x14ac:dyDescent="0.3">
      <c r="A378" s="38">
        <v>41870785</v>
      </c>
      <c r="B378" s="39" t="s">
        <v>7</v>
      </c>
    </row>
    <row r="379" spans="1:2" x14ac:dyDescent="0.3">
      <c r="A379" s="38">
        <v>41875426</v>
      </c>
      <c r="B379" s="39" t="s">
        <v>39</v>
      </c>
    </row>
    <row r="380" spans="1:2" x14ac:dyDescent="0.3">
      <c r="A380" s="38">
        <v>41880464</v>
      </c>
      <c r="B380" s="39" t="s">
        <v>36</v>
      </c>
    </row>
    <row r="381" spans="1:2" x14ac:dyDescent="0.3">
      <c r="A381" s="38">
        <v>41880468</v>
      </c>
      <c r="B381" s="39" t="s">
        <v>36</v>
      </c>
    </row>
    <row r="382" spans="1:2" x14ac:dyDescent="0.3">
      <c r="A382" s="38">
        <v>41882104</v>
      </c>
      <c r="B382" s="39" t="s">
        <v>7</v>
      </c>
    </row>
    <row r="383" spans="1:2" x14ac:dyDescent="0.3">
      <c r="A383" s="38">
        <v>41883643</v>
      </c>
      <c r="B383" s="39" t="s">
        <v>19</v>
      </c>
    </row>
    <row r="384" spans="1:2" x14ac:dyDescent="0.3">
      <c r="A384" s="38">
        <v>41886704</v>
      </c>
      <c r="B384" s="39" t="s">
        <v>7</v>
      </c>
    </row>
    <row r="385" spans="1:2" x14ac:dyDescent="0.3">
      <c r="A385" s="38">
        <v>41887060</v>
      </c>
      <c r="B385" s="39" t="s">
        <v>39</v>
      </c>
    </row>
    <row r="386" spans="1:2" x14ac:dyDescent="0.3">
      <c r="A386" s="38">
        <v>41888192</v>
      </c>
      <c r="B386" s="39" t="s">
        <v>39</v>
      </c>
    </row>
    <row r="387" spans="1:2" x14ac:dyDescent="0.3">
      <c r="A387" s="38">
        <v>41888210</v>
      </c>
      <c r="B387" s="39" t="s">
        <v>7</v>
      </c>
    </row>
    <row r="388" spans="1:2" x14ac:dyDescent="0.3">
      <c r="A388" s="38">
        <v>41894478</v>
      </c>
      <c r="B388" s="39" t="s">
        <v>17</v>
      </c>
    </row>
    <row r="389" spans="1:2" x14ac:dyDescent="0.3">
      <c r="A389" s="38">
        <v>41894547</v>
      </c>
      <c r="B389" s="39" t="s">
        <v>36</v>
      </c>
    </row>
    <row r="390" spans="1:2" x14ac:dyDescent="0.3">
      <c r="A390" s="38">
        <v>41895513</v>
      </c>
      <c r="B390" s="39" t="s">
        <v>33</v>
      </c>
    </row>
    <row r="391" spans="1:2" x14ac:dyDescent="0.3">
      <c r="A391" s="38">
        <v>41895961</v>
      </c>
      <c r="B391" s="39" t="s">
        <v>7</v>
      </c>
    </row>
    <row r="392" spans="1:2" x14ac:dyDescent="0.3">
      <c r="A392" s="38">
        <v>41895963</v>
      </c>
      <c r="B392" s="39" t="s">
        <v>7</v>
      </c>
    </row>
    <row r="393" spans="1:2" x14ac:dyDescent="0.3">
      <c r="A393" s="38">
        <v>41899831</v>
      </c>
      <c r="B393" s="39" t="s">
        <v>27</v>
      </c>
    </row>
    <row r="394" spans="1:2" x14ac:dyDescent="0.3">
      <c r="A394" s="38">
        <v>41899866</v>
      </c>
      <c r="B394" s="39" t="s">
        <v>39</v>
      </c>
    </row>
    <row r="395" spans="1:2" x14ac:dyDescent="0.3">
      <c r="A395" s="38">
        <v>41906952</v>
      </c>
      <c r="B395" s="39" t="s">
        <v>39</v>
      </c>
    </row>
    <row r="396" spans="1:2" x14ac:dyDescent="0.3">
      <c r="A396" s="38">
        <v>41910437</v>
      </c>
      <c r="B396" s="39" t="s">
        <v>7</v>
      </c>
    </row>
    <row r="397" spans="1:2" x14ac:dyDescent="0.3">
      <c r="A397" s="38">
        <v>41912421</v>
      </c>
      <c r="B397" s="39" t="s">
        <v>7</v>
      </c>
    </row>
    <row r="398" spans="1:2" x14ac:dyDescent="0.3">
      <c r="A398" s="38">
        <v>41912852</v>
      </c>
      <c r="B398" s="39" t="s">
        <v>39</v>
      </c>
    </row>
    <row r="399" spans="1:2" x14ac:dyDescent="0.3">
      <c r="A399" s="38">
        <v>41912855</v>
      </c>
      <c r="B399" s="39" t="s">
        <v>39</v>
      </c>
    </row>
    <row r="400" spans="1:2" x14ac:dyDescent="0.3">
      <c r="A400" s="38">
        <v>41915026</v>
      </c>
      <c r="B400" s="39" t="s">
        <v>7</v>
      </c>
    </row>
    <row r="401" spans="1:2" x14ac:dyDescent="0.3">
      <c r="A401" s="38">
        <v>41917246</v>
      </c>
      <c r="B401" s="39" t="s">
        <v>7</v>
      </c>
    </row>
    <row r="402" spans="1:2" x14ac:dyDescent="0.3">
      <c r="A402" s="38">
        <v>41919129</v>
      </c>
      <c r="B402" s="39" t="s">
        <v>7</v>
      </c>
    </row>
    <row r="403" spans="1:2" x14ac:dyDescent="0.3">
      <c r="A403" s="38">
        <v>41919244</v>
      </c>
      <c r="B403" s="39" t="s">
        <v>7</v>
      </c>
    </row>
    <row r="404" spans="1:2" x14ac:dyDescent="0.3">
      <c r="A404" s="38">
        <v>41921683</v>
      </c>
      <c r="B404" s="39" t="s">
        <v>7</v>
      </c>
    </row>
    <row r="405" spans="1:2" x14ac:dyDescent="0.3">
      <c r="A405" s="38">
        <v>41922473</v>
      </c>
      <c r="B405" s="39" t="s">
        <v>7</v>
      </c>
    </row>
    <row r="406" spans="1:2" x14ac:dyDescent="0.3">
      <c r="A406" s="38">
        <v>41923922</v>
      </c>
      <c r="B406" s="39" t="s">
        <v>36</v>
      </c>
    </row>
    <row r="407" spans="1:2" x14ac:dyDescent="0.3">
      <c r="A407" s="38">
        <v>41923935</v>
      </c>
      <c r="B407" s="39" t="s">
        <v>17</v>
      </c>
    </row>
    <row r="408" spans="1:2" x14ac:dyDescent="0.3">
      <c r="A408" s="38">
        <v>41923985</v>
      </c>
      <c r="B408" s="39" t="s">
        <v>17</v>
      </c>
    </row>
    <row r="409" spans="1:2" x14ac:dyDescent="0.3">
      <c r="A409" s="38">
        <v>41924449</v>
      </c>
      <c r="B409" s="39" t="s">
        <v>39</v>
      </c>
    </row>
    <row r="410" spans="1:2" x14ac:dyDescent="0.3">
      <c r="A410" s="38">
        <v>41927105</v>
      </c>
      <c r="B410" s="39" t="s">
        <v>17</v>
      </c>
    </row>
    <row r="411" spans="1:2" x14ac:dyDescent="0.3">
      <c r="A411" s="38">
        <v>41927207</v>
      </c>
      <c r="B411" s="39" t="s">
        <v>7</v>
      </c>
    </row>
    <row r="412" spans="1:2" x14ac:dyDescent="0.3">
      <c r="A412" s="38">
        <v>41928507</v>
      </c>
      <c r="B412" s="39" t="s">
        <v>17</v>
      </c>
    </row>
    <row r="413" spans="1:2" x14ac:dyDescent="0.3">
      <c r="A413" s="38">
        <v>41930468</v>
      </c>
      <c r="B413" s="39" t="s">
        <v>27</v>
      </c>
    </row>
    <row r="414" spans="1:2" x14ac:dyDescent="0.3">
      <c r="A414" s="38">
        <v>41930628</v>
      </c>
      <c r="B414" s="39" t="s">
        <v>27</v>
      </c>
    </row>
    <row r="415" spans="1:2" x14ac:dyDescent="0.3">
      <c r="A415" s="38">
        <v>41931044</v>
      </c>
      <c r="B415" s="39" t="s">
        <v>45</v>
      </c>
    </row>
    <row r="416" spans="1:2" x14ac:dyDescent="0.3">
      <c r="A416" s="38">
        <v>41931048</v>
      </c>
      <c r="B416" s="39" t="s">
        <v>7</v>
      </c>
    </row>
    <row r="417" spans="1:2" x14ac:dyDescent="0.3">
      <c r="A417" s="38">
        <v>41931391</v>
      </c>
      <c r="B417" s="39" t="s">
        <v>36</v>
      </c>
    </row>
    <row r="418" spans="1:2" x14ac:dyDescent="0.3">
      <c r="A418" s="38">
        <v>41931403</v>
      </c>
      <c r="B418" s="39" t="s">
        <v>39</v>
      </c>
    </row>
    <row r="419" spans="1:2" x14ac:dyDescent="0.3">
      <c r="A419" s="38">
        <v>41933733</v>
      </c>
      <c r="B419" s="39" t="s">
        <v>7</v>
      </c>
    </row>
    <row r="420" spans="1:2" x14ac:dyDescent="0.3">
      <c r="A420" s="38">
        <v>41935455</v>
      </c>
      <c r="B420" s="39" t="s">
        <v>7</v>
      </c>
    </row>
    <row r="421" spans="1:2" x14ac:dyDescent="0.3">
      <c r="A421" s="38">
        <v>41936385</v>
      </c>
      <c r="B421" s="39" t="s">
        <v>39</v>
      </c>
    </row>
    <row r="422" spans="1:2" x14ac:dyDescent="0.3">
      <c r="A422" s="38">
        <v>41936396</v>
      </c>
      <c r="B422" s="39" t="s">
        <v>17</v>
      </c>
    </row>
    <row r="423" spans="1:2" x14ac:dyDescent="0.3">
      <c r="A423" s="38">
        <v>41937816</v>
      </c>
      <c r="B423" s="39" t="s">
        <v>7</v>
      </c>
    </row>
    <row r="424" spans="1:2" x14ac:dyDescent="0.3">
      <c r="A424" s="38">
        <v>41938655</v>
      </c>
      <c r="B424" s="39" t="s">
        <v>7</v>
      </c>
    </row>
    <row r="425" spans="1:2" x14ac:dyDescent="0.3">
      <c r="A425" s="38">
        <v>41940000</v>
      </c>
      <c r="B425" s="39" t="s">
        <v>27</v>
      </c>
    </row>
    <row r="426" spans="1:2" x14ac:dyDescent="0.3">
      <c r="A426" s="38">
        <v>41940040</v>
      </c>
      <c r="B426" s="39" t="s">
        <v>27</v>
      </c>
    </row>
    <row r="427" spans="1:2" x14ac:dyDescent="0.3">
      <c r="A427" s="38">
        <v>41940042</v>
      </c>
      <c r="B427" s="39" t="s">
        <v>27</v>
      </c>
    </row>
    <row r="428" spans="1:2" x14ac:dyDescent="0.3">
      <c r="A428" s="38">
        <v>41941064</v>
      </c>
      <c r="B428" s="39" t="s">
        <v>27</v>
      </c>
    </row>
    <row r="429" spans="1:2" x14ac:dyDescent="0.3">
      <c r="A429" s="38">
        <v>41943981</v>
      </c>
      <c r="B429" s="39" t="s">
        <v>36</v>
      </c>
    </row>
    <row r="430" spans="1:2" x14ac:dyDescent="0.3">
      <c r="A430" s="38">
        <v>41944388</v>
      </c>
      <c r="B430" s="39" t="s">
        <v>27</v>
      </c>
    </row>
    <row r="431" spans="1:2" x14ac:dyDescent="0.3">
      <c r="A431" s="38">
        <v>41944757</v>
      </c>
      <c r="B431" s="39" t="s">
        <v>39</v>
      </c>
    </row>
    <row r="432" spans="1:2" x14ac:dyDescent="0.3">
      <c r="A432" s="38">
        <v>41948208</v>
      </c>
      <c r="B432" s="39" t="s">
        <v>36</v>
      </c>
    </row>
    <row r="433" spans="1:2" x14ac:dyDescent="0.3">
      <c r="A433" s="38">
        <v>41949015</v>
      </c>
      <c r="B433" s="39" t="s">
        <v>39</v>
      </c>
    </row>
    <row r="434" spans="1:2" x14ac:dyDescent="0.3">
      <c r="A434" s="38">
        <v>41951050</v>
      </c>
      <c r="B434" s="39" t="s">
        <v>7</v>
      </c>
    </row>
    <row r="435" spans="1:2" x14ac:dyDescent="0.3">
      <c r="A435" s="38">
        <v>41952932</v>
      </c>
      <c r="B435" s="39" t="s">
        <v>36</v>
      </c>
    </row>
    <row r="436" spans="1:2" x14ac:dyDescent="0.3">
      <c r="A436" s="38">
        <v>41954421</v>
      </c>
      <c r="B436" s="39" t="s">
        <v>7</v>
      </c>
    </row>
    <row r="437" spans="1:2" x14ac:dyDescent="0.3">
      <c r="A437" s="38">
        <v>41957860</v>
      </c>
      <c r="B437" s="39" t="s">
        <v>39</v>
      </c>
    </row>
    <row r="438" spans="1:2" x14ac:dyDescent="0.3">
      <c r="A438" s="38">
        <v>41957904</v>
      </c>
      <c r="B438" s="39" t="s">
        <v>7</v>
      </c>
    </row>
    <row r="439" spans="1:2" x14ac:dyDescent="0.3">
      <c r="A439" s="38">
        <v>41959058</v>
      </c>
      <c r="B439" s="39" t="s">
        <v>27</v>
      </c>
    </row>
    <row r="440" spans="1:2" x14ac:dyDescent="0.3">
      <c r="A440" s="38">
        <v>41966193</v>
      </c>
      <c r="B440" s="39" t="s">
        <v>39</v>
      </c>
    </row>
    <row r="441" spans="1:2" x14ac:dyDescent="0.3">
      <c r="A441" s="38">
        <v>41978849</v>
      </c>
      <c r="B441" s="39" t="s">
        <v>7</v>
      </c>
    </row>
    <row r="442" spans="1:2" x14ac:dyDescent="0.3">
      <c r="A442" s="38">
        <v>41980644</v>
      </c>
      <c r="B442" s="39" t="s">
        <v>39</v>
      </c>
    </row>
    <row r="443" spans="1:2" x14ac:dyDescent="0.3">
      <c r="A443" s="38">
        <v>41980655</v>
      </c>
      <c r="B443" s="39" t="s">
        <v>39</v>
      </c>
    </row>
    <row r="444" spans="1:2" x14ac:dyDescent="0.3">
      <c r="A444" s="38">
        <v>41980677</v>
      </c>
      <c r="B444" s="39" t="s">
        <v>39</v>
      </c>
    </row>
    <row r="445" spans="1:2" x14ac:dyDescent="0.3">
      <c r="A445" s="38">
        <v>41980707</v>
      </c>
      <c r="B445" s="39" t="s">
        <v>27</v>
      </c>
    </row>
    <row r="446" spans="1:2" x14ac:dyDescent="0.3">
      <c r="A446" s="38">
        <v>41981377</v>
      </c>
      <c r="B446" s="39" t="s">
        <v>39</v>
      </c>
    </row>
    <row r="447" spans="1:2" x14ac:dyDescent="0.3">
      <c r="A447" s="38">
        <v>41983681</v>
      </c>
      <c r="B447" s="39" t="s">
        <v>39</v>
      </c>
    </row>
    <row r="448" spans="1:2" x14ac:dyDescent="0.3">
      <c r="A448" s="38">
        <v>41985687</v>
      </c>
      <c r="B448" s="39" t="s">
        <v>7</v>
      </c>
    </row>
    <row r="449" spans="1:3" x14ac:dyDescent="0.3">
      <c r="A449" s="38">
        <v>41987243</v>
      </c>
      <c r="B449" s="39" t="s">
        <v>7</v>
      </c>
    </row>
    <row r="450" spans="1:3" x14ac:dyDescent="0.3">
      <c r="A450" s="38">
        <v>41987703</v>
      </c>
      <c r="B450" s="39" t="s">
        <v>7</v>
      </c>
    </row>
    <row r="451" spans="1:3" x14ac:dyDescent="0.3">
      <c r="A451" s="38">
        <v>41988908</v>
      </c>
      <c r="B451" s="39" t="s">
        <v>39</v>
      </c>
    </row>
    <row r="452" spans="1:3" x14ac:dyDescent="0.3">
      <c r="A452" s="38">
        <v>41997758</v>
      </c>
      <c r="B452" s="39" t="s">
        <v>36</v>
      </c>
    </row>
    <row r="453" spans="1:3" x14ac:dyDescent="0.3">
      <c r="A453" s="38">
        <v>41997764</v>
      </c>
      <c r="B453" s="39" t="s">
        <v>36</v>
      </c>
    </row>
    <row r="454" spans="1:3" x14ac:dyDescent="0.3">
      <c r="A454" s="38">
        <v>42000522</v>
      </c>
      <c r="B454" s="39" t="s">
        <v>39</v>
      </c>
    </row>
    <row r="455" spans="1:3" x14ac:dyDescent="0.3">
      <c r="A455" s="38">
        <v>42001952</v>
      </c>
      <c r="B455" s="39" t="s">
        <v>7</v>
      </c>
    </row>
    <row r="456" spans="1:3" x14ac:dyDescent="0.3">
      <c r="A456" s="38">
        <v>42004236</v>
      </c>
      <c r="B456" s="39" t="s">
        <v>39</v>
      </c>
    </row>
    <row r="457" spans="1:3" x14ac:dyDescent="0.3">
      <c r="A457" s="38">
        <v>42004477</v>
      </c>
      <c r="B457" s="39" t="s">
        <v>36</v>
      </c>
    </row>
    <row r="458" spans="1:3" x14ac:dyDescent="0.3">
      <c r="A458" s="38">
        <v>42005011</v>
      </c>
      <c r="B458" s="39" t="s">
        <v>7</v>
      </c>
    </row>
    <row r="459" spans="1:3" x14ac:dyDescent="0.3">
      <c r="A459" s="38">
        <v>42005018</v>
      </c>
      <c r="B459" s="39" t="s">
        <v>7</v>
      </c>
    </row>
    <row r="460" spans="1:3" x14ac:dyDescent="0.3">
      <c r="A460" s="38">
        <v>42005711</v>
      </c>
      <c r="B460" s="39" t="s">
        <v>7</v>
      </c>
    </row>
    <row r="461" spans="1:3" x14ac:dyDescent="0.3">
      <c r="A461" s="38">
        <v>42007303</v>
      </c>
      <c r="B461" s="39" t="s">
        <v>39</v>
      </c>
      <c r="C461" s="41"/>
    </row>
    <row r="462" spans="1:3" x14ac:dyDescent="0.3">
      <c r="A462" s="38">
        <v>42007305</v>
      </c>
      <c r="B462" s="39" t="s">
        <v>39</v>
      </c>
      <c r="C462" s="41"/>
    </row>
    <row r="463" spans="1:3" x14ac:dyDescent="0.3">
      <c r="A463" s="38">
        <v>42009848</v>
      </c>
      <c r="B463" s="39" t="s">
        <v>7</v>
      </c>
      <c r="C463" s="41"/>
    </row>
    <row r="464" spans="1:3" x14ac:dyDescent="0.3">
      <c r="A464" s="38">
        <v>42010840</v>
      </c>
      <c r="B464" s="39" t="s">
        <v>7</v>
      </c>
      <c r="C464" s="41"/>
    </row>
    <row r="465" spans="1:3" x14ac:dyDescent="0.3">
      <c r="A465" s="38">
        <v>42010841</v>
      </c>
      <c r="B465" s="39" t="s">
        <v>7</v>
      </c>
      <c r="C465" s="41"/>
    </row>
    <row r="466" spans="1:3" x14ac:dyDescent="0.3">
      <c r="A466" s="38">
        <v>42013072</v>
      </c>
      <c r="B466" s="39" t="s">
        <v>39</v>
      </c>
      <c r="C466" s="41"/>
    </row>
    <row r="467" spans="1:3" x14ac:dyDescent="0.3">
      <c r="A467" s="38">
        <v>42013182</v>
      </c>
      <c r="B467" s="39" t="s">
        <v>7</v>
      </c>
      <c r="C467" s="41"/>
    </row>
    <row r="468" spans="1:3" x14ac:dyDescent="0.3">
      <c r="A468" s="38">
        <v>42015269</v>
      </c>
      <c r="B468" s="39" t="s">
        <v>27</v>
      </c>
      <c r="C468" s="41"/>
    </row>
    <row r="469" spans="1:3" x14ac:dyDescent="0.3">
      <c r="A469" s="38">
        <v>42018726</v>
      </c>
      <c r="B469" s="39" t="s">
        <v>36</v>
      </c>
      <c r="C469" s="41"/>
    </row>
    <row r="470" spans="1:3" x14ac:dyDescent="0.3">
      <c r="A470" s="38">
        <v>42025686</v>
      </c>
      <c r="B470" s="39" t="s">
        <v>39</v>
      </c>
      <c r="C470" s="41"/>
    </row>
    <row r="471" spans="1:3" x14ac:dyDescent="0.3">
      <c r="A471" s="38">
        <v>42025779</v>
      </c>
      <c r="B471" s="39" t="s">
        <v>7</v>
      </c>
      <c r="C471" s="41"/>
    </row>
    <row r="472" spans="1:3" x14ac:dyDescent="0.3">
      <c r="A472" s="38">
        <v>42032779</v>
      </c>
      <c r="B472" s="39" t="s">
        <v>7</v>
      </c>
      <c r="C472" s="41"/>
    </row>
    <row r="473" spans="1:3" x14ac:dyDescent="0.3">
      <c r="A473" s="38">
        <v>42039616</v>
      </c>
      <c r="B473" s="39" t="s">
        <v>7</v>
      </c>
      <c r="C473" s="41"/>
    </row>
    <row r="474" spans="1:3" x14ac:dyDescent="0.3">
      <c r="A474" s="38">
        <v>42040130</v>
      </c>
      <c r="B474" s="39" t="s">
        <v>39</v>
      </c>
      <c r="C474" s="41"/>
    </row>
    <row r="475" spans="1:3" x14ac:dyDescent="0.3">
      <c r="A475" s="38">
        <v>42041426</v>
      </c>
      <c r="B475" s="39" t="s">
        <v>17</v>
      </c>
      <c r="C475" s="41"/>
    </row>
    <row r="476" spans="1:3" x14ac:dyDescent="0.3">
      <c r="A476" s="38">
        <v>42042423</v>
      </c>
      <c r="B476" s="39" t="s">
        <v>7</v>
      </c>
      <c r="C476" s="41"/>
    </row>
    <row r="477" spans="1:3" x14ac:dyDescent="0.3">
      <c r="A477" s="38">
        <v>42042438</v>
      </c>
      <c r="B477" s="39" t="s">
        <v>7</v>
      </c>
      <c r="C477" s="41"/>
    </row>
    <row r="478" spans="1:3" x14ac:dyDescent="0.3">
      <c r="A478" s="38">
        <v>42043306</v>
      </c>
      <c r="B478" s="39" t="s">
        <v>7</v>
      </c>
      <c r="C478" s="41"/>
    </row>
    <row r="479" spans="1:3" x14ac:dyDescent="0.3">
      <c r="A479" s="38">
        <v>42043985</v>
      </c>
      <c r="B479" s="39" t="s">
        <v>7</v>
      </c>
      <c r="C479" s="41"/>
    </row>
    <row r="480" spans="1:3" x14ac:dyDescent="0.3">
      <c r="A480" s="38">
        <v>42043989</v>
      </c>
      <c r="B480" s="39" t="s">
        <v>7</v>
      </c>
      <c r="C480" s="41"/>
    </row>
    <row r="481" spans="1:3" x14ac:dyDescent="0.3">
      <c r="A481" s="38">
        <v>42044527</v>
      </c>
      <c r="B481" s="39" t="s">
        <v>17</v>
      </c>
      <c r="C481" s="41"/>
    </row>
    <row r="482" spans="1:3" x14ac:dyDescent="0.3">
      <c r="A482" s="38">
        <v>42046958</v>
      </c>
      <c r="B482" s="39" t="s">
        <v>17</v>
      </c>
      <c r="C482" s="41"/>
    </row>
    <row r="483" spans="1:3" x14ac:dyDescent="0.3">
      <c r="A483" s="38">
        <v>42047372</v>
      </c>
      <c r="B483" s="39" t="s">
        <v>7</v>
      </c>
      <c r="C483" s="41"/>
    </row>
    <row r="484" spans="1:3" x14ac:dyDescent="0.3">
      <c r="A484" s="38">
        <v>42047396</v>
      </c>
      <c r="B484" s="39" t="s">
        <v>17</v>
      </c>
      <c r="C484" s="41"/>
    </row>
    <row r="485" spans="1:3" x14ac:dyDescent="0.3">
      <c r="A485" s="38">
        <v>42054752</v>
      </c>
      <c r="B485" s="39" t="s">
        <v>36</v>
      </c>
      <c r="C485" s="41"/>
    </row>
    <row r="486" spans="1:3" x14ac:dyDescent="0.3">
      <c r="A486" s="38">
        <v>42055590</v>
      </c>
      <c r="B486" s="39" t="s">
        <v>36</v>
      </c>
      <c r="C486" s="41"/>
    </row>
    <row r="487" spans="1:3" x14ac:dyDescent="0.3">
      <c r="A487" s="38">
        <v>42055592</v>
      </c>
      <c r="B487" s="39" t="s">
        <v>36</v>
      </c>
      <c r="C487" s="41"/>
    </row>
    <row r="488" spans="1:3" x14ac:dyDescent="0.3">
      <c r="A488" s="38">
        <v>42055598</v>
      </c>
      <c r="B488" s="39" t="s">
        <v>7</v>
      </c>
      <c r="C488" s="41"/>
    </row>
    <row r="489" spans="1:3" x14ac:dyDescent="0.3">
      <c r="A489" s="38">
        <v>42055641</v>
      </c>
      <c r="B489" s="39" t="s">
        <v>7</v>
      </c>
      <c r="C489" s="41"/>
    </row>
    <row r="490" spans="1:3" x14ac:dyDescent="0.3">
      <c r="A490" s="38">
        <v>42059885</v>
      </c>
      <c r="B490" s="39" t="s">
        <v>7</v>
      </c>
      <c r="C490" s="41"/>
    </row>
    <row r="491" spans="1:3" x14ac:dyDescent="0.3">
      <c r="A491" s="38">
        <v>42059888</v>
      </c>
      <c r="B491" s="39" t="s">
        <v>7</v>
      </c>
      <c r="C491" s="41"/>
    </row>
    <row r="492" spans="1:3" x14ac:dyDescent="0.3">
      <c r="A492" s="38">
        <v>42066664</v>
      </c>
      <c r="B492" s="39" t="s">
        <v>7</v>
      </c>
      <c r="C492" s="41"/>
    </row>
    <row r="493" spans="1:3" x14ac:dyDescent="0.3">
      <c r="A493" s="38">
        <v>42069147</v>
      </c>
      <c r="B493" s="39" t="s">
        <v>7</v>
      </c>
      <c r="C493" s="41"/>
    </row>
    <row r="494" spans="1:3" x14ac:dyDescent="0.3">
      <c r="A494" s="38">
        <v>42071050</v>
      </c>
      <c r="B494" s="39" t="s">
        <v>33</v>
      </c>
      <c r="C494" s="41"/>
    </row>
    <row r="495" spans="1:3" x14ac:dyDescent="0.3">
      <c r="A495" s="38">
        <v>42072623</v>
      </c>
      <c r="B495" s="39" t="s">
        <v>39</v>
      </c>
      <c r="C495" s="41"/>
    </row>
    <row r="496" spans="1:3" x14ac:dyDescent="0.3">
      <c r="A496" s="38">
        <v>42072629</v>
      </c>
      <c r="B496" s="39" t="s">
        <v>17</v>
      </c>
      <c r="C496" s="41"/>
    </row>
    <row r="497" spans="1:3" x14ac:dyDescent="0.3">
      <c r="A497" s="38">
        <v>42072639</v>
      </c>
      <c r="B497" s="39" t="s">
        <v>39</v>
      </c>
      <c r="C497" s="41"/>
    </row>
    <row r="498" spans="1:3" x14ac:dyDescent="0.3">
      <c r="A498" s="38">
        <v>42073638</v>
      </c>
      <c r="B498" s="39" t="s">
        <v>7</v>
      </c>
      <c r="C498" s="41"/>
    </row>
    <row r="499" spans="1:3" x14ac:dyDescent="0.3">
      <c r="A499" s="38">
        <v>42082678</v>
      </c>
      <c r="B499" s="39" t="s">
        <v>7</v>
      </c>
      <c r="C499" s="41"/>
    </row>
    <row r="500" spans="1:3" x14ac:dyDescent="0.3">
      <c r="A500" s="38">
        <v>42082710</v>
      </c>
      <c r="B500" s="39" t="s">
        <v>39</v>
      </c>
      <c r="C500" s="41"/>
    </row>
    <row r="501" spans="1:3" x14ac:dyDescent="0.3">
      <c r="A501" s="38">
        <v>42082718</v>
      </c>
      <c r="B501" s="39" t="s">
        <v>39</v>
      </c>
      <c r="C501" s="41"/>
    </row>
    <row r="502" spans="1:3" x14ac:dyDescent="0.3">
      <c r="A502" s="38">
        <v>42086405</v>
      </c>
      <c r="B502" s="39" t="s">
        <v>17</v>
      </c>
      <c r="C502" s="41"/>
    </row>
    <row r="503" spans="1:3" x14ac:dyDescent="0.3">
      <c r="A503" s="38">
        <v>42091251</v>
      </c>
      <c r="B503" s="39" t="s">
        <v>39</v>
      </c>
      <c r="C503" s="41"/>
    </row>
    <row r="504" spans="1:3" x14ac:dyDescent="0.3">
      <c r="A504" s="38">
        <v>42092522</v>
      </c>
      <c r="B504" s="39" t="s">
        <v>39</v>
      </c>
      <c r="C504" s="41"/>
    </row>
    <row r="505" spans="1:3" x14ac:dyDescent="0.3">
      <c r="A505" s="38">
        <v>42093108</v>
      </c>
      <c r="B505" s="39" t="s">
        <v>7</v>
      </c>
      <c r="C505" s="41"/>
    </row>
    <row r="506" spans="1:3" x14ac:dyDescent="0.3">
      <c r="A506" s="38">
        <v>42093236</v>
      </c>
      <c r="B506" s="39" t="s">
        <v>17</v>
      </c>
      <c r="C506" s="41"/>
    </row>
    <row r="507" spans="1:3" x14ac:dyDescent="0.3">
      <c r="A507" s="38">
        <v>42102258</v>
      </c>
      <c r="B507" s="39" t="s">
        <v>39</v>
      </c>
      <c r="C507" s="41"/>
    </row>
    <row r="508" spans="1:3" x14ac:dyDescent="0.3">
      <c r="A508" s="38">
        <v>42103580</v>
      </c>
      <c r="B508" s="39" t="s">
        <v>39</v>
      </c>
      <c r="C508" s="41"/>
    </row>
    <row r="509" spans="1:3" x14ac:dyDescent="0.3">
      <c r="A509" s="38">
        <v>42105850</v>
      </c>
      <c r="B509" s="39" t="s">
        <v>39</v>
      </c>
      <c r="C509" s="41"/>
    </row>
    <row r="510" spans="1:3" x14ac:dyDescent="0.3">
      <c r="A510" s="38">
        <v>42105859</v>
      </c>
      <c r="B510" s="39" t="s">
        <v>39</v>
      </c>
      <c r="C510" s="41"/>
    </row>
    <row r="511" spans="1:3" x14ac:dyDescent="0.3">
      <c r="A511" s="38">
        <v>42105864</v>
      </c>
      <c r="B511" s="39" t="s">
        <v>39</v>
      </c>
      <c r="C511" s="41"/>
    </row>
    <row r="512" spans="1:3" x14ac:dyDescent="0.3">
      <c r="A512" s="38">
        <v>42106263</v>
      </c>
      <c r="B512" s="39" t="s">
        <v>45</v>
      </c>
      <c r="C512" s="41"/>
    </row>
    <row r="513" spans="1:3" x14ac:dyDescent="0.3">
      <c r="A513" s="38">
        <v>42113197</v>
      </c>
      <c r="B513" s="39" t="s">
        <v>39</v>
      </c>
      <c r="C513" s="41"/>
    </row>
    <row r="514" spans="1:3" x14ac:dyDescent="0.3">
      <c r="A514" s="38">
        <v>42113633</v>
      </c>
      <c r="B514" s="39" t="s">
        <v>36</v>
      </c>
      <c r="C514" s="41"/>
    </row>
    <row r="515" spans="1:3" x14ac:dyDescent="0.3">
      <c r="A515" s="38">
        <v>42121511</v>
      </c>
      <c r="B515" s="39" t="s">
        <v>7</v>
      </c>
      <c r="C515" s="41"/>
    </row>
    <row r="516" spans="1:3" x14ac:dyDescent="0.3">
      <c r="A516" s="38">
        <v>42125704</v>
      </c>
      <c r="B516" s="39" t="s">
        <v>36</v>
      </c>
      <c r="C516" s="41"/>
    </row>
    <row r="517" spans="1:3" x14ac:dyDescent="0.3">
      <c r="A517" s="38">
        <v>42126235</v>
      </c>
      <c r="B517" s="39" t="s">
        <v>7</v>
      </c>
      <c r="C517" s="41"/>
    </row>
    <row r="518" spans="1:3" x14ac:dyDescent="0.3">
      <c r="A518" s="38">
        <v>42130894</v>
      </c>
      <c r="B518" s="39" t="s">
        <v>7</v>
      </c>
      <c r="C518" s="41"/>
    </row>
    <row r="519" spans="1:3" x14ac:dyDescent="0.3">
      <c r="A519" s="38">
        <v>42132170</v>
      </c>
      <c r="B519" s="39" t="s">
        <v>7</v>
      </c>
      <c r="C519" s="41"/>
    </row>
    <row r="520" spans="1:3" x14ac:dyDescent="0.3">
      <c r="A520" s="38">
        <v>42133790</v>
      </c>
      <c r="B520" s="39" t="s">
        <v>36</v>
      </c>
      <c r="C520" s="41"/>
    </row>
    <row r="521" spans="1:3" x14ac:dyDescent="0.3">
      <c r="A521" s="38">
        <v>42133798</v>
      </c>
      <c r="B521" s="39" t="s">
        <v>36</v>
      </c>
      <c r="C521" s="41"/>
    </row>
    <row r="522" spans="1:3" x14ac:dyDescent="0.3">
      <c r="A522" s="38">
        <v>42133848</v>
      </c>
      <c r="B522" s="39" t="s">
        <v>7</v>
      </c>
      <c r="C522" s="41"/>
    </row>
    <row r="523" spans="1:3" x14ac:dyDescent="0.3">
      <c r="A523" s="38">
        <v>42137647</v>
      </c>
      <c r="B523" s="39" t="s">
        <v>39</v>
      </c>
      <c r="C523" s="41"/>
    </row>
    <row r="524" spans="1:3" x14ac:dyDescent="0.3">
      <c r="A524" s="38">
        <v>42138852</v>
      </c>
      <c r="B524" s="39" t="s">
        <v>36</v>
      </c>
      <c r="C524" s="41"/>
    </row>
    <row r="525" spans="1:3" x14ac:dyDescent="0.3">
      <c r="A525" s="38">
        <v>42145241</v>
      </c>
      <c r="B525" s="39" t="s">
        <v>39</v>
      </c>
      <c r="C525" s="41"/>
    </row>
    <row r="526" spans="1:3" x14ac:dyDescent="0.3">
      <c r="A526" s="38">
        <v>42145255</v>
      </c>
      <c r="B526" s="39" t="s">
        <v>39</v>
      </c>
      <c r="C526" s="41"/>
    </row>
    <row r="527" spans="1:3" x14ac:dyDescent="0.3">
      <c r="A527" s="38">
        <v>42146688</v>
      </c>
      <c r="B527" s="39" t="s">
        <v>7</v>
      </c>
      <c r="C527" s="41"/>
    </row>
    <row r="528" spans="1:3" x14ac:dyDescent="0.3">
      <c r="A528" s="38">
        <v>42160246</v>
      </c>
      <c r="B528" s="39" t="s">
        <v>36</v>
      </c>
      <c r="C528" s="41"/>
    </row>
    <row r="529" spans="1:3" x14ac:dyDescent="0.3">
      <c r="A529" s="38">
        <v>42161129</v>
      </c>
      <c r="B529" s="39" t="s">
        <v>7</v>
      </c>
      <c r="C529" s="41"/>
    </row>
    <row r="530" spans="1:3" x14ac:dyDescent="0.3">
      <c r="A530" s="38">
        <v>42161434</v>
      </c>
      <c r="B530" s="39" t="s">
        <v>36</v>
      </c>
      <c r="C530" s="41"/>
    </row>
    <row r="531" spans="1:3" x14ac:dyDescent="0.3">
      <c r="A531" s="38">
        <v>42161529</v>
      </c>
      <c r="B531" s="39" t="s">
        <v>36</v>
      </c>
      <c r="C531" s="41"/>
    </row>
    <row r="532" spans="1:3" x14ac:dyDescent="0.3">
      <c r="A532" s="38">
        <v>42161649</v>
      </c>
      <c r="B532" s="39" t="s">
        <v>7</v>
      </c>
      <c r="C532" s="41"/>
    </row>
    <row r="533" spans="1:3" x14ac:dyDescent="0.3">
      <c r="A533" s="38">
        <v>42162404</v>
      </c>
      <c r="B533" s="39" t="s">
        <v>39</v>
      </c>
      <c r="C533" s="41"/>
    </row>
    <row r="534" spans="1:3" x14ac:dyDescent="0.3">
      <c r="A534" s="38">
        <v>42162662</v>
      </c>
      <c r="B534" s="39" t="s">
        <v>33</v>
      </c>
      <c r="C534" s="41"/>
    </row>
    <row r="535" spans="1:3" x14ac:dyDescent="0.3">
      <c r="A535" s="38">
        <v>42164860</v>
      </c>
      <c r="B535" s="39" t="s">
        <v>7</v>
      </c>
      <c r="C535" s="41"/>
    </row>
    <row r="536" spans="1:3" x14ac:dyDescent="0.3">
      <c r="A536" s="38">
        <v>42165752</v>
      </c>
      <c r="B536" s="39" t="s">
        <v>7</v>
      </c>
      <c r="C536" s="41"/>
    </row>
    <row r="537" spans="1:3" x14ac:dyDescent="0.3">
      <c r="A537" s="38">
        <v>42166055</v>
      </c>
      <c r="B537" s="39" t="s">
        <v>17</v>
      </c>
      <c r="C537" s="41"/>
    </row>
    <row r="538" spans="1:3" x14ac:dyDescent="0.3">
      <c r="A538" s="38">
        <v>42167779</v>
      </c>
      <c r="B538" s="39" t="s">
        <v>39</v>
      </c>
      <c r="C538" s="41"/>
    </row>
    <row r="539" spans="1:3" x14ac:dyDescent="0.3">
      <c r="A539" s="38">
        <v>42167848</v>
      </c>
      <c r="B539" s="39" t="s">
        <v>17</v>
      </c>
      <c r="C539" s="41"/>
    </row>
    <row r="540" spans="1:3" x14ac:dyDescent="0.3">
      <c r="A540" s="38">
        <v>42168965</v>
      </c>
      <c r="B540" s="39" t="s">
        <v>7</v>
      </c>
      <c r="C540" s="41"/>
    </row>
    <row r="541" spans="1:3" x14ac:dyDescent="0.3">
      <c r="A541" s="38">
        <v>42169153</v>
      </c>
      <c r="B541" s="39" t="s">
        <v>36</v>
      </c>
      <c r="C541" s="41"/>
    </row>
    <row r="542" spans="1:3" x14ac:dyDescent="0.3">
      <c r="A542" s="38">
        <v>42169179</v>
      </c>
      <c r="B542" s="39" t="s">
        <v>39</v>
      </c>
      <c r="C542" s="41"/>
    </row>
    <row r="543" spans="1:3" x14ac:dyDescent="0.3">
      <c r="A543" s="38">
        <v>42171789</v>
      </c>
      <c r="B543" s="39" t="s">
        <v>36</v>
      </c>
      <c r="C543" s="41"/>
    </row>
    <row r="544" spans="1:3" x14ac:dyDescent="0.3">
      <c r="A544" s="38">
        <v>42171825</v>
      </c>
      <c r="B544" s="39" t="s">
        <v>7</v>
      </c>
      <c r="C544" s="41"/>
    </row>
    <row r="545" spans="1:3" x14ac:dyDescent="0.3">
      <c r="A545" s="38">
        <v>42171835</v>
      </c>
      <c r="B545" s="39" t="s">
        <v>7</v>
      </c>
      <c r="C545" s="41"/>
    </row>
    <row r="546" spans="1:3" x14ac:dyDescent="0.3">
      <c r="A546" s="38">
        <v>42171846</v>
      </c>
      <c r="B546" s="39" t="s">
        <v>7</v>
      </c>
      <c r="C546" s="41"/>
    </row>
    <row r="547" spans="1:3" x14ac:dyDescent="0.3">
      <c r="A547" s="38">
        <v>42172310</v>
      </c>
      <c r="B547" s="39" t="s">
        <v>7</v>
      </c>
      <c r="C547" s="41"/>
    </row>
    <row r="548" spans="1:3" x14ac:dyDescent="0.3">
      <c r="A548" s="38">
        <v>42172808</v>
      </c>
      <c r="B548" s="39" t="s">
        <v>17</v>
      </c>
      <c r="C548" s="41"/>
    </row>
    <row r="549" spans="1:3" x14ac:dyDescent="0.3">
      <c r="A549" s="38">
        <v>42174421</v>
      </c>
      <c r="B549" s="39" t="s">
        <v>7</v>
      </c>
      <c r="C549" s="41"/>
    </row>
    <row r="550" spans="1:3" x14ac:dyDescent="0.3">
      <c r="A550" s="38">
        <v>42174424</v>
      </c>
      <c r="B550" s="39" t="s">
        <v>7</v>
      </c>
      <c r="C550" s="41"/>
    </row>
    <row r="551" spans="1:3" x14ac:dyDescent="0.3">
      <c r="A551" s="38">
        <v>42174427</v>
      </c>
      <c r="B551" s="39" t="s">
        <v>36</v>
      </c>
      <c r="C551" s="41"/>
    </row>
    <row r="552" spans="1:3" x14ac:dyDescent="0.3">
      <c r="A552" s="38">
        <v>42174434</v>
      </c>
      <c r="B552" s="39" t="s">
        <v>36</v>
      </c>
      <c r="C552" s="41"/>
    </row>
    <row r="553" spans="1:3" x14ac:dyDescent="0.3">
      <c r="A553" s="38">
        <v>42175362</v>
      </c>
      <c r="B553" s="39" t="s">
        <v>17</v>
      </c>
      <c r="C553" s="41"/>
    </row>
    <row r="554" spans="1:3" x14ac:dyDescent="0.3">
      <c r="A554" s="38">
        <v>42177141</v>
      </c>
      <c r="B554" s="39" t="s">
        <v>39</v>
      </c>
      <c r="C554" s="41"/>
    </row>
    <row r="555" spans="1:3" x14ac:dyDescent="0.3">
      <c r="A555" s="38">
        <v>42178148</v>
      </c>
      <c r="B555" s="39" t="s">
        <v>7</v>
      </c>
      <c r="C555" s="41"/>
    </row>
    <row r="556" spans="1:3" x14ac:dyDescent="0.3">
      <c r="A556" s="38">
        <v>42179129</v>
      </c>
      <c r="B556" s="39" t="s">
        <v>7</v>
      </c>
      <c r="C556" s="41"/>
    </row>
    <row r="557" spans="1:3" x14ac:dyDescent="0.3">
      <c r="A557" s="38">
        <v>42179942</v>
      </c>
      <c r="B557" s="39" t="s">
        <v>17</v>
      </c>
      <c r="C557" s="41"/>
    </row>
    <row r="558" spans="1:3" x14ac:dyDescent="0.3">
      <c r="A558" s="38">
        <v>42182860</v>
      </c>
      <c r="B558" s="39" t="s">
        <v>7</v>
      </c>
      <c r="C558" s="41"/>
    </row>
    <row r="559" spans="1:3" x14ac:dyDescent="0.3">
      <c r="A559" s="38">
        <v>42188076</v>
      </c>
      <c r="B559" s="39" t="s">
        <v>36</v>
      </c>
      <c r="C559" s="41"/>
    </row>
    <row r="560" spans="1:3" x14ac:dyDescent="0.3">
      <c r="A560" s="38">
        <v>42188892</v>
      </c>
      <c r="B560" s="39" t="s">
        <v>39</v>
      </c>
      <c r="C560" s="41"/>
    </row>
    <row r="561" spans="1:3" x14ac:dyDescent="0.3">
      <c r="A561" s="38">
        <v>42188969</v>
      </c>
      <c r="B561" s="39" t="s">
        <v>33</v>
      </c>
      <c r="C561" s="41"/>
    </row>
    <row r="562" spans="1:3" x14ac:dyDescent="0.3">
      <c r="A562" s="38">
        <v>42190153</v>
      </c>
      <c r="B562" s="39" t="s">
        <v>7</v>
      </c>
      <c r="C562" s="41"/>
    </row>
    <row r="563" spans="1:3" x14ac:dyDescent="0.3">
      <c r="A563" s="38">
        <v>42190417</v>
      </c>
      <c r="B563" s="39" t="s">
        <v>36</v>
      </c>
      <c r="C563" s="41"/>
    </row>
    <row r="564" spans="1:3" x14ac:dyDescent="0.3">
      <c r="A564" s="38">
        <v>42190546</v>
      </c>
      <c r="B564" s="39" t="s">
        <v>7</v>
      </c>
      <c r="C564" s="41"/>
    </row>
    <row r="565" spans="1:3" x14ac:dyDescent="0.3">
      <c r="A565" s="38">
        <v>42193666</v>
      </c>
      <c r="B565" s="39" t="s">
        <v>33</v>
      </c>
      <c r="C565" s="41"/>
    </row>
    <row r="566" spans="1:3" x14ac:dyDescent="0.3">
      <c r="A566" s="38">
        <v>42193673</v>
      </c>
      <c r="B566" s="39" t="s">
        <v>33</v>
      </c>
      <c r="C566" s="41"/>
    </row>
    <row r="567" spans="1:3" x14ac:dyDescent="0.3">
      <c r="A567" s="38">
        <v>42193706</v>
      </c>
      <c r="B567" s="39" t="s">
        <v>39</v>
      </c>
      <c r="C567" s="41"/>
    </row>
    <row r="568" spans="1:3" x14ac:dyDescent="0.3">
      <c r="A568" s="38">
        <v>42196193</v>
      </c>
      <c r="B568" s="39" t="s">
        <v>39</v>
      </c>
      <c r="C568" s="41"/>
    </row>
    <row r="569" spans="1:3" x14ac:dyDescent="0.3">
      <c r="A569" s="38">
        <v>42196606</v>
      </c>
      <c r="B569" s="39" t="s">
        <v>39</v>
      </c>
      <c r="C569" s="41"/>
    </row>
    <row r="570" spans="1:3" x14ac:dyDescent="0.3">
      <c r="A570" s="38">
        <v>42202583</v>
      </c>
      <c r="B570" s="39" t="s">
        <v>39</v>
      </c>
      <c r="C570" s="41"/>
    </row>
    <row r="571" spans="1:3" x14ac:dyDescent="0.3">
      <c r="A571" s="38">
        <v>42211076</v>
      </c>
      <c r="B571" s="39" t="s">
        <v>7</v>
      </c>
      <c r="C571" s="41"/>
    </row>
    <row r="572" spans="1:3" x14ac:dyDescent="0.3">
      <c r="A572" s="38">
        <v>42216435</v>
      </c>
      <c r="B572" s="39" t="s">
        <v>7</v>
      </c>
      <c r="C572" s="41"/>
    </row>
    <row r="573" spans="1:3" x14ac:dyDescent="0.3">
      <c r="A573" s="38">
        <v>42216491</v>
      </c>
      <c r="B573" s="39" t="s">
        <v>7</v>
      </c>
      <c r="C573" s="41"/>
    </row>
    <row r="574" spans="1:3" x14ac:dyDescent="0.3">
      <c r="A574" s="38">
        <v>42218110</v>
      </c>
      <c r="B574" s="39" t="s">
        <v>36</v>
      </c>
      <c r="C574" s="41"/>
    </row>
    <row r="575" spans="1:3" x14ac:dyDescent="0.3">
      <c r="A575" s="38">
        <v>42218790</v>
      </c>
      <c r="B575" s="39" t="s">
        <v>7</v>
      </c>
      <c r="C575" s="41"/>
    </row>
    <row r="576" spans="1:3" x14ac:dyDescent="0.3">
      <c r="A576" s="38">
        <v>42220336</v>
      </c>
      <c r="B576" s="39" t="s">
        <v>17</v>
      </c>
      <c r="C576" s="41"/>
    </row>
    <row r="577" spans="1:3" x14ac:dyDescent="0.3">
      <c r="A577" s="38">
        <v>42220392</v>
      </c>
      <c r="B577" s="39" t="s">
        <v>39</v>
      </c>
      <c r="C577" s="41"/>
    </row>
    <row r="578" spans="1:3" x14ac:dyDescent="0.3">
      <c r="A578" s="38">
        <v>42221625</v>
      </c>
      <c r="B578" s="39" t="s">
        <v>36</v>
      </c>
      <c r="C578" s="41"/>
    </row>
    <row r="579" spans="1:3" x14ac:dyDescent="0.3">
      <c r="A579" s="38">
        <v>42222029</v>
      </c>
      <c r="B579" s="39" t="s">
        <v>7</v>
      </c>
      <c r="C579" s="41"/>
    </row>
    <row r="580" spans="1:3" x14ac:dyDescent="0.3">
      <c r="A580" s="38">
        <v>42222764</v>
      </c>
      <c r="B580" s="39" t="s">
        <v>36</v>
      </c>
      <c r="C580" s="41"/>
    </row>
    <row r="581" spans="1:3" x14ac:dyDescent="0.3">
      <c r="A581" s="38">
        <v>42223932</v>
      </c>
      <c r="B581" s="39" t="s">
        <v>39</v>
      </c>
      <c r="C581" s="41"/>
    </row>
    <row r="582" spans="1:3" x14ac:dyDescent="0.3">
      <c r="A582" s="38">
        <v>42224425</v>
      </c>
      <c r="B582" s="39" t="s">
        <v>36</v>
      </c>
      <c r="C582" s="41"/>
    </row>
    <row r="583" spans="1:3" x14ac:dyDescent="0.3">
      <c r="A583" s="38">
        <v>42225598</v>
      </c>
      <c r="B583" s="39" t="s">
        <v>39</v>
      </c>
      <c r="C583" s="41"/>
    </row>
    <row r="584" spans="1:3" x14ac:dyDescent="0.3">
      <c r="A584" s="38">
        <v>42230162</v>
      </c>
      <c r="B584" s="39" t="s">
        <v>39</v>
      </c>
      <c r="C584" s="41"/>
    </row>
    <row r="585" spans="1:3" x14ac:dyDescent="0.3">
      <c r="A585" s="38">
        <v>42230260</v>
      </c>
      <c r="B585" s="39" t="s">
        <v>36</v>
      </c>
      <c r="C585" s="41"/>
    </row>
    <row r="586" spans="1:3" x14ac:dyDescent="0.3">
      <c r="A586" s="38">
        <v>42230264</v>
      </c>
      <c r="B586" s="39" t="s">
        <v>36</v>
      </c>
      <c r="C586" s="41"/>
    </row>
    <row r="587" spans="1:3" x14ac:dyDescent="0.3">
      <c r="A587" s="38">
        <v>42231601</v>
      </c>
      <c r="B587" s="39" t="s">
        <v>7</v>
      </c>
      <c r="C587" s="41"/>
    </row>
    <row r="588" spans="1:3" x14ac:dyDescent="0.3">
      <c r="A588" s="38">
        <v>42232103</v>
      </c>
      <c r="B588" s="39" t="s">
        <v>39</v>
      </c>
      <c r="C588" s="41"/>
    </row>
    <row r="589" spans="1:3" x14ac:dyDescent="0.3">
      <c r="A589" s="38">
        <v>42235594</v>
      </c>
      <c r="B589" s="39" t="s">
        <v>39</v>
      </c>
      <c r="C589" s="41"/>
    </row>
    <row r="590" spans="1:3" x14ac:dyDescent="0.3">
      <c r="A590" s="38">
        <v>42236748</v>
      </c>
      <c r="B590" s="39" t="s">
        <v>7</v>
      </c>
      <c r="C590" s="41"/>
    </row>
    <row r="591" spans="1:3" x14ac:dyDescent="0.3">
      <c r="A591" s="38">
        <v>42240050</v>
      </c>
      <c r="B591" s="39" t="s">
        <v>39</v>
      </c>
      <c r="C591" s="41"/>
    </row>
    <row r="592" spans="1:3" x14ac:dyDescent="0.3">
      <c r="A592" s="38">
        <v>42240109</v>
      </c>
      <c r="B592" s="39" t="s">
        <v>39</v>
      </c>
      <c r="C592" s="41"/>
    </row>
    <row r="593" spans="1:3" x14ac:dyDescent="0.3">
      <c r="A593" s="38">
        <v>42244302</v>
      </c>
      <c r="B593" s="39" t="s">
        <v>7</v>
      </c>
      <c r="C593" s="41"/>
    </row>
    <row r="594" spans="1:3" x14ac:dyDescent="0.3">
      <c r="A594" s="38">
        <v>42244892</v>
      </c>
      <c r="B594" s="39" t="s">
        <v>39</v>
      </c>
      <c r="C594" s="41"/>
    </row>
    <row r="595" spans="1:3" x14ac:dyDescent="0.3">
      <c r="A595" s="38">
        <v>42244895</v>
      </c>
      <c r="B595" s="39" t="s">
        <v>7</v>
      </c>
      <c r="C595" s="41"/>
    </row>
    <row r="596" spans="1:3" x14ac:dyDescent="0.3">
      <c r="A596" s="38">
        <v>42250242</v>
      </c>
      <c r="B596" s="39" t="s">
        <v>7</v>
      </c>
      <c r="C596" s="41"/>
    </row>
    <row r="597" spans="1:3" x14ac:dyDescent="0.3">
      <c r="A597" s="38">
        <v>42250618</v>
      </c>
      <c r="B597" s="39" t="s">
        <v>39</v>
      </c>
      <c r="C597" s="41"/>
    </row>
    <row r="598" spans="1:3" x14ac:dyDescent="0.3">
      <c r="A598" s="38">
        <v>42254146</v>
      </c>
      <c r="B598" s="39" t="s">
        <v>7</v>
      </c>
      <c r="C598" s="41"/>
    </row>
    <row r="599" spans="1:3" x14ac:dyDescent="0.3">
      <c r="A599" s="38">
        <v>42254651</v>
      </c>
      <c r="B599" s="39" t="s">
        <v>7</v>
      </c>
      <c r="C599" s="41"/>
    </row>
    <row r="600" spans="1:3" x14ac:dyDescent="0.3">
      <c r="A600" s="38">
        <v>42258764</v>
      </c>
      <c r="B600" s="39" t="s">
        <v>7</v>
      </c>
      <c r="C600" s="41"/>
    </row>
    <row r="601" spans="1:3" x14ac:dyDescent="0.3">
      <c r="A601" s="38">
        <v>42258796</v>
      </c>
      <c r="B601" s="39" t="s">
        <v>39</v>
      </c>
      <c r="C601" s="41"/>
    </row>
    <row r="602" spans="1:3" x14ac:dyDescent="0.3">
      <c r="A602" s="38">
        <v>42260044</v>
      </c>
      <c r="B602" s="39" t="s">
        <v>27</v>
      </c>
      <c r="C602" s="41"/>
    </row>
    <row r="603" spans="1:3" x14ac:dyDescent="0.3">
      <c r="A603" s="38">
        <v>42260046</v>
      </c>
      <c r="B603" s="39" t="s">
        <v>17</v>
      </c>
      <c r="C603" s="41"/>
    </row>
    <row r="604" spans="1:3" x14ac:dyDescent="0.3">
      <c r="A604" s="38">
        <v>42261186</v>
      </c>
      <c r="B604" s="39" t="s">
        <v>17</v>
      </c>
      <c r="C604" s="41"/>
    </row>
    <row r="605" spans="1:3" x14ac:dyDescent="0.3">
      <c r="A605" s="38">
        <v>42264127</v>
      </c>
      <c r="B605" s="39" t="s">
        <v>7</v>
      </c>
      <c r="C605" s="41"/>
    </row>
    <row r="606" spans="1:3" x14ac:dyDescent="0.3">
      <c r="A606" s="38">
        <v>42265803</v>
      </c>
      <c r="B606" s="39" t="s">
        <v>39</v>
      </c>
      <c r="C606" s="41"/>
    </row>
    <row r="607" spans="1:3" x14ac:dyDescent="0.3">
      <c r="A607" s="38">
        <v>42271915</v>
      </c>
      <c r="B607" s="39" t="s">
        <v>17</v>
      </c>
      <c r="C607" s="41"/>
    </row>
    <row r="608" spans="1:3" x14ac:dyDescent="0.3">
      <c r="A608" s="38">
        <v>42272224</v>
      </c>
      <c r="B608" s="39" t="s">
        <v>7</v>
      </c>
      <c r="C608" s="41"/>
    </row>
    <row r="609" spans="1:3" x14ac:dyDescent="0.3">
      <c r="A609" s="38">
        <v>42272313</v>
      </c>
      <c r="B609" s="39" t="s">
        <v>33</v>
      </c>
      <c r="C609" s="41"/>
    </row>
    <row r="610" spans="1:3" x14ac:dyDescent="0.3">
      <c r="A610" s="38">
        <v>42272702</v>
      </c>
      <c r="B610" s="39" t="s">
        <v>7</v>
      </c>
      <c r="C610" s="41"/>
    </row>
    <row r="611" spans="1:3" x14ac:dyDescent="0.3">
      <c r="A611" s="38">
        <v>42273725</v>
      </c>
      <c r="B611" s="39" t="s">
        <v>7</v>
      </c>
      <c r="C611" s="41"/>
    </row>
    <row r="612" spans="1:3" x14ac:dyDescent="0.3">
      <c r="A612" s="38">
        <v>42277536</v>
      </c>
      <c r="B612" s="39" t="s">
        <v>7</v>
      </c>
      <c r="C612" s="41"/>
    </row>
    <row r="613" spans="1:3" x14ac:dyDescent="0.3">
      <c r="A613" s="38">
        <v>42280219</v>
      </c>
      <c r="B613" s="39" t="s">
        <v>36</v>
      </c>
      <c r="C613" s="41"/>
    </row>
    <row r="614" spans="1:3" x14ac:dyDescent="0.3">
      <c r="A614" s="38">
        <v>42280881</v>
      </c>
      <c r="B614" s="39" t="s">
        <v>7</v>
      </c>
      <c r="C614" s="41"/>
    </row>
    <row r="615" spans="1:3" x14ac:dyDescent="0.3">
      <c r="A615" s="38">
        <v>42282612</v>
      </c>
      <c r="B615" s="39" t="s">
        <v>36</v>
      </c>
      <c r="C615" s="41"/>
    </row>
    <row r="616" spans="1:3" x14ac:dyDescent="0.3">
      <c r="A616" s="38">
        <v>42283337</v>
      </c>
      <c r="B616" s="39" t="s">
        <v>7</v>
      </c>
      <c r="C616" s="41"/>
    </row>
    <row r="617" spans="1:3" x14ac:dyDescent="0.3">
      <c r="A617" s="38">
        <v>42287303</v>
      </c>
      <c r="B617" s="39" t="s">
        <v>7</v>
      </c>
      <c r="C617" s="41"/>
    </row>
    <row r="618" spans="1:3" x14ac:dyDescent="0.3">
      <c r="A618" s="38">
        <v>42287626</v>
      </c>
      <c r="B618" s="39" t="s">
        <v>36</v>
      </c>
      <c r="C618" s="41"/>
    </row>
    <row r="619" spans="1:3" x14ac:dyDescent="0.3">
      <c r="A619" s="38">
        <v>42292793</v>
      </c>
      <c r="B619" s="39" t="s">
        <v>39</v>
      </c>
      <c r="C619" s="41"/>
    </row>
    <row r="620" spans="1:3" x14ac:dyDescent="0.3">
      <c r="A620" s="38">
        <v>42292799</v>
      </c>
      <c r="B620" s="39" t="s">
        <v>39</v>
      </c>
      <c r="C620" s="41"/>
    </row>
    <row r="621" spans="1:3" x14ac:dyDescent="0.3">
      <c r="A621" s="38">
        <v>42293167</v>
      </c>
      <c r="B621" s="39" t="s">
        <v>7</v>
      </c>
      <c r="C621" s="41"/>
    </row>
    <row r="622" spans="1:3" x14ac:dyDescent="0.3">
      <c r="A622" s="38">
        <v>42293413</v>
      </c>
      <c r="B622" s="39" t="s">
        <v>39</v>
      </c>
      <c r="C622" s="41"/>
    </row>
    <row r="623" spans="1:3" x14ac:dyDescent="0.3">
      <c r="A623" s="38">
        <v>42293475</v>
      </c>
      <c r="B623" s="39" t="s">
        <v>7</v>
      </c>
      <c r="C623" s="41"/>
    </row>
    <row r="624" spans="1:3" x14ac:dyDescent="0.3">
      <c r="A624" s="38">
        <v>42294436</v>
      </c>
      <c r="B624" s="39" t="s">
        <v>39</v>
      </c>
      <c r="C624" s="41"/>
    </row>
    <row r="625" spans="1:3" x14ac:dyDescent="0.3">
      <c r="A625" s="38">
        <v>42295470</v>
      </c>
      <c r="B625" s="39" t="s">
        <v>39</v>
      </c>
      <c r="C625" s="41"/>
    </row>
    <row r="626" spans="1:3" x14ac:dyDescent="0.3">
      <c r="A626" s="38">
        <v>42298583</v>
      </c>
      <c r="B626" s="39" t="s">
        <v>7</v>
      </c>
      <c r="C626" s="41"/>
    </row>
    <row r="627" spans="1:3" x14ac:dyDescent="0.3">
      <c r="A627" s="38">
        <v>42300162</v>
      </c>
      <c r="B627" s="39" t="s">
        <v>7</v>
      </c>
      <c r="C627" s="41"/>
    </row>
    <row r="628" spans="1:3" x14ac:dyDescent="0.3">
      <c r="A628" s="38">
        <v>42314933</v>
      </c>
      <c r="B628" s="39" t="s">
        <v>36</v>
      </c>
      <c r="C628" s="41"/>
    </row>
    <row r="629" spans="1:3" x14ac:dyDescent="0.3">
      <c r="A629" s="38">
        <v>42320396</v>
      </c>
      <c r="B629" s="39" t="s">
        <v>17</v>
      </c>
      <c r="C629" s="41"/>
    </row>
    <row r="630" spans="1:3" x14ac:dyDescent="0.3">
      <c r="A630" s="38">
        <v>42320706</v>
      </c>
      <c r="B630" s="39" t="s">
        <v>45</v>
      </c>
      <c r="C630" s="41"/>
    </row>
    <row r="631" spans="1:3" x14ac:dyDescent="0.3">
      <c r="A631" s="38">
        <v>42336301</v>
      </c>
      <c r="B631" s="39" t="s">
        <v>17</v>
      </c>
      <c r="C631" s="41"/>
    </row>
    <row r="632" spans="1:3" x14ac:dyDescent="0.3">
      <c r="A632" s="38" t="s">
        <v>85</v>
      </c>
      <c r="B632" s="39" t="s">
        <v>33</v>
      </c>
      <c r="C632" s="41"/>
    </row>
    <row r="633" spans="1:3" x14ac:dyDescent="0.3">
      <c r="A633" s="38" t="s">
        <v>86</v>
      </c>
      <c r="B633" s="39" t="s">
        <v>17</v>
      </c>
      <c r="C633" s="41"/>
    </row>
    <row r="634" spans="1:3" x14ac:dyDescent="0.3">
      <c r="A634" s="38" t="s">
        <v>87</v>
      </c>
      <c r="B634" s="39" t="s">
        <v>17</v>
      </c>
      <c r="C634" s="41"/>
    </row>
    <row r="635" spans="1:3" x14ac:dyDescent="0.3">
      <c r="A635" s="38" t="s">
        <v>88</v>
      </c>
      <c r="B635" s="39" t="s">
        <v>7</v>
      </c>
      <c r="C635" s="41"/>
    </row>
    <row r="636" spans="1:3" x14ac:dyDescent="0.3">
      <c r="A636" s="38" t="s">
        <v>89</v>
      </c>
      <c r="B636" s="39" t="s">
        <v>7</v>
      </c>
      <c r="C636" s="41"/>
    </row>
    <row r="637" spans="1:3" x14ac:dyDescent="0.3">
      <c r="A637" s="38" t="s">
        <v>90</v>
      </c>
      <c r="B637" s="39" t="s">
        <v>7</v>
      </c>
      <c r="C637" s="41"/>
    </row>
    <row r="638" spans="1:3" x14ac:dyDescent="0.3">
      <c r="A638" s="38" t="s">
        <v>91</v>
      </c>
      <c r="B638" s="39" t="s">
        <v>7</v>
      </c>
      <c r="C638" s="41"/>
    </row>
    <row r="639" spans="1:3" x14ac:dyDescent="0.3">
      <c r="A639" s="38" t="s">
        <v>92</v>
      </c>
      <c r="B639" s="39" t="s">
        <v>7</v>
      </c>
      <c r="C639" s="41"/>
    </row>
    <row r="640" spans="1:3" x14ac:dyDescent="0.3">
      <c r="A640" s="38" t="s">
        <v>93</v>
      </c>
      <c r="B640" s="39" t="s">
        <v>7</v>
      </c>
      <c r="C640" s="41"/>
    </row>
    <row r="641" spans="1:3" x14ac:dyDescent="0.3">
      <c r="A641" s="38" t="s">
        <v>94</v>
      </c>
      <c r="B641" s="39" t="s">
        <v>7</v>
      </c>
      <c r="C641" s="41"/>
    </row>
    <row r="642" spans="1:3" x14ac:dyDescent="0.3">
      <c r="A642" s="38" t="s">
        <v>95</v>
      </c>
      <c r="B642" s="39" t="s">
        <v>7</v>
      </c>
      <c r="C642" s="41"/>
    </row>
    <row r="643" spans="1:3" x14ac:dyDescent="0.3">
      <c r="A643" s="38" t="s">
        <v>96</v>
      </c>
      <c r="B643" s="39" t="s">
        <v>7</v>
      </c>
      <c r="C643" s="41"/>
    </row>
    <row r="644" spans="1:3" x14ac:dyDescent="0.3">
      <c r="A644" s="38" t="s">
        <v>97</v>
      </c>
      <c r="B644" s="39" t="s">
        <v>7</v>
      </c>
      <c r="C644" s="41"/>
    </row>
    <row r="645" spans="1:3" x14ac:dyDescent="0.3">
      <c r="A645" s="38" t="s">
        <v>98</v>
      </c>
      <c r="B645" s="39" t="s">
        <v>7</v>
      </c>
      <c r="C645" s="41"/>
    </row>
    <row r="646" spans="1:3" x14ac:dyDescent="0.3">
      <c r="A646" s="38" t="s">
        <v>99</v>
      </c>
      <c r="B646" s="39" t="s">
        <v>7</v>
      </c>
      <c r="C646" s="41"/>
    </row>
    <row r="647" spans="1:3" x14ac:dyDescent="0.3">
      <c r="A647" s="38" t="s">
        <v>100</v>
      </c>
      <c r="B647" s="39" t="s">
        <v>7</v>
      </c>
      <c r="C647" s="41"/>
    </row>
    <row r="648" spans="1:3" x14ac:dyDescent="0.3">
      <c r="A648" s="38" t="s">
        <v>101</v>
      </c>
      <c r="B648" s="39" t="s">
        <v>7</v>
      </c>
      <c r="C648" s="41"/>
    </row>
    <row r="649" spans="1:3" x14ac:dyDescent="0.3">
      <c r="A649" s="38" t="s">
        <v>102</v>
      </c>
      <c r="B649" s="39" t="s">
        <v>7</v>
      </c>
      <c r="C649" s="41"/>
    </row>
    <row r="650" spans="1:3" x14ac:dyDescent="0.3">
      <c r="A650" s="38" t="s">
        <v>103</v>
      </c>
      <c r="B650" s="39" t="s">
        <v>7</v>
      </c>
      <c r="C650" s="41"/>
    </row>
    <row r="651" spans="1:3" x14ac:dyDescent="0.3">
      <c r="A651" s="38" t="s">
        <v>104</v>
      </c>
      <c r="B651" s="39" t="s">
        <v>7</v>
      </c>
      <c r="C651" s="41"/>
    </row>
    <row r="652" spans="1:3" x14ac:dyDescent="0.3">
      <c r="A652" s="38" t="s">
        <v>105</v>
      </c>
      <c r="B652" s="39" t="s">
        <v>7</v>
      </c>
      <c r="C652" s="41"/>
    </row>
    <row r="653" spans="1:3" x14ac:dyDescent="0.3">
      <c r="A653" s="38" t="s">
        <v>106</v>
      </c>
      <c r="B653" s="39" t="s">
        <v>7</v>
      </c>
      <c r="C653" s="41"/>
    </row>
    <row r="654" spans="1:3" x14ac:dyDescent="0.3">
      <c r="A654" s="38" t="s">
        <v>107</v>
      </c>
      <c r="B654" s="39" t="s">
        <v>19</v>
      </c>
      <c r="C654" s="41"/>
    </row>
    <row r="655" spans="1:3" x14ac:dyDescent="0.3">
      <c r="A655" s="38" t="s">
        <v>108</v>
      </c>
      <c r="B655" s="39" t="s">
        <v>19</v>
      </c>
      <c r="C655" s="41"/>
    </row>
    <row r="656" spans="1:3" x14ac:dyDescent="0.3">
      <c r="A656" s="38" t="s">
        <v>109</v>
      </c>
      <c r="B656" s="39" t="s">
        <v>17</v>
      </c>
      <c r="C656" s="41"/>
    </row>
    <row r="657" spans="1:3" x14ac:dyDescent="0.3">
      <c r="A657" s="38" t="s">
        <v>110</v>
      </c>
      <c r="B657" s="39" t="s">
        <v>17</v>
      </c>
      <c r="C657" s="41"/>
    </row>
    <row r="658" spans="1:3" x14ac:dyDescent="0.3">
      <c r="A658" s="38" t="s">
        <v>111</v>
      </c>
      <c r="B658" s="39" t="s">
        <v>17</v>
      </c>
      <c r="C658" s="41"/>
    </row>
    <row r="659" spans="1:3" x14ac:dyDescent="0.3">
      <c r="A659" s="38" t="s">
        <v>112</v>
      </c>
      <c r="B659" s="39" t="s">
        <v>17</v>
      </c>
      <c r="C659" s="41"/>
    </row>
    <row r="660" spans="1:3" x14ac:dyDescent="0.3">
      <c r="A660" s="38" t="s">
        <v>113</v>
      </c>
      <c r="B660" s="39" t="s">
        <v>17</v>
      </c>
      <c r="C660" s="41"/>
    </row>
    <row r="661" spans="1:3" x14ac:dyDescent="0.3">
      <c r="A661" s="38" t="s">
        <v>114</v>
      </c>
      <c r="B661" s="39" t="s">
        <v>17</v>
      </c>
      <c r="C661" s="41"/>
    </row>
    <row r="662" spans="1:3" x14ac:dyDescent="0.3">
      <c r="A662" s="38" t="s">
        <v>115</v>
      </c>
      <c r="B662" s="39" t="s">
        <v>17</v>
      </c>
      <c r="C662" s="41"/>
    </row>
    <row r="663" spans="1:3" x14ac:dyDescent="0.3">
      <c r="A663" s="38" t="s">
        <v>116</v>
      </c>
      <c r="B663" s="39" t="s">
        <v>17</v>
      </c>
      <c r="C663" s="41"/>
    </row>
    <row r="664" spans="1:3" x14ac:dyDescent="0.3">
      <c r="A664" s="38" t="s">
        <v>117</v>
      </c>
      <c r="B664" s="39" t="s">
        <v>17</v>
      </c>
      <c r="C664" s="41"/>
    </row>
    <row r="665" spans="1:3" x14ac:dyDescent="0.3">
      <c r="A665" s="38" t="s">
        <v>118</v>
      </c>
      <c r="B665" s="39" t="s">
        <v>17</v>
      </c>
      <c r="C665" s="41"/>
    </row>
    <row r="666" spans="1:3" x14ac:dyDescent="0.3">
      <c r="A666" s="38" t="s">
        <v>119</v>
      </c>
      <c r="B666" s="39" t="s">
        <v>17</v>
      </c>
      <c r="C666" s="41"/>
    </row>
    <row r="667" spans="1:3" x14ac:dyDescent="0.3">
      <c r="A667" s="38" t="s">
        <v>120</v>
      </c>
      <c r="B667" s="39" t="s">
        <v>17</v>
      </c>
      <c r="C667" s="41"/>
    </row>
    <row r="668" spans="1:3" x14ac:dyDescent="0.3">
      <c r="A668" s="38" t="s">
        <v>121</v>
      </c>
      <c r="B668" s="39" t="s">
        <v>17</v>
      </c>
      <c r="C668" s="41"/>
    </row>
    <row r="669" spans="1:3" x14ac:dyDescent="0.3">
      <c r="A669" s="38" t="s">
        <v>122</v>
      </c>
      <c r="B669" s="39" t="s">
        <v>17</v>
      </c>
      <c r="C669" s="41"/>
    </row>
    <row r="670" spans="1:3" x14ac:dyDescent="0.3">
      <c r="A670" s="38" t="s">
        <v>123</v>
      </c>
      <c r="B670" s="39" t="s">
        <v>17</v>
      </c>
      <c r="C670" s="42"/>
    </row>
    <row r="671" spans="1:3" x14ac:dyDescent="0.3">
      <c r="A671" s="38" t="s">
        <v>124</v>
      </c>
      <c r="B671" s="39" t="s">
        <v>17</v>
      </c>
      <c r="C671" s="42"/>
    </row>
    <row r="672" spans="1:3" x14ac:dyDescent="0.3">
      <c r="A672" s="38" t="s">
        <v>125</v>
      </c>
      <c r="B672" s="39" t="s">
        <v>17</v>
      </c>
      <c r="C672" s="42"/>
    </row>
    <row r="673" spans="1:3" x14ac:dyDescent="0.3">
      <c r="A673" s="38" t="s">
        <v>126</v>
      </c>
      <c r="B673" s="39" t="s">
        <v>17</v>
      </c>
      <c r="C673" s="42"/>
    </row>
    <row r="674" spans="1:3" x14ac:dyDescent="0.3">
      <c r="A674" s="38" t="s">
        <v>127</v>
      </c>
      <c r="B674" s="39" t="s">
        <v>17</v>
      </c>
      <c r="C674" s="42"/>
    </row>
    <row r="675" spans="1:3" x14ac:dyDescent="0.3">
      <c r="A675" s="38" t="s">
        <v>128</v>
      </c>
      <c r="B675" s="39" t="s">
        <v>7</v>
      </c>
      <c r="C675" s="42"/>
    </row>
    <row r="676" spans="1:3" x14ac:dyDescent="0.3">
      <c r="A676" s="38" t="s">
        <v>129</v>
      </c>
      <c r="B676" s="39" t="s">
        <v>7</v>
      </c>
      <c r="C676" s="42"/>
    </row>
    <row r="677" spans="1:3" x14ac:dyDescent="0.3">
      <c r="A677" s="38" t="s">
        <v>130</v>
      </c>
      <c r="B677" s="39" t="s">
        <v>19</v>
      </c>
      <c r="C677" s="42"/>
    </row>
    <row r="678" spans="1:3" x14ac:dyDescent="0.3">
      <c r="A678" s="38" t="s">
        <v>131</v>
      </c>
      <c r="B678" s="39" t="s">
        <v>19</v>
      </c>
      <c r="C678" s="42"/>
    </row>
    <row r="679" spans="1:3" x14ac:dyDescent="0.3">
      <c r="A679" s="38" t="s">
        <v>132</v>
      </c>
      <c r="B679" s="39" t="s">
        <v>19</v>
      </c>
      <c r="C679" s="42"/>
    </row>
    <row r="680" spans="1:3" x14ac:dyDescent="0.3">
      <c r="A680" s="38" t="s">
        <v>133</v>
      </c>
      <c r="B680" s="39" t="s">
        <v>19</v>
      </c>
      <c r="C680" s="42"/>
    </row>
    <row r="681" spans="1:3" x14ac:dyDescent="0.3">
      <c r="A681" s="38" t="s">
        <v>134</v>
      </c>
      <c r="B681" s="39" t="s">
        <v>7</v>
      </c>
      <c r="C681" s="42"/>
    </row>
    <row r="682" spans="1:3" x14ac:dyDescent="0.3">
      <c r="A682" s="38" t="s">
        <v>135</v>
      </c>
      <c r="B682" s="39" t="s">
        <v>7</v>
      </c>
      <c r="C682" s="42"/>
    </row>
    <row r="683" spans="1:3" x14ac:dyDescent="0.3">
      <c r="A683" s="38" t="s">
        <v>136</v>
      </c>
      <c r="B683" s="39" t="s">
        <v>39</v>
      </c>
      <c r="C683" s="42"/>
    </row>
    <row r="684" spans="1:3" x14ac:dyDescent="0.3">
      <c r="A684" s="38" t="s">
        <v>137</v>
      </c>
      <c r="B684" s="39" t="s">
        <v>30</v>
      </c>
      <c r="C684" s="42"/>
    </row>
    <row r="685" spans="1:3" x14ac:dyDescent="0.3">
      <c r="A685" s="38" t="s">
        <v>138</v>
      </c>
      <c r="B685" s="39" t="s">
        <v>14</v>
      </c>
      <c r="C685" s="42"/>
    </row>
    <row r="686" spans="1:3" x14ac:dyDescent="0.3">
      <c r="A686" s="38" t="s">
        <v>139</v>
      </c>
      <c r="B686" s="39" t="s">
        <v>39</v>
      </c>
      <c r="C686" s="42"/>
    </row>
    <row r="687" spans="1:3" x14ac:dyDescent="0.3">
      <c r="A687" s="38" t="s">
        <v>140</v>
      </c>
      <c r="B687" s="39" t="s">
        <v>7</v>
      </c>
      <c r="C687" s="42"/>
    </row>
    <row r="688" spans="1:3" x14ac:dyDescent="0.3">
      <c r="A688" s="38" t="s">
        <v>141</v>
      </c>
      <c r="B688" s="39" t="s">
        <v>14</v>
      </c>
      <c r="C688" s="42"/>
    </row>
    <row r="689" spans="1:3" x14ac:dyDescent="0.3">
      <c r="A689" s="38" t="s">
        <v>142</v>
      </c>
      <c r="B689" s="39" t="s">
        <v>30</v>
      </c>
      <c r="C689" s="42"/>
    </row>
    <row r="690" spans="1:3" x14ac:dyDescent="0.3">
      <c r="A690" s="38" t="s">
        <v>143</v>
      </c>
      <c r="B690" s="39" t="s">
        <v>23</v>
      </c>
      <c r="C690" s="42"/>
    </row>
    <row r="691" spans="1:3" x14ac:dyDescent="0.3">
      <c r="A691" s="38" t="s">
        <v>144</v>
      </c>
      <c r="B691" s="39" t="s">
        <v>23</v>
      </c>
      <c r="C691" s="42"/>
    </row>
    <row r="692" spans="1:3" x14ac:dyDescent="0.3">
      <c r="A692" s="38" t="s">
        <v>145</v>
      </c>
      <c r="B692" s="39" t="s">
        <v>7</v>
      </c>
      <c r="C692" s="42"/>
    </row>
    <row r="693" spans="1:3" x14ac:dyDescent="0.3">
      <c r="A693" s="38" t="s">
        <v>146</v>
      </c>
      <c r="B693" s="39" t="s">
        <v>7</v>
      </c>
      <c r="C693" s="42"/>
    </row>
    <row r="694" spans="1:3" x14ac:dyDescent="0.3">
      <c r="A694" s="38" t="s">
        <v>147</v>
      </c>
      <c r="B694" s="39" t="s">
        <v>7</v>
      </c>
      <c r="C694" s="42"/>
    </row>
    <row r="695" spans="1:3" x14ac:dyDescent="0.3">
      <c r="A695" s="38" t="s">
        <v>148</v>
      </c>
      <c r="B695" s="39" t="s">
        <v>14</v>
      </c>
      <c r="C695" s="42"/>
    </row>
    <row r="696" spans="1:3" x14ac:dyDescent="0.3">
      <c r="A696" s="38" t="s">
        <v>149</v>
      </c>
      <c r="B696" s="39" t="s">
        <v>7</v>
      </c>
      <c r="C696" s="42"/>
    </row>
    <row r="697" spans="1:3" x14ac:dyDescent="0.3">
      <c r="A697" s="38" t="s">
        <v>150</v>
      </c>
      <c r="B697" s="39" t="s">
        <v>14</v>
      </c>
      <c r="C697" s="42"/>
    </row>
    <row r="698" spans="1:3" x14ac:dyDescent="0.3">
      <c r="A698" s="38" t="s">
        <v>151</v>
      </c>
      <c r="B698" s="39" t="s">
        <v>25</v>
      </c>
      <c r="C698" s="42"/>
    </row>
    <row r="699" spans="1:3" x14ac:dyDescent="0.3">
      <c r="A699" s="38" t="s">
        <v>152</v>
      </c>
      <c r="B699" s="39" t="s">
        <v>25</v>
      </c>
      <c r="C699" s="42"/>
    </row>
    <row r="700" spans="1:3" x14ac:dyDescent="0.3">
      <c r="A700" s="38" t="s">
        <v>153</v>
      </c>
      <c r="B700" s="39" t="s">
        <v>33</v>
      </c>
      <c r="C700" s="42"/>
    </row>
    <row r="701" spans="1:3" x14ac:dyDescent="0.3">
      <c r="A701" s="38" t="s">
        <v>154</v>
      </c>
      <c r="B701" s="39" t="s">
        <v>7</v>
      </c>
      <c r="C701" s="42"/>
    </row>
    <row r="702" spans="1:3" x14ac:dyDescent="0.3">
      <c r="A702" s="38" t="s">
        <v>155</v>
      </c>
      <c r="B702" s="39" t="s">
        <v>14</v>
      </c>
      <c r="C702" s="42"/>
    </row>
    <row r="703" spans="1:3" x14ac:dyDescent="0.3">
      <c r="A703" s="38" t="s">
        <v>156</v>
      </c>
      <c r="B703" s="39" t="s">
        <v>17</v>
      </c>
      <c r="C703" s="42"/>
    </row>
    <row r="704" spans="1:3" x14ac:dyDescent="0.3">
      <c r="A704" s="38" t="s">
        <v>157</v>
      </c>
      <c r="B704" s="39" t="s">
        <v>39</v>
      </c>
      <c r="C704" s="42"/>
    </row>
    <row r="705" spans="1:3" x14ac:dyDescent="0.3">
      <c r="A705" s="38" t="s">
        <v>158</v>
      </c>
      <c r="B705" s="39" t="s">
        <v>39</v>
      </c>
      <c r="C705" s="42"/>
    </row>
    <row r="706" spans="1:3" x14ac:dyDescent="0.3">
      <c r="A706" s="38" t="s">
        <v>159</v>
      </c>
      <c r="B706" s="39" t="s">
        <v>36</v>
      </c>
      <c r="C706" s="42"/>
    </row>
    <row r="707" spans="1:3" x14ac:dyDescent="0.3">
      <c r="A707" s="38" t="s">
        <v>160</v>
      </c>
      <c r="B707" s="39" t="s">
        <v>17</v>
      </c>
      <c r="C707" s="42"/>
    </row>
    <row r="708" spans="1:3" x14ac:dyDescent="0.3">
      <c r="A708" s="38" t="s">
        <v>161</v>
      </c>
      <c r="B708" s="39" t="s">
        <v>30</v>
      </c>
      <c r="C708" s="42"/>
    </row>
    <row r="709" spans="1:3" x14ac:dyDescent="0.3">
      <c r="A709" s="38" t="s">
        <v>161</v>
      </c>
      <c r="B709" s="39" t="s">
        <v>30</v>
      </c>
      <c r="C709" s="42"/>
    </row>
    <row r="710" spans="1:3" x14ac:dyDescent="0.3">
      <c r="A710" s="38" t="s">
        <v>162</v>
      </c>
      <c r="B710" s="39" t="s">
        <v>7</v>
      </c>
      <c r="C710" s="42"/>
    </row>
    <row r="711" spans="1:3" x14ac:dyDescent="0.3">
      <c r="A711" s="38" t="s">
        <v>163</v>
      </c>
      <c r="B711" s="39" t="s">
        <v>42</v>
      </c>
      <c r="C711" s="42"/>
    </row>
    <row r="712" spans="1:3" x14ac:dyDescent="0.3">
      <c r="A712" s="38" t="s">
        <v>164</v>
      </c>
      <c r="B712" s="39" t="s">
        <v>42</v>
      </c>
      <c r="C712" s="42"/>
    </row>
    <row r="713" spans="1:3" x14ac:dyDescent="0.3">
      <c r="A713" s="38" t="s">
        <v>165</v>
      </c>
      <c r="B713" s="39" t="s">
        <v>36</v>
      </c>
      <c r="C713" s="42"/>
    </row>
    <row r="714" spans="1:3" x14ac:dyDescent="0.3">
      <c r="A714" s="38" t="s">
        <v>166</v>
      </c>
      <c r="B714" s="39" t="s">
        <v>7</v>
      </c>
      <c r="C714" s="42"/>
    </row>
    <row r="715" spans="1:3" x14ac:dyDescent="0.3">
      <c r="A715" s="38" t="s">
        <v>167</v>
      </c>
      <c r="B715" s="39" t="s">
        <v>7</v>
      </c>
      <c r="C715" s="42"/>
    </row>
    <row r="716" spans="1:3" x14ac:dyDescent="0.3">
      <c r="A716" s="38" t="s">
        <v>168</v>
      </c>
      <c r="B716" s="39" t="s">
        <v>17</v>
      </c>
      <c r="C716" s="42"/>
    </row>
    <row r="717" spans="1:3" x14ac:dyDescent="0.3">
      <c r="A717" s="38" t="s">
        <v>169</v>
      </c>
      <c r="B717" s="39" t="s">
        <v>42</v>
      </c>
      <c r="C717" s="42"/>
    </row>
    <row r="718" spans="1:3" x14ac:dyDescent="0.3">
      <c r="A718" s="38" t="s">
        <v>170</v>
      </c>
      <c r="B718" s="39" t="s">
        <v>42</v>
      </c>
      <c r="C718" s="42"/>
    </row>
    <row r="719" spans="1:3" x14ac:dyDescent="0.3">
      <c r="A719" s="38" t="s">
        <v>171</v>
      </c>
      <c r="B719" s="39" t="s">
        <v>42</v>
      </c>
      <c r="C719" s="42"/>
    </row>
    <row r="720" spans="1:3" x14ac:dyDescent="0.3">
      <c r="A720" s="43" t="s">
        <v>172</v>
      </c>
      <c r="B720" s="44" t="s">
        <v>47</v>
      </c>
      <c r="C720" s="42"/>
    </row>
    <row r="721" spans="1:3" x14ac:dyDescent="0.3">
      <c r="A721" s="38" t="s">
        <v>173</v>
      </c>
      <c r="B721" s="39" t="s">
        <v>7</v>
      </c>
      <c r="C721" s="42"/>
    </row>
    <row r="722" spans="1:3" x14ac:dyDescent="0.3">
      <c r="A722" s="43" t="s">
        <v>174</v>
      </c>
      <c r="B722" s="44" t="s">
        <v>45</v>
      </c>
      <c r="C722" s="42"/>
    </row>
    <row r="723" spans="1:3" x14ac:dyDescent="0.3">
      <c r="A723" s="43" t="s">
        <v>175</v>
      </c>
      <c r="B723" s="44" t="s">
        <v>47</v>
      </c>
      <c r="C723" s="42"/>
    </row>
    <row r="724" spans="1:3" x14ac:dyDescent="0.3">
      <c r="A724" s="43" t="s">
        <v>176</v>
      </c>
      <c r="B724" s="44" t="s">
        <v>45</v>
      </c>
      <c r="C724" s="42"/>
    </row>
    <row r="725" spans="1:3" x14ac:dyDescent="0.3">
      <c r="A725" s="38" t="s">
        <v>177</v>
      </c>
      <c r="B725" s="39" t="s">
        <v>36</v>
      </c>
      <c r="C725" s="42"/>
    </row>
    <row r="726" spans="1:3" x14ac:dyDescent="0.3">
      <c r="A726" s="38" t="s">
        <v>178</v>
      </c>
      <c r="B726" s="39" t="s">
        <v>45</v>
      </c>
      <c r="C726" s="42"/>
    </row>
    <row r="727" spans="1:3" x14ac:dyDescent="0.3">
      <c r="A727" s="45">
        <v>42349174</v>
      </c>
      <c r="B727" s="39" t="s">
        <v>39</v>
      </c>
      <c r="C727" s="42"/>
    </row>
    <row r="728" spans="1:3" x14ac:dyDescent="0.3">
      <c r="A728" s="45" t="s">
        <v>179</v>
      </c>
      <c r="B728" s="39" t="s">
        <v>42</v>
      </c>
      <c r="C728" s="42"/>
    </row>
    <row r="729" spans="1:3" x14ac:dyDescent="0.3">
      <c r="A729" s="45">
        <v>42393129</v>
      </c>
      <c r="B729" s="39" t="s">
        <v>7</v>
      </c>
      <c r="C729" s="42"/>
    </row>
    <row r="730" spans="1:3" x14ac:dyDescent="0.3">
      <c r="A730" s="45">
        <v>42361093</v>
      </c>
      <c r="B730" s="39" t="s">
        <v>7</v>
      </c>
      <c r="C730" s="42"/>
    </row>
    <row r="731" spans="1:3" x14ac:dyDescent="0.3">
      <c r="A731" s="45">
        <v>42350784</v>
      </c>
      <c r="B731" s="39" t="s">
        <v>39</v>
      </c>
      <c r="C731" s="42"/>
    </row>
    <row r="732" spans="1:3" x14ac:dyDescent="0.3">
      <c r="A732" s="45">
        <v>42296729</v>
      </c>
      <c r="B732" s="39" t="s">
        <v>7</v>
      </c>
      <c r="C732" s="42"/>
    </row>
    <row r="733" spans="1:3" x14ac:dyDescent="0.3">
      <c r="A733" s="45">
        <v>42230170</v>
      </c>
      <c r="B733" s="39" t="s">
        <v>36</v>
      </c>
      <c r="C733" s="42"/>
    </row>
    <row r="734" spans="1:3" x14ac:dyDescent="0.3">
      <c r="A734" s="45">
        <v>42266532</v>
      </c>
      <c r="B734" s="39" t="s">
        <v>45</v>
      </c>
      <c r="C734" s="42"/>
    </row>
    <row r="735" spans="1:3" x14ac:dyDescent="0.25">
      <c r="A735" s="46">
        <v>42314367</v>
      </c>
      <c r="B735" s="47" t="s">
        <v>7</v>
      </c>
      <c r="C735" s="42"/>
    </row>
    <row r="736" spans="1:3" x14ac:dyDescent="0.25">
      <c r="A736" s="46">
        <v>42314367</v>
      </c>
      <c r="B736" s="47" t="s">
        <v>7</v>
      </c>
      <c r="C736" s="42"/>
    </row>
    <row r="737" spans="1:3" x14ac:dyDescent="0.25">
      <c r="A737" s="46">
        <v>42319158</v>
      </c>
      <c r="B737" s="47" t="s">
        <v>7</v>
      </c>
      <c r="C737" s="42"/>
    </row>
    <row r="738" spans="1:3" x14ac:dyDescent="0.25">
      <c r="A738" s="46">
        <v>42319158</v>
      </c>
      <c r="B738" s="47" t="s">
        <v>7</v>
      </c>
      <c r="C738" s="42"/>
    </row>
    <row r="739" spans="1:3" x14ac:dyDescent="0.25">
      <c r="A739" s="46">
        <v>42319158</v>
      </c>
      <c r="B739" s="47" t="s">
        <v>7</v>
      </c>
      <c r="C739" s="42"/>
    </row>
    <row r="740" spans="1:3" x14ac:dyDescent="0.25">
      <c r="A740" s="46">
        <v>42319158</v>
      </c>
      <c r="B740" s="47" t="s">
        <v>7</v>
      </c>
      <c r="C740" s="42"/>
    </row>
    <row r="741" spans="1:3" x14ac:dyDescent="0.25">
      <c r="A741" s="46">
        <v>42386633</v>
      </c>
      <c r="B741" s="47" t="s">
        <v>7</v>
      </c>
      <c r="C741" s="42"/>
    </row>
    <row r="742" spans="1:3" x14ac:dyDescent="0.25">
      <c r="A742" s="46">
        <v>42386633</v>
      </c>
      <c r="B742" s="47" t="s">
        <v>7</v>
      </c>
      <c r="C742" s="42"/>
    </row>
    <row r="743" spans="1:3" x14ac:dyDescent="0.25">
      <c r="A743" s="46" t="s">
        <v>180</v>
      </c>
      <c r="B743" s="47" t="s">
        <v>181</v>
      </c>
      <c r="C743" s="42"/>
    </row>
    <row r="744" spans="1:3" x14ac:dyDescent="0.25">
      <c r="A744" s="46" t="s">
        <v>180</v>
      </c>
      <c r="B744" s="47" t="s">
        <v>181</v>
      </c>
      <c r="C744" s="42"/>
    </row>
    <row r="745" spans="1:3" x14ac:dyDescent="0.25">
      <c r="A745" s="46" t="s">
        <v>182</v>
      </c>
      <c r="B745" s="47" t="s">
        <v>183</v>
      </c>
      <c r="C745" s="42"/>
    </row>
    <row r="746" spans="1:3" x14ac:dyDescent="0.25">
      <c r="A746" s="46" t="s">
        <v>182</v>
      </c>
      <c r="B746" s="47" t="s">
        <v>183</v>
      </c>
      <c r="C746" s="42"/>
    </row>
    <row r="747" spans="1:3" x14ac:dyDescent="0.25">
      <c r="A747" s="46" t="s">
        <v>182</v>
      </c>
      <c r="B747" s="47" t="s">
        <v>183</v>
      </c>
      <c r="C747" s="42"/>
    </row>
    <row r="748" spans="1:3" x14ac:dyDescent="0.25">
      <c r="A748" s="46" t="s">
        <v>182</v>
      </c>
      <c r="B748" s="47" t="s">
        <v>183</v>
      </c>
      <c r="C748" s="42"/>
    </row>
    <row r="749" spans="1:3" x14ac:dyDescent="0.3">
      <c r="A749" s="46" t="s">
        <v>184</v>
      </c>
      <c r="B749" s="39" t="s">
        <v>19</v>
      </c>
      <c r="C749" s="42"/>
    </row>
    <row r="750" spans="1:3" x14ac:dyDescent="0.3">
      <c r="A750" s="46" t="s">
        <v>184</v>
      </c>
      <c r="B750" s="39" t="s">
        <v>19</v>
      </c>
      <c r="C750" s="42"/>
    </row>
    <row r="751" spans="1:3" x14ac:dyDescent="0.25">
      <c r="A751" s="46" t="s">
        <v>185</v>
      </c>
      <c r="B751" s="47" t="s">
        <v>181</v>
      </c>
      <c r="C751" s="42"/>
    </row>
    <row r="752" spans="1:3" x14ac:dyDescent="0.25">
      <c r="A752" s="46" t="s">
        <v>185</v>
      </c>
      <c r="B752" s="47" t="s">
        <v>181</v>
      </c>
      <c r="C752" s="42"/>
    </row>
    <row r="753" spans="1:3" x14ac:dyDescent="0.25">
      <c r="A753" s="46" t="s">
        <v>186</v>
      </c>
      <c r="B753" s="47" t="s">
        <v>181</v>
      </c>
      <c r="C753" s="42"/>
    </row>
    <row r="754" spans="1:3" x14ac:dyDescent="0.25">
      <c r="A754" s="46" t="s">
        <v>186</v>
      </c>
      <c r="B754" s="47" t="s">
        <v>181</v>
      </c>
      <c r="C754" s="42"/>
    </row>
    <row r="755" spans="1:3" x14ac:dyDescent="0.3">
      <c r="A755" s="45">
        <v>42273738</v>
      </c>
      <c r="B755" s="47" t="s">
        <v>7</v>
      </c>
      <c r="C755" s="48"/>
    </row>
    <row r="756" spans="1:3" x14ac:dyDescent="0.3">
      <c r="A756" s="45">
        <v>42349533</v>
      </c>
      <c r="B756" s="47" t="s">
        <v>33</v>
      </c>
      <c r="C756" s="48"/>
    </row>
    <row r="757" spans="1:3" x14ac:dyDescent="0.3">
      <c r="A757" s="45">
        <v>42235466</v>
      </c>
      <c r="B757" s="47" t="s">
        <v>39</v>
      </c>
    </row>
    <row r="758" spans="1:3" x14ac:dyDescent="0.3">
      <c r="A758" s="45">
        <v>42293120</v>
      </c>
      <c r="B758" s="47" t="s">
        <v>7</v>
      </c>
    </row>
    <row r="759" spans="1:3" x14ac:dyDescent="0.3">
      <c r="A759" s="45">
        <v>42283334</v>
      </c>
      <c r="B759" s="47" t="s">
        <v>7</v>
      </c>
    </row>
    <row r="760" spans="1:3" x14ac:dyDescent="0.3">
      <c r="A760" s="45">
        <v>42206963</v>
      </c>
      <c r="B760" s="47" t="s">
        <v>7</v>
      </c>
    </row>
    <row r="761" spans="1:3" x14ac:dyDescent="0.3">
      <c r="A761" s="45">
        <v>42280789</v>
      </c>
      <c r="B761" s="47" t="s">
        <v>183</v>
      </c>
    </row>
    <row r="762" spans="1:3" x14ac:dyDescent="0.3">
      <c r="A762" s="45">
        <v>42349223</v>
      </c>
      <c r="B762" s="47" t="s">
        <v>183</v>
      </c>
    </row>
    <row r="763" spans="1:3" x14ac:dyDescent="0.3">
      <c r="A763" s="45">
        <v>42349229</v>
      </c>
      <c r="B763" s="47" t="s">
        <v>183</v>
      </c>
    </row>
    <row r="764" spans="1:3" x14ac:dyDescent="0.3">
      <c r="A764" s="45">
        <v>42299672</v>
      </c>
      <c r="B764" s="47" t="s">
        <v>183</v>
      </c>
    </row>
    <row r="765" spans="1:3" x14ac:dyDescent="0.3">
      <c r="A765" s="45">
        <v>42299680</v>
      </c>
      <c r="B765" s="47" t="s">
        <v>183</v>
      </c>
    </row>
    <row r="766" spans="1:3" x14ac:dyDescent="0.3">
      <c r="A766" s="45">
        <v>42232378</v>
      </c>
      <c r="B766" s="39" t="s">
        <v>39</v>
      </c>
    </row>
    <row r="767" spans="1:3" x14ac:dyDescent="0.3">
      <c r="A767" s="49" t="s">
        <v>187</v>
      </c>
      <c r="B767" s="47" t="s">
        <v>47</v>
      </c>
    </row>
    <row r="768" spans="1:3" x14ac:dyDescent="0.25">
      <c r="A768" s="50">
        <v>42419633</v>
      </c>
      <c r="B768" s="47" t="s">
        <v>183</v>
      </c>
    </row>
    <row r="769" spans="1:2" x14ac:dyDescent="0.25">
      <c r="A769" s="50">
        <v>42419633</v>
      </c>
      <c r="B769" s="47" t="s">
        <v>183</v>
      </c>
    </row>
    <row r="770" spans="1:2" x14ac:dyDescent="0.25">
      <c r="A770" s="50">
        <v>42438168</v>
      </c>
      <c r="B770" s="51" t="s">
        <v>17</v>
      </c>
    </row>
    <row r="771" spans="1:2" x14ac:dyDescent="0.25">
      <c r="A771" s="50">
        <v>42438168</v>
      </c>
      <c r="B771" s="51" t="s">
        <v>17</v>
      </c>
    </row>
    <row r="772" spans="1:2" x14ac:dyDescent="0.3">
      <c r="A772" s="50" t="s">
        <v>187</v>
      </c>
      <c r="B772" s="44" t="s">
        <v>47</v>
      </c>
    </row>
    <row r="773" spans="1:2" x14ac:dyDescent="0.3">
      <c r="A773" s="50" t="s">
        <v>187</v>
      </c>
      <c r="B773" s="44" t="s">
        <v>47</v>
      </c>
    </row>
    <row r="774" spans="1:2" x14ac:dyDescent="0.25">
      <c r="A774" s="50">
        <v>42315471</v>
      </c>
      <c r="B774" s="51" t="s">
        <v>39</v>
      </c>
    </row>
    <row r="775" spans="1:2" x14ac:dyDescent="0.25">
      <c r="A775" s="50">
        <v>42315471</v>
      </c>
      <c r="B775" s="51" t="s">
        <v>39</v>
      </c>
    </row>
    <row r="776" spans="1:2" x14ac:dyDescent="0.25">
      <c r="A776" s="50">
        <v>42328993</v>
      </c>
      <c r="B776" s="51" t="s">
        <v>7</v>
      </c>
    </row>
    <row r="777" spans="1:2" x14ac:dyDescent="0.25">
      <c r="A777" s="50">
        <v>42328993</v>
      </c>
      <c r="B777" s="51" t="s">
        <v>7</v>
      </c>
    </row>
    <row r="778" spans="1:2" x14ac:dyDescent="0.25">
      <c r="A778" s="50">
        <v>42335209</v>
      </c>
      <c r="B778" s="51" t="s">
        <v>7</v>
      </c>
    </row>
    <row r="779" spans="1:2" x14ac:dyDescent="0.25">
      <c r="A779" s="50">
        <v>42335209</v>
      </c>
      <c r="B779" s="51" t="s">
        <v>7</v>
      </c>
    </row>
    <row r="780" spans="1:2" x14ac:dyDescent="0.25">
      <c r="A780" s="50">
        <v>42335209</v>
      </c>
      <c r="B780" s="51" t="s">
        <v>7</v>
      </c>
    </row>
    <row r="781" spans="1:2" x14ac:dyDescent="0.25">
      <c r="A781" s="50">
        <v>42343105</v>
      </c>
      <c r="B781" s="51" t="s">
        <v>39</v>
      </c>
    </row>
    <row r="782" spans="1:2" x14ac:dyDescent="0.25">
      <c r="A782" s="50">
        <v>42343105</v>
      </c>
      <c r="B782" s="51" t="s">
        <v>39</v>
      </c>
    </row>
    <row r="783" spans="1:2" x14ac:dyDescent="0.3">
      <c r="A783" s="50">
        <v>42406396</v>
      </c>
      <c r="B783" s="39" t="s">
        <v>14</v>
      </c>
    </row>
    <row r="784" spans="1:2" x14ac:dyDescent="0.3">
      <c r="A784" s="50">
        <v>42406396</v>
      </c>
      <c r="B784" s="39" t="s">
        <v>14</v>
      </c>
    </row>
    <row r="785" spans="1:2" x14ac:dyDescent="0.3">
      <c r="A785" s="50">
        <v>42406396</v>
      </c>
      <c r="B785" s="39" t="s">
        <v>14</v>
      </c>
    </row>
    <row r="786" spans="1:2" x14ac:dyDescent="0.3">
      <c r="A786" s="50">
        <v>42406396</v>
      </c>
      <c r="B786" s="39" t="s">
        <v>14</v>
      </c>
    </row>
    <row r="787" spans="1:2" x14ac:dyDescent="0.3">
      <c r="A787" s="50">
        <v>42406396</v>
      </c>
      <c r="B787" s="39" t="s">
        <v>14</v>
      </c>
    </row>
    <row r="788" spans="1:2" x14ac:dyDescent="0.3">
      <c r="A788" s="50">
        <v>42406396</v>
      </c>
      <c r="B788" s="39" t="s">
        <v>14</v>
      </c>
    </row>
    <row r="789" spans="1:2" x14ac:dyDescent="0.3">
      <c r="A789" s="50">
        <v>42406517</v>
      </c>
      <c r="B789" s="39" t="s">
        <v>14</v>
      </c>
    </row>
    <row r="790" spans="1:2" x14ac:dyDescent="0.3">
      <c r="A790" s="50">
        <v>42406517</v>
      </c>
      <c r="B790" s="39" t="s">
        <v>14</v>
      </c>
    </row>
    <row r="791" spans="1:2" x14ac:dyDescent="0.3">
      <c r="A791" s="50">
        <v>42406517</v>
      </c>
      <c r="B791" s="39" t="s">
        <v>14</v>
      </c>
    </row>
    <row r="792" spans="1:2" x14ac:dyDescent="0.3">
      <c r="A792" s="50">
        <v>42406517</v>
      </c>
      <c r="B792" s="39" t="s">
        <v>14</v>
      </c>
    </row>
    <row r="793" spans="1:2" x14ac:dyDescent="0.3">
      <c r="A793" s="50">
        <v>42406517</v>
      </c>
      <c r="B793" s="39" t="s">
        <v>14</v>
      </c>
    </row>
    <row r="794" spans="1:2" x14ac:dyDescent="0.3">
      <c r="A794" s="50">
        <v>42406517</v>
      </c>
      <c r="B794" s="39" t="s">
        <v>14</v>
      </c>
    </row>
    <row r="795" spans="1:2" x14ac:dyDescent="0.3">
      <c r="A795" s="50">
        <v>42406524</v>
      </c>
      <c r="B795" s="39" t="s">
        <v>14</v>
      </c>
    </row>
    <row r="796" spans="1:2" x14ac:dyDescent="0.3">
      <c r="A796" s="50">
        <v>42406524</v>
      </c>
      <c r="B796" s="39" t="s">
        <v>14</v>
      </c>
    </row>
    <row r="797" spans="1:2" x14ac:dyDescent="0.3">
      <c r="A797" s="50">
        <v>42406524</v>
      </c>
      <c r="B797" s="39" t="s">
        <v>14</v>
      </c>
    </row>
    <row r="798" spans="1:2" x14ac:dyDescent="0.3">
      <c r="A798" s="50">
        <v>42406524</v>
      </c>
      <c r="B798" s="39" t="s">
        <v>14</v>
      </c>
    </row>
    <row r="799" spans="1:2" x14ac:dyDescent="0.3">
      <c r="A799" s="50">
        <v>42406524</v>
      </c>
      <c r="B799" s="39" t="s">
        <v>14</v>
      </c>
    </row>
    <row r="800" spans="1:2" x14ac:dyDescent="0.3">
      <c r="A800" s="50">
        <v>42406524</v>
      </c>
      <c r="B800" s="39" t="s">
        <v>14</v>
      </c>
    </row>
    <row r="801" spans="1:2" x14ac:dyDescent="0.25">
      <c r="A801" s="50">
        <v>42415022</v>
      </c>
      <c r="B801" s="51" t="s">
        <v>183</v>
      </c>
    </row>
    <row r="802" spans="1:2" x14ac:dyDescent="0.25">
      <c r="A802" s="50">
        <v>42415024</v>
      </c>
      <c r="B802" s="51" t="s">
        <v>183</v>
      </c>
    </row>
    <row r="803" spans="1:2" x14ac:dyDescent="0.25">
      <c r="A803" s="50">
        <v>42441549</v>
      </c>
      <c r="B803" s="51" t="s">
        <v>183</v>
      </c>
    </row>
    <row r="804" spans="1:2" x14ac:dyDescent="0.25">
      <c r="A804" s="50">
        <v>42441549</v>
      </c>
      <c r="B804" s="51" t="s">
        <v>183</v>
      </c>
    </row>
    <row r="805" spans="1:2" x14ac:dyDescent="0.25">
      <c r="A805" s="50">
        <v>42446603</v>
      </c>
      <c r="B805" s="51" t="s">
        <v>39</v>
      </c>
    </row>
    <row r="806" spans="1:2" x14ac:dyDescent="0.25">
      <c r="A806" s="50">
        <v>42446603</v>
      </c>
      <c r="B806" s="51" t="s">
        <v>39</v>
      </c>
    </row>
    <row r="807" spans="1:2" x14ac:dyDescent="0.25">
      <c r="A807" s="50">
        <v>42453340</v>
      </c>
      <c r="B807" s="51" t="s">
        <v>7</v>
      </c>
    </row>
    <row r="808" spans="1:2" x14ac:dyDescent="0.25">
      <c r="A808" s="50">
        <v>42453340</v>
      </c>
      <c r="B808" s="51" t="s">
        <v>7</v>
      </c>
    </row>
    <row r="809" spans="1:2" x14ac:dyDescent="0.25">
      <c r="A809" s="50">
        <v>42453340</v>
      </c>
      <c r="B809" s="51" t="s">
        <v>7</v>
      </c>
    </row>
    <row r="810" spans="1:2" x14ac:dyDescent="0.25">
      <c r="A810" s="50">
        <v>42453340</v>
      </c>
      <c r="B810" s="51" t="s">
        <v>7</v>
      </c>
    </row>
    <row r="811" spans="1:2" x14ac:dyDescent="0.25">
      <c r="A811" s="50">
        <v>42467777</v>
      </c>
      <c r="B811" s="51" t="s">
        <v>7</v>
      </c>
    </row>
    <row r="812" spans="1:2" x14ac:dyDescent="0.25">
      <c r="A812" s="50">
        <v>42467777</v>
      </c>
      <c r="B812" s="51" t="s">
        <v>7</v>
      </c>
    </row>
    <row r="813" spans="1:2" x14ac:dyDescent="0.25">
      <c r="A813" s="50">
        <v>42467777</v>
      </c>
      <c r="B813" s="51" t="s">
        <v>7</v>
      </c>
    </row>
    <row r="814" spans="1:2" x14ac:dyDescent="0.25">
      <c r="A814" s="50">
        <v>42467777</v>
      </c>
      <c r="B814" s="51" t="s">
        <v>7</v>
      </c>
    </row>
    <row r="815" spans="1:2" x14ac:dyDescent="0.25">
      <c r="A815" s="50">
        <v>42335243</v>
      </c>
      <c r="B815" s="52" t="s">
        <v>39</v>
      </c>
    </row>
    <row r="816" spans="1:2" x14ac:dyDescent="0.25">
      <c r="A816" s="50">
        <v>42356872</v>
      </c>
      <c r="B816" s="51" t="s">
        <v>183</v>
      </c>
    </row>
    <row r="817" spans="1:3" x14ac:dyDescent="0.25">
      <c r="A817" s="50">
        <v>42287326</v>
      </c>
      <c r="B817" s="51" t="s">
        <v>183</v>
      </c>
    </row>
    <row r="818" spans="1:3" x14ac:dyDescent="0.25">
      <c r="A818" s="50">
        <v>42314379</v>
      </c>
      <c r="B818" s="51" t="s">
        <v>183</v>
      </c>
    </row>
    <row r="819" spans="1:3" x14ac:dyDescent="0.25">
      <c r="A819" s="50">
        <v>42334854</v>
      </c>
      <c r="B819" s="51" t="s">
        <v>183</v>
      </c>
    </row>
    <row r="820" spans="1:3" x14ac:dyDescent="0.25">
      <c r="A820" s="50">
        <v>42349235</v>
      </c>
      <c r="B820" s="51" t="s">
        <v>183</v>
      </c>
    </row>
    <row r="821" spans="1:3" x14ac:dyDescent="0.25">
      <c r="A821" s="50">
        <v>42349236</v>
      </c>
      <c r="B821" s="51" t="s">
        <v>183</v>
      </c>
    </row>
    <row r="822" spans="1:3" x14ac:dyDescent="0.25">
      <c r="A822" s="50">
        <v>42301340</v>
      </c>
      <c r="B822" s="51" t="s">
        <v>183</v>
      </c>
    </row>
    <row r="823" spans="1:3" x14ac:dyDescent="0.25">
      <c r="A823" s="50">
        <v>42312484</v>
      </c>
      <c r="B823" s="50" t="s">
        <v>7</v>
      </c>
    </row>
    <row r="824" spans="1:3" x14ac:dyDescent="0.25">
      <c r="A824" s="50">
        <v>42330815</v>
      </c>
      <c r="B824" s="50" t="s">
        <v>7</v>
      </c>
    </row>
    <row r="825" spans="1:3" x14ac:dyDescent="0.25">
      <c r="A825" s="50">
        <v>42425529</v>
      </c>
      <c r="B825" s="50" t="s">
        <v>7</v>
      </c>
    </row>
    <row r="826" spans="1:3" x14ac:dyDescent="0.25">
      <c r="A826" s="50">
        <v>42498483</v>
      </c>
      <c r="B826" s="50" t="s">
        <v>7</v>
      </c>
    </row>
    <row r="827" spans="1:3" x14ac:dyDescent="0.25">
      <c r="A827" s="50">
        <v>42499337</v>
      </c>
      <c r="B827" s="50" t="s">
        <v>25</v>
      </c>
    </row>
    <row r="828" spans="1:3" x14ac:dyDescent="0.3">
      <c r="A828" s="53">
        <v>42181540</v>
      </c>
      <c r="B828" s="54" t="s">
        <v>17</v>
      </c>
      <c r="C828" s="40" t="s">
        <v>188</v>
      </c>
    </row>
    <row r="829" spans="1:3" x14ac:dyDescent="0.3">
      <c r="A829" s="55">
        <v>42498483</v>
      </c>
      <c r="B829" s="56" t="s">
        <v>7</v>
      </c>
    </row>
    <row r="830" spans="1:3" x14ac:dyDescent="0.3">
      <c r="A830" s="55">
        <v>42498483</v>
      </c>
      <c r="B830" s="56" t="s">
        <v>7</v>
      </c>
    </row>
    <row r="831" spans="1:3" x14ac:dyDescent="0.3">
      <c r="A831" s="55">
        <v>42499331</v>
      </c>
      <c r="B831" s="56" t="s">
        <v>7</v>
      </c>
    </row>
    <row r="832" spans="1:3" x14ac:dyDescent="0.3">
      <c r="A832" s="55">
        <v>42499331</v>
      </c>
      <c r="B832" s="56" t="s">
        <v>7</v>
      </c>
    </row>
    <row r="833" spans="1:10" x14ac:dyDescent="0.3">
      <c r="A833" s="55">
        <v>42499331</v>
      </c>
      <c r="B833" s="56" t="s">
        <v>7</v>
      </c>
    </row>
    <row r="834" spans="1:10" x14ac:dyDescent="0.3">
      <c r="A834" s="55">
        <v>42499337</v>
      </c>
      <c r="B834" s="56" t="s">
        <v>25</v>
      </c>
      <c r="I834" s="57"/>
      <c r="J834" s="57"/>
    </row>
    <row r="835" spans="1:10" x14ac:dyDescent="0.3">
      <c r="A835" s="55">
        <v>42499337</v>
      </c>
      <c r="B835" s="56" t="s">
        <v>25</v>
      </c>
      <c r="I835" s="57"/>
      <c r="J835" s="57"/>
    </row>
    <row r="836" spans="1:10" x14ac:dyDescent="0.3">
      <c r="A836" s="55">
        <v>42499337</v>
      </c>
      <c r="B836" s="56" t="s">
        <v>25</v>
      </c>
      <c r="I836" s="57"/>
      <c r="J836" s="57"/>
    </row>
    <row r="837" spans="1:10" x14ac:dyDescent="0.3">
      <c r="A837" s="55">
        <v>42499337</v>
      </c>
      <c r="B837" s="56" t="s">
        <v>25</v>
      </c>
      <c r="I837" s="57"/>
      <c r="J837" s="57"/>
    </row>
    <row r="838" spans="1:10" x14ac:dyDescent="0.3">
      <c r="A838" s="55">
        <v>42515320</v>
      </c>
      <c r="B838" s="56" t="s">
        <v>7</v>
      </c>
      <c r="I838" s="57"/>
      <c r="J838" s="57"/>
    </row>
    <row r="839" spans="1:10" x14ac:dyDescent="0.3">
      <c r="A839" s="55">
        <v>42515320</v>
      </c>
      <c r="B839" s="56" t="s">
        <v>7</v>
      </c>
      <c r="I839" s="57"/>
      <c r="J839" s="57"/>
    </row>
    <row r="840" spans="1:10" x14ac:dyDescent="0.3">
      <c r="A840" s="45">
        <v>42356875</v>
      </c>
      <c r="B840" s="54" t="s">
        <v>7</v>
      </c>
      <c r="I840" s="57"/>
      <c r="J840" s="57"/>
    </row>
    <row r="841" spans="1:10" x14ac:dyDescent="0.3">
      <c r="A841" s="45">
        <v>42356875</v>
      </c>
      <c r="B841" s="54" t="s">
        <v>7</v>
      </c>
      <c r="I841" s="57"/>
      <c r="J841" s="57"/>
    </row>
    <row r="842" spans="1:10" x14ac:dyDescent="0.3">
      <c r="A842" s="45">
        <v>42397609</v>
      </c>
      <c r="B842" s="54" t="s">
        <v>7</v>
      </c>
    </row>
    <row r="843" spans="1:10" x14ac:dyDescent="0.3">
      <c r="A843" s="45">
        <v>42397609</v>
      </c>
      <c r="B843" s="54" t="s">
        <v>7</v>
      </c>
    </row>
    <row r="844" spans="1:10" x14ac:dyDescent="0.3">
      <c r="A844" s="45">
        <v>42399920</v>
      </c>
      <c r="B844" s="54" t="s">
        <v>7</v>
      </c>
    </row>
    <row r="845" spans="1:10" x14ac:dyDescent="0.3">
      <c r="A845" s="45">
        <v>42399920</v>
      </c>
      <c r="B845" s="54" t="s">
        <v>7</v>
      </c>
    </row>
    <row r="846" spans="1:10" x14ac:dyDescent="0.3">
      <c r="A846" s="45">
        <v>42399920</v>
      </c>
      <c r="B846" s="54" t="s">
        <v>7</v>
      </c>
    </row>
    <row r="847" spans="1:10" x14ac:dyDescent="0.3">
      <c r="A847" s="45">
        <v>42425529</v>
      </c>
      <c r="B847" s="54" t="s">
        <v>7</v>
      </c>
    </row>
    <row r="848" spans="1:10" x14ac:dyDescent="0.3">
      <c r="A848" s="53">
        <v>42266532</v>
      </c>
      <c r="B848" s="54" t="s">
        <v>189</v>
      </c>
    </row>
    <row r="849" spans="1:2" x14ac:dyDescent="0.3">
      <c r="A849" s="45">
        <v>42315471</v>
      </c>
      <c r="B849" s="54" t="s">
        <v>190</v>
      </c>
    </row>
    <row r="850" spans="1:2" x14ac:dyDescent="0.3">
      <c r="A850" s="45">
        <v>42315471</v>
      </c>
      <c r="B850" s="54" t="s">
        <v>190</v>
      </c>
    </row>
    <row r="851" spans="1:2" x14ac:dyDescent="0.3">
      <c r="A851" s="45">
        <v>42328993</v>
      </c>
      <c r="B851" s="54" t="s">
        <v>7</v>
      </c>
    </row>
    <row r="852" spans="1:2" x14ac:dyDescent="0.3">
      <c r="A852" s="45">
        <v>42328993</v>
      </c>
      <c r="B852" s="54" t="s">
        <v>7</v>
      </c>
    </row>
    <row r="853" spans="1:2" x14ac:dyDescent="0.3">
      <c r="A853" s="45">
        <v>42335209</v>
      </c>
      <c r="B853" s="54" t="s">
        <v>7</v>
      </c>
    </row>
    <row r="854" spans="1:2" x14ac:dyDescent="0.3">
      <c r="A854" s="45">
        <v>42335209</v>
      </c>
      <c r="B854" s="54" t="s">
        <v>7</v>
      </c>
    </row>
    <row r="855" spans="1:2" x14ac:dyDescent="0.3">
      <c r="A855" s="45">
        <v>42335209</v>
      </c>
      <c r="B855" s="54" t="s">
        <v>7</v>
      </c>
    </row>
    <row r="856" spans="1:2" x14ac:dyDescent="0.3">
      <c r="A856" s="45">
        <v>42343105</v>
      </c>
      <c r="B856" s="54" t="s">
        <v>190</v>
      </c>
    </row>
    <row r="857" spans="1:2" x14ac:dyDescent="0.3">
      <c r="A857" s="45">
        <v>42343105</v>
      </c>
      <c r="B857" s="54" t="s">
        <v>190</v>
      </c>
    </row>
    <row r="858" spans="1:2" x14ac:dyDescent="0.3">
      <c r="A858" s="45">
        <v>42406396</v>
      </c>
      <c r="B858" s="54" t="s">
        <v>191</v>
      </c>
    </row>
    <row r="859" spans="1:2" x14ac:dyDescent="0.3">
      <c r="A859" s="45">
        <v>42406396</v>
      </c>
      <c r="B859" s="54" t="s">
        <v>191</v>
      </c>
    </row>
    <row r="860" spans="1:2" x14ac:dyDescent="0.3">
      <c r="A860" s="45">
        <v>42406396</v>
      </c>
      <c r="B860" s="54" t="s">
        <v>191</v>
      </c>
    </row>
    <row r="861" spans="1:2" x14ac:dyDescent="0.3">
      <c r="A861" s="45">
        <v>42406396</v>
      </c>
      <c r="B861" s="54" t="s">
        <v>191</v>
      </c>
    </row>
    <row r="862" spans="1:2" x14ac:dyDescent="0.3">
      <c r="A862" s="45">
        <v>42406396</v>
      </c>
      <c r="B862" s="54" t="s">
        <v>191</v>
      </c>
    </row>
    <row r="863" spans="1:2" x14ac:dyDescent="0.3">
      <c r="A863" s="45">
        <v>42406396</v>
      </c>
      <c r="B863" s="54" t="s">
        <v>191</v>
      </c>
    </row>
    <row r="864" spans="1:2" x14ac:dyDescent="0.3">
      <c r="A864" s="45">
        <v>42406517</v>
      </c>
      <c r="B864" s="54" t="s">
        <v>191</v>
      </c>
    </row>
    <row r="865" spans="1:2" x14ac:dyDescent="0.3">
      <c r="A865" s="45">
        <v>42406517</v>
      </c>
      <c r="B865" s="54" t="s">
        <v>191</v>
      </c>
    </row>
    <row r="866" spans="1:2" x14ac:dyDescent="0.3">
      <c r="A866" s="45">
        <v>42406517</v>
      </c>
      <c r="B866" s="54" t="s">
        <v>191</v>
      </c>
    </row>
    <row r="867" spans="1:2" x14ac:dyDescent="0.3">
      <c r="A867" s="45">
        <v>42406517</v>
      </c>
      <c r="B867" s="54" t="s">
        <v>191</v>
      </c>
    </row>
    <row r="868" spans="1:2" x14ac:dyDescent="0.3">
      <c r="A868" s="45">
        <v>42406517</v>
      </c>
      <c r="B868" s="54" t="s">
        <v>191</v>
      </c>
    </row>
    <row r="869" spans="1:2" x14ac:dyDescent="0.3">
      <c r="A869" s="45">
        <v>42406517</v>
      </c>
      <c r="B869" s="54" t="s">
        <v>191</v>
      </c>
    </row>
    <row r="870" spans="1:2" x14ac:dyDescent="0.3">
      <c r="A870" s="45">
        <v>42406524</v>
      </c>
      <c r="B870" s="54" t="s">
        <v>191</v>
      </c>
    </row>
    <row r="871" spans="1:2" x14ac:dyDescent="0.3">
      <c r="A871" s="45">
        <v>42406524</v>
      </c>
      <c r="B871" s="54" t="s">
        <v>191</v>
      </c>
    </row>
    <row r="872" spans="1:2" x14ac:dyDescent="0.3">
      <c r="A872" s="45">
        <v>42406524</v>
      </c>
      <c r="B872" s="54" t="s">
        <v>191</v>
      </c>
    </row>
    <row r="873" spans="1:2" x14ac:dyDescent="0.3">
      <c r="A873" s="45">
        <v>42406524</v>
      </c>
      <c r="B873" s="54" t="s">
        <v>191</v>
      </c>
    </row>
    <row r="874" spans="1:2" x14ac:dyDescent="0.3">
      <c r="A874" s="45">
        <v>42406524</v>
      </c>
      <c r="B874" s="54" t="s">
        <v>191</v>
      </c>
    </row>
    <row r="875" spans="1:2" x14ac:dyDescent="0.3">
      <c r="A875" s="45">
        <v>42406524</v>
      </c>
      <c r="B875" s="54" t="s">
        <v>191</v>
      </c>
    </row>
    <row r="876" spans="1:2" x14ac:dyDescent="0.3">
      <c r="A876" s="45">
        <v>42415022</v>
      </c>
      <c r="B876" s="54" t="s">
        <v>192</v>
      </c>
    </row>
    <row r="877" spans="1:2" x14ac:dyDescent="0.3">
      <c r="A877" s="45">
        <v>42415022</v>
      </c>
      <c r="B877" s="54" t="s">
        <v>192</v>
      </c>
    </row>
    <row r="878" spans="1:2" x14ac:dyDescent="0.3">
      <c r="A878" s="45">
        <v>42415022</v>
      </c>
      <c r="B878" s="54" t="s">
        <v>192</v>
      </c>
    </row>
    <row r="879" spans="1:2" x14ac:dyDescent="0.3">
      <c r="A879" s="45">
        <v>42415022</v>
      </c>
      <c r="B879" s="54" t="s">
        <v>192</v>
      </c>
    </row>
    <row r="880" spans="1:2" x14ac:dyDescent="0.3">
      <c r="A880" s="45">
        <v>42415022</v>
      </c>
      <c r="B880" s="54" t="s">
        <v>192</v>
      </c>
    </row>
    <row r="881" spans="1:2" x14ac:dyDescent="0.3">
      <c r="A881" s="45">
        <v>42415022</v>
      </c>
      <c r="B881" s="54" t="s">
        <v>192</v>
      </c>
    </row>
    <row r="882" spans="1:2" x14ac:dyDescent="0.3">
      <c r="A882" s="45">
        <v>42415022</v>
      </c>
      <c r="B882" s="54" t="s">
        <v>192</v>
      </c>
    </row>
    <row r="883" spans="1:2" x14ac:dyDescent="0.3">
      <c r="A883" s="45">
        <v>42415024</v>
      </c>
      <c r="B883" s="54" t="s">
        <v>192</v>
      </c>
    </row>
    <row r="884" spans="1:2" x14ac:dyDescent="0.3">
      <c r="A884" s="45">
        <v>42415024</v>
      </c>
      <c r="B884" s="54" t="s">
        <v>192</v>
      </c>
    </row>
    <row r="885" spans="1:2" x14ac:dyDescent="0.3">
      <c r="A885" s="45">
        <v>42415024</v>
      </c>
      <c r="B885" s="54" t="s">
        <v>192</v>
      </c>
    </row>
    <row r="886" spans="1:2" x14ac:dyDescent="0.3">
      <c r="A886" s="45">
        <v>42415024</v>
      </c>
      <c r="B886" s="54" t="s">
        <v>192</v>
      </c>
    </row>
    <row r="887" spans="1:2" x14ac:dyDescent="0.3">
      <c r="A887" s="45">
        <v>42415024</v>
      </c>
      <c r="B887" s="54" t="s">
        <v>192</v>
      </c>
    </row>
    <row r="888" spans="1:2" x14ac:dyDescent="0.3">
      <c r="A888" s="45">
        <v>42415024</v>
      </c>
      <c r="B888" s="54" t="s">
        <v>192</v>
      </c>
    </row>
    <row r="889" spans="1:2" x14ac:dyDescent="0.3">
      <c r="A889" s="45">
        <v>42415024</v>
      </c>
      <c r="B889" s="54" t="s">
        <v>192</v>
      </c>
    </row>
    <row r="890" spans="1:2" x14ac:dyDescent="0.3">
      <c r="A890" s="45">
        <v>42441549</v>
      </c>
      <c r="B890" s="54" t="s">
        <v>192</v>
      </c>
    </row>
    <row r="891" spans="1:2" x14ac:dyDescent="0.3">
      <c r="A891" s="45">
        <v>42441549</v>
      </c>
      <c r="B891" s="54" t="s">
        <v>192</v>
      </c>
    </row>
    <row r="892" spans="1:2" x14ac:dyDescent="0.3">
      <c r="A892" s="45">
        <v>42446603</v>
      </c>
      <c r="B892" s="54" t="s">
        <v>190</v>
      </c>
    </row>
    <row r="893" spans="1:2" x14ac:dyDescent="0.3">
      <c r="A893" s="45">
        <v>42446603</v>
      </c>
      <c r="B893" s="54" t="s">
        <v>190</v>
      </c>
    </row>
    <row r="894" spans="1:2" x14ac:dyDescent="0.3">
      <c r="A894" s="45">
        <v>42453340</v>
      </c>
      <c r="B894" s="54" t="s">
        <v>7</v>
      </c>
    </row>
    <row r="895" spans="1:2" x14ac:dyDescent="0.3">
      <c r="A895" s="45">
        <v>42453340</v>
      </c>
      <c r="B895" s="54" t="s">
        <v>7</v>
      </c>
    </row>
    <row r="896" spans="1:2" x14ac:dyDescent="0.3">
      <c r="A896" s="45">
        <v>42453340</v>
      </c>
      <c r="B896" s="54" t="s">
        <v>7</v>
      </c>
    </row>
    <row r="897" spans="1:2" x14ac:dyDescent="0.3">
      <c r="A897" s="45">
        <v>42453340</v>
      </c>
      <c r="B897" s="54" t="s">
        <v>7</v>
      </c>
    </row>
    <row r="898" spans="1:2" x14ac:dyDescent="0.3">
      <c r="A898" s="45">
        <v>42467777</v>
      </c>
      <c r="B898" s="54" t="s">
        <v>7</v>
      </c>
    </row>
    <row r="899" spans="1:2" x14ac:dyDescent="0.3">
      <c r="A899" s="45">
        <v>42467777</v>
      </c>
      <c r="B899" s="54" t="s">
        <v>7</v>
      </c>
    </row>
    <row r="900" spans="1:2" x14ac:dyDescent="0.3">
      <c r="A900" s="45">
        <v>42467777</v>
      </c>
      <c r="B900" s="54" t="s">
        <v>7</v>
      </c>
    </row>
    <row r="901" spans="1:2" x14ac:dyDescent="0.3">
      <c r="A901" s="45">
        <v>42467777</v>
      </c>
      <c r="B901" s="54" t="s">
        <v>7</v>
      </c>
    </row>
    <row r="902" spans="1:2" x14ac:dyDescent="0.3">
      <c r="A902" s="49">
        <v>42356361</v>
      </c>
      <c r="B902" s="54" t="s">
        <v>7</v>
      </c>
    </row>
    <row r="903" spans="1:2" x14ac:dyDescent="0.3">
      <c r="A903" s="49">
        <v>42356875</v>
      </c>
      <c r="B903" s="54" t="s">
        <v>7</v>
      </c>
    </row>
    <row r="904" spans="1:2" x14ac:dyDescent="0.3">
      <c r="A904" s="49">
        <v>42397609</v>
      </c>
      <c r="B904" s="54" t="s">
        <v>7</v>
      </c>
    </row>
    <row r="905" spans="1:2" x14ac:dyDescent="0.3">
      <c r="A905" s="49">
        <v>42399920</v>
      </c>
      <c r="B905" s="54" t="s">
        <v>7</v>
      </c>
    </row>
    <row r="906" spans="1:2" x14ac:dyDescent="0.3">
      <c r="A906" s="49">
        <v>42499331</v>
      </c>
      <c r="B906" s="54" t="s">
        <v>7</v>
      </c>
    </row>
    <row r="907" spans="1:2" x14ac:dyDescent="0.3">
      <c r="A907" s="49">
        <v>42507845</v>
      </c>
      <c r="B907" s="54" t="s">
        <v>7</v>
      </c>
    </row>
    <row r="908" spans="1:2" x14ac:dyDescent="0.3">
      <c r="A908" s="49">
        <v>42515320</v>
      </c>
      <c r="B908" s="54" t="s">
        <v>7</v>
      </c>
    </row>
    <row r="909" spans="1:2" x14ac:dyDescent="0.3">
      <c r="A909" s="49">
        <v>42534827</v>
      </c>
      <c r="B909" s="54" t="s">
        <v>7</v>
      </c>
    </row>
    <row r="910" spans="1:2" x14ac:dyDescent="0.3">
      <c r="A910" s="49">
        <v>42535820</v>
      </c>
      <c r="B910" s="54" t="s">
        <v>25</v>
      </c>
    </row>
    <row r="911" spans="1:2" x14ac:dyDescent="0.3">
      <c r="A911" s="45">
        <v>42163185</v>
      </c>
      <c r="B911" s="58" t="s">
        <v>7</v>
      </c>
    </row>
    <row r="912" spans="1:2" x14ac:dyDescent="0.3">
      <c r="A912" s="45">
        <v>42163185</v>
      </c>
      <c r="B912" s="58" t="s">
        <v>7</v>
      </c>
    </row>
    <row r="913" spans="1:2" x14ac:dyDescent="0.3">
      <c r="A913" s="45">
        <v>42163185</v>
      </c>
      <c r="B913" s="58" t="s">
        <v>7</v>
      </c>
    </row>
    <row r="914" spans="1:2" x14ac:dyDescent="0.3">
      <c r="A914" s="45">
        <v>42163185</v>
      </c>
      <c r="B914" s="58" t="s">
        <v>7</v>
      </c>
    </row>
    <row r="915" spans="1:2" x14ac:dyDescent="0.3">
      <c r="A915" s="45">
        <v>42163185</v>
      </c>
      <c r="B915" s="58" t="s">
        <v>7</v>
      </c>
    </row>
    <row r="916" spans="1:2" x14ac:dyDescent="0.3">
      <c r="A916" s="45">
        <v>42163185</v>
      </c>
      <c r="B916" s="58" t="s">
        <v>7</v>
      </c>
    </row>
    <row r="917" spans="1:2" x14ac:dyDescent="0.3">
      <c r="A917" s="45">
        <v>42163185</v>
      </c>
      <c r="B917" s="58" t="s">
        <v>7</v>
      </c>
    </row>
    <row r="918" spans="1:2" x14ac:dyDescent="0.3">
      <c r="A918" s="45">
        <v>42163185</v>
      </c>
      <c r="B918" s="58" t="s">
        <v>7</v>
      </c>
    </row>
    <row r="919" spans="1:2" x14ac:dyDescent="0.3">
      <c r="A919" s="45">
        <v>42343102</v>
      </c>
      <c r="B919" s="58" t="s">
        <v>7</v>
      </c>
    </row>
    <row r="920" spans="1:2" x14ac:dyDescent="0.3">
      <c r="A920" s="45">
        <v>42343102</v>
      </c>
      <c r="B920" s="58" t="s">
        <v>7</v>
      </c>
    </row>
    <row r="921" spans="1:2" x14ac:dyDescent="0.3">
      <c r="A921" s="45">
        <v>42343102</v>
      </c>
      <c r="B921" s="58" t="s">
        <v>7</v>
      </c>
    </row>
    <row r="922" spans="1:2" x14ac:dyDescent="0.3">
      <c r="A922" s="45">
        <v>42368064</v>
      </c>
      <c r="B922" s="58" t="s">
        <v>7</v>
      </c>
    </row>
    <row r="923" spans="1:2" x14ac:dyDescent="0.3">
      <c r="A923" s="45">
        <v>42368064</v>
      </c>
      <c r="B923" s="58" t="s">
        <v>7</v>
      </c>
    </row>
    <row r="924" spans="1:2" x14ac:dyDescent="0.3">
      <c r="A924" s="45">
        <v>42368064</v>
      </c>
      <c r="B924" s="58" t="s">
        <v>7</v>
      </c>
    </row>
    <row r="925" spans="1:2" x14ac:dyDescent="0.3">
      <c r="A925" s="45">
        <v>42368064</v>
      </c>
      <c r="B925" s="58" t="s">
        <v>7</v>
      </c>
    </row>
    <row r="926" spans="1:2" x14ac:dyDescent="0.3">
      <c r="A926" s="45">
        <v>42368064</v>
      </c>
      <c r="B926" s="58" t="s">
        <v>7</v>
      </c>
    </row>
    <row r="927" spans="1:2" x14ac:dyDescent="0.3">
      <c r="A927" s="45">
        <v>42368064</v>
      </c>
      <c r="B927" s="58" t="s">
        <v>7</v>
      </c>
    </row>
    <row r="928" spans="1:2" x14ac:dyDescent="0.3">
      <c r="A928" s="45">
        <v>42487873</v>
      </c>
      <c r="B928" s="58" t="s">
        <v>193</v>
      </c>
    </row>
    <row r="929" spans="1:2" x14ac:dyDescent="0.3">
      <c r="A929" s="45">
        <v>42487873</v>
      </c>
      <c r="B929" s="58" t="s">
        <v>193</v>
      </c>
    </row>
    <row r="930" spans="1:2" x14ac:dyDescent="0.3">
      <c r="A930" s="45">
        <v>42487873</v>
      </c>
      <c r="B930" s="58" t="s">
        <v>193</v>
      </c>
    </row>
    <row r="931" spans="1:2" x14ac:dyDescent="0.3">
      <c r="A931" s="45">
        <v>42511093</v>
      </c>
      <c r="B931" s="58" t="s">
        <v>193</v>
      </c>
    </row>
    <row r="932" spans="1:2" x14ac:dyDescent="0.3">
      <c r="A932" s="45">
        <v>42534810</v>
      </c>
      <c r="B932" s="58" t="s">
        <v>193</v>
      </c>
    </row>
    <row r="933" spans="1:2" x14ac:dyDescent="0.3">
      <c r="A933" s="45">
        <v>42534810</v>
      </c>
      <c r="B933" s="58" t="s">
        <v>193</v>
      </c>
    </row>
    <row r="934" spans="1:2" x14ac:dyDescent="0.3">
      <c r="A934" s="45">
        <v>42534810</v>
      </c>
      <c r="B934" s="58" t="s">
        <v>193</v>
      </c>
    </row>
    <row r="935" spans="1:2" x14ac:dyDescent="0.3">
      <c r="A935" s="45">
        <v>42534810</v>
      </c>
      <c r="B935" s="58" t="s">
        <v>193</v>
      </c>
    </row>
    <row r="936" spans="1:2" x14ac:dyDescent="0.3">
      <c r="A936" s="45">
        <v>42536818</v>
      </c>
      <c r="B936" s="58" t="s">
        <v>193</v>
      </c>
    </row>
    <row r="937" spans="1:2" x14ac:dyDescent="0.3">
      <c r="A937" s="45">
        <v>42536818</v>
      </c>
      <c r="B937" s="58" t="s">
        <v>193</v>
      </c>
    </row>
    <row r="938" spans="1:2" x14ac:dyDescent="0.3">
      <c r="A938" s="45">
        <v>42537553</v>
      </c>
      <c r="B938" s="58" t="s">
        <v>193</v>
      </c>
    </row>
    <row r="939" spans="1:2" x14ac:dyDescent="0.3">
      <c r="A939" s="45">
        <v>42537553</v>
      </c>
      <c r="B939" s="58" t="s">
        <v>193</v>
      </c>
    </row>
    <row r="940" spans="1:2" x14ac:dyDescent="0.3">
      <c r="A940" s="45">
        <v>42541275</v>
      </c>
      <c r="B940" s="58" t="s">
        <v>17</v>
      </c>
    </row>
    <row r="941" spans="1:2" x14ac:dyDescent="0.3">
      <c r="A941" s="45">
        <v>42541275</v>
      </c>
      <c r="B941" s="58" t="s">
        <v>17</v>
      </c>
    </row>
    <row r="942" spans="1:2" x14ac:dyDescent="0.3">
      <c r="A942" s="45">
        <v>42555114</v>
      </c>
      <c r="B942" s="58" t="s">
        <v>193</v>
      </c>
    </row>
    <row r="943" spans="1:2" x14ac:dyDescent="0.3">
      <c r="A943" s="45">
        <v>42555114</v>
      </c>
      <c r="B943" s="58" t="s">
        <v>193</v>
      </c>
    </row>
    <row r="944" spans="1:2" x14ac:dyDescent="0.3">
      <c r="A944" s="59">
        <v>42276639</v>
      </c>
      <c r="B944" s="54" t="s">
        <v>7</v>
      </c>
    </row>
    <row r="945" spans="1:2" x14ac:dyDescent="0.3">
      <c r="A945" s="59">
        <v>42268306</v>
      </c>
      <c r="B945" s="54" t="s">
        <v>17</v>
      </c>
    </row>
    <row r="946" spans="1:2" x14ac:dyDescent="0.3">
      <c r="A946" s="59">
        <v>42264531</v>
      </c>
      <c r="B946" s="54" t="s">
        <v>7</v>
      </c>
    </row>
    <row r="947" spans="1:2" x14ac:dyDescent="0.3">
      <c r="A947" s="59">
        <v>42413526</v>
      </c>
      <c r="B947" s="54" t="s">
        <v>7</v>
      </c>
    </row>
    <row r="948" spans="1:2" x14ac:dyDescent="0.3">
      <c r="A948" s="59">
        <v>42346625</v>
      </c>
      <c r="B948" s="54" t="s">
        <v>7</v>
      </c>
    </row>
    <row r="949" spans="1:2" x14ac:dyDescent="0.3">
      <c r="A949" s="59">
        <v>42480300</v>
      </c>
      <c r="B949" s="54" t="s">
        <v>7</v>
      </c>
    </row>
    <row r="950" spans="1:2" x14ac:dyDescent="0.3">
      <c r="A950" s="59">
        <v>42386785</v>
      </c>
      <c r="B950" s="54" t="s">
        <v>7</v>
      </c>
    </row>
    <row r="951" spans="1:2" x14ac:dyDescent="0.3">
      <c r="A951" s="59">
        <v>42346620</v>
      </c>
      <c r="B951" s="54" t="s">
        <v>7</v>
      </c>
    </row>
    <row r="952" spans="1:2" x14ac:dyDescent="0.3">
      <c r="A952" s="59">
        <v>42433332</v>
      </c>
      <c r="B952" s="54" t="s">
        <v>7</v>
      </c>
    </row>
    <row r="953" spans="1:2" x14ac:dyDescent="0.3">
      <c r="A953" s="59">
        <v>42349233</v>
      </c>
      <c r="B953" s="54" t="s">
        <v>7</v>
      </c>
    </row>
    <row r="954" spans="1:2" x14ac:dyDescent="0.3">
      <c r="A954" s="59">
        <v>42349234</v>
      </c>
      <c r="B954" s="54" t="s">
        <v>7</v>
      </c>
    </row>
    <row r="955" spans="1:2" x14ac:dyDescent="0.3">
      <c r="A955" s="59">
        <v>42537553</v>
      </c>
      <c r="B955" s="54" t="s">
        <v>39</v>
      </c>
    </row>
    <row r="956" spans="1:2" x14ac:dyDescent="0.3">
      <c r="A956" s="59">
        <v>42536818</v>
      </c>
      <c r="B956" s="54" t="s">
        <v>39</v>
      </c>
    </row>
    <row r="957" spans="1:2" x14ac:dyDescent="0.3">
      <c r="A957" s="59">
        <v>42541275</v>
      </c>
      <c r="B957" s="54" t="s">
        <v>17</v>
      </c>
    </row>
    <row r="958" spans="1:2" x14ac:dyDescent="0.3">
      <c r="A958" s="59">
        <v>42550262</v>
      </c>
      <c r="B958" s="54" t="s">
        <v>7</v>
      </c>
    </row>
    <row r="959" spans="1:2" x14ac:dyDescent="0.3">
      <c r="A959" s="60">
        <v>42299345</v>
      </c>
      <c r="B959" s="54" t="s">
        <v>39</v>
      </c>
    </row>
    <row r="960" spans="1:2" x14ac:dyDescent="0.3">
      <c r="A960" s="21">
        <v>42570595</v>
      </c>
      <c r="B960" s="39" t="s">
        <v>19</v>
      </c>
    </row>
    <row r="961" spans="1:2" x14ac:dyDescent="0.3">
      <c r="A961" s="21">
        <v>42570595</v>
      </c>
      <c r="B961" s="39" t="s">
        <v>19</v>
      </c>
    </row>
    <row r="962" spans="1:2" x14ac:dyDescent="0.3">
      <c r="A962" s="21">
        <v>42570595</v>
      </c>
      <c r="B962" s="39" t="s">
        <v>19</v>
      </c>
    </row>
    <row r="963" spans="1:2" x14ac:dyDescent="0.3">
      <c r="A963" s="21">
        <v>42570595</v>
      </c>
      <c r="B963" s="39" t="s">
        <v>19</v>
      </c>
    </row>
    <row r="964" spans="1:2" x14ac:dyDescent="0.3">
      <c r="A964" s="21">
        <v>42570595</v>
      </c>
      <c r="B964" s="39" t="s">
        <v>19</v>
      </c>
    </row>
    <row r="965" spans="1:2" x14ac:dyDescent="0.3">
      <c r="A965" s="61">
        <v>42594770</v>
      </c>
      <c r="B965" s="54" t="s">
        <v>7</v>
      </c>
    </row>
    <row r="966" spans="1:2" x14ac:dyDescent="0.3">
      <c r="A966" s="54" t="s">
        <v>55</v>
      </c>
      <c r="B966" s="54" t="s">
        <v>39</v>
      </c>
    </row>
    <row r="967" spans="1:2" x14ac:dyDescent="0.3">
      <c r="A967" s="62">
        <v>42522192</v>
      </c>
      <c r="B967" s="54" t="s">
        <v>192</v>
      </c>
    </row>
    <row r="968" spans="1:2" x14ac:dyDescent="0.3">
      <c r="A968" s="62">
        <v>42595985</v>
      </c>
      <c r="B968" s="54" t="s">
        <v>7</v>
      </c>
    </row>
    <row r="969" spans="1:2" ht="13.2" x14ac:dyDescent="0.25">
      <c r="A969" s="63">
        <v>42604626</v>
      </c>
      <c r="B969" s="64" t="s">
        <v>7</v>
      </c>
    </row>
    <row r="970" spans="1:2" ht="13.2" x14ac:dyDescent="0.25">
      <c r="A970" s="63">
        <v>42606692</v>
      </c>
      <c r="B970" s="64" t="s">
        <v>7</v>
      </c>
    </row>
    <row r="971" spans="1:2" ht="13.2" x14ac:dyDescent="0.25">
      <c r="A971" s="63">
        <v>42600711</v>
      </c>
      <c r="B971" s="64" t="s">
        <v>45</v>
      </c>
    </row>
    <row r="972" spans="1:2" ht="13.2" x14ac:dyDescent="0.25">
      <c r="A972" s="63">
        <v>42600721</v>
      </c>
      <c r="B972" s="64" t="s">
        <v>45</v>
      </c>
    </row>
    <row r="973" spans="1:2" ht="13.2" x14ac:dyDescent="0.25">
      <c r="A973" s="63">
        <v>42600733</v>
      </c>
      <c r="B973" s="64" t="s">
        <v>45</v>
      </c>
    </row>
    <row r="974" spans="1:2" ht="13.2" x14ac:dyDescent="0.25">
      <c r="A974" s="63">
        <v>42600738</v>
      </c>
      <c r="B974" s="64" t="s">
        <v>45</v>
      </c>
    </row>
    <row r="975" spans="1:2" ht="13.2" x14ac:dyDescent="0.25">
      <c r="A975" s="63">
        <v>42600754</v>
      </c>
      <c r="B975" s="64" t="s">
        <v>45</v>
      </c>
    </row>
    <row r="976" spans="1:2" ht="13.2" x14ac:dyDescent="0.25">
      <c r="A976" s="63">
        <v>42606146</v>
      </c>
      <c r="B976" s="64" t="s">
        <v>39</v>
      </c>
    </row>
    <row r="977" spans="1:2" ht="13.2" x14ac:dyDescent="0.25">
      <c r="A977" s="65">
        <v>42644086</v>
      </c>
      <c r="B977" s="65" t="s">
        <v>7</v>
      </c>
    </row>
    <row r="978" spans="1:2" ht="13.2" x14ac:dyDescent="0.25">
      <c r="A978" s="65">
        <v>42625854</v>
      </c>
      <c r="B978" s="65" t="s">
        <v>25</v>
      </c>
    </row>
    <row r="979" spans="1:2" ht="13.2" x14ac:dyDescent="0.25">
      <c r="A979" s="65">
        <v>42617555</v>
      </c>
      <c r="B979" s="65" t="s">
        <v>7</v>
      </c>
    </row>
    <row r="980" spans="1:2" ht="13.2" x14ac:dyDescent="0.25">
      <c r="A980" s="65">
        <v>42616052</v>
      </c>
      <c r="B980" s="65" t="s">
        <v>36</v>
      </c>
    </row>
    <row r="981" spans="1:2" ht="13.2" x14ac:dyDescent="0.25">
      <c r="A981" s="65">
        <v>42616082</v>
      </c>
      <c r="B981" s="65" t="s">
        <v>36</v>
      </c>
    </row>
    <row r="982" spans="1:2" ht="13.2" x14ac:dyDescent="0.25">
      <c r="A982" s="65">
        <v>42604176</v>
      </c>
      <c r="B982" s="65" t="s">
        <v>7</v>
      </c>
    </row>
    <row r="983" spans="1:2" ht="13.2" x14ac:dyDescent="0.25">
      <c r="A983" s="65">
        <v>42592006</v>
      </c>
      <c r="B983" s="65" t="s">
        <v>36</v>
      </c>
    </row>
    <row r="984" spans="1:2" ht="13.2" x14ac:dyDescent="0.25">
      <c r="A984" s="65">
        <v>42599373</v>
      </c>
      <c r="B984" s="65" t="s">
        <v>7</v>
      </c>
    </row>
    <row r="985" spans="1:2" ht="13.2" x14ac:dyDescent="0.25">
      <c r="A985" s="65">
        <v>42583104</v>
      </c>
      <c r="B985" s="65" t="s">
        <v>36</v>
      </c>
    </row>
    <row r="986" spans="1:2" ht="13.2" x14ac:dyDescent="0.25">
      <c r="A986" s="65">
        <v>42626159</v>
      </c>
      <c r="B986" s="65" t="s">
        <v>7</v>
      </c>
    </row>
    <row r="987" spans="1:2" ht="13.2" x14ac:dyDescent="0.25">
      <c r="A987" s="65">
        <v>42478216</v>
      </c>
      <c r="B987" s="65" t="s">
        <v>7</v>
      </c>
    </row>
    <row r="988" spans="1:2" ht="13.2" x14ac:dyDescent="0.25">
      <c r="A988" s="65">
        <v>42522192</v>
      </c>
      <c r="B988" s="65" t="s">
        <v>36</v>
      </c>
    </row>
    <row r="989" spans="1:2" ht="13.2" x14ac:dyDescent="0.25">
      <c r="A989" s="65">
        <v>42600212</v>
      </c>
      <c r="B989" s="65" t="s">
        <v>7</v>
      </c>
    </row>
    <row r="990" spans="1:2" ht="13.2" x14ac:dyDescent="0.25">
      <c r="A990" s="65">
        <v>42600695</v>
      </c>
      <c r="B990" s="65" t="s">
        <v>7</v>
      </c>
    </row>
    <row r="991" spans="1:2" ht="13.2" x14ac:dyDescent="0.25">
      <c r="A991" s="65">
        <v>42615895</v>
      </c>
      <c r="B991" s="65" t="s">
        <v>7</v>
      </c>
    </row>
    <row r="992" spans="1:2" ht="13.2" x14ac:dyDescent="0.25">
      <c r="A992" s="65">
        <v>42616537</v>
      </c>
      <c r="B992" s="65" t="s">
        <v>7</v>
      </c>
    </row>
    <row r="993" spans="1:2" ht="13.2" x14ac:dyDescent="0.25">
      <c r="A993" s="65">
        <v>42421718</v>
      </c>
      <c r="B993" s="65" t="s">
        <v>27</v>
      </c>
    </row>
    <row r="994" spans="1:2" ht="13.2" x14ac:dyDescent="0.25">
      <c r="A994" s="65">
        <v>42444638</v>
      </c>
      <c r="B994" s="65" t="s">
        <v>194</v>
      </c>
    </row>
    <row r="995" spans="1:2" ht="13.2" x14ac:dyDescent="0.25">
      <c r="A995" s="65">
        <v>42638306</v>
      </c>
      <c r="B995" s="65" t="s">
        <v>7</v>
      </c>
    </row>
    <row r="996" spans="1:2" ht="13.2" x14ac:dyDescent="0.25">
      <c r="A996" s="65">
        <v>42498902</v>
      </c>
      <c r="B996" s="65" t="s">
        <v>7</v>
      </c>
    </row>
    <row r="997" spans="1:2" ht="13.2" x14ac:dyDescent="0.25">
      <c r="A997" s="65">
        <v>42543785</v>
      </c>
      <c r="B997" s="65" t="s">
        <v>194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autoPageBreaks="0"/>
  </sheetPr>
  <dimension ref="A1:R1028"/>
  <sheetViews>
    <sheetView zoomScale="85" zoomScaleNormal="85" workbookViewId="0">
      <pane ySplit="6" topLeftCell="A1010" activePane="bottomLeft" state="frozen"/>
      <selection activeCell="N39" sqref="N39"/>
      <selection pane="bottomLeft" activeCell="N39" sqref="N39"/>
    </sheetView>
  </sheetViews>
  <sheetFormatPr defaultColWidth="9.109375" defaultRowHeight="14.4" x14ac:dyDescent="0.3"/>
  <cols>
    <col min="1" max="1" width="27" style="31" bestFit="1" customWidth="1"/>
    <col min="2" max="2" width="29.6640625" style="31" bestFit="1" customWidth="1"/>
    <col min="3" max="3" width="7.88671875" style="88" bestFit="1" customWidth="1"/>
    <col min="4" max="4" width="21.33203125" style="31" bestFit="1" customWidth="1"/>
    <col min="5" max="5" width="22.88671875" style="30" bestFit="1" customWidth="1"/>
    <col min="6" max="6" width="14.109375" style="31" bestFit="1" customWidth="1"/>
    <col min="7" max="7" width="6.5546875" style="31" bestFit="1" customWidth="1"/>
    <col min="8" max="8" width="11.88671875" style="31" bestFit="1" customWidth="1"/>
    <col min="9" max="9" width="5.5546875" style="31" bestFit="1" customWidth="1"/>
    <col min="10" max="10" width="17" style="22" bestFit="1" customWidth="1"/>
    <col min="11" max="12" width="15.33203125" style="21" bestFit="1" customWidth="1"/>
    <col min="13" max="13" width="17.33203125" style="21" bestFit="1" customWidth="1"/>
    <col min="14" max="14" width="14.88671875" style="21" bestFit="1" customWidth="1"/>
    <col min="15" max="15" width="24.88671875" style="21" customWidth="1"/>
    <col min="16" max="16384" width="9.109375" style="21"/>
  </cols>
  <sheetData>
    <row r="1" spans="1:15" s="22" customFormat="1" ht="15.6" x14ac:dyDescent="0.3">
      <c r="A1" s="66" t="s">
        <v>1</v>
      </c>
      <c r="B1" s="66"/>
      <c r="C1" s="66"/>
      <c r="D1" s="66"/>
      <c r="E1" s="66"/>
      <c r="F1" s="66"/>
      <c r="G1" s="66"/>
      <c r="H1" s="66"/>
      <c r="I1" s="66"/>
    </row>
    <row r="2" spans="1:15" s="22" customFormat="1" ht="15.6" x14ac:dyDescent="0.3">
      <c r="A2" s="66" t="s">
        <v>195</v>
      </c>
      <c r="B2" s="66"/>
      <c r="C2" s="66"/>
      <c r="D2" s="66"/>
      <c r="E2" s="66"/>
      <c r="F2" s="66"/>
      <c r="G2" s="66"/>
      <c r="H2" s="66"/>
      <c r="I2" s="66"/>
    </row>
    <row r="3" spans="1:15" s="22" customFormat="1" ht="15.6" x14ac:dyDescent="0.3">
      <c r="A3" s="67" t="e">
        <f>#REF!</f>
        <v>#REF!</v>
      </c>
      <c r="B3" s="66"/>
      <c r="C3" s="66"/>
      <c r="D3" s="66"/>
      <c r="E3" s="66"/>
      <c r="F3" s="66"/>
      <c r="G3" s="66"/>
      <c r="H3" s="66"/>
      <c r="I3" s="66"/>
    </row>
    <row r="4" spans="1:15" s="22" customFormat="1" x14ac:dyDescent="0.3">
      <c r="A4" s="68"/>
      <c r="B4" s="69"/>
      <c r="C4" s="69"/>
      <c r="D4" s="69"/>
      <c r="E4" s="70"/>
      <c r="F4" s="69"/>
      <c r="G4" s="69"/>
      <c r="H4" s="69"/>
      <c r="I4" s="69"/>
    </row>
    <row r="5" spans="1:15" x14ac:dyDescent="0.3">
      <c r="A5" s="22"/>
      <c r="B5" s="21"/>
      <c r="C5" s="21"/>
      <c r="D5" s="21"/>
      <c r="E5" s="21"/>
      <c r="F5" s="21"/>
      <c r="G5" s="21"/>
      <c r="H5" s="21"/>
      <c r="I5" s="21"/>
      <c r="J5" s="21"/>
    </row>
    <row r="6" spans="1:15" ht="15" thickBot="1" x14ac:dyDescent="0.35">
      <c r="A6" s="71" t="s">
        <v>56</v>
      </c>
      <c r="B6" s="71" t="s">
        <v>57</v>
      </c>
      <c r="C6" s="71" t="s">
        <v>58</v>
      </c>
      <c r="D6" s="71" t="s">
        <v>59</v>
      </c>
      <c r="E6" s="71" t="s">
        <v>60</v>
      </c>
      <c r="F6" s="71" t="s">
        <v>61</v>
      </c>
      <c r="G6" s="71" t="s">
        <v>196</v>
      </c>
      <c r="H6" s="71" t="s">
        <v>54</v>
      </c>
      <c r="I6" s="71" t="s">
        <v>197</v>
      </c>
      <c r="J6" s="71" t="s">
        <v>198</v>
      </c>
      <c r="K6" s="72" t="s">
        <v>62</v>
      </c>
      <c r="L6" s="72" t="s">
        <v>199</v>
      </c>
      <c r="M6" s="72" t="s">
        <v>63</v>
      </c>
      <c r="N6" s="72" t="s">
        <v>64</v>
      </c>
    </row>
    <row r="7" spans="1:15" s="75" customFormat="1" x14ac:dyDescent="0.3">
      <c r="A7" s="31" t="s">
        <v>200</v>
      </c>
      <c r="B7" s="31" t="s">
        <v>201</v>
      </c>
      <c r="C7" s="31" t="s">
        <v>202</v>
      </c>
      <c r="D7" s="31" t="s">
        <v>66</v>
      </c>
      <c r="E7" s="32">
        <v>7500005</v>
      </c>
      <c r="F7" s="30" t="s">
        <v>203</v>
      </c>
      <c r="G7" s="70">
        <v>2</v>
      </c>
      <c r="H7" s="70" t="s">
        <v>27</v>
      </c>
      <c r="I7" s="70" t="s">
        <v>204</v>
      </c>
      <c r="J7" s="31" t="s">
        <v>67</v>
      </c>
      <c r="K7" s="33">
        <v>552061.54</v>
      </c>
      <c r="L7" s="73">
        <f t="shared" ref="L7:L70" si="0">K7*0.5</f>
        <v>276030.77</v>
      </c>
      <c r="M7" s="73">
        <f>ROUND((L7*(VLOOKUP(C7,'[1]January 2017 NBV'!$D$6:$I$22,6,0))),2)</f>
        <v>131168.70000000001</v>
      </c>
      <c r="N7" s="74">
        <f t="shared" ref="N7:N70" si="1">L7-M7</f>
        <v>144862.07</v>
      </c>
      <c r="O7" s="21" t="str">
        <f>VLOOKUP(E7,'ML Look up'!$A$2:$B$1922,2,FALSE)</f>
        <v>CEMS</v>
      </c>
    </row>
    <row r="8" spans="1:15" s="75" customFormat="1" x14ac:dyDescent="0.3">
      <c r="A8" s="31" t="s">
        <v>200</v>
      </c>
      <c r="B8" s="31" t="s">
        <v>201</v>
      </c>
      <c r="C8" s="31" t="s">
        <v>202</v>
      </c>
      <c r="D8" s="31" t="s">
        <v>66</v>
      </c>
      <c r="E8" s="32">
        <v>7500006</v>
      </c>
      <c r="F8" s="30" t="s">
        <v>205</v>
      </c>
      <c r="G8" s="70">
        <v>2</v>
      </c>
      <c r="H8" s="70" t="s">
        <v>27</v>
      </c>
      <c r="I8" s="70" t="s">
        <v>204</v>
      </c>
      <c r="J8" s="31" t="s">
        <v>67</v>
      </c>
      <c r="K8" s="33">
        <v>469268.68</v>
      </c>
      <c r="L8" s="73">
        <f t="shared" si="0"/>
        <v>234634.34</v>
      </c>
      <c r="M8" s="73">
        <f>ROUND((L8*(VLOOKUP(C8,'[1]January 2017 NBV'!$D$6:$I$22,6,0))),2)</f>
        <v>111497.28</v>
      </c>
      <c r="N8" s="74">
        <f t="shared" si="1"/>
        <v>123137.06</v>
      </c>
      <c r="O8" s="21" t="str">
        <f>VLOOKUP(E8,'ML Look up'!$A$2:$B$1922,2,FALSE)</f>
        <v>CEMS</v>
      </c>
    </row>
    <row r="9" spans="1:15" s="75" customFormat="1" x14ac:dyDescent="0.3">
      <c r="A9" s="31" t="s">
        <v>200</v>
      </c>
      <c r="B9" s="31" t="s">
        <v>201</v>
      </c>
      <c r="C9" s="31" t="s">
        <v>206</v>
      </c>
      <c r="D9" s="31" t="s">
        <v>66</v>
      </c>
      <c r="E9" s="32">
        <v>7000350</v>
      </c>
      <c r="F9" s="30" t="s">
        <v>207</v>
      </c>
      <c r="G9" s="70">
        <v>9</v>
      </c>
      <c r="H9" s="70" t="s">
        <v>36</v>
      </c>
      <c r="I9" s="70" t="s">
        <v>208</v>
      </c>
      <c r="J9" s="31" t="s">
        <v>67</v>
      </c>
      <c r="K9" s="33">
        <v>2850363.2</v>
      </c>
      <c r="L9" s="73">
        <f t="shared" si="0"/>
        <v>1425181.6</v>
      </c>
      <c r="M9" s="73">
        <f>ROUND((L9*(VLOOKUP(C9,'[1]January 2017 NBV'!$D$6:$I$22,6,0))),2)</f>
        <v>633781.22</v>
      </c>
      <c r="N9" s="74">
        <f t="shared" si="1"/>
        <v>791400.38000000012</v>
      </c>
      <c r="O9" s="21" t="str">
        <f>VLOOKUP(E9,'ML Look up'!$A$2:$B$1922,2,FALSE)</f>
        <v>PRECIP</v>
      </c>
    </row>
    <row r="10" spans="1:15" s="75" customFormat="1" x14ac:dyDescent="0.3">
      <c r="A10" s="31" t="s">
        <v>200</v>
      </c>
      <c r="B10" s="31" t="s">
        <v>201</v>
      </c>
      <c r="C10" s="31" t="s">
        <v>206</v>
      </c>
      <c r="D10" s="31" t="s">
        <v>66</v>
      </c>
      <c r="E10" s="32">
        <v>7501344</v>
      </c>
      <c r="F10" s="30" t="s">
        <v>209</v>
      </c>
      <c r="G10" s="70">
        <v>9</v>
      </c>
      <c r="H10" s="70" t="s">
        <v>36</v>
      </c>
      <c r="I10" s="70" t="s">
        <v>204</v>
      </c>
      <c r="J10" s="31" t="s">
        <v>67</v>
      </c>
      <c r="K10" s="33">
        <v>25657.919999999998</v>
      </c>
      <c r="L10" s="73">
        <f t="shared" si="0"/>
        <v>12828.96</v>
      </c>
      <c r="M10" s="73">
        <f>ROUND((L10*(VLOOKUP(C10,'[1]January 2017 NBV'!$D$6:$I$22,6,0))),2)</f>
        <v>5705.07</v>
      </c>
      <c r="N10" s="74">
        <f t="shared" si="1"/>
        <v>7123.8899999999994</v>
      </c>
      <c r="O10" s="21" t="str">
        <f>VLOOKUP(E10,'ML Look up'!$A$2:$B$1922,2,FALSE)</f>
        <v>PRECIP</v>
      </c>
    </row>
    <row r="11" spans="1:15" s="75" customFormat="1" x14ac:dyDescent="0.3">
      <c r="A11" s="31" t="s">
        <v>200</v>
      </c>
      <c r="B11" s="31" t="s">
        <v>201</v>
      </c>
      <c r="C11" s="31" t="s">
        <v>206</v>
      </c>
      <c r="D11" s="31" t="s">
        <v>66</v>
      </c>
      <c r="E11" s="32">
        <v>7501760</v>
      </c>
      <c r="F11" s="30" t="s">
        <v>210</v>
      </c>
      <c r="G11" s="70">
        <v>1</v>
      </c>
      <c r="H11" s="70" t="s">
        <v>11</v>
      </c>
      <c r="I11" s="70" t="s">
        <v>208</v>
      </c>
      <c r="J11" s="31" t="s">
        <v>67</v>
      </c>
      <c r="K11" s="33">
        <v>1143200.04</v>
      </c>
      <c r="L11" s="73">
        <f t="shared" si="0"/>
        <v>571600.02</v>
      </c>
      <c r="M11" s="73">
        <f>ROUND((L11*(VLOOKUP(C11,'[1]January 2017 NBV'!$D$6:$I$22,6,0))),2)</f>
        <v>254191.72</v>
      </c>
      <c r="N11" s="74">
        <f t="shared" si="1"/>
        <v>317408.30000000005</v>
      </c>
      <c r="O11" s="21" t="str">
        <f>VLOOKUP(E11,'ML Look up'!$A$2:$B$1922,2,FALSE)</f>
        <v>LNB</v>
      </c>
    </row>
    <row r="12" spans="1:15" s="75" customFormat="1" x14ac:dyDescent="0.3">
      <c r="A12" s="31" t="s">
        <v>200</v>
      </c>
      <c r="B12" s="31" t="s">
        <v>201</v>
      </c>
      <c r="C12" s="31" t="s">
        <v>206</v>
      </c>
      <c r="D12" s="31" t="s">
        <v>66</v>
      </c>
      <c r="E12" s="32">
        <v>40109944</v>
      </c>
      <c r="F12" s="30" t="s">
        <v>211</v>
      </c>
      <c r="G12" s="70">
        <v>1</v>
      </c>
      <c r="H12" s="70" t="s">
        <v>11</v>
      </c>
      <c r="I12" s="70" t="s">
        <v>204</v>
      </c>
      <c r="J12" s="31" t="s">
        <v>67</v>
      </c>
      <c r="K12" s="33">
        <v>66312.86</v>
      </c>
      <c r="L12" s="73">
        <f t="shared" si="0"/>
        <v>33156.43</v>
      </c>
      <c r="M12" s="73">
        <f>ROUND((L12*(VLOOKUP(C12,'[1]January 2017 NBV'!$D$6:$I$22,6,0))),2)</f>
        <v>14744.73</v>
      </c>
      <c r="N12" s="74">
        <f t="shared" si="1"/>
        <v>18411.7</v>
      </c>
      <c r="O12" s="21" t="str">
        <f>VLOOKUP(E12,'ML Look up'!$A$2:$B$1922,2,FALSE)</f>
        <v>LNB</v>
      </c>
    </row>
    <row r="13" spans="1:15" s="75" customFormat="1" x14ac:dyDescent="0.3">
      <c r="A13" s="31" t="s">
        <v>200</v>
      </c>
      <c r="B13" s="31" t="s">
        <v>201</v>
      </c>
      <c r="C13" s="31" t="s">
        <v>206</v>
      </c>
      <c r="D13" s="31" t="s">
        <v>66</v>
      </c>
      <c r="E13" s="32">
        <v>40122054</v>
      </c>
      <c r="F13" s="30" t="s">
        <v>212</v>
      </c>
      <c r="G13" s="70">
        <v>1</v>
      </c>
      <c r="H13" s="70" t="s">
        <v>11</v>
      </c>
      <c r="I13" s="70" t="s">
        <v>208</v>
      </c>
      <c r="J13" s="31" t="s">
        <v>67</v>
      </c>
      <c r="K13" s="33">
        <v>35260.410000000003</v>
      </c>
      <c r="L13" s="73">
        <f t="shared" si="0"/>
        <v>17630.205000000002</v>
      </c>
      <c r="M13" s="73">
        <f>ROUND((L13*(VLOOKUP(C13,'[1]January 2017 NBV'!$D$6:$I$22,6,0))),2)</f>
        <v>7840.19</v>
      </c>
      <c r="N13" s="74">
        <f t="shared" si="1"/>
        <v>9790.0150000000031</v>
      </c>
      <c r="O13" s="21" t="str">
        <f>VLOOKUP(E13,'ML Look up'!$A$2:$B$1922,2,FALSE)</f>
        <v>LNB</v>
      </c>
    </row>
    <row r="14" spans="1:15" s="75" customFormat="1" x14ac:dyDescent="0.3">
      <c r="A14" s="31" t="s">
        <v>200</v>
      </c>
      <c r="B14" s="31" t="s">
        <v>201</v>
      </c>
      <c r="C14" s="31" t="s">
        <v>65</v>
      </c>
      <c r="D14" s="31" t="s">
        <v>66</v>
      </c>
      <c r="E14" s="32">
        <v>40157563</v>
      </c>
      <c r="F14" s="30" t="s">
        <v>213</v>
      </c>
      <c r="G14" s="70">
        <v>10</v>
      </c>
      <c r="H14" s="70" t="s">
        <v>39</v>
      </c>
      <c r="I14" s="70" t="s">
        <v>214</v>
      </c>
      <c r="J14" s="31" t="s">
        <v>67</v>
      </c>
      <c r="K14" s="33">
        <v>10980.93</v>
      </c>
      <c r="L14" s="73">
        <f t="shared" si="0"/>
        <v>5490.4650000000001</v>
      </c>
      <c r="M14" s="73">
        <f>ROUND((L14*(VLOOKUP(C14,'[1]January 2017 NBV'!$D$6:$I$22,6,0))),2)</f>
        <v>2234.15</v>
      </c>
      <c r="N14" s="74">
        <f t="shared" si="1"/>
        <v>3256.3150000000001</v>
      </c>
      <c r="O14" s="21" t="str">
        <f>VLOOKUP(E14,'ML Look up'!$A$2:$B$1922,2,FALSE)</f>
        <v>ASH</v>
      </c>
    </row>
    <row r="15" spans="1:15" s="75" customFormat="1" x14ac:dyDescent="0.3">
      <c r="A15" s="31" t="s">
        <v>200</v>
      </c>
      <c r="B15" s="31" t="s">
        <v>201</v>
      </c>
      <c r="C15" s="31" t="s">
        <v>65</v>
      </c>
      <c r="D15" s="31" t="s">
        <v>66</v>
      </c>
      <c r="E15" s="32">
        <v>40162018</v>
      </c>
      <c r="F15" s="30" t="s">
        <v>215</v>
      </c>
      <c r="G15" s="70">
        <v>1</v>
      </c>
      <c r="H15" s="70" t="s">
        <v>11</v>
      </c>
      <c r="I15" s="70" t="s">
        <v>208</v>
      </c>
      <c r="J15" s="31" t="s">
        <v>67</v>
      </c>
      <c r="K15" s="33">
        <v>445095.4</v>
      </c>
      <c r="L15" s="73">
        <f t="shared" si="0"/>
        <v>222547.7</v>
      </c>
      <c r="M15" s="73">
        <f>ROUND((L15*(VLOOKUP(C15,'[1]January 2017 NBV'!$D$6:$I$22,6,0))),2)</f>
        <v>90557.71</v>
      </c>
      <c r="N15" s="74">
        <f t="shared" si="1"/>
        <v>131989.99</v>
      </c>
      <c r="O15" s="21" t="str">
        <f>VLOOKUP(E15,'ML Look up'!$A$2:$B$1922,2,FALSE)</f>
        <v>LNB</v>
      </c>
    </row>
    <row r="16" spans="1:15" s="75" customFormat="1" x14ac:dyDescent="0.3">
      <c r="A16" s="31" t="s">
        <v>200</v>
      </c>
      <c r="B16" s="31" t="s">
        <v>201</v>
      </c>
      <c r="C16" s="31" t="s">
        <v>65</v>
      </c>
      <c r="D16" s="31" t="s">
        <v>66</v>
      </c>
      <c r="E16" s="32">
        <v>40200841</v>
      </c>
      <c r="F16" s="30" t="s">
        <v>216</v>
      </c>
      <c r="G16" s="70">
        <v>1</v>
      </c>
      <c r="H16" s="70" t="s">
        <v>23</v>
      </c>
      <c r="I16" s="70" t="s">
        <v>214</v>
      </c>
      <c r="J16" s="31" t="s">
        <v>67</v>
      </c>
      <c r="K16" s="33">
        <v>31097.19</v>
      </c>
      <c r="L16" s="73">
        <f t="shared" si="0"/>
        <v>15548.594999999999</v>
      </c>
      <c r="M16" s="73">
        <f>ROUND((L16*(VLOOKUP(C16,'[1]January 2017 NBV'!$D$6:$I$22,6,0))),2)</f>
        <v>6326.94</v>
      </c>
      <c r="N16" s="74">
        <f t="shared" si="1"/>
        <v>9221.6549999999988</v>
      </c>
      <c r="O16" s="21" t="str">
        <f>VLOOKUP(E16,'ML Look up'!$A$2:$B$1922,2,FALSE)</f>
        <v>COAL BLEND</v>
      </c>
    </row>
    <row r="17" spans="1:15" s="75" customFormat="1" x14ac:dyDescent="0.3">
      <c r="A17" s="31" t="s">
        <v>200</v>
      </c>
      <c r="B17" s="31" t="s">
        <v>201</v>
      </c>
      <c r="C17" s="31" t="s">
        <v>65</v>
      </c>
      <c r="D17" s="31" t="s">
        <v>66</v>
      </c>
      <c r="E17" s="32">
        <v>40212814</v>
      </c>
      <c r="F17" s="30" t="s">
        <v>217</v>
      </c>
      <c r="G17" s="70">
        <v>2</v>
      </c>
      <c r="H17" s="70" t="s">
        <v>30</v>
      </c>
      <c r="I17" s="70" t="s">
        <v>204</v>
      </c>
      <c r="J17" s="31" t="s">
        <v>67</v>
      </c>
      <c r="K17" s="33">
        <v>52522.54</v>
      </c>
      <c r="L17" s="73">
        <f t="shared" si="0"/>
        <v>26261.27</v>
      </c>
      <c r="M17" s="73">
        <f>ROUND((L17*(VLOOKUP(C17,'[1]January 2017 NBV'!$D$6:$I$22,6,0))),2)</f>
        <v>10686.07</v>
      </c>
      <c r="N17" s="74">
        <f t="shared" si="1"/>
        <v>15575.2</v>
      </c>
      <c r="O17" s="21" t="str">
        <f>VLOOKUP(E17,'ML Look up'!$A$2:$B$1922,2,FALSE)</f>
        <v>BURN VAL</v>
      </c>
    </row>
    <row r="18" spans="1:15" s="75" customFormat="1" x14ac:dyDescent="0.3">
      <c r="A18" s="31" t="s">
        <v>200</v>
      </c>
      <c r="B18" s="31" t="s">
        <v>201</v>
      </c>
      <c r="C18" s="31" t="s">
        <v>65</v>
      </c>
      <c r="D18" s="31" t="s">
        <v>66</v>
      </c>
      <c r="E18" s="32">
        <v>40277069</v>
      </c>
      <c r="F18" s="30" t="s">
        <v>218</v>
      </c>
      <c r="G18" s="70">
        <v>2</v>
      </c>
      <c r="H18" s="70" t="s">
        <v>27</v>
      </c>
      <c r="I18" s="70" t="s">
        <v>214</v>
      </c>
      <c r="J18" s="31" t="s">
        <v>67</v>
      </c>
      <c r="K18" s="33">
        <v>15031.91</v>
      </c>
      <c r="L18" s="73">
        <f t="shared" si="0"/>
        <v>7515.9549999999999</v>
      </c>
      <c r="M18" s="73">
        <f>ROUND((L18*(VLOOKUP(C18,'[1]January 2017 NBV'!$D$6:$I$22,6,0))),2)</f>
        <v>3058.34</v>
      </c>
      <c r="N18" s="74">
        <f t="shared" si="1"/>
        <v>4457.6149999999998</v>
      </c>
      <c r="O18" s="21" t="str">
        <f>VLOOKUP(E18,'ML Look up'!$A$2:$B$1922,2,FALSE)</f>
        <v>CEMS</v>
      </c>
    </row>
    <row r="19" spans="1:15" s="75" customFormat="1" x14ac:dyDescent="0.3">
      <c r="A19" s="31" t="s">
        <v>200</v>
      </c>
      <c r="B19" s="31" t="s">
        <v>201</v>
      </c>
      <c r="C19" s="31" t="s">
        <v>65</v>
      </c>
      <c r="D19" s="31" t="s">
        <v>66</v>
      </c>
      <c r="E19" s="32">
        <v>40277069</v>
      </c>
      <c r="F19" s="30" t="s">
        <v>218</v>
      </c>
      <c r="G19" s="70">
        <v>2</v>
      </c>
      <c r="H19" s="70" t="s">
        <v>27</v>
      </c>
      <c r="I19" s="70" t="s">
        <v>214</v>
      </c>
      <c r="J19" s="31" t="s">
        <v>67</v>
      </c>
      <c r="K19" s="33">
        <v>64422.47</v>
      </c>
      <c r="L19" s="73">
        <f t="shared" si="0"/>
        <v>32211.235000000001</v>
      </c>
      <c r="M19" s="73">
        <f>ROUND((L19*(VLOOKUP(C19,'[1]January 2017 NBV'!$D$6:$I$22,6,0))),2)</f>
        <v>13107.19</v>
      </c>
      <c r="N19" s="74">
        <f t="shared" si="1"/>
        <v>19104.044999999998</v>
      </c>
      <c r="O19" s="21" t="str">
        <f>VLOOKUP(E19,'ML Look up'!$A$2:$B$1922,2,FALSE)</f>
        <v>CEMS</v>
      </c>
    </row>
    <row r="20" spans="1:15" s="75" customFormat="1" x14ac:dyDescent="0.3">
      <c r="A20" s="31" t="s">
        <v>200</v>
      </c>
      <c r="B20" s="31" t="s">
        <v>201</v>
      </c>
      <c r="C20" s="31" t="s">
        <v>68</v>
      </c>
      <c r="D20" s="31" t="s">
        <v>66</v>
      </c>
      <c r="E20" s="32">
        <v>40282569</v>
      </c>
      <c r="F20" s="30" t="s">
        <v>210</v>
      </c>
      <c r="G20" s="70">
        <v>1</v>
      </c>
      <c r="H20" s="70" t="s">
        <v>11</v>
      </c>
      <c r="I20" s="70" t="s">
        <v>208</v>
      </c>
      <c r="J20" s="31" t="s">
        <v>67</v>
      </c>
      <c r="K20" s="33">
        <v>9227.74</v>
      </c>
      <c r="L20" s="73">
        <f t="shared" si="0"/>
        <v>4613.87</v>
      </c>
      <c r="M20" s="73">
        <f>ROUND((L20*(VLOOKUP(C20,'[1]January 2017 NBV'!$D$6:$I$22,6,0))),2)</f>
        <v>1710.84</v>
      </c>
      <c r="N20" s="74">
        <f t="shared" si="1"/>
        <v>2903.0299999999997</v>
      </c>
      <c r="O20" s="21" t="str">
        <f>VLOOKUP(E20,'ML Look up'!$A$2:$B$1922,2,FALSE)</f>
        <v>LNB</v>
      </c>
    </row>
    <row r="21" spans="1:15" s="75" customFormat="1" x14ac:dyDescent="0.3">
      <c r="A21" s="31" t="s">
        <v>200</v>
      </c>
      <c r="B21" s="31" t="s">
        <v>201</v>
      </c>
      <c r="C21" s="31" t="s">
        <v>68</v>
      </c>
      <c r="D21" s="31" t="s">
        <v>66</v>
      </c>
      <c r="E21" s="32">
        <v>40285626</v>
      </c>
      <c r="F21" s="30" t="s">
        <v>213</v>
      </c>
      <c r="G21" s="70">
        <v>10</v>
      </c>
      <c r="H21" s="70" t="s">
        <v>39</v>
      </c>
      <c r="I21" s="70" t="s">
        <v>214</v>
      </c>
      <c r="J21" s="31" t="s">
        <v>67</v>
      </c>
      <c r="K21" s="33">
        <v>38244.54</v>
      </c>
      <c r="L21" s="73">
        <f t="shared" si="0"/>
        <v>19122.27</v>
      </c>
      <c r="M21" s="73">
        <f>ROUND((L21*(VLOOKUP(C21,'[1]January 2017 NBV'!$D$6:$I$22,6,0))),2)</f>
        <v>7090.61</v>
      </c>
      <c r="N21" s="74">
        <f t="shared" si="1"/>
        <v>12031.66</v>
      </c>
      <c r="O21" s="21" t="str">
        <f>VLOOKUP(E21,'ML Look up'!$A$2:$B$1922,2,FALSE)</f>
        <v>ASH</v>
      </c>
    </row>
    <row r="22" spans="1:15" s="75" customFormat="1" x14ac:dyDescent="0.3">
      <c r="A22" s="31" t="s">
        <v>200</v>
      </c>
      <c r="B22" s="31" t="s">
        <v>201</v>
      </c>
      <c r="C22" s="31" t="s">
        <v>68</v>
      </c>
      <c r="D22" s="31" t="s">
        <v>66</v>
      </c>
      <c r="E22" s="32">
        <v>40285762</v>
      </c>
      <c r="F22" s="30" t="s">
        <v>217</v>
      </c>
      <c r="G22" s="70">
        <v>10</v>
      </c>
      <c r="H22" s="70" t="s">
        <v>39</v>
      </c>
      <c r="I22" s="70" t="s">
        <v>214</v>
      </c>
      <c r="J22" s="31" t="s">
        <v>67</v>
      </c>
      <c r="K22" s="33">
        <v>27719.01</v>
      </c>
      <c r="L22" s="73">
        <f t="shared" si="0"/>
        <v>13859.504999999999</v>
      </c>
      <c r="M22" s="73">
        <f>ROUND((L22*(VLOOKUP(C22,'[1]January 2017 NBV'!$D$6:$I$22,6,0))),2)</f>
        <v>5139.1499999999996</v>
      </c>
      <c r="N22" s="74">
        <f t="shared" si="1"/>
        <v>8720.3549999999996</v>
      </c>
      <c r="O22" s="21" t="str">
        <f>VLOOKUP(E22,'ML Look up'!$A$2:$B$1922,2,FALSE)</f>
        <v>ASH</v>
      </c>
    </row>
    <row r="23" spans="1:15" s="75" customFormat="1" x14ac:dyDescent="0.3">
      <c r="A23" s="31" t="s">
        <v>200</v>
      </c>
      <c r="B23" s="31" t="s">
        <v>201</v>
      </c>
      <c r="C23" s="31" t="s">
        <v>68</v>
      </c>
      <c r="D23" s="31" t="s">
        <v>66</v>
      </c>
      <c r="E23" s="32">
        <v>40293199</v>
      </c>
      <c r="F23" s="30" t="s">
        <v>219</v>
      </c>
      <c r="G23" s="70">
        <v>1</v>
      </c>
      <c r="H23" s="70" t="s">
        <v>11</v>
      </c>
      <c r="I23" s="70" t="s">
        <v>204</v>
      </c>
      <c r="J23" s="31" t="s">
        <v>67</v>
      </c>
      <c r="K23" s="33">
        <v>2111.7199999999998</v>
      </c>
      <c r="L23" s="73">
        <f t="shared" si="0"/>
        <v>1055.8599999999999</v>
      </c>
      <c r="M23" s="73">
        <f>ROUND((L23*(VLOOKUP(C23,'[1]January 2017 NBV'!$D$6:$I$22,6,0))),2)</f>
        <v>391.52</v>
      </c>
      <c r="N23" s="74">
        <f t="shared" si="1"/>
        <v>664.33999999999992</v>
      </c>
      <c r="O23" s="21" t="str">
        <f>VLOOKUP(E23,'ML Look up'!$A$2:$B$1922,2,FALSE)</f>
        <v>LNB</v>
      </c>
    </row>
    <row r="24" spans="1:15" s="75" customFormat="1" x14ac:dyDescent="0.3">
      <c r="A24" s="31" t="s">
        <v>200</v>
      </c>
      <c r="B24" s="31" t="s">
        <v>201</v>
      </c>
      <c r="C24" s="31" t="s">
        <v>68</v>
      </c>
      <c r="D24" s="31" t="s">
        <v>66</v>
      </c>
      <c r="E24" s="32">
        <v>40293205</v>
      </c>
      <c r="F24" s="30" t="s">
        <v>219</v>
      </c>
      <c r="G24" s="70">
        <v>1</v>
      </c>
      <c r="H24" s="70" t="s">
        <v>11</v>
      </c>
      <c r="I24" s="70" t="s">
        <v>204</v>
      </c>
      <c r="J24" s="31" t="s">
        <v>67</v>
      </c>
      <c r="K24" s="33">
        <v>7851.57</v>
      </c>
      <c r="L24" s="73">
        <f t="shared" si="0"/>
        <v>3925.7849999999999</v>
      </c>
      <c r="M24" s="73">
        <f>ROUND((L24*(VLOOKUP(C24,'[1]January 2017 NBV'!$D$6:$I$22,6,0))),2)</f>
        <v>1455.69</v>
      </c>
      <c r="N24" s="74">
        <f t="shared" si="1"/>
        <v>2470.0949999999998</v>
      </c>
      <c r="O24" s="21" t="str">
        <f>VLOOKUP(E24,'ML Look up'!$A$2:$B$1922,2,FALSE)</f>
        <v>LNB</v>
      </c>
    </row>
    <row r="25" spans="1:15" s="75" customFormat="1" x14ac:dyDescent="0.3">
      <c r="A25" s="31" t="s">
        <v>200</v>
      </c>
      <c r="B25" s="31" t="s">
        <v>201</v>
      </c>
      <c r="C25" s="31" t="s">
        <v>68</v>
      </c>
      <c r="D25" s="31" t="s">
        <v>66</v>
      </c>
      <c r="E25" s="32">
        <v>40301938</v>
      </c>
      <c r="F25" s="30" t="s">
        <v>220</v>
      </c>
      <c r="G25" s="70">
        <v>1</v>
      </c>
      <c r="H25" s="70" t="s">
        <v>11</v>
      </c>
      <c r="I25" s="70" t="s">
        <v>204</v>
      </c>
      <c r="J25" s="31" t="s">
        <v>67</v>
      </c>
      <c r="K25" s="33">
        <v>391925.24</v>
      </c>
      <c r="L25" s="73">
        <f t="shared" si="0"/>
        <v>195962.62</v>
      </c>
      <c r="M25" s="73">
        <f>ROUND((L25*(VLOOKUP(C25,'[1]January 2017 NBV'!$D$6:$I$22,6,0))),2)</f>
        <v>72663.63</v>
      </c>
      <c r="N25" s="74">
        <f t="shared" si="1"/>
        <v>123298.98999999999</v>
      </c>
      <c r="O25" s="21" t="str">
        <f>VLOOKUP(E25,'ML Look up'!$A$2:$B$1922,2,FALSE)</f>
        <v>LNB</v>
      </c>
    </row>
    <row r="26" spans="1:15" s="75" customFormat="1" x14ac:dyDescent="0.3">
      <c r="A26" s="31" t="s">
        <v>200</v>
      </c>
      <c r="B26" s="31" t="s">
        <v>201</v>
      </c>
      <c r="C26" s="31" t="s">
        <v>68</v>
      </c>
      <c r="D26" s="31" t="s">
        <v>66</v>
      </c>
      <c r="E26" s="32">
        <v>40314438</v>
      </c>
      <c r="F26" s="30" t="s">
        <v>219</v>
      </c>
      <c r="G26" s="70">
        <v>2</v>
      </c>
      <c r="H26" s="70" t="s">
        <v>30</v>
      </c>
      <c r="I26" s="70" t="s">
        <v>204</v>
      </c>
      <c r="J26" s="31" t="s">
        <v>67</v>
      </c>
      <c r="K26" s="33">
        <v>326260.58</v>
      </c>
      <c r="L26" s="73">
        <f t="shared" si="0"/>
        <v>163130.29</v>
      </c>
      <c r="M26" s="73">
        <f>ROUND((L26*(VLOOKUP(C26,'[1]January 2017 NBV'!$D$6:$I$22,6,0))),2)</f>
        <v>60489.29</v>
      </c>
      <c r="N26" s="74">
        <f t="shared" si="1"/>
        <v>102641</v>
      </c>
      <c r="O26" s="21" t="str">
        <f>VLOOKUP(E26,'ML Look up'!$A$2:$B$1922,2,FALSE)</f>
        <v>BURN VAL</v>
      </c>
    </row>
    <row r="27" spans="1:15" s="75" customFormat="1" x14ac:dyDescent="0.3">
      <c r="A27" s="31" t="s">
        <v>200</v>
      </c>
      <c r="B27" s="31" t="s">
        <v>201</v>
      </c>
      <c r="C27" s="31" t="s">
        <v>68</v>
      </c>
      <c r="D27" s="31" t="s">
        <v>66</v>
      </c>
      <c r="E27" s="32">
        <v>40370400</v>
      </c>
      <c r="F27" s="30" t="s">
        <v>219</v>
      </c>
      <c r="G27" s="70">
        <v>1</v>
      </c>
      <c r="H27" s="70" t="s">
        <v>11</v>
      </c>
      <c r="I27" s="70" t="s">
        <v>204</v>
      </c>
      <c r="J27" s="31" t="s">
        <v>67</v>
      </c>
      <c r="K27" s="33">
        <v>86351.01</v>
      </c>
      <c r="L27" s="73">
        <f t="shared" si="0"/>
        <v>43175.504999999997</v>
      </c>
      <c r="M27" s="73">
        <f>ROUND((L27*(VLOOKUP(C27,'[1]January 2017 NBV'!$D$6:$I$22,6,0))),2)</f>
        <v>16009.63</v>
      </c>
      <c r="N27" s="74">
        <f t="shared" si="1"/>
        <v>27165.875</v>
      </c>
      <c r="O27" s="21" t="str">
        <f>VLOOKUP(E27,'ML Look up'!$A$2:$B$1922,2,FALSE)</f>
        <v>LNB</v>
      </c>
    </row>
    <row r="28" spans="1:15" s="75" customFormat="1" x14ac:dyDescent="0.3">
      <c r="A28" s="31" t="s">
        <v>200</v>
      </c>
      <c r="B28" s="31" t="s">
        <v>201</v>
      </c>
      <c r="C28" s="31" t="s">
        <v>68</v>
      </c>
      <c r="D28" s="31" t="s">
        <v>66</v>
      </c>
      <c r="E28" s="32">
        <v>40384055</v>
      </c>
      <c r="F28" s="30" t="s">
        <v>220</v>
      </c>
      <c r="G28" s="70">
        <v>1</v>
      </c>
      <c r="H28" s="70" t="s">
        <v>9</v>
      </c>
      <c r="I28" s="70" t="s">
        <v>204</v>
      </c>
      <c r="J28" s="31" t="s">
        <v>67</v>
      </c>
      <c r="K28" s="33">
        <v>234643.17</v>
      </c>
      <c r="L28" s="73">
        <f t="shared" si="0"/>
        <v>117321.58500000001</v>
      </c>
      <c r="M28" s="73">
        <f>ROUND((L28*(VLOOKUP(C28,'[1]January 2017 NBV'!$D$6:$I$22,6,0))),2)</f>
        <v>43503.26</v>
      </c>
      <c r="N28" s="74">
        <f t="shared" si="1"/>
        <v>73818.325000000012</v>
      </c>
      <c r="O28" s="21" t="str">
        <f>VLOOKUP(E28,'ML Look up'!$A$2:$B$1922,2,FALSE)</f>
        <v>WATER INJ</v>
      </c>
    </row>
    <row r="29" spans="1:15" s="75" customFormat="1" x14ac:dyDescent="0.3">
      <c r="A29" s="31" t="s">
        <v>200</v>
      </c>
      <c r="B29" s="31" t="s">
        <v>201</v>
      </c>
      <c r="C29" s="31" t="s">
        <v>68</v>
      </c>
      <c r="D29" s="31" t="s">
        <v>66</v>
      </c>
      <c r="E29" s="32">
        <v>40387903</v>
      </c>
      <c r="F29" s="30" t="s">
        <v>219</v>
      </c>
      <c r="G29" s="70">
        <v>1</v>
      </c>
      <c r="H29" s="70" t="s">
        <v>11</v>
      </c>
      <c r="I29" s="70" t="s">
        <v>204</v>
      </c>
      <c r="J29" s="31" t="s">
        <v>67</v>
      </c>
      <c r="K29" s="33">
        <v>5212.0200000000004</v>
      </c>
      <c r="L29" s="73">
        <f t="shared" si="0"/>
        <v>2606.0100000000002</v>
      </c>
      <c r="M29" s="73">
        <f>ROUND((L29*(VLOOKUP(C29,'[1]January 2017 NBV'!$D$6:$I$22,6,0))),2)</f>
        <v>966.32</v>
      </c>
      <c r="N29" s="74">
        <f t="shared" si="1"/>
        <v>1639.69</v>
      </c>
      <c r="O29" s="21" t="str">
        <f>VLOOKUP(E29,'ML Look up'!$A$2:$B$1922,2,FALSE)</f>
        <v>LNB</v>
      </c>
    </row>
    <row r="30" spans="1:15" s="75" customFormat="1" x14ac:dyDescent="0.3">
      <c r="A30" s="31" t="s">
        <v>200</v>
      </c>
      <c r="B30" s="31" t="s">
        <v>201</v>
      </c>
      <c r="C30" s="31" t="s">
        <v>68</v>
      </c>
      <c r="D30" s="31" t="s">
        <v>66</v>
      </c>
      <c r="E30" s="32">
        <v>40390921</v>
      </c>
      <c r="F30" s="30" t="s">
        <v>216</v>
      </c>
      <c r="G30" s="70">
        <v>1</v>
      </c>
      <c r="H30" s="70" t="s">
        <v>23</v>
      </c>
      <c r="I30" s="70" t="s">
        <v>204</v>
      </c>
      <c r="J30" s="31" t="s">
        <v>67</v>
      </c>
      <c r="K30" s="33">
        <v>8041.34</v>
      </c>
      <c r="L30" s="73">
        <f t="shared" si="0"/>
        <v>4020.67</v>
      </c>
      <c r="M30" s="73">
        <f>ROUND((L30*(VLOOKUP(C30,'[1]January 2017 NBV'!$D$6:$I$22,6,0))),2)</f>
        <v>1490.88</v>
      </c>
      <c r="N30" s="74">
        <f t="shared" si="1"/>
        <v>2529.79</v>
      </c>
      <c r="O30" s="21" t="str">
        <f>VLOOKUP(E30,'ML Look up'!$A$2:$B$1922,2,FALSE)</f>
        <v>COAL BLEND</v>
      </c>
    </row>
    <row r="31" spans="1:15" s="75" customFormat="1" x14ac:dyDescent="0.3">
      <c r="A31" s="31" t="s">
        <v>200</v>
      </c>
      <c r="B31" s="31" t="s">
        <v>201</v>
      </c>
      <c r="C31" s="31" t="s">
        <v>68</v>
      </c>
      <c r="D31" s="31" t="s">
        <v>66</v>
      </c>
      <c r="E31" s="32">
        <v>40392874</v>
      </c>
      <c r="F31" s="30" t="s">
        <v>221</v>
      </c>
      <c r="G31" s="70">
        <v>2</v>
      </c>
      <c r="H31" s="70" t="s">
        <v>27</v>
      </c>
      <c r="I31" s="70" t="s">
        <v>204</v>
      </c>
      <c r="J31" s="31" t="s">
        <v>67</v>
      </c>
      <c r="K31" s="33">
        <v>6206.94</v>
      </c>
      <c r="L31" s="73">
        <f t="shared" si="0"/>
        <v>3103.47</v>
      </c>
      <c r="M31" s="73">
        <f>ROUND((L31*(VLOOKUP(C31,'[1]January 2017 NBV'!$D$6:$I$22,6,0))),2)</f>
        <v>1150.78</v>
      </c>
      <c r="N31" s="74">
        <f t="shared" si="1"/>
        <v>1952.6899999999998</v>
      </c>
      <c r="O31" s="21" t="str">
        <f>VLOOKUP(E31,'ML Look up'!$A$2:$B$1922,2,FALSE)</f>
        <v>CEMS</v>
      </c>
    </row>
    <row r="32" spans="1:15" s="75" customFormat="1" x14ac:dyDescent="0.3">
      <c r="A32" s="31" t="s">
        <v>200</v>
      </c>
      <c r="B32" s="31" t="s">
        <v>201</v>
      </c>
      <c r="C32" s="31" t="s">
        <v>68</v>
      </c>
      <c r="D32" s="31" t="s">
        <v>66</v>
      </c>
      <c r="E32" s="32">
        <v>40392874</v>
      </c>
      <c r="F32" s="30" t="s">
        <v>221</v>
      </c>
      <c r="G32" s="70">
        <v>2</v>
      </c>
      <c r="H32" s="70" t="s">
        <v>27</v>
      </c>
      <c r="I32" s="70" t="s">
        <v>204</v>
      </c>
      <c r="J32" s="31" t="s">
        <v>67</v>
      </c>
      <c r="K32" s="33">
        <v>14965.64</v>
      </c>
      <c r="L32" s="73">
        <f t="shared" si="0"/>
        <v>7482.82</v>
      </c>
      <c r="M32" s="73">
        <f>ROUND((L32*(VLOOKUP(C32,'[1]January 2017 NBV'!$D$6:$I$22,6,0))),2)</f>
        <v>2774.66</v>
      </c>
      <c r="N32" s="74">
        <f t="shared" si="1"/>
        <v>4708.16</v>
      </c>
      <c r="O32" s="21" t="str">
        <f>VLOOKUP(E32,'ML Look up'!$A$2:$B$1922,2,FALSE)</f>
        <v>CEMS</v>
      </c>
    </row>
    <row r="33" spans="1:15" s="75" customFormat="1" x14ac:dyDescent="0.3">
      <c r="A33" s="31" t="s">
        <v>200</v>
      </c>
      <c r="B33" s="31" t="s">
        <v>201</v>
      </c>
      <c r="C33" s="31" t="s">
        <v>68</v>
      </c>
      <c r="D33" s="31" t="s">
        <v>66</v>
      </c>
      <c r="E33" s="32">
        <v>40444431</v>
      </c>
      <c r="F33" s="30" t="s">
        <v>218</v>
      </c>
      <c r="G33" s="70">
        <v>10</v>
      </c>
      <c r="H33" s="70" t="s">
        <v>39</v>
      </c>
      <c r="I33" s="70" t="s">
        <v>214</v>
      </c>
      <c r="J33" s="31" t="s">
        <v>67</v>
      </c>
      <c r="K33" s="33">
        <v>490.72</v>
      </c>
      <c r="L33" s="73">
        <f t="shared" si="0"/>
        <v>245.36</v>
      </c>
      <c r="M33" s="73">
        <f>ROUND((L33*(VLOOKUP(C33,'[1]January 2017 NBV'!$D$6:$I$22,6,0))),2)</f>
        <v>90.98</v>
      </c>
      <c r="N33" s="74">
        <f t="shared" si="1"/>
        <v>154.38</v>
      </c>
      <c r="O33" s="21" t="str">
        <f>VLOOKUP(E33,'ML Look up'!$A$2:$B$1922,2,FALSE)</f>
        <v>ASH</v>
      </c>
    </row>
    <row r="34" spans="1:15" s="75" customFormat="1" x14ac:dyDescent="0.3">
      <c r="A34" s="31" t="s">
        <v>200</v>
      </c>
      <c r="B34" s="31" t="s">
        <v>201</v>
      </c>
      <c r="C34" s="31" t="s">
        <v>68</v>
      </c>
      <c r="D34" s="31" t="s">
        <v>66</v>
      </c>
      <c r="E34" s="32">
        <v>40444476</v>
      </c>
      <c r="F34" s="30" t="s">
        <v>218</v>
      </c>
      <c r="G34" s="70">
        <v>10</v>
      </c>
      <c r="H34" s="70" t="s">
        <v>39</v>
      </c>
      <c r="I34" s="70" t="s">
        <v>214</v>
      </c>
      <c r="J34" s="31" t="s">
        <v>67</v>
      </c>
      <c r="K34" s="33">
        <v>56817.43</v>
      </c>
      <c r="L34" s="73">
        <f t="shared" si="0"/>
        <v>28408.715</v>
      </c>
      <c r="M34" s="73">
        <f>ROUND((L34*(VLOOKUP(C34,'[1]January 2017 NBV'!$D$6:$I$22,6,0))),2)</f>
        <v>10534.05</v>
      </c>
      <c r="N34" s="74">
        <f t="shared" si="1"/>
        <v>17874.665000000001</v>
      </c>
      <c r="O34" s="21" t="str">
        <f>VLOOKUP(E34,'ML Look up'!$A$2:$B$1922,2,FALSE)</f>
        <v>ASH</v>
      </c>
    </row>
    <row r="35" spans="1:15" s="75" customFormat="1" x14ac:dyDescent="0.3">
      <c r="A35" s="31" t="s">
        <v>200</v>
      </c>
      <c r="B35" s="31" t="s">
        <v>201</v>
      </c>
      <c r="C35" s="31" t="s">
        <v>68</v>
      </c>
      <c r="D35" s="31" t="s">
        <v>66</v>
      </c>
      <c r="E35" s="32">
        <v>40507320</v>
      </c>
      <c r="F35" s="30" t="s">
        <v>220</v>
      </c>
      <c r="G35" s="70">
        <v>1</v>
      </c>
      <c r="H35" s="70" t="s">
        <v>11</v>
      </c>
      <c r="I35" s="70" t="s">
        <v>204</v>
      </c>
      <c r="J35" s="31" t="s">
        <v>67</v>
      </c>
      <c r="K35" s="33">
        <v>5598.21</v>
      </c>
      <c r="L35" s="73">
        <f t="shared" si="0"/>
        <v>2799.105</v>
      </c>
      <c r="M35" s="73">
        <f>ROUND((L35*(VLOOKUP(C35,'[1]January 2017 NBV'!$D$6:$I$22,6,0))),2)</f>
        <v>1037.92</v>
      </c>
      <c r="N35" s="74">
        <f t="shared" si="1"/>
        <v>1761.1849999999999</v>
      </c>
      <c r="O35" s="21" t="str">
        <f>VLOOKUP(E35,'ML Look up'!$A$2:$B$1922,2,FALSE)</f>
        <v>LNB</v>
      </c>
    </row>
    <row r="36" spans="1:15" s="75" customFormat="1" x14ac:dyDescent="0.3">
      <c r="A36" s="31" t="s">
        <v>200</v>
      </c>
      <c r="B36" s="31" t="s">
        <v>201</v>
      </c>
      <c r="C36" s="31" t="s">
        <v>69</v>
      </c>
      <c r="D36" s="31" t="s">
        <v>66</v>
      </c>
      <c r="E36" s="32">
        <v>40465411</v>
      </c>
      <c r="F36" s="30" t="s">
        <v>222</v>
      </c>
      <c r="G36" s="70" t="s">
        <v>223</v>
      </c>
      <c r="H36" s="70" t="s">
        <v>7</v>
      </c>
      <c r="I36" s="70" t="s">
        <v>204</v>
      </c>
      <c r="J36" s="31" t="s">
        <v>67</v>
      </c>
      <c r="K36" s="33">
        <v>1941126.05</v>
      </c>
      <c r="L36" s="73">
        <f t="shared" si="0"/>
        <v>970563.02500000002</v>
      </c>
      <c r="M36" s="73">
        <f>ROUND((L36*(VLOOKUP(C36,'[1]January 2017 NBV'!$D$6:$I$22,6,0))),2)</f>
        <v>339806.32</v>
      </c>
      <c r="N36" s="74">
        <f t="shared" si="1"/>
        <v>630756.70500000007</v>
      </c>
      <c r="O36" s="21" t="str">
        <f>VLOOKUP(E36,'ML Look up'!$A$2:$B$1922,2,FALSE)</f>
        <v>FGD</v>
      </c>
    </row>
    <row r="37" spans="1:15" s="75" customFormat="1" x14ac:dyDescent="0.3">
      <c r="A37" s="31" t="s">
        <v>200</v>
      </c>
      <c r="B37" s="31" t="s">
        <v>201</v>
      </c>
      <c r="C37" s="31" t="s">
        <v>69</v>
      </c>
      <c r="D37" s="31" t="s">
        <v>66</v>
      </c>
      <c r="E37" s="32">
        <v>40469398</v>
      </c>
      <c r="F37" s="30" t="s">
        <v>224</v>
      </c>
      <c r="G37" s="70">
        <v>1</v>
      </c>
      <c r="H37" s="70" t="s">
        <v>17</v>
      </c>
      <c r="I37" s="70" t="s">
        <v>204</v>
      </c>
      <c r="J37" s="31" t="s">
        <v>67</v>
      </c>
      <c r="K37" s="33">
        <v>2833749.09</v>
      </c>
      <c r="L37" s="73">
        <f t="shared" si="0"/>
        <v>1416874.5449999999</v>
      </c>
      <c r="M37" s="73">
        <f>ROUND((L37*(VLOOKUP(C37,'[1]January 2017 NBV'!$D$6:$I$22,6,0))),2)</f>
        <v>496065.59</v>
      </c>
      <c r="N37" s="74">
        <f t="shared" si="1"/>
        <v>920808.95499999984</v>
      </c>
      <c r="O37" s="21" t="str">
        <f>VLOOKUP(E37,'ML Look up'!$A$2:$B$1922,2,FALSE)</f>
        <v>SCR</v>
      </c>
    </row>
    <row r="38" spans="1:15" s="75" customFormat="1" x14ac:dyDescent="0.3">
      <c r="A38" s="31" t="s">
        <v>200</v>
      </c>
      <c r="B38" s="31" t="s">
        <v>201</v>
      </c>
      <c r="C38" s="31" t="s">
        <v>69</v>
      </c>
      <c r="D38" s="31" t="s">
        <v>66</v>
      </c>
      <c r="E38" s="32">
        <v>40504341</v>
      </c>
      <c r="F38" s="30" t="s">
        <v>225</v>
      </c>
      <c r="G38" s="70">
        <v>2</v>
      </c>
      <c r="H38" s="70" t="s">
        <v>30</v>
      </c>
      <c r="I38" s="70" t="s">
        <v>204</v>
      </c>
      <c r="J38" s="31" t="s">
        <v>67</v>
      </c>
      <c r="K38" s="33">
        <v>336240.93</v>
      </c>
      <c r="L38" s="73">
        <f t="shared" si="0"/>
        <v>168120.465</v>
      </c>
      <c r="M38" s="73">
        <f>ROUND((L38*(VLOOKUP(C38,'[1]January 2017 NBV'!$D$6:$I$22,6,0))),2)</f>
        <v>58861.09</v>
      </c>
      <c r="N38" s="74">
        <f t="shared" si="1"/>
        <v>109259.375</v>
      </c>
      <c r="O38" s="21" t="str">
        <f>VLOOKUP(E38,'ML Look up'!$A$2:$B$1922,2,FALSE)</f>
        <v>BURN VAL</v>
      </c>
    </row>
    <row r="39" spans="1:15" s="75" customFormat="1" x14ac:dyDescent="0.3">
      <c r="A39" s="31" t="s">
        <v>200</v>
      </c>
      <c r="B39" s="31" t="s">
        <v>201</v>
      </c>
      <c r="C39" s="31" t="s">
        <v>69</v>
      </c>
      <c r="D39" s="31" t="s">
        <v>66</v>
      </c>
      <c r="E39" s="32">
        <v>40504342</v>
      </c>
      <c r="F39" s="30" t="s">
        <v>226</v>
      </c>
      <c r="G39" s="70">
        <v>2</v>
      </c>
      <c r="H39" s="70" t="s">
        <v>30</v>
      </c>
      <c r="I39" s="70" t="s">
        <v>204</v>
      </c>
      <c r="J39" s="31" t="s">
        <v>67</v>
      </c>
      <c r="K39" s="33">
        <v>300158.57</v>
      </c>
      <c r="L39" s="73">
        <f t="shared" si="0"/>
        <v>150079.285</v>
      </c>
      <c r="M39" s="73">
        <f>ROUND((L39*(VLOOKUP(C39,'[1]January 2017 NBV'!$D$6:$I$22,6,0))),2)</f>
        <v>52544.639999999999</v>
      </c>
      <c r="N39" s="74">
        <f t="shared" si="1"/>
        <v>97534.645000000004</v>
      </c>
      <c r="O39" s="21" t="str">
        <f>VLOOKUP(E39,'ML Look up'!$A$2:$B$1922,2,FALSE)</f>
        <v>BURN VAL</v>
      </c>
    </row>
    <row r="40" spans="1:15" s="75" customFormat="1" x14ac:dyDescent="0.3">
      <c r="A40" s="31" t="s">
        <v>200</v>
      </c>
      <c r="B40" s="31" t="s">
        <v>201</v>
      </c>
      <c r="C40" s="31" t="s">
        <v>69</v>
      </c>
      <c r="D40" s="31" t="s">
        <v>66</v>
      </c>
      <c r="E40" s="32">
        <v>40504394</v>
      </c>
      <c r="F40" s="30" t="s">
        <v>217</v>
      </c>
      <c r="G40" s="70">
        <v>10</v>
      </c>
      <c r="H40" s="70" t="s">
        <v>39</v>
      </c>
      <c r="I40" s="70" t="s">
        <v>214</v>
      </c>
      <c r="J40" s="31" t="s">
        <v>67</v>
      </c>
      <c r="K40" s="33">
        <v>7395.21</v>
      </c>
      <c r="L40" s="73">
        <f t="shared" si="0"/>
        <v>3697.605</v>
      </c>
      <c r="M40" s="73">
        <f>ROUND((L40*(VLOOKUP(C40,'[1]January 2017 NBV'!$D$6:$I$22,6,0))),2)</f>
        <v>1294.58</v>
      </c>
      <c r="N40" s="74">
        <f t="shared" si="1"/>
        <v>2403.0250000000001</v>
      </c>
      <c r="O40" s="21" t="str">
        <f>VLOOKUP(E40,'ML Look up'!$A$2:$B$1922,2,FALSE)</f>
        <v>ASH</v>
      </c>
    </row>
    <row r="41" spans="1:15" s="75" customFormat="1" x14ac:dyDescent="0.3">
      <c r="A41" s="31" t="s">
        <v>200</v>
      </c>
      <c r="B41" s="31" t="s">
        <v>201</v>
      </c>
      <c r="C41" s="31" t="s">
        <v>69</v>
      </c>
      <c r="D41" s="31" t="s">
        <v>66</v>
      </c>
      <c r="E41" s="32">
        <v>40504423</v>
      </c>
      <c r="F41" s="30" t="s">
        <v>227</v>
      </c>
      <c r="G41" s="70">
        <v>1</v>
      </c>
      <c r="H41" s="70" t="s">
        <v>11</v>
      </c>
      <c r="I41" s="70" t="s">
        <v>204</v>
      </c>
      <c r="J41" s="31" t="s">
        <v>67</v>
      </c>
      <c r="K41" s="33">
        <v>2816970.86</v>
      </c>
      <c r="L41" s="73">
        <f t="shared" si="0"/>
        <v>1408485.43</v>
      </c>
      <c r="M41" s="73">
        <f>ROUND((L41*(VLOOKUP(C41,'[1]January 2017 NBV'!$D$6:$I$22,6,0))),2)</f>
        <v>493128.46</v>
      </c>
      <c r="N41" s="74">
        <f t="shared" si="1"/>
        <v>915356.97</v>
      </c>
      <c r="O41" s="21" t="str">
        <f>VLOOKUP(E41,'ML Look up'!$A$2:$B$1922,2,FALSE)</f>
        <v>LNB</v>
      </c>
    </row>
    <row r="42" spans="1:15" s="75" customFormat="1" x14ac:dyDescent="0.3">
      <c r="A42" s="31" t="s">
        <v>200</v>
      </c>
      <c r="B42" s="31" t="s">
        <v>201</v>
      </c>
      <c r="C42" s="31" t="s">
        <v>69</v>
      </c>
      <c r="D42" s="31" t="s">
        <v>66</v>
      </c>
      <c r="E42" s="32">
        <v>40523307</v>
      </c>
      <c r="F42" s="30" t="s">
        <v>228</v>
      </c>
      <c r="G42" s="70">
        <v>1</v>
      </c>
      <c r="H42" s="70" t="s">
        <v>23</v>
      </c>
      <c r="I42" s="70" t="s">
        <v>214</v>
      </c>
      <c r="J42" s="31" t="s">
        <v>67</v>
      </c>
      <c r="K42" s="33">
        <v>38440.99</v>
      </c>
      <c r="L42" s="73">
        <f t="shared" si="0"/>
        <v>19220.494999999999</v>
      </c>
      <c r="M42" s="73">
        <f>ROUND((L42*(VLOOKUP(C42,'[1]January 2017 NBV'!$D$6:$I$22,6,0))),2)</f>
        <v>6729.34</v>
      </c>
      <c r="N42" s="74">
        <f t="shared" si="1"/>
        <v>12491.154999999999</v>
      </c>
      <c r="O42" s="21" t="str">
        <f>VLOOKUP(E42,'ML Look up'!$A$2:$B$1922,2,FALSE)</f>
        <v>COAL BLEND</v>
      </c>
    </row>
    <row r="43" spans="1:15" s="75" customFormat="1" x14ac:dyDescent="0.3">
      <c r="A43" s="31" t="s">
        <v>200</v>
      </c>
      <c r="B43" s="31" t="s">
        <v>201</v>
      </c>
      <c r="C43" s="31" t="s">
        <v>69</v>
      </c>
      <c r="D43" s="31" t="s">
        <v>66</v>
      </c>
      <c r="E43" s="32">
        <v>40616462</v>
      </c>
      <c r="F43" s="30" t="s">
        <v>229</v>
      </c>
      <c r="G43" s="70">
        <v>2</v>
      </c>
      <c r="H43" s="70" t="s">
        <v>30</v>
      </c>
      <c r="I43" s="70" t="s">
        <v>204</v>
      </c>
      <c r="J43" s="31" t="s">
        <v>67</v>
      </c>
      <c r="K43" s="33">
        <v>32109.84</v>
      </c>
      <c r="L43" s="73">
        <f t="shared" si="0"/>
        <v>16054.92</v>
      </c>
      <c r="M43" s="73">
        <f>ROUND((L43*(VLOOKUP(C43,'[1]January 2017 NBV'!$D$6:$I$22,6,0))),2)</f>
        <v>5621.03</v>
      </c>
      <c r="N43" s="74">
        <f t="shared" si="1"/>
        <v>10433.89</v>
      </c>
      <c r="O43" s="21" t="str">
        <f>VLOOKUP(E43,'ML Look up'!$A$2:$B$1922,2,FALSE)</f>
        <v>BURN VAL</v>
      </c>
    </row>
    <row r="44" spans="1:15" s="75" customFormat="1" x14ac:dyDescent="0.3">
      <c r="A44" s="31" t="s">
        <v>200</v>
      </c>
      <c r="B44" s="31" t="s">
        <v>201</v>
      </c>
      <c r="C44" s="31" t="s">
        <v>69</v>
      </c>
      <c r="D44" s="31" t="s">
        <v>66</v>
      </c>
      <c r="E44" s="32">
        <v>40616462</v>
      </c>
      <c r="F44" s="30" t="s">
        <v>229</v>
      </c>
      <c r="G44" s="70">
        <v>2</v>
      </c>
      <c r="H44" s="70" t="s">
        <v>30</v>
      </c>
      <c r="I44" s="70" t="s">
        <v>204</v>
      </c>
      <c r="J44" s="31" t="s">
        <v>67</v>
      </c>
      <c r="K44" s="33">
        <v>25687.86</v>
      </c>
      <c r="L44" s="73">
        <f t="shared" si="0"/>
        <v>12843.93</v>
      </c>
      <c r="M44" s="73">
        <f>ROUND((L44*(VLOOKUP(C44,'[1]January 2017 NBV'!$D$6:$I$22,6,0))),2)</f>
        <v>4496.82</v>
      </c>
      <c r="N44" s="74">
        <f t="shared" si="1"/>
        <v>8347.11</v>
      </c>
      <c r="O44" s="21" t="str">
        <f>VLOOKUP(E44,'ML Look up'!$A$2:$B$1922,2,FALSE)</f>
        <v>BURN VAL</v>
      </c>
    </row>
    <row r="45" spans="1:15" s="75" customFormat="1" x14ac:dyDescent="0.3">
      <c r="A45" s="31" t="s">
        <v>200</v>
      </c>
      <c r="B45" s="31" t="s">
        <v>201</v>
      </c>
      <c r="C45" s="31" t="s">
        <v>69</v>
      </c>
      <c r="D45" s="31" t="s">
        <v>66</v>
      </c>
      <c r="E45" s="31" t="s">
        <v>91</v>
      </c>
      <c r="F45" s="30" t="s">
        <v>230</v>
      </c>
      <c r="G45" s="70" t="s">
        <v>223</v>
      </c>
      <c r="H45" s="70" t="s">
        <v>7</v>
      </c>
      <c r="I45" s="70" t="s">
        <v>208</v>
      </c>
      <c r="J45" s="31" t="s">
        <v>67</v>
      </c>
      <c r="K45" s="33">
        <v>1149370.3700000001</v>
      </c>
      <c r="L45" s="73">
        <f t="shared" si="0"/>
        <v>574685.18500000006</v>
      </c>
      <c r="M45" s="73">
        <f>ROUND((L45*(VLOOKUP(C45,'[1]January 2017 NBV'!$D$6:$I$22,6,0))),2)</f>
        <v>201204.51</v>
      </c>
      <c r="N45" s="74">
        <f t="shared" si="1"/>
        <v>373480.67500000005</v>
      </c>
      <c r="O45" s="21" t="str">
        <f>VLOOKUP(E45,'ML Look up'!$A$2:$B$1922,2,FALSE)</f>
        <v>FGD</v>
      </c>
    </row>
    <row r="46" spans="1:15" s="75" customFormat="1" x14ac:dyDescent="0.3">
      <c r="A46" s="31" t="s">
        <v>200</v>
      </c>
      <c r="B46" s="31" t="s">
        <v>201</v>
      </c>
      <c r="C46" s="31" t="s">
        <v>69</v>
      </c>
      <c r="D46" s="31" t="s">
        <v>66</v>
      </c>
      <c r="E46" s="31" t="s">
        <v>98</v>
      </c>
      <c r="F46" s="30" t="s">
        <v>231</v>
      </c>
      <c r="G46" s="70" t="s">
        <v>223</v>
      </c>
      <c r="H46" s="70" t="s">
        <v>7</v>
      </c>
      <c r="I46" s="70" t="s">
        <v>204</v>
      </c>
      <c r="J46" s="31" t="s">
        <v>67</v>
      </c>
      <c r="K46" s="33">
        <v>981738.69</v>
      </c>
      <c r="L46" s="73">
        <f t="shared" si="0"/>
        <v>490869.34499999997</v>
      </c>
      <c r="M46" s="73">
        <f>ROUND((L46*(VLOOKUP(C46,'[1]January 2017 NBV'!$D$6:$I$22,6,0))),2)</f>
        <v>171859.53</v>
      </c>
      <c r="N46" s="74">
        <f t="shared" si="1"/>
        <v>319009.81499999994</v>
      </c>
      <c r="O46" s="21" t="str">
        <f>VLOOKUP(E46,'ML Look up'!$A$2:$B$1922,2,FALSE)</f>
        <v>FGD</v>
      </c>
    </row>
    <row r="47" spans="1:15" s="75" customFormat="1" x14ac:dyDescent="0.3">
      <c r="A47" s="31" t="s">
        <v>200</v>
      </c>
      <c r="B47" s="31" t="s">
        <v>201</v>
      </c>
      <c r="C47" s="31" t="s">
        <v>69</v>
      </c>
      <c r="D47" s="31" t="s">
        <v>66</v>
      </c>
      <c r="E47" s="31" t="s">
        <v>101</v>
      </c>
      <c r="F47" s="30" t="s">
        <v>231</v>
      </c>
      <c r="G47" s="70" t="s">
        <v>223</v>
      </c>
      <c r="H47" s="70" t="s">
        <v>7</v>
      </c>
      <c r="I47" s="70" t="s">
        <v>204</v>
      </c>
      <c r="J47" s="31" t="s">
        <v>67</v>
      </c>
      <c r="K47" s="33">
        <v>1040327.27</v>
      </c>
      <c r="L47" s="73">
        <f t="shared" si="0"/>
        <v>520163.63500000001</v>
      </c>
      <c r="M47" s="73">
        <f>ROUND((L47*(VLOOKUP(C47,'[1]January 2017 NBV'!$D$6:$I$22,6,0))),2)</f>
        <v>182115.83</v>
      </c>
      <c r="N47" s="74">
        <f t="shared" si="1"/>
        <v>338047.80500000005</v>
      </c>
      <c r="O47" s="21" t="str">
        <f>VLOOKUP(E47,'ML Look up'!$A$2:$B$1922,2,FALSE)</f>
        <v>FGD</v>
      </c>
    </row>
    <row r="48" spans="1:15" s="75" customFormat="1" x14ac:dyDescent="0.3">
      <c r="A48" s="31" t="s">
        <v>200</v>
      </c>
      <c r="B48" s="31" t="s">
        <v>201</v>
      </c>
      <c r="C48" s="31" t="s">
        <v>69</v>
      </c>
      <c r="D48" s="31" t="s">
        <v>66</v>
      </c>
      <c r="E48" s="31" t="s">
        <v>136</v>
      </c>
      <c r="F48" s="30" t="s">
        <v>224</v>
      </c>
      <c r="G48" s="70">
        <v>10</v>
      </c>
      <c r="H48" s="70" t="s">
        <v>39</v>
      </c>
      <c r="I48" s="70" t="s">
        <v>204</v>
      </c>
      <c r="J48" s="31" t="s">
        <v>67</v>
      </c>
      <c r="K48" s="33">
        <v>9196666.9600000009</v>
      </c>
      <c r="L48" s="73">
        <f t="shared" si="0"/>
        <v>4598333.4800000004</v>
      </c>
      <c r="M48" s="73">
        <f>ROUND((L48*(VLOOKUP(C48,'[1]January 2017 NBV'!$D$6:$I$22,6,0))),2)</f>
        <v>1609934.37</v>
      </c>
      <c r="N48" s="74">
        <f t="shared" si="1"/>
        <v>2988399.1100000003</v>
      </c>
      <c r="O48" s="21" t="str">
        <f>VLOOKUP(E48,'ML Look up'!$A$2:$B$1922,2,FALSE)</f>
        <v>ASH</v>
      </c>
    </row>
    <row r="49" spans="1:15" s="75" customFormat="1" x14ac:dyDescent="0.3">
      <c r="A49" s="31" t="s">
        <v>200</v>
      </c>
      <c r="B49" s="31" t="s">
        <v>201</v>
      </c>
      <c r="C49" s="31" t="s">
        <v>69</v>
      </c>
      <c r="D49" s="31" t="s">
        <v>66</v>
      </c>
      <c r="E49" s="31" t="s">
        <v>137</v>
      </c>
      <c r="F49" s="30" t="s">
        <v>222</v>
      </c>
      <c r="G49" s="70">
        <v>2</v>
      </c>
      <c r="H49" s="70" t="s">
        <v>30</v>
      </c>
      <c r="I49" s="70" t="s">
        <v>204</v>
      </c>
      <c r="J49" s="31" t="s">
        <v>67</v>
      </c>
      <c r="K49" s="33">
        <v>6048235.4299999997</v>
      </c>
      <c r="L49" s="73">
        <f t="shared" si="0"/>
        <v>3024117.7149999999</v>
      </c>
      <c r="M49" s="73">
        <f>ROUND((L49*(VLOOKUP(C49,'[1]January 2017 NBV'!$D$6:$I$22,6,0))),2)</f>
        <v>1058781.6299999999</v>
      </c>
      <c r="N49" s="74">
        <f t="shared" si="1"/>
        <v>1965336.085</v>
      </c>
      <c r="O49" s="21" t="str">
        <f>VLOOKUP(E49,'ML Look up'!$A$2:$B$1922,2,FALSE)</f>
        <v>BURN VAL</v>
      </c>
    </row>
    <row r="50" spans="1:15" s="75" customFormat="1" x14ac:dyDescent="0.3">
      <c r="A50" s="31" t="s">
        <v>200</v>
      </c>
      <c r="B50" s="31" t="s">
        <v>201</v>
      </c>
      <c r="C50" s="31" t="s">
        <v>69</v>
      </c>
      <c r="D50" s="31" t="s">
        <v>66</v>
      </c>
      <c r="E50" s="31" t="s">
        <v>138</v>
      </c>
      <c r="F50" s="30" t="s">
        <v>227</v>
      </c>
      <c r="G50" s="70">
        <v>1</v>
      </c>
      <c r="H50" s="70" t="s">
        <v>14</v>
      </c>
      <c r="I50" s="70" t="s">
        <v>204</v>
      </c>
      <c r="J50" s="31" t="s">
        <v>67</v>
      </c>
      <c r="K50" s="33">
        <v>7496103.6799999997</v>
      </c>
      <c r="L50" s="73">
        <f t="shared" si="0"/>
        <v>3748051.84</v>
      </c>
      <c r="M50" s="73">
        <f>ROUND((L50*(VLOOKUP(C50,'[1]January 2017 NBV'!$D$6:$I$22,6,0))),2)</f>
        <v>1312240.07</v>
      </c>
      <c r="N50" s="74">
        <f t="shared" si="1"/>
        <v>2435811.7699999996</v>
      </c>
      <c r="O50" s="21" t="str">
        <f>VLOOKUP(E50,'ML Look up'!$A$2:$B$1922,2,FALSE)</f>
        <v>LNB MOD</v>
      </c>
    </row>
    <row r="51" spans="1:15" s="75" customFormat="1" x14ac:dyDescent="0.3">
      <c r="A51" s="31" t="s">
        <v>200</v>
      </c>
      <c r="B51" s="31" t="s">
        <v>201</v>
      </c>
      <c r="C51" s="31" t="s">
        <v>69</v>
      </c>
      <c r="D51" s="31" t="s">
        <v>66</v>
      </c>
      <c r="E51" s="31" t="s">
        <v>149</v>
      </c>
      <c r="F51" s="30" t="s">
        <v>232</v>
      </c>
      <c r="G51" s="70" t="s">
        <v>223</v>
      </c>
      <c r="H51" s="70" t="s">
        <v>7</v>
      </c>
      <c r="I51" s="70" t="s">
        <v>204</v>
      </c>
      <c r="J51" s="31" t="s">
        <v>67</v>
      </c>
      <c r="K51" s="33">
        <v>2300239.4500000002</v>
      </c>
      <c r="L51" s="73">
        <f t="shared" si="0"/>
        <v>1150119.7250000001</v>
      </c>
      <c r="M51" s="73">
        <f>ROUND((L51*(VLOOKUP(C51,'[1]January 2017 NBV'!$D$6:$I$22,6,0))),2)</f>
        <v>402671.38</v>
      </c>
      <c r="N51" s="74">
        <f t="shared" si="1"/>
        <v>747448.34500000009</v>
      </c>
      <c r="O51" s="21" t="str">
        <f>VLOOKUP(E51,'ML Look up'!$A$2:$B$1922,2,FALSE)</f>
        <v>FGD</v>
      </c>
    </row>
    <row r="52" spans="1:15" s="75" customFormat="1" x14ac:dyDescent="0.3">
      <c r="A52" s="31" t="s">
        <v>200</v>
      </c>
      <c r="B52" s="31" t="s">
        <v>201</v>
      </c>
      <c r="C52" s="31" t="s">
        <v>69</v>
      </c>
      <c r="D52" s="31" t="s">
        <v>66</v>
      </c>
      <c r="E52" s="31" t="s">
        <v>160</v>
      </c>
      <c r="F52" s="30" t="s">
        <v>224</v>
      </c>
      <c r="G52" s="70">
        <v>1</v>
      </c>
      <c r="H52" s="70" t="s">
        <v>17</v>
      </c>
      <c r="I52" s="70" t="s">
        <v>204</v>
      </c>
      <c r="J52" s="31" t="s">
        <v>67</v>
      </c>
      <c r="K52" s="33">
        <v>79093.94</v>
      </c>
      <c r="L52" s="73">
        <f t="shared" si="0"/>
        <v>39546.97</v>
      </c>
      <c r="M52" s="73">
        <f>ROUND((L52*(VLOOKUP(C52,'[1]January 2017 NBV'!$D$6:$I$22,6,0))),2)</f>
        <v>13845.89</v>
      </c>
      <c r="N52" s="74">
        <f t="shared" si="1"/>
        <v>25701.08</v>
      </c>
      <c r="O52" s="21" t="str">
        <f>VLOOKUP(E52,'ML Look up'!$A$2:$B$1922,2,FALSE)</f>
        <v>SCR</v>
      </c>
    </row>
    <row r="53" spans="1:15" s="75" customFormat="1" x14ac:dyDescent="0.3">
      <c r="A53" s="31" t="s">
        <v>200</v>
      </c>
      <c r="B53" s="31" t="s">
        <v>201</v>
      </c>
      <c r="C53" s="31" t="s">
        <v>70</v>
      </c>
      <c r="D53" s="31" t="s">
        <v>66</v>
      </c>
      <c r="E53" s="32">
        <v>40411069</v>
      </c>
      <c r="F53" s="30" t="s">
        <v>215</v>
      </c>
      <c r="G53" s="70">
        <v>2</v>
      </c>
      <c r="H53" s="70" t="s">
        <v>30</v>
      </c>
      <c r="I53" s="70" t="s">
        <v>208</v>
      </c>
      <c r="J53" s="31" t="s">
        <v>67</v>
      </c>
      <c r="K53" s="33">
        <v>1331.68</v>
      </c>
      <c r="L53" s="73">
        <f t="shared" si="0"/>
        <v>665.84</v>
      </c>
      <c r="M53" s="73">
        <f>ROUND((L53*(VLOOKUP(C53,'[1]January 2017 NBV'!$D$6:$I$22,6,0))),2)</f>
        <v>214.48</v>
      </c>
      <c r="N53" s="74">
        <f t="shared" si="1"/>
        <v>451.36</v>
      </c>
      <c r="O53" s="21" t="str">
        <f>VLOOKUP(E53,'ML Look up'!$A$2:$B$1922,2,FALSE)</f>
        <v>BURN VAL</v>
      </c>
    </row>
    <row r="54" spans="1:15" s="75" customFormat="1" x14ac:dyDescent="0.3">
      <c r="A54" s="31" t="s">
        <v>200</v>
      </c>
      <c r="B54" s="31" t="s">
        <v>201</v>
      </c>
      <c r="C54" s="31" t="s">
        <v>70</v>
      </c>
      <c r="D54" s="31" t="s">
        <v>66</v>
      </c>
      <c r="E54" s="32">
        <v>40504438</v>
      </c>
      <c r="F54" s="30" t="s">
        <v>233</v>
      </c>
      <c r="G54" s="70">
        <v>1</v>
      </c>
      <c r="H54" s="70" t="s">
        <v>11</v>
      </c>
      <c r="I54" s="70" t="s">
        <v>208</v>
      </c>
      <c r="J54" s="31" t="s">
        <v>67</v>
      </c>
      <c r="K54" s="33">
        <v>176698.1</v>
      </c>
      <c r="L54" s="73">
        <f t="shared" si="0"/>
        <v>88349.05</v>
      </c>
      <c r="M54" s="73">
        <f>ROUND((L54*(VLOOKUP(C54,'[1]January 2017 NBV'!$D$6:$I$22,6,0))),2)</f>
        <v>28459.08</v>
      </c>
      <c r="N54" s="74">
        <f t="shared" si="1"/>
        <v>59889.97</v>
      </c>
      <c r="O54" s="21" t="str">
        <f>VLOOKUP(E54,'ML Look up'!$A$2:$B$1922,2,FALSE)</f>
        <v>LNB</v>
      </c>
    </row>
    <row r="55" spans="1:15" s="75" customFormat="1" x14ac:dyDescent="0.3">
      <c r="A55" s="31" t="s">
        <v>200</v>
      </c>
      <c r="B55" s="31" t="s">
        <v>201</v>
      </c>
      <c r="C55" s="31" t="s">
        <v>70</v>
      </c>
      <c r="D55" s="31" t="s">
        <v>66</v>
      </c>
      <c r="E55" s="32">
        <v>40504442</v>
      </c>
      <c r="F55" s="30" t="s">
        <v>234</v>
      </c>
      <c r="G55" s="70">
        <v>9</v>
      </c>
      <c r="H55" s="70" t="s">
        <v>36</v>
      </c>
      <c r="I55" s="70" t="s">
        <v>208</v>
      </c>
      <c r="J55" s="31" t="s">
        <v>67</v>
      </c>
      <c r="K55" s="33">
        <v>4131010.8</v>
      </c>
      <c r="L55" s="73">
        <f t="shared" si="0"/>
        <v>2065505.4</v>
      </c>
      <c r="M55" s="73">
        <f>ROUND((L55*(VLOOKUP(C55,'[1]January 2017 NBV'!$D$6:$I$22,6,0))),2)</f>
        <v>665342.57999999996</v>
      </c>
      <c r="N55" s="74">
        <f t="shared" si="1"/>
        <v>1400162.8199999998</v>
      </c>
      <c r="O55" s="21" t="str">
        <f>VLOOKUP(E55,'ML Look up'!$A$2:$B$1922,2,FALSE)</f>
        <v>PRECIP</v>
      </c>
    </row>
    <row r="56" spans="1:15" s="75" customFormat="1" x14ac:dyDescent="0.3">
      <c r="A56" s="31" t="s">
        <v>200</v>
      </c>
      <c r="B56" s="31" t="s">
        <v>201</v>
      </c>
      <c r="C56" s="31" t="s">
        <v>70</v>
      </c>
      <c r="D56" s="31" t="s">
        <v>66</v>
      </c>
      <c r="E56" s="32">
        <v>40504450</v>
      </c>
      <c r="F56" s="30" t="s">
        <v>235</v>
      </c>
      <c r="G56" s="70">
        <v>1</v>
      </c>
      <c r="H56" s="70" t="s">
        <v>17</v>
      </c>
      <c r="I56" s="70" t="s">
        <v>208</v>
      </c>
      <c r="J56" s="31" t="s">
        <v>67</v>
      </c>
      <c r="K56" s="33">
        <v>260043.1</v>
      </c>
      <c r="L56" s="73">
        <f t="shared" si="0"/>
        <v>130021.55</v>
      </c>
      <c r="M56" s="73">
        <f>ROUND((L56*(VLOOKUP(C56,'[1]January 2017 NBV'!$D$6:$I$22,6,0))),2)</f>
        <v>41882.67</v>
      </c>
      <c r="N56" s="74">
        <f t="shared" si="1"/>
        <v>88138.880000000005</v>
      </c>
      <c r="O56" s="21" t="str">
        <f>VLOOKUP(E56,'ML Look up'!$A$2:$B$1922,2,FALSE)</f>
        <v>SCR</v>
      </c>
    </row>
    <row r="57" spans="1:15" s="75" customFormat="1" x14ac:dyDescent="0.3">
      <c r="A57" s="31" t="s">
        <v>200</v>
      </c>
      <c r="B57" s="31" t="s">
        <v>201</v>
      </c>
      <c r="C57" s="31" t="s">
        <v>70</v>
      </c>
      <c r="D57" s="31" t="s">
        <v>66</v>
      </c>
      <c r="E57" s="32">
        <v>40544894</v>
      </c>
      <c r="F57" s="30" t="s">
        <v>228</v>
      </c>
      <c r="G57" s="70">
        <v>1</v>
      </c>
      <c r="H57" s="70" t="s">
        <v>23</v>
      </c>
      <c r="I57" s="70" t="s">
        <v>214</v>
      </c>
      <c r="J57" s="31" t="s">
        <v>67</v>
      </c>
      <c r="K57" s="33">
        <v>42302.400000000001</v>
      </c>
      <c r="L57" s="73">
        <f t="shared" si="0"/>
        <v>21151.200000000001</v>
      </c>
      <c r="M57" s="73">
        <f>ROUND((L57*(VLOOKUP(C57,'[1]January 2017 NBV'!$D$6:$I$22,6,0))),2)</f>
        <v>6813.24</v>
      </c>
      <c r="N57" s="74">
        <f t="shared" si="1"/>
        <v>14337.960000000001</v>
      </c>
      <c r="O57" s="21" t="str">
        <f>VLOOKUP(E57,'ML Look up'!$A$2:$B$1922,2,FALSE)</f>
        <v>COAL BLEND</v>
      </c>
    </row>
    <row r="58" spans="1:15" s="75" customFormat="1" x14ac:dyDescent="0.3">
      <c r="A58" s="31" t="s">
        <v>200</v>
      </c>
      <c r="B58" s="31" t="s">
        <v>201</v>
      </c>
      <c r="C58" s="31" t="s">
        <v>70</v>
      </c>
      <c r="D58" s="31" t="s">
        <v>66</v>
      </c>
      <c r="E58" s="32">
        <v>40572382</v>
      </c>
      <c r="F58" s="30" t="s">
        <v>236</v>
      </c>
      <c r="G58" s="70">
        <v>9</v>
      </c>
      <c r="H58" s="70" t="s">
        <v>36</v>
      </c>
      <c r="I58" s="70" t="s">
        <v>208</v>
      </c>
      <c r="J58" s="31" t="s">
        <v>67</v>
      </c>
      <c r="K58" s="33">
        <v>94238.8</v>
      </c>
      <c r="L58" s="73">
        <f t="shared" si="0"/>
        <v>47119.4</v>
      </c>
      <c r="M58" s="73">
        <f>ROUND((L58*(VLOOKUP(C58,'[1]January 2017 NBV'!$D$6:$I$22,6,0))),2)</f>
        <v>15178.15</v>
      </c>
      <c r="N58" s="74">
        <f t="shared" si="1"/>
        <v>31941.25</v>
      </c>
      <c r="O58" s="21" t="str">
        <f>VLOOKUP(E58,'ML Look up'!$A$2:$B$1922,2,FALSE)</f>
        <v>PRECIP</v>
      </c>
    </row>
    <row r="59" spans="1:15" s="75" customFormat="1" x14ac:dyDescent="0.3">
      <c r="A59" s="31" t="s">
        <v>200</v>
      </c>
      <c r="B59" s="31" t="s">
        <v>201</v>
      </c>
      <c r="C59" s="31" t="s">
        <v>70</v>
      </c>
      <c r="D59" s="31" t="s">
        <v>66</v>
      </c>
      <c r="E59" s="32">
        <v>40621125</v>
      </c>
      <c r="F59" s="30" t="s">
        <v>228</v>
      </c>
      <c r="G59" s="70">
        <v>1</v>
      </c>
      <c r="H59" s="70" t="s">
        <v>23</v>
      </c>
      <c r="I59" s="70" t="s">
        <v>214</v>
      </c>
      <c r="J59" s="31" t="s">
        <v>67</v>
      </c>
      <c r="K59" s="33">
        <v>5715.37</v>
      </c>
      <c r="L59" s="73">
        <f t="shared" si="0"/>
        <v>2857.6849999999999</v>
      </c>
      <c r="M59" s="73">
        <f>ROUND((L59*(VLOOKUP(C59,'[1]January 2017 NBV'!$D$6:$I$22,6,0))),2)</f>
        <v>920.52</v>
      </c>
      <c r="N59" s="74">
        <f t="shared" si="1"/>
        <v>1937.165</v>
      </c>
      <c r="O59" s="21" t="str">
        <f>VLOOKUP(E59,'ML Look up'!$A$2:$B$1922,2,FALSE)</f>
        <v>COAL BLEND</v>
      </c>
    </row>
    <row r="60" spans="1:15" s="75" customFormat="1" x14ac:dyDescent="0.3">
      <c r="A60" s="31" t="s">
        <v>200</v>
      </c>
      <c r="B60" s="31" t="s">
        <v>201</v>
      </c>
      <c r="C60" s="31" t="s">
        <v>70</v>
      </c>
      <c r="D60" s="31" t="s">
        <v>66</v>
      </c>
      <c r="E60" s="32">
        <v>40673004</v>
      </c>
      <c r="F60" s="30" t="s">
        <v>237</v>
      </c>
      <c r="G60" s="70">
        <v>10</v>
      </c>
      <c r="H60" s="70" t="s">
        <v>39</v>
      </c>
      <c r="I60" s="70" t="s">
        <v>214</v>
      </c>
      <c r="J60" s="31" t="s">
        <v>67</v>
      </c>
      <c r="K60" s="33">
        <v>27962.59</v>
      </c>
      <c r="L60" s="73">
        <f t="shared" si="0"/>
        <v>13981.295</v>
      </c>
      <c r="M60" s="73">
        <f>ROUND((L60*(VLOOKUP(C60,'[1]January 2017 NBV'!$D$6:$I$22,6,0))),2)</f>
        <v>4503.67</v>
      </c>
      <c r="N60" s="74">
        <f t="shared" si="1"/>
        <v>9477.625</v>
      </c>
      <c r="O60" s="21" t="str">
        <f>VLOOKUP(E60,'ML Look up'!$A$2:$B$1922,2,FALSE)</f>
        <v>ASH</v>
      </c>
    </row>
    <row r="61" spans="1:15" s="75" customFormat="1" x14ac:dyDescent="0.3">
      <c r="A61" s="31" t="s">
        <v>200</v>
      </c>
      <c r="B61" s="31" t="s">
        <v>201</v>
      </c>
      <c r="C61" s="31" t="s">
        <v>70</v>
      </c>
      <c r="D61" s="31" t="s">
        <v>66</v>
      </c>
      <c r="E61" s="32">
        <v>40680837</v>
      </c>
      <c r="F61" s="30" t="s">
        <v>238</v>
      </c>
      <c r="G61" s="70">
        <v>2</v>
      </c>
      <c r="H61" s="70" t="s">
        <v>27</v>
      </c>
      <c r="I61" s="70" t="s">
        <v>208</v>
      </c>
      <c r="J61" s="31" t="s">
        <v>67</v>
      </c>
      <c r="K61" s="33">
        <v>177383.06</v>
      </c>
      <c r="L61" s="73">
        <f t="shared" si="0"/>
        <v>88691.53</v>
      </c>
      <c r="M61" s="73">
        <f>ROUND((L61*(VLOOKUP(C61,'[1]January 2017 NBV'!$D$6:$I$22,6,0))),2)</f>
        <v>28569.4</v>
      </c>
      <c r="N61" s="74">
        <f t="shared" si="1"/>
        <v>60122.13</v>
      </c>
      <c r="O61" s="21" t="str">
        <f>VLOOKUP(E61,'ML Look up'!$A$2:$B$1922,2,FALSE)</f>
        <v>CEMS</v>
      </c>
    </row>
    <row r="62" spans="1:15" s="75" customFormat="1" x14ac:dyDescent="0.3">
      <c r="A62" s="31" t="s">
        <v>200</v>
      </c>
      <c r="B62" s="31" t="s">
        <v>201</v>
      </c>
      <c r="C62" s="31" t="s">
        <v>70</v>
      </c>
      <c r="D62" s="31" t="s">
        <v>66</v>
      </c>
      <c r="E62" s="32">
        <v>40684300</v>
      </c>
      <c r="F62" s="30" t="s">
        <v>239</v>
      </c>
      <c r="G62" s="70">
        <v>2</v>
      </c>
      <c r="H62" s="70" t="s">
        <v>30</v>
      </c>
      <c r="I62" s="70" t="s">
        <v>208</v>
      </c>
      <c r="J62" s="31" t="s">
        <v>67</v>
      </c>
      <c r="K62" s="33">
        <v>166711.07999999999</v>
      </c>
      <c r="L62" s="73">
        <f t="shared" si="0"/>
        <v>83355.539999999994</v>
      </c>
      <c r="M62" s="73">
        <f>ROUND((L62*(VLOOKUP(C62,'[1]January 2017 NBV'!$D$6:$I$22,6,0))),2)</f>
        <v>26850.57</v>
      </c>
      <c r="N62" s="74">
        <f t="shared" si="1"/>
        <v>56504.969999999994</v>
      </c>
      <c r="O62" s="21" t="str">
        <f>VLOOKUP(E62,'ML Look up'!$A$2:$B$1922,2,FALSE)</f>
        <v>BURN VAL</v>
      </c>
    </row>
    <row r="63" spans="1:15" s="75" customFormat="1" x14ac:dyDescent="0.3">
      <c r="A63" s="31" t="s">
        <v>200</v>
      </c>
      <c r="B63" s="31" t="s">
        <v>201</v>
      </c>
      <c r="C63" s="31" t="s">
        <v>70</v>
      </c>
      <c r="D63" s="31" t="s">
        <v>66</v>
      </c>
      <c r="E63" s="32">
        <v>40707301</v>
      </c>
      <c r="F63" s="30" t="s">
        <v>240</v>
      </c>
      <c r="G63" s="70">
        <v>2</v>
      </c>
      <c r="H63" s="70" t="s">
        <v>30</v>
      </c>
      <c r="I63" s="70" t="s">
        <v>204</v>
      </c>
      <c r="J63" s="31" t="s">
        <v>67</v>
      </c>
      <c r="K63" s="33">
        <v>4082.36</v>
      </c>
      <c r="L63" s="73">
        <f t="shared" si="0"/>
        <v>2041.18</v>
      </c>
      <c r="M63" s="73">
        <f>ROUND((L63*(VLOOKUP(C63,'[1]January 2017 NBV'!$D$6:$I$22,6,0))),2)</f>
        <v>657.51</v>
      </c>
      <c r="N63" s="74">
        <f t="shared" si="1"/>
        <v>1383.67</v>
      </c>
      <c r="O63" s="21" t="str">
        <f>VLOOKUP(E63,'ML Look up'!$A$2:$B$1922,2,FALSE)</f>
        <v>BURN VAL</v>
      </c>
    </row>
    <row r="64" spans="1:15" s="75" customFormat="1" x14ac:dyDescent="0.3">
      <c r="A64" s="31" t="s">
        <v>200</v>
      </c>
      <c r="B64" s="31" t="s">
        <v>201</v>
      </c>
      <c r="C64" s="31" t="s">
        <v>70</v>
      </c>
      <c r="D64" s="31" t="s">
        <v>66</v>
      </c>
      <c r="E64" s="32">
        <v>40713992</v>
      </c>
      <c r="F64" s="30" t="s">
        <v>241</v>
      </c>
      <c r="G64" s="70">
        <v>10</v>
      </c>
      <c r="H64" s="70" t="s">
        <v>39</v>
      </c>
      <c r="I64" s="70" t="s">
        <v>214</v>
      </c>
      <c r="J64" s="31" t="s">
        <v>67</v>
      </c>
      <c r="K64" s="33">
        <v>14972.1</v>
      </c>
      <c r="L64" s="73">
        <f t="shared" si="0"/>
        <v>7486.05</v>
      </c>
      <c r="M64" s="73">
        <f>ROUND((L64*(VLOOKUP(C64,'[1]January 2017 NBV'!$D$6:$I$22,6,0))),2)</f>
        <v>2411.41</v>
      </c>
      <c r="N64" s="74">
        <f t="shared" si="1"/>
        <v>5074.6400000000003</v>
      </c>
      <c r="O64" s="21" t="str">
        <f>VLOOKUP(E64,'ML Look up'!$A$2:$B$1922,2,FALSE)</f>
        <v>ASH</v>
      </c>
    </row>
    <row r="65" spans="1:15" s="75" customFormat="1" x14ac:dyDescent="0.3">
      <c r="A65" s="31" t="s">
        <v>200</v>
      </c>
      <c r="B65" s="31" t="s">
        <v>201</v>
      </c>
      <c r="C65" s="31" t="s">
        <v>70</v>
      </c>
      <c r="D65" s="31" t="s">
        <v>66</v>
      </c>
      <c r="E65" s="32">
        <v>40725326</v>
      </c>
      <c r="F65" s="30" t="s">
        <v>242</v>
      </c>
      <c r="G65" s="70">
        <v>10</v>
      </c>
      <c r="H65" s="70" t="s">
        <v>39</v>
      </c>
      <c r="I65" s="70" t="s">
        <v>214</v>
      </c>
      <c r="J65" s="31" t="s">
        <v>67</v>
      </c>
      <c r="K65" s="33">
        <v>-22579.35</v>
      </c>
      <c r="L65" s="73">
        <f t="shared" si="0"/>
        <v>-11289.674999999999</v>
      </c>
      <c r="M65" s="73">
        <f>ROUND((L65*(VLOOKUP(C65,'[1]January 2017 NBV'!$D$6:$I$22,6,0))),2)</f>
        <v>-3636.64</v>
      </c>
      <c r="N65" s="74">
        <f t="shared" si="1"/>
        <v>-7653.0349999999999</v>
      </c>
      <c r="O65" s="21" t="str">
        <f>VLOOKUP(E65,'ML Look up'!$A$2:$B$1922,2,FALSE)</f>
        <v>ASH</v>
      </c>
    </row>
    <row r="66" spans="1:15" s="75" customFormat="1" x14ac:dyDescent="0.3">
      <c r="A66" s="69" t="s">
        <v>200</v>
      </c>
      <c r="B66" s="69" t="s">
        <v>201</v>
      </c>
      <c r="C66" s="69" t="s">
        <v>70</v>
      </c>
      <c r="D66" s="69" t="s">
        <v>66</v>
      </c>
      <c r="E66" s="76">
        <v>40727855</v>
      </c>
      <c r="F66" s="70" t="s">
        <v>243</v>
      </c>
      <c r="G66" s="70" t="s">
        <v>223</v>
      </c>
      <c r="H66" s="70" t="s">
        <v>7</v>
      </c>
      <c r="I66" s="70" t="s">
        <v>214</v>
      </c>
      <c r="J66" s="69" t="s">
        <v>67</v>
      </c>
      <c r="K66" s="77">
        <v>508472.27</v>
      </c>
      <c r="L66" s="78">
        <f t="shared" si="0"/>
        <v>254236.13500000001</v>
      </c>
      <c r="M66" s="78">
        <f>ROUND((L66*(VLOOKUP(C66,'[1]January 2017 NBV'!$D$6:$I$22,6,0))),2)</f>
        <v>81894.789999999994</v>
      </c>
      <c r="N66" s="79">
        <f t="shared" si="1"/>
        <v>172341.34500000003</v>
      </c>
      <c r="O66" s="21" t="str">
        <f>VLOOKUP(E66,'ML Look up'!$A$2:$B$1922,2,FALSE)</f>
        <v>FGD</v>
      </c>
    </row>
    <row r="67" spans="1:15" s="75" customFormat="1" x14ac:dyDescent="0.3">
      <c r="A67" s="69" t="s">
        <v>200</v>
      </c>
      <c r="B67" s="69" t="s">
        <v>201</v>
      </c>
      <c r="C67" s="69" t="s">
        <v>70</v>
      </c>
      <c r="D67" s="69" t="s">
        <v>66</v>
      </c>
      <c r="E67" s="76">
        <v>40777592</v>
      </c>
      <c r="F67" s="70" t="s">
        <v>243</v>
      </c>
      <c r="G67" s="70" t="s">
        <v>223</v>
      </c>
      <c r="H67" s="70" t="s">
        <v>7</v>
      </c>
      <c r="I67" s="70" t="s">
        <v>214</v>
      </c>
      <c r="J67" s="69" t="s">
        <v>67</v>
      </c>
      <c r="K67" s="77">
        <v>52063.96</v>
      </c>
      <c r="L67" s="78">
        <f t="shared" si="0"/>
        <v>26031.98</v>
      </c>
      <c r="M67" s="78">
        <f>ROUND((L67*(VLOOKUP(C67,'[1]January 2017 NBV'!$D$6:$I$22,6,0))),2)</f>
        <v>8385.4500000000007</v>
      </c>
      <c r="N67" s="79">
        <f t="shared" si="1"/>
        <v>17646.53</v>
      </c>
      <c r="O67" s="21" t="str">
        <f>VLOOKUP(E67,'ML Look up'!$A$2:$B$1922,2,FALSE)</f>
        <v>FGD</v>
      </c>
    </row>
    <row r="68" spans="1:15" s="75" customFormat="1" x14ac:dyDescent="0.3">
      <c r="A68" s="69" t="s">
        <v>200</v>
      </c>
      <c r="B68" s="69" t="s">
        <v>201</v>
      </c>
      <c r="C68" s="69" t="s">
        <v>70</v>
      </c>
      <c r="D68" s="69" t="s">
        <v>66</v>
      </c>
      <c r="E68" s="76">
        <v>40782617</v>
      </c>
      <c r="F68" s="70" t="s">
        <v>240</v>
      </c>
      <c r="G68" s="70">
        <v>2</v>
      </c>
      <c r="H68" s="70" t="s">
        <v>30</v>
      </c>
      <c r="I68" s="70" t="s">
        <v>204</v>
      </c>
      <c r="J68" s="69" t="s">
        <v>67</v>
      </c>
      <c r="K68" s="77">
        <v>3297.23</v>
      </c>
      <c r="L68" s="78">
        <f t="shared" si="0"/>
        <v>1648.615</v>
      </c>
      <c r="M68" s="78">
        <f>ROUND((L68*(VLOOKUP(C68,'[1]January 2017 NBV'!$D$6:$I$22,6,0))),2)</f>
        <v>531.04999999999995</v>
      </c>
      <c r="N68" s="79">
        <f t="shared" si="1"/>
        <v>1117.5650000000001</v>
      </c>
      <c r="O68" s="21" t="str">
        <f>VLOOKUP(E68,'ML Look up'!$A$2:$B$1922,2,FALSE)</f>
        <v>BURN VAL</v>
      </c>
    </row>
    <row r="69" spans="1:15" s="75" customFormat="1" x14ac:dyDescent="0.3">
      <c r="A69" s="69" t="s">
        <v>200</v>
      </c>
      <c r="B69" s="69" t="s">
        <v>201</v>
      </c>
      <c r="C69" s="69" t="s">
        <v>70</v>
      </c>
      <c r="D69" s="69" t="s">
        <v>66</v>
      </c>
      <c r="E69" s="76">
        <v>40829130</v>
      </c>
      <c r="F69" s="70" t="s">
        <v>240</v>
      </c>
      <c r="G69" s="70">
        <v>2</v>
      </c>
      <c r="H69" s="70" t="s">
        <v>30</v>
      </c>
      <c r="I69" s="70" t="s">
        <v>204</v>
      </c>
      <c r="J69" s="69" t="s">
        <v>67</v>
      </c>
      <c r="K69" s="77">
        <v>3419.1</v>
      </c>
      <c r="L69" s="78">
        <f t="shared" si="0"/>
        <v>1709.55</v>
      </c>
      <c r="M69" s="78">
        <f>ROUND((L69*(VLOOKUP(C69,'[1]January 2017 NBV'!$D$6:$I$22,6,0))),2)</f>
        <v>550.67999999999995</v>
      </c>
      <c r="N69" s="79">
        <f t="shared" si="1"/>
        <v>1158.8699999999999</v>
      </c>
      <c r="O69" s="21" t="str">
        <f>VLOOKUP(E69,'ML Look up'!$A$2:$B$1922,2,FALSE)</f>
        <v>BURN VAL</v>
      </c>
    </row>
    <row r="70" spans="1:15" s="75" customFormat="1" x14ac:dyDescent="0.3">
      <c r="A70" s="69" t="s">
        <v>200</v>
      </c>
      <c r="B70" s="69" t="s">
        <v>201</v>
      </c>
      <c r="C70" s="69" t="s">
        <v>70</v>
      </c>
      <c r="D70" s="69" t="s">
        <v>66</v>
      </c>
      <c r="E70" s="69" t="s">
        <v>85</v>
      </c>
      <c r="F70" s="70" t="s">
        <v>244</v>
      </c>
      <c r="G70" s="70">
        <v>2</v>
      </c>
      <c r="H70" s="70" t="s">
        <v>33</v>
      </c>
      <c r="I70" s="70" t="s">
        <v>214</v>
      </c>
      <c r="J70" s="69" t="s">
        <v>67</v>
      </c>
      <c r="K70" s="77">
        <v>485355.65</v>
      </c>
      <c r="L70" s="78">
        <f t="shared" si="0"/>
        <v>242677.82500000001</v>
      </c>
      <c r="M70" s="78">
        <f>ROUND((L70*(VLOOKUP(C70,'[1]January 2017 NBV'!$D$6:$I$22,6,0))),2)</f>
        <v>78171.61</v>
      </c>
      <c r="N70" s="79">
        <f t="shared" si="1"/>
        <v>164506.21500000003</v>
      </c>
      <c r="O70" s="21" t="str">
        <f>VLOOKUP(E70,'ML Look up'!$A$2:$B$1922,2,FALSE)</f>
        <v>GYPSUM</v>
      </c>
    </row>
    <row r="71" spans="1:15" s="75" customFormat="1" x14ac:dyDescent="0.3">
      <c r="A71" s="69" t="s">
        <v>200</v>
      </c>
      <c r="B71" s="69" t="s">
        <v>201</v>
      </c>
      <c r="C71" s="69" t="s">
        <v>70</v>
      </c>
      <c r="D71" s="69" t="s">
        <v>66</v>
      </c>
      <c r="E71" s="69" t="s">
        <v>92</v>
      </c>
      <c r="F71" s="70" t="s">
        <v>230</v>
      </c>
      <c r="G71" s="70" t="s">
        <v>223</v>
      </c>
      <c r="H71" s="70" t="s">
        <v>7</v>
      </c>
      <c r="I71" s="70" t="s">
        <v>208</v>
      </c>
      <c r="J71" s="69" t="s">
        <v>67</v>
      </c>
      <c r="K71" s="77">
        <v>2530788.8199999998</v>
      </c>
      <c r="L71" s="78">
        <f t="shared" ref="L71:L134" si="2">K71*0.5</f>
        <v>1265394.4099999999</v>
      </c>
      <c r="M71" s="78">
        <f>ROUND((L71*(VLOOKUP(C71,'[1]January 2017 NBV'!$D$6:$I$22,6,0))),2)</f>
        <v>407610.06</v>
      </c>
      <c r="N71" s="79">
        <f t="shared" ref="N71:N134" si="3">L71-M71</f>
        <v>857784.34999999986</v>
      </c>
      <c r="O71" s="21" t="str">
        <f>VLOOKUP(E71,'ML Look up'!$A$2:$B$1922,2,FALSE)</f>
        <v>FGD</v>
      </c>
    </row>
    <row r="72" spans="1:15" s="75" customFormat="1" x14ac:dyDescent="0.3">
      <c r="A72" s="69" t="s">
        <v>200</v>
      </c>
      <c r="B72" s="69" t="s">
        <v>201</v>
      </c>
      <c r="C72" s="69" t="s">
        <v>70</v>
      </c>
      <c r="D72" s="69" t="s">
        <v>66</v>
      </c>
      <c r="E72" s="69" t="s">
        <v>102</v>
      </c>
      <c r="F72" s="70" t="s">
        <v>231</v>
      </c>
      <c r="G72" s="70" t="s">
        <v>223</v>
      </c>
      <c r="H72" s="70" t="s">
        <v>7</v>
      </c>
      <c r="I72" s="70" t="s">
        <v>204</v>
      </c>
      <c r="J72" s="69" t="s">
        <v>67</v>
      </c>
      <c r="K72" s="77">
        <v>2530788.7999999998</v>
      </c>
      <c r="L72" s="78">
        <f t="shared" si="2"/>
        <v>1265394.3999999999</v>
      </c>
      <c r="M72" s="78">
        <f>ROUND((L72*(VLOOKUP(C72,'[1]January 2017 NBV'!$D$6:$I$22,6,0))),2)</f>
        <v>407610.06</v>
      </c>
      <c r="N72" s="79">
        <f t="shared" si="3"/>
        <v>857784.33999999985</v>
      </c>
      <c r="O72" s="21" t="str">
        <f>VLOOKUP(E72,'ML Look up'!$A$2:$B$1922,2,FALSE)</f>
        <v>FGD</v>
      </c>
    </row>
    <row r="73" spans="1:15" s="75" customFormat="1" x14ac:dyDescent="0.3">
      <c r="A73" s="69" t="s">
        <v>200</v>
      </c>
      <c r="B73" s="69" t="s">
        <v>201</v>
      </c>
      <c r="C73" s="69" t="s">
        <v>70</v>
      </c>
      <c r="D73" s="69" t="s">
        <v>66</v>
      </c>
      <c r="E73" s="69" t="s">
        <v>108</v>
      </c>
      <c r="F73" s="70" t="s">
        <v>245</v>
      </c>
      <c r="G73" s="70">
        <v>1</v>
      </c>
      <c r="H73" s="70" t="s">
        <v>19</v>
      </c>
      <c r="I73" s="70" t="s">
        <v>214</v>
      </c>
      <c r="J73" s="69" t="s">
        <v>67</v>
      </c>
      <c r="K73" s="77">
        <v>103.83</v>
      </c>
      <c r="L73" s="78">
        <f t="shared" si="2"/>
        <v>51.914999999999999</v>
      </c>
      <c r="M73" s="78">
        <f>ROUND((L73*(VLOOKUP(C73,'[1]January 2017 NBV'!$D$6:$I$22,6,0))),2)</f>
        <v>16.72</v>
      </c>
      <c r="N73" s="79">
        <f t="shared" si="3"/>
        <v>35.195</v>
      </c>
      <c r="O73" s="21" t="str">
        <f>VLOOKUP(E73,'ML Look up'!$A$2:$B$1922,2,FALSE)</f>
        <v>LDFL</v>
      </c>
    </row>
    <row r="74" spans="1:15" s="75" customFormat="1" x14ac:dyDescent="0.3">
      <c r="A74" s="69" t="s">
        <v>200</v>
      </c>
      <c r="B74" s="69" t="s">
        <v>201</v>
      </c>
      <c r="C74" s="69" t="s">
        <v>70</v>
      </c>
      <c r="D74" s="69" t="s">
        <v>66</v>
      </c>
      <c r="E74" s="69" t="s">
        <v>141</v>
      </c>
      <c r="F74" s="70" t="s">
        <v>233</v>
      </c>
      <c r="G74" s="70">
        <v>1</v>
      </c>
      <c r="H74" s="70" t="s">
        <v>14</v>
      </c>
      <c r="I74" s="70" t="s">
        <v>208</v>
      </c>
      <c r="J74" s="69" t="s">
        <v>67</v>
      </c>
      <c r="K74" s="77">
        <v>4319879.26</v>
      </c>
      <c r="L74" s="78">
        <f t="shared" si="2"/>
        <v>2159939.63</v>
      </c>
      <c r="M74" s="78">
        <f>ROUND((L74*(VLOOKUP(C74,'[1]January 2017 NBV'!$D$6:$I$22,6,0))),2)</f>
        <v>695761.82</v>
      </c>
      <c r="N74" s="79">
        <f t="shared" si="3"/>
        <v>1464177.81</v>
      </c>
      <c r="O74" s="21" t="str">
        <f>VLOOKUP(E74,'ML Look up'!$A$2:$B$1922,2,FALSE)</f>
        <v>LNB MOD</v>
      </c>
    </row>
    <row r="75" spans="1:15" s="75" customFormat="1" x14ac:dyDescent="0.3">
      <c r="A75" s="69" t="s">
        <v>200</v>
      </c>
      <c r="B75" s="69" t="s">
        <v>201</v>
      </c>
      <c r="C75" s="69" t="s">
        <v>70</v>
      </c>
      <c r="D75" s="69" t="s">
        <v>66</v>
      </c>
      <c r="E75" s="69" t="s">
        <v>142</v>
      </c>
      <c r="F75" s="70" t="s">
        <v>246</v>
      </c>
      <c r="G75" s="70">
        <v>2</v>
      </c>
      <c r="H75" s="70" t="s">
        <v>30</v>
      </c>
      <c r="I75" s="70" t="s">
        <v>208</v>
      </c>
      <c r="J75" s="69" t="s">
        <v>67</v>
      </c>
      <c r="K75" s="77">
        <v>1111255.6200000001</v>
      </c>
      <c r="L75" s="78">
        <f t="shared" si="2"/>
        <v>555627.81000000006</v>
      </c>
      <c r="M75" s="78">
        <f>ROUND((L75*(VLOOKUP(C75,'[1]January 2017 NBV'!$D$6:$I$22,6,0))),2)</f>
        <v>178979.36</v>
      </c>
      <c r="N75" s="79">
        <f t="shared" si="3"/>
        <v>376648.45000000007</v>
      </c>
      <c r="O75" s="21" t="str">
        <f>VLOOKUP(E75,'ML Look up'!$A$2:$B$1922,2,FALSE)</f>
        <v>BURN VAL</v>
      </c>
    </row>
    <row r="76" spans="1:15" s="75" customFormat="1" x14ac:dyDescent="0.3">
      <c r="A76" s="69" t="s">
        <v>200</v>
      </c>
      <c r="B76" s="69" t="s">
        <v>201</v>
      </c>
      <c r="C76" s="69" t="s">
        <v>70</v>
      </c>
      <c r="D76" s="69" t="s">
        <v>66</v>
      </c>
      <c r="E76" s="69" t="s">
        <v>154</v>
      </c>
      <c r="F76" s="70" t="s">
        <v>234</v>
      </c>
      <c r="G76" s="70" t="s">
        <v>223</v>
      </c>
      <c r="H76" s="70" t="s">
        <v>7</v>
      </c>
      <c r="I76" s="70" t="s">
        <v>208</v>
      </c>
      <c r="J76" s="69" t="s">
        <v>67</v>
      </c>
      <c r="K76" s="77">
        <v>2925307.94</v>
      </c>
      <c r="L76" s="78">
        <f t="shared" si="2"/>
        <v>1462653.97</v>
      </c>
      <c r="M76" s="78">
        <f>ROUND((L76*(VLOOKUP(C76,'[1]January 2017 NBV'!$D$6:$I$22,6,0))),2)</f>
        <v>471151.5</v>
      </c>
      <c r="N76" s="79">
        <f t="shared" si="3"/>
        <v>991502.47</v>
      </c>
      <c r="O76" s="21" t="str">
        <f>VLOOKUP(E76,'ML Look up'!$A$2:$B$1922,2,FALSE)</f>
        <v>FGD</v>
      </c>
    </row>
    <row r="77" spans="1:15" s="75" customFormat="1" x14ac:dyDescent="0.3">
      <c r="A77" s="69" t="s">
        <v>200</v>
      </c>
      <c r="B77" s="69" t="s">
        <v>201</v>
      </c>
      <c r="C77" s="69" t="s">
        <v>70</v>
      </c>
      <c r="D77" s="69" t="s">
        <v>66</v>
      </c>
      <c r="E77" s="69" t="s">
        <v>155</v>
      </c>
      <c r="F77" s="70" t="s">
        <v>233</v>
      </c>
      <c r="G77" s="70">
        <v>1</v>
      </c>
      <c r="H77" s="70" t="s">
        <v>14</v>
      </c>
      <c r="I77" s="70" t="s">
        <v>208</v>
      </c>
      <c r="J77" s="69" t="s">
        <v>67</v>
      </c>
      <c r="K77" s="77">
        <v>7304556.5800000001</v>
      </c>
      <c r="L77" s="78">
        <f t="shared" si="2"/>
        <v>3652278.29</v>
      </c>
      <c r="M77" s="78">
        <f>ROUND((L77*(VLOOKUP(C77,'[1]January 2017 NBV'!$D$6:$I$22,6,0))),2)</f>
        <v>1176475.3799999999</v>
      </c>
      <c r="N77" s="79">
        <f t="shared" si="3"/>
        <v>2475802.91</v>
      </c>
      <c r="O77" s="21" t="str">
        <f>VLOOKUP(E77,'ML Look up'!$A$2:$B$1922,2,FALSE)</f>
        <v>LNB MOD</v>
      </c>
    </row>
    <row r="78" spans="1:15" s="75" customFormat="1" x14ac:dyDescent="0.3">
      <c r="A78" s="69" t="s">
        <v>200</v>
      </c>
      <c r="B78" s="69" t="s">
        <v>201</v>
      </c>
      <c r="C78" s="69" t="s">
        <v>70</v>
      </c>
      <c r="D78" s="69" t="s">
        <v>66</v>
      </c>
      <c r="E78" s="69" t="s">
        <v>156</v>
      </c>
      <c r="F78" s="70" t="s">
        <v>235</v>
      </c>
      <c r="G78" s="70">
        <v>1</v>
      </c>
      <c r="H78" s="70" t="s">
        <v>17</v>
      </c>
      <c r="I78" s="70" t="s">
        <v>208</v>
      </c>
      <c r="J78" s="69" t="s">
        <v>67</v>
      </c>
      <c r="K78" s="77">
        <v>1467518.57</v>
      </c>
      <c r="L78" s="78">
        <f t="shared" si="2"/>
        <v>733759.28500000003</v>
      </c>
      <c r="M78" s="78">
        <f>ROUND((L78*(VLOOKUP(C78,'[1]January 2017 NBV'!$D$6:$I$22,6,0))),2)</f>
        <v>236359.24</v>
      </c>
      <c r="N78" s="79">
        <f t="shared" si="3"/>
        <v>497400.04500000004</v>
      </c>
      <c r="O78" s="21" t="str">
        <f>VLOOKUP(E78,'ML Look up'!$A$2:$B$1922,2,FALSE)</f>
        <v>SCR</v>
      </c>
    </row>
    <row r="79" spans="1:15" s="75" customFormat="1" x14ac:dyDescent="0.3">
      <c r="A79" s="69" t="s">
        <v>200</v>
      </c>
      <c r="B79" s="69" t="s">
        <v>201</v>
      </c>
      <c r="C79" s="69" t="s">
        <v>70</v>
      </c>
      <c r="D79" s="69" t="s">
        <v>66</v>
      </c>
      <c r="E79" s="69" t="s">
        <v>161</v>
      </c>
      <c r="F79" s="70" t="s">
        <v>235</v>
      </c>
      <c r="G79" s="70">
        <v>2</v>
      </c>
      <c r="H79" s="70" t="s">
        <v>30</v>
      </c>
      <c r="I79" s="70" t="s">
        <v>208</v>
      </c>
      <c r="J79" s="69" t="s">
        <v>67</v>
      </c>
      <c r="K79" s="77">
        <v>44788.99</v>
      </c>
      <c r="L79" s="78">
        <f t="shared" si="2"/>
        <v>22394.494999999999</v>
      </c>
      <c r="M79" s="78">
        <f>ROUND((L79*(VLOOKUP(C79,'[1]January 2017 NBV'!$D$6:$I$22,6,0))),2)</f>
        <v>7213.74</v>
      </c>
      <c r="N79" s="79">
        <f t="shared" si="3"/>
        <v>15180.754999999999</v>
      </c>
      <c r="O79" s="21" t="str">
        <f>VLOOKUP(E79,'ML Look up'!$A$2:$B$1922,2,FALSE)</f>
        <v>BURN VAL</v>
      </c>
    </row>
    <row r="80" spans="1:15" s="75" customFormat="1" x14ac:dyDescent="0.3">
      <c r="A80" s="69" t="s">
        <v>200</v>
      </c>
      <c r="B80" s="69" t="s">
        <v>201</v>
      </c>
      <c r="C80" s="69" t="s">
        <v>71</v>
      </c>
      <c r="D80" s="69" t="s">
        <v>66</v>
      </c>
      <c r="E80" s="76">
        <v>7502476</v>
      </c>
      <c r="F80" s="70" t="s">
        <v>247</v>
      </c>
      <c r="G80" s="70">
        <v>1</v>
      </c>
      <c r="H80" s="70" t="s">
        <v>17</v>
      </c>
      <c r="I80" s="70" t="s">
        <v>214</v>
      </c>
      <c r="J80" s="69" t="s">
        <v>67</v>
      </c>
      <c r="K80" s="77">
        <v>4461.1499999999996</v>
      </c>
      <c r="L80" s="78">
        <f t="shared" si="2"/>
        <v>2230.5749999999998</v>
      </c>
      <c r="M80" s="78">
        <f>ROUND((L80*(VLOOKUP(C80,'[1]January 2017 NBV'!$D$6:$I$22,6,0))),2)</f>
        <v>647.84</v>
      </c>
      <c r="N80" s="79">
        <f t="shared" si="3"/>
        <v>1582.7349999999997</v>
      </c>
      <c r="O80" s="21" t="str">
        <f>VLOOKUP(E80,'ML Look up'!$A$2:$B$1922,2,FALSE)</f>
        <v>SCR</v>
      </c>
    </row>
    <row r="81" spans="1:15" s="75" customFormat="1" x14ac:dyDescent="0.3">
      <c r="A81" s="69" t="s">
        <v>200</v>
      </c>
      <c r="B81" s="69" t="s">
        <v>201</v>
      </c>
      <c r="C81" s="69" t="s">
        <v>71</v>
      </c>
      <c r="D81" s="69" t="s">
        <v>66</v>
      </c>
      <c r="E81" s="76">
        <v>40379782</v>
      </c>
      <c r="F81" s="70" t="s">
        <v>248</v>
      </c>
      <c r="G81" s="70">
        <v>2</v>
      </c>
      <c r="H81" s="70" t="s">
        <v>27</v>
      </c>
      <c r="I81" s="70" t="s">
        <v>204</v>
      </c>
      <c r="J81" s="69" t="s">
        <v>67</v>
      </c>
      <c r="K81" s="77">
        <v>14834.58</v>
      </c>
      <c r="L81" s="78">
        <f t="shared" si="2"/>
        <v>7417.29</v>
      </c>
      <c r="M81" s="78">
        <f>ROUND((L81*(VLOOKUP(C81,'[1]January 2017 NBV'!$D$6:$I$22,6,0))),2)</f>
        <v>2154.2399999999998</v>
      </c>
      <c r="N81" s="79">
        <f t="shared" si="3"/>
        <v>5263.05</v>
      </c>
      <c r="O81" s="21" t="str">
        <f>VLOOKUP(E81,'ML Look up'!$A$2:$B$1922,2,FALSE)</f>
        <v>CEMS</v>
      </c>
    </row>
    <row r="82" spans="1:15" s="75" customFormat="1" x14ac:dyDescent="0.3">
      <c r="A82" s="69" t="s">
        <v>200</v>
      </c>
      <c r="B82" s="69" t="s">
        <v>201</v>
      </c>
      <c r="C82" s="69" t="s">
        <v>71</v>
      </c>
      <c r="D82" s="69" t="s">
        <v>66</v>
      </c>
      <c r="E82" s="76">
        <v>40504321</v>
      </c>
      <c r="F82" s="70" t="s">
        <v>249</v>
      </c>
      <c r="G82" s="70">
        <v>9</v>
      </c>
      <c r="H82" s="70" t="s">
        <v>36</v>
      </c>
      <c r="I82" s="70" t="s">
        <v>204</v>
      </c>
      <c r="J82" s="69" t="s">
        <v>67</v>
      </c>
      <c r="K82" s="77">
        <v>6713981.4100000001</v>
      </c>
      <c r="L82" s="78">
        <f t="shared" si="2"/>
        <v>3356990.7050000001</v>
      </c>
      <c r="M82" s="78">
        <f>ROUND((L82*(VLOOKUP(C82,'[1]January 2017 NBV'!$D$6:$I$22,6,0))),2)</f>
        <v>974986.96</v>
      </c>
      <c r="N82" s="79">
        <f t="shared" si="3"/>
        <v>2382003.7450000001</v>
      </c>
      <c r="O82" s="21" t="str">
        <f>VLOOKUP(E82,'ML Look up'!$A$2:$B$1922,2,FALSE)</f>
        <v>PRECIP</v>
      </c>
    </row>
    <row r="83" spans="1:15" s="75" customFormat="1" x14ac:dyDescent="0.3">
      <c r="A83" s="69" t="s">
        <v>200</v>
      </c>
      <c r="B83" s="69" t="s">
        <v>201</v>
      </c>
      <c r="C83" s="69" t="s">
        <v>71</v>
      </c>
      <c r="D83" s="69" t="s">
        <v>66</v>
      </c>
      <c r="E83" s="76">
        <v>40647491</v>
      </c>
      <c r="F83" s="70" t="s">
        <v>250</v>
      </c>
      <c r="G83" s="70">
        <v>9</v>
      </c>
      <c r="H83" s="70" t="s">
        <v>36</v>
      </c>
      <c r="I83" s="70" t="s">
        <v>208</v>
      </c>
      <c r="J83" s="69" t="s">
        <v>67</v>
      </c>
      <c r="K83" s="77">
        <v>74394.36</v>
      </c>
      <c r="L83" s="78">
        <f t="shared" si="2"/>
        <v>37197.18</v>
      </c>
      <c r="M83" s="78">
        <f>ROUND((L83*(VLOOKUP(C83,'[1]January 2017 NBV'!$D$6:$I$22,6,0))),2)</f>
        <v>10803.36</v>
      </c>
      <c r="N83" s="79">
        <f t="shared" si="3"/>
        <v>26393.82</v>
      </c>
      <c r="O83" s="21" t="str">
        <f>VLOOKUP(E83,'ML Look up'!$A$2:$B$1922,2,FALSE)</f>
        <v>PRECIP</v>
      </c>
    </row>
    <row r="84" spans="1:15" s="75" customFormat="1" x14ac:dyDescent="0.3">
      <c r="A84" s="69" t="s">
        <v>200</v>
      </c>
      <c r="B84" s="69" t="s">
        <v>201</v>
      </c>
      <c r="C84" s="69" t="s">
        <v>71</v>
      </c>
      <c r="D84" s="69" t="s">
        <v>66</v>
      </c>
      <c r="E84" s="76">
        <v>40676910</v>
      </c>
      <c r="F84" s="70" t="s">
        <v>251</v>
      </c>
      <c r="G84" s="70">
        <v>9</v>
      </c>
      <c r="H84" s="70" t="s">
        <v>36</v>
      </c>
      <c r="I84" s="70" t="s">
        <v>204</v>
      </c>
      <c r="J84" s="69" t="s">
        <v>67</v>
      </c>
      <c r="K84" s="77">
        <v>15831.64</v>
      </c>
      <c r="L84" s="78">
        <f t="shared" si="2"/>
        <v>7915.82</v>
      </c>
      <c r="M84" s="78">
        <f>ROUND((L84*(VLOOKUP(C84,'[1]January 2017 NBV'!$D$6:$I$22,6,0))),2)</f>
        <v>2299.0300000000002</v>
      </c>
      <c r="N84" s="79">
        <f t="shared" si="3"/>
        <v>5616.7899999999991</v>
      </c>
      <c r="O84" s="21" t="str">
        <f>VLOOKUP(E84,'ML Look up'!$A$2:$B$1922,2,FALSE)</f>
        <v>PRECIP</v>
      </c>
    </row>
    <row r="85" spans="1:15" s="75" customFormat="1" x14ac:dyDescent="0.3">
      <c r="A85" s="69" t="s">
        <v>200</v>
      </c>
      <c r="B85" s="69" t="s">
        <v>201</v>
      </c>
      <c r="C85" s="69" t="s">
        <v>71</v>
      </c>
      <c r="D85" s="69" t="s">
        <v>66</v>
      </c>
      <c r="E85" s="76">
        <v>40793031</v>
      </c>
      <c r="F85" s="70" t="s">
        <v>230</v>
      </c>
      <c r="G85" s="70" t="s">
        <v>223</v>
      </c>
      <c r="H85" s="70" t="s">
        <v>7</v>
      </c>
      <c r="I85" s="70" t="s">
        <v>208</v>
      </c>
      <c r="J85" s="69" t="s">
        <v>67</v>
      </c>
      <c r="K85" s="77">
        <v>40215.31</v>
      </c>
      <c r="L85" s="78">
        <f t="shared" si="2"/>
        <v>20107.654999999999</v>
      </c>
      <c r="M85" s="78">
        <f>ROUND((L85*(VLOOKUP(C85,'[1]January 2017 NBV'!$D$6:$I$22,6,0))),2)</f>
        <v>5839.96</v>
      </c>
      <c r="N85" s="79">
        <f t="shared" si="3"/>
        <v>14267.695</v>
      </c>
      <c r="O85" s="21" t="str">
        <f>VLOOKUP(E85,'ML Look up'!$A$2:$B$1922,2,FALSE)</f>
        <v>FGD</v>
      </c>
    </row>
    <row r="86" spans="1:15" s="75" customFormat="1" x14ac:dyDescent="0.3">
      <c r="A86" s="69" t="s">
        <v>200</v>
      </c>
      <c r="B86" s="69" t="s">
        <v>201</v>
      </c>
      <c r="C86" s="69" t="s">
        <v>71</v>
      </c>
      <c r="D86" s="69" t="s">
        <v>66</v>
      </c>
      <c r="E86" s="76">
        <v>40822234</v>
      </c>
      <c r="F86" s="70" t="s">
        <v>252</v>
      </c>
      <c r="G86" s="70">
        <v>1</v>
      </c>
      <c r="H86" s="70" t="s">
        <v>23</v>
      </c>
      <c r="I86" s="70" t="s">
        <v>214</v>
      </c>
      <c r="J86" s="69" t="s">
        <v>67</v>
      </c>
      <c r="K86" s="77">
        <v>28044.11</v>
      </c>
      <c r="L86" s="78">
        <f t="shared" si="2"/>
        <v>14022.055</v>
      </c>
      <c r="M86" s="78">
        <f>ROUND((L86*(VLOOKUP(C86,'[1]January 2017 NBV'!$D$6:$I$22,6,0))),2)</f>
        <v>4072.49</v>
      </c>
      <c r="N86" s="79">
        <f t="shared" si="3"/>
        <v>9949.5650000000005</v>
      </c>
      <c r="O86" s="21" t="str">
        <f>VLOOKUP(E86,'ML Look up'!$A$2:$B$1922,2,FALSE)</f>
        <v>COAL BLEND</v>
      </c>
    </row>
    <row r="87" spans="1:15" s="75" customFormat="1" x14ac:dyDescent="0.3">
      <c r="A87" s="69" t="s">
        <v>200</v>
      </c>
      <c r="B87" s="69" t="s">
        <v>201</v>
      </c>
      <c r="C87" s="69" t="s">
        <v>71</v>
      </c>
      <c r="D87" s="69" t="s">
        <v>66</v>
      </c>
      <c r="E87" s="76">
        <v>40865720</v>
      </c>
      <c r="F87" s="70" t="s">
        <v>230</v>
      </c>
      <c r="G87" s="70" t="s">
        <v>223</v>
      </c>
      <c r="H87" s="70" t="s">
        <v>7</v>
      </c>
      <c r="I87" s="70" t="s">
        <v>208</v>
      </c>
      <c r="J87" s="69" t="s">
        <v>67</v>
      </c>
      <c r="K87" s="77">
        <v>3576121.79</v>
      </c>
      <c r="L87" s="78">
        <f t="shared" si="2"/>
        <v>1788060.895</v>
      </c>
      <c r="M87" s="78">
        <f>ROUND((L87*(VLOOKUP(C87,'[1]January 2017 NBV'!$D$6:$I$22,6,0))),2)</f>
        <v>519315.13</v>
      </c>
      <c r="N87" s="79">
        <f t="shared" si="3"/>
        <v>1268745.7650000001</v>
      </c>
      <c r="O87" s="21" t="str">
        <f>VLOOKUP(E87,'ML Look up'!$A$2:$B$1922,2,FALSE)</f>
        <v>FGD</v>
      </c>
    </row>
    <row r="88" spans="1:15" s="75" customFormat="1" x14ac:dyDescent="0.3">
      <c r="A88" s="69" t="s">
        <v>200</v>
      </c>
      <c r="B88" s="69" t="s">
        <v>201</v>
      </c>
      <c r="C88" s="69" t="s">
        <v>71</v>
      </c>
      <c r="D88" s="69" t="s">
        <v>66</v>
      </c>
      <c r="E88" s="76">
        <v>40865722</v>
      </c>
      <c r="F88" s="70" t="s">
        <v>231</v>
      </c>
      <c r="G88" s="70" t="s">
        <v>223</v>
      </c>
      <c r="H88" s="70" t="s">
        <v>7</v>
      </c>
      <c r="I88" s="70" t="s">
        <v>204</v>
      </c>
      <c r="J88" s="69" t="s">
        <v>67</v>
      </c>
      <c r="K88" s="77">
        <v>3534752.84</v>
      </c>
      <c r="L88" s="78">
        <f t="shared" si="2"/>
        <v>1767376.42</v>
      </c>
      <c r="M88" s="78">
        <f>ROUND((L88*(VLOOKUP(C88,'[1]January 2017 NBV'!$D$6:$I$22,6,0))),2)</f>
        <v>513307.63</v>
      </c>
      <c r="N88" s="79">
        <f t="shared" si="3"/>
        <v>1254068.79</v>
      </c>
      <c r="O88" s="21" t="str">
        <f>VLOOKUP(E88,'ML Look up'!$A$2:$B$1922,2,FALSE)</f>
        <v>FGD</v>
      </c>
    </row>
    <row r="89" spans="1:15" s="75" customFormat="1" x14ac:dyDescent="0.3">
      <c r="A89" s="69" t="s">
        <v>200</v>
      </c>
      <c r="B89" s="69" t="s">
        <v>201</v>
      </c>
      <c r="C89" s="69" t="s">
        <v>71</v>
      </c>
      <c r="D89" s="69" t="s">
        <v>66</v>
      </c>
      <c r="E89" s="76">
        <v>40874477</v>
      </c>
      <c r="F89" s="70" t="s">
        <v>253</v>
      </c>
      <c r="G89" s="70">
        <v>9</v>
      </c>
      <c r="H89" s="70" t="s">
        <v>36</v>
      </c>
      <c r="I89" s="70" t="s">
        <v>208</v>
      </c>
      <c r="J89" s="69" t="s">
        <v>67</v>
      </c>
      <c r="K89" s="77">
        <v>446975.93</v>
      </c>
      <c r="L89" s="78">
        <f t="shared" si="2"/>
        <v>223487.965</v>
      </c>
      <c r="M89" s="78">
        <f>ROUND((L89*(VLOOKUP(C89,'[1]January 2017 NBV'!$D$6:$I$22,6,0))),2)</f>
        <v>64908.68</v>
      </c>
      <c r="N89" s="79">
        <f t="shared" si="3"/>
        <v>158579.285</v>
      </c>
      <c r="O89" s="21" t="str">
        <f>VLOOKUP(E89,'ML Look up'!$A$2:$B$1922,2,FALSE)</f>
        <v>PRECIP</v>
      </c>
    </row>
    <row r="90" spans="1:15" s="75" customFormat="1" x14ac:dyDescent="0.3">
      <c r="A90" s="69" t="s">
        <v>200</v>
      </c>
      <c r="B90" s="69" t="s">
        <v>201</v>
      </c>
      <c r="C90" s="69" t="s">
        <v>71</v>
      </c>
      <c r="D90" s="69" t="s">
        <v>66</v>
      </c>
      <c r="E90" s="76">
        <v>40876990</v>
      </c>
      <c r="F90" s="70" t="s">
        <v>254</v>
      </c>
      <c r="G90" s="70">
        <v>9</v>
      </c>
      <c r="H90" s="70" t="s">
        <v>36</v>
      </c>
      <c r="I90" s="70" t="s">
        <v>204</v>
      </c>
      <c r="J90" s="69" t="s">
        <v>67</v>
      </c>
      <c r="K90" s="77">
        <v>15127.98</v>
      </c>
      <c r="L90" s="78">
        <f t="shared" si="2"/>
        <v>7563.99</v>
      </c>
      <c r="M90" s="78">
        <f>ROUND((L90*(VLOOKUP(C90,'[1]January 2017 NBV'!$D$6:$I$22,6,0))),2)</f>
        <v>2196.85</v>
      </c>
      <c r="N90" s="79">
        <f t="shared" si="3"/>
        <v>5367.1399999999994</v>
      </c>
      <c r="O90" s="21" t="str">
        <f>VLOOKUP(E90,'ML Look up'!$A$2:$B$1922,2,FALSE)</f>
        <v>PRECIP</v>
      </c>
    </row>
    <row r="91" spans="1:15" s="75" customFormat="1" x14ac:dyDescent="0.3">
      <c r="A91" s="69" t="s">
        <v>200</v>
      </c>
      <c r="B91" s="69" t="s">
        <v>201</v>
      </c>
      <c r="C91" s="69" t="s">
        <v>71</v>
      </c>
      <c r="D91" s="69" t="s">
        <v>66</v>
      </c>
      <c r="E91" s="76">
        <v>40884632</v>
      </c>
      <c r="F91" s="70" t="s">
        <v>254</v>
      </c>
      <c r="G91" s="70">
        <v>10</v>
      </c>
      <c r="H91" s="70" t="s">
        <v>39</v>
      </c>
      <c r="I91" s="70" t="s">
        <v>214</v>
      </c>
      <c r="J91" s="69" t="s">
        <v>67</v>
      </c>
      <c r="K91" s="77">
        <v>2933.01</v>
      </c>
      <c r="L91" s="78">
        <f t="shared" si="2"/>
        <v>1466.5050000000001</v>
      </c>
      <c r="M91" s="78">
        <f>ROUND((L91*(VLOOKUP(C91,'[1]January 2017 NBV'!$D$6:$I$22,6,0))),2)</f>
        <v>425.92</v>
      </c>
      <c r="N91" s="79">
        <f t="shared" si="3"/>
        <v>1040.585</v>
      </c>
      <c r="O91" s="21" t="str">
        <f>VLOOKUP(E91,'ML Look up'!$A$2:$B$1922,2,FALSE)</f>
        <v>ASH</v>
      </c>
    </row>
    <row r="92" spans="1:15" s="75" customFormat="1" x14ac:dyDescent="0.3">
      <c r="A92" s="69" t="s">
        <v>200</v>
      </c>
      <c r="B92" s="69" t="s">
        <v>201</v>
      </c>
      <c r="C92" s="69" t="s">
        <v>71</v>
      </c>
      <c r="D92" s="69" t="s">
        <v>66</v>
      </c>
      <c r="E92" s="76">
        <v>40907054</v>
      </c>
      <c r="F92" s="70" t="s">
        <v>255</v>
      </c>
      <c r="G92" s="70">
        <v>10</v>
      </c>
      <c r="H92" s="70" t="s">
        <v>39</v>
      </c>
      <c r="I92" s="70" t="s">
        <v>214</v>
      </c>
      <c r="J92" s="69" t="s">
        <v>67</v>
      </c>
      <c r="K92" s="77">
        <v>40800.76</v>
      </c>
      <c r="L92" s="78">
        <f t="shared" si="2"/>
        <v>20400.38</v>
      </c>
      <c r="M92" s="78">
        <f>ROUND((L92*(VLOOKUP(C92,'[1]January 2017 NBV'!$D$6:$I$22,6,0))),2)</f>
        <v>5924.98</v>
      </c>
      <c r="N92" s="79">
        <f t="shared" si="3"/>
        <v>14475.400000000001</v>
      </c>
      <c r="O92" s="21" t="str">
        <f>VLOOKUP(E92,'ML Look up'!$A$2:$B$1922,2,FALSE)</f>
        <v>ASH</v>
      </c>
    </row>
    <row r="93" spans="1:15" s="75" customFormat="1" x14ac:dyDescent="0.3">
      <c r="A93" s="69" t="s">
        <v>200</v>
      </c>
      <c r="B93" s="69" t="s">
        <v>201</v>
      </c>
      <c r="C93" s="69" t="s">
        <v>71</v>
      </c>
      <c r="D93" s="69" t="s">
        <v>66</v>
      </c>
      <c r="E93" s="76">
        <v>40913584</v>
      </c>
      <c r="F93" s="70" t="s">
        <v>256</v>
      </c>
      <c r="G93" s="70">
        <v>2</v>
      </c>
      <c r="H93" s="70" t="s">
        <v>30</v>
      </c>
      <c r="I93" s="70" t="s">
        <v>208</v>
      </c>
      <c r="J93" s="69" t="s">
        <v>67</v>
      </c>
      <c r="K93" s="77">
        <v>4278.07</v>
      </c>
      <c r="L93" s="78">
        <f t="shared" si="2"/>
        <v>2139.0349999999999</v>
      </c>
      <c r="M93" s="78">
        <f>ROUND((L93*(VLOOKUP(C93,'[1]January 2017 NBV'!$D$6:$I$22,6,0))),2)</f>
        <v>621.25</v>
      </c>
      <c r="N93" s="79">
        <f t="shared" si="3"/>
        <v>1517.7849999999999</v>
      </c>
      <c r="O93" s="21" t="str">
        <f>VLOOKUP(E93,'ML Look up'!$A$2:$B$1922,2,FALSE)</f>
        <v>BURN VAL</v>
      </c>
    </row>
    <row r="94" spans="1:15" s="75" customFormat="1" x14ac:dyDescent="0.3">
      <c r="A94" s="69" t="s">
        <v>200</v>
      </c>
      <c r="B94" s="69" t="s">
        <v>201</v>
      </c>
      <c r="C94" s="69" t="s">
        <v>71</v>
      </c>
      <c r="D94" s="69" t="s">
        <v>66</v>
      </c>
      <c r="E94" s="76">
        <v>40913590</v>
      </c>
      <c r="F94" s="70" t="s">
        <v>256</v>
      </c>
      <c r="G94" s="70">
        <v>2</v>
      </c>
      <c r="H94" s="70" t="s">
        <v>30</v>
      </c>
      <c r="I94" s="70" t="s">
        <v>208</v>
      </c>
      <c r="J94" s="69" t="s">
        <v>67</v>
      </c>
      <c r="K94" s="77">
        <v>2195.44</v>
      </c>
      <c r="L94" s="78">
        <f t="shared" si="2"/>
        <v>1097.72</v>
      </c>
      <c r="M94" s="78">
        <f>ROUND((L94*(VLOOKUP(C94,'[1]January 2017 NBV'!$D$6:$I$22,6,0))),2)</f>
        <v>318.82</v>
      </c>
      <c r="N94" s="79">
        <f t="shared" si="3"/>
        <v>778.90000000000009</v>
      </c>
      <c r="O94" s="21" t="str">
        <f>VLOOKUP(E94,'ML Look up'!$A$2:$B$1922,2,FALSE)</f>
        <v>BURN VAL</v>
      </c>
    </row>
    <row r="95" spans="1:15" s="75" customFormat="1" x14ac:dyDescent="0.3">
      <c r="A95" s="69" t="s">
        <v>200</v>
      </c>
      <c r="B95" s="69" t="s">
        <v>201</v>
      </c>
      <c r="C95" s="69" t="s">
        <v>71</v>
      </c>
      <c r="D95" s="69" t="s">
        <v>66</v>
      </c>
      <c r="E95" s="76">
        <v>40913597</v>
      </c>
      <c r="F95" s="70" t="s">
        <v>256</v>
      </c>
      <c r="G95" s="70">
        <v>2</v>
      </c>
      <c r="H95" s="70" t="s">
        <v>30</v>
      </c>
      <c r="I95" s="70" t="s">
        <v>208</v>
      </c>
      <c r="J95" s="69" t="s">
        <v>67</v>
      </c>
      <c r="K95" s="77">
        <v>8240</v>
      </c>
      <c r="L95" s="78">
        <f t="shared" si="2"/>
        <v>4120</v>
      </c>
      <c r="M95" s="78">
        <f>ROUND((L95*(VLOOKUP(C95,'[1]January 2017 NBV'!$D$6:$I$22,6,0))),2)</f>
        <v>1196.5899999999999</v>
      </c>
      <c r="N95" s="79">
        <f t="shared" si="3"/>
        <v>2923.41</v>
      </c>
      <c r="O95" s="21" t="str">
        <f>VLOOKUP(E95,'ML Look up'!$A$2:$B$1922,2,FALSE)</f>
        <v>BURN VAL</v>
      </c>
    </row>
    <row r="96" spans="1:15" s="75" customFormat="1" x14ac:dyDescent="0.3">
      <c r="A96" s="69" t="s">
        <v>200</v>
      </c>
      <c r="B96" s="69" t="s">
        <v>201</v>
      </c>
      <c r="C96" s="69" t="s">
        <v>71</v>
      </c>
      <c r="D96" s="69" t="s">
        <v>66</v>
      </c>
      <c r="E96" s="76">
        <v>40913598</v>
      </c>
      <c r="F96" s="70" t="s">
        <v>256</v>
      </c>
      <c r="G96" s="70">
        <v>2</v>
      </c>
      <c r="H96" s="70" t="s">
        <v>30</v>
      </c>
      <c r="I96" s="70" t="s">
        <v>208</v>
      </c>
      <c r="J96" s="69" t="s">
        <v>67</v>
      </c>
      <c r="K96" s="77">
        <v>6910.4</v>
      </c>
      <c r="L96" s="78">
        <f t="shared" si="2"/>
        <v>3455.2</v>
      </c>
      <c r="M96" s="78">
        <f>ROUND((L96*(VLOOKUP(C96,'[1]January 2017 NBV'!$D$6:$I$22,6,0))),2)</f>
        <v>1003.51</v>
      </c>
      <c r="N96" s="79">
        <f t="shared" si="3"/>
        <v>2451.6899999999996</v>
      </c>
      <c r="O96" s="21" t="str">
        <f>VLOOKUP(E96,'ML Look up'!$A$2:$B$1922,2,FALSE)</f>
        <v>BURN VAL</v>
      </c>
    </row>
    <row r="97" spans="1:15" s="75" customFormat="1" x14ac:dyDescent="0.3">
      <c r="A97" s="69" t="s">
        <v>200</v>
      </c>
      <c r="B97" s="69" t="s">
        <v>201</v>
      </c>
      <c r="C97" s="69" t="s">
        <v>71</v>
      </c>
      <c r="D97" s="69" t="s">
        <v>66</v>
      </c>
      <c r="E97" s="76">
        <v>40913599</v>
      </c>
      <c r="F97" s="70" t="s">
        <v>256</v>
      </c>
      <c r="G97" s="70">
        <v>2</v>
      </c>
      <c r="H97" s="70" t="s">
        <v>30</v>
      </c>
      <c r="I97" s="70" t="s">
        <v>208</v>
      </c>
      <c r="J97" s="69" t="s">
        <v>67</v>
      </c>
      <c r="K97" s="77">
        <v>4686.63</v>
      </c>
      <c r="L97" s="78">
        <f t="shared" si="2"/>
        <v>2343.3150000000001</v>
      </c>
      <c r="M97" s="78">
        <f>ROUND((L97*(VLOOKUP(C97,'[1]January 2017 NBV'!$D$6:$I$22,6,0))),2)</f>
        <v>680.58</v>
      </c>
      <c r="N97" s="79">
        <f t="shared" si="3"/>
        <v>1662.7350000000001</v>
      </c>
      <c r="O97" s="21" t="str">
        <f>VLOOKUP(E97,'ML Look up'!$A$2:$B$1922,2,FALSE)</f>
        <v>BURN VAL</v>
      </c>
    </row>
    <row r="98" spans="1:15" s="75" customFormat="1" x14ac:dyDescent="0.3">
      <c r="A98" s="69" t="s">
        <v>200</v>
      </c>
      <c r="B98" s="69" t="s">
        <v>201</v>
      </c>
      <c r="C98" s="69" t="s">
        <v>71</v>
      </c>
      <c r="D98" s="69" t="s">
        <v>66</v>
      </c>
      <c r="E98" s="76">
        <v>40913606</v>
      </c>
      <c r="F98" s="70" t="s">
        <v>256</v>
      </c>
      <c r="G98" s="70">
        <v>2</v>
      </c>
      <c r="H98" s="70" t="s">
        <v>30</v>
      </c>
      <c r="I98" s="70" t="s">
        <v>208</v>
      </c>
      <c r="J98" s="69" t="s">
        <v>67</v>
      </c>
      <c r="K98" s="77">
        <v>2641.56</v>
      </c>
      <c r="L98" s="78">
        <f t="shared" si="2"/>
        <v>1320.78</v>
      </c>
      <c r="M98" s="78">
        <f>ROUND((L98*(VLOOKUP(C98,'[1]January 2017 NBV'!$D$6:$I$22,6,0))),2)</f>
        <v>383.6</v>
      </c>
      <c r="N98" s="79">
        <f t="shared" si="3"/>
        <v>937.18</v>
      </c>
      <c r="O98" s="21" t="str">
        <f>VLOOKUP(E98,'ML Look up'!$A$2:$B$1922,2,FALSE)</f>
        <v>BURN VAL</v>
      </c>
    </row>
    <row r="99" spans="1:15" s="75" customFormat="1" x14ac:dyDescent="0.3">
      <c r="A99" s="69" t="s">
        <v>200</v>
      </c>
      <c r="B99" s="69" t="s">
        <v>201</v>
      </c>
      <c r="C99" s="69" t="s">
        <v>71</v>
      </c>
      <c r="D99" s="69" t="s">
        <v>66</v>
      </c>
      <c r="E99" s="76">
        <v>40913612</v>
      </c>
      <c r="F99" s="70" t="s">
        <v>256</v>
      </c>
      <c r="G99" s="70">
        <v>2</v>
      </c>
      <c r="H99" s="70" t="s">
        <v>30</v>
      </c>
      <c r="I99" s="70" t="s">
        <v>208</v>
      </c>
      <c r="J99" s="69" t="s">
        <v>67</v>
      </c>
      <c r="K99" s="77">
        <v>3633.17</v>
      </c>
      <c r="L99" s="78">
        <f t="shared" si="2"/>
        <v>1816.585</v>
      </c>
      <c r="M99" s="78">
        <f>ROUND((L99*(VLOOKUP(C99,'[1]January 2017 NBV'!$D$6:$I$22,6,0))),2)</f>
        <v>527.6</v>
      </c>
      <c r="N99" s="79">
        <f t="shared" si="3"/>
        <v>1288.9850000000001</v>
      </c>
      <c r="O99" s="21" t="str">
        <f>VLOOKUP(E99,'ML Look up'!$A$2:$B$1922,2,FALSE)</f>
        <v>BURN VAL</v>
      </c>
    </row>
    <row r="100" spans="1:15" s="75" customFormat="1" x14ac:dyDescent="0.3">
      <c r="A100" s="69" t="s">
        <v>200</v>
      </c>
      <c r="B100" s="69" t="s">
        <v>201</v>
      </c>
      <c r="C100" s="69" t="s">
        <v>71</v>
      </c>
      <c r="D100" s="69" t="s">
        <v>66</v>
      </c>
      <c r="E100" s="76">
        <v>40921938</v>
      </c>
      <c r="F100" s="70" t="s">
        <v>257</v>
      </c>
      <c r="G100" s="70">
        <v>10</v>
      </c>
      <c r="H100" s="70" t="s">
        <v>39</v>
      </c>
      <c r="I100" s="70" t="s">
        <v>214</v>
      </c>
      <c r="J100" s="69" t="s">
        <v>67</v>
      </c>
      <c r="K100" s="77">
        <v>6894.54</v>
      </c>
      <c r="L100" s="78">
        <f t="shared" si="2"/>
        <v>3447.27</v>
      </c>
      <c r="M100" s="78">
        <f>ROUND((L100*(VLOOKUP(C100,'[1]January 2017 NBV'!$D$6:$I$22,6,0))),2)</f>
        <v>1001.21</v>
      </c>
      <c r="N100" s="79">
        <f t="shared" si="3"/>
        <v>2446.06</v>
      </c>
      <c r="O100" s="21" t="str">
        <f>VLOOKUP(E100,'ML Look up'!$A$2:$B$1922,2,FALSE)</f>
        <v>ASH</v>
      </c>
    </row>
    <row r="101" spans="1:15" s="75" customFormat="1" x14ac:dyDescent="0.3">
      <c r="A101" s="69" t="s">
        <v>200</v>
      </c>
      <c r="B101" s="69" t="s">
        <v>201</v>
      </c>
      <c r="C101" s="69" t="s">
        <v>71</v>
      </c>
      <c r="D101" s="69" t="s">
        <v>66</v>
      </c>
      <c r="E101" s="76">
        <v>40929639</v>
      </c>
      <c r="F101" s="70" t="s">
        <v>258</v>
      </c>
      <c r="G101" s="70">
        <v>10</v>
      </c>
      <c r="H101" s="70" t="s">
        <v>39</v>
      </c>
      <c r="I101" s="70" t="s">
        <v>214</v>
      </c>
      <c r="J101" s="69" t="s">
        <v>67</v>
      </c>
      <c r="K101" s="77">
        <v>12839.78</v>
      </c>
      <c r="L101" s="78">
        <f t="shared" si="2"/>
        <v>6419.89</v>
      </c>
      <c r="M101" s="78">
        <f>ROUND((L101*(VLOOKUP(C101,'[1]January 2017 NBV'!$D$6:$I$22,6,0))),2)</f>
        <v>1864.56</v>
      </c>
      <c r="N101" s="79">
        <f t="shared" si="3"/>
        <v>4555.33</v>
      </c>
      <c r="O101" s="21" t="str">
        <f>VLOOKUP(E101,'ML Look up'!$A$2:$B$1922,2,FALSE)</f>
        <v>ASH</v>
      </c>
    </row>
    <row r="102" spans="1:15" s="75" customFormat="1" x14ac:dyDescent="0.3">
      <c r="A102" s="69" t="s">
        <v>200</v>
      </c>
      <c r="B102" s="69" t="s">
        <v>201</v>
      </c>
      <c r="C102" s="69" t="s">
        <v>71</v>
      </c>
      <c r="D102" s="69" t="s">
        <v>66</v>
      </c>
      <c r="E102" s="76">
        <v>40943360</v>
      </c>
      <c r="F102" s="70" t="s">
        <v>254</v>
      </c>
      <c r="G102" s="70">
        <v>9</v>
      </c>
      <c r="H102" s="70" t="s">
        <v>36</v>
      </c>
      <c r="I102" s="70" t="s">
        <v>208</v>
      </c>
      <c r="J102" s="69" t="s">
        <v>67</v>
      </c>
      <c r="K102" s="77">
        <v>10516.26</v>
      </c>
      <c r="L102" s="78">
        <f t="shared" si="2"/>
        <v>5258.13</v>
      </c>
      <c r="M102" s="78">
        <f>ROUND((L102*(VLOOKUP(C102,'[1]January 2017 NBV'!$D$6:$I$22,6,0))),2)</f>
        <v>1527.14</v>
      </c>
      <c r="N102" s="79">
        <f t="shared" si="3"/>
        <v>3730.99</v>
      </c>
      <c r="O102" s="21" t="str">
        <f>VLOOKUP(E102,'ML Look up'!$A$2:$B$1922,2,FALSE)</f>
        <v>PRECIP</v>
      </c>
    </row>
    <row r="103" spans="1:15" s="75" customFormat="1" x14ac:dyDescent="0.3">
      <c r="A103" s="69" t="s">
        <v>200</v>
      </c>
      <c r="B103" s="69" t="s">
        <v>201</v>
      </c>
      <c r="C103" s="69" t="s">
        <v>71</v>
      </c>
      <c r="D103" s="69" t="s">
        <v>66</v>
      </c>
      <c r="E103" s="76">
        <v>40946665</v>
      </c>
      <c r="F103" s="70" t="s">
        <v>230</v>
      </c>
      <c r="G103" s="70" t="s">
        <v>223</v>
      </c>
      <c r="H103" s="70" t="s">
        <v>7</v>
      </c>
      <c r="I103" s="70" t="s">
        <v>208</v>
      </c>
      <c r="J103" s="69" t="s">
        <v>67</v>
      </c>
      <c r="K103" s="77">
        <v>2244276.54</v>
      </c>
      <c r="L103" s="78">
        <f t="shared" si="2"/>
        <v>1122138.27</v>
      </c>
      <c r="M103" s="78">
        <f>ROUND((L103*(VLOOKUP(C103,'[1]January 2017 NBV'!$D$6:$I$22,6,0))),2)</f>
        <v>325908.01</v>
      </c>
      <c r="N103" s="79">
        <f t="shared" si="3"/>
        <v>796230.26</v>
      </c>
      <c r="O103" s="21" t="str">
        <f>VLOOKUP(E103,'ML Look up'!$A$2:$B$1922,2,FALSE)</f>
        <v>FGD</v>
      </c>
    </row>
    <row r="104" spans="1:15" s="75" customFormat="1" x14ac:dyDescent="0.3">
      <c r="A104" s="69" t="s">
        <v>200</v>
      </c>
      <c r="B104" s="69" t="s">
        <v>201</v>
      </c>
      <c r="C104" s="69" t="s">
        <v>71</v>
      </c>
      <c r="D104" s="69" t="s">
        <v>66</v>
      </c>
      <c r="E104" s="76">
        <v>40946666</v>
      </c>
      <c r="F104" s="70" t="s">
        <v>231</v>
      </c>
      <c r="G104" s="70" t="s">
        <v>223</v>
      </c>
      <c r="H104" s="70" t="s">
        <v>7</v>
      </c>
      <c r="I104" s="70" t="s">
        <v>204</v>
      </c>
      <c r="J104" s="69" t="s">
        <v>67</v>
      </c>
      <c r="K104" s="77">
        <v>2147392.5</v>
      </c>
      <c r="L104" s="78">
        <f t="shared" si="2"/>
        <v>1073696.25</v>
      </c>
      <c r="M104" s="78">
        <f>ROUND((L104*(VLOOKUP(C104,'[1]January 2017 NBV'!$D$6:$I$22,6,0))),2)</f>
        <v>311838.77</v>
      </c>
      <c r="N104" s="79">
        <f t="shared" si="3"/>
        <v>761857.48</v>
      </c>
      <c r="O104" s="21" t="str">
        <f>VLOOKUP(E104,'ML Look up'!$A$2:$B$1922,2,FALSE)</f>
        <v>FGD</v>
      </c>
    </row>
    <row r="105" spans="1:15" s="75" customFormat="1" x14ac:dyDescent="0.3">
      <c r="A105" s="69" t="s">
        <v>200</v>
      </c>
      <c r="B105" s="69" t="s">
        <v>201</v>
      </c>
      <c r="C105" s="69" t="s">
        <v>71</v>
      </c>
      <c r="D105" s="69" t="s">
        <v>66</v>
      </c>
      <c r="E105" s="76">
        <v>40953712</v>
      </c>
      <c r="F105" s="70" t="s">
        <v>258</v>
      </c>
      <c r="G105" s="70">
        <v>1</v>
      </c>
      <c r="H105" s="70" t="s">
        <v>19</v>
      </c>
      <c r="I105" s="70" t="s">
        <v>214</v>
      </c>
      <c r="J105" s="69" t="s">
        <v>67</v>
      </c>
      <c r="K105" s="77">
        <v>-725.48</v>
      </c>
      <c r="L105" s="78">
        <f t="shared" si="2"/>
        <v>-362.74</v>
      </c>
      <c r="M105" s="78">
        <f>ROUND((L105*(VLOOKUP(C105,'[1]January 2017 NBV'!$D$6:$I$22,6,0))),2)</f>
        <v>-105.35</v>
      </c>
      <c r="N105" s="79">
        <f t="shared" si="3"/>
        <v>-257.39</v>
      </c>
      <c r="O105" s="21" t="str">
        <f>VLOOKUP(E105,'ML Look up'!$A$2:$B$1922,2,FALSE)</f>
        <v>LDFL</v>
      </c>
    </row>
    <row r="106" spans="1:15" s="75" customFormat="1" x14ac:dyDescent="0.3">
      <c r="A106" s="69" t="s">
        <v>200</v>
      </c>
      <c r="B106" s="69" t="s">
        <v>201</v>
      </c>
      <c r="C106" s="69" t="s">
        <v>71</v>
      </c>
      <c r="D106" s="69" t="s">
        <v>66</v>
      </c>
      <c r="E106" s="76">
        <v>40970324</v>
      </c>
      <c r="F106" s="70" t="s">
        <v>255</v>
      </c>
      <c r="G106" s="70">
        <v>1</v>
      </c>
      <c r="H106" s="70" t="s">
        <v>19</v>
      </c>
      <c r="I106" s="70" t="s">
        <v>214</v>
      </c>
      <c r="J106" s="69" t="s">
        <v>67</v>
      </c>
      <c r="K106" s="77">
        <v>29342.94</v>
      </c>
      <c r="L106" s="78">
        <f t="shared" si="2"/>
        <v>14671.47</v>
      </c>
      <c r="M106" s="78">
        <f>ROUND((L106*(VLOOKUP(C106,'[1]January 2017 NBV'!$D$6:$I$22,6,0))),2)</f>
        <v>4261.1099999999997</v>
      </c>
      <c r="N106" s="79">
        <f t="shared" si="3"/>
        <v>10410.36</v>
      </c>
      <c r="O106" s="21" t="str">
        <f>VLOOKUP(E106,'ML Look up'!$A$2:$B$1922,2,FALSE)</f>
        <v>LDFL</v>
      </c>
    </row>
    <row r="107" spans="1:15" s="75" customFormat="1" x14ac:dyDescent="0.3">
      <c r="A107" s="69" t="s">
        <v>200</v>
      </c>
      <c r="B107" s="69" t="s">
        <v>201</v>
      </c>
      <c r="C107" s="69" t="s">
        <v>71</v>
      </c>
      <c r="D107" s="69" t="s">
        <v>66</v>
      </c>
      <c r="E107" s="76">
        <v>40972728</v>
      </c>
      <c r="F107" s="70" t="s">
        <v>258</v>
      </c>
      <c r="G107" s="70">
        <v>10</v>
      </c>
      <c r="H107" s="70" t="s">
        <v>39</v>
      </c>
      <c r="I107" s="70" t="s">
        <v>214</v>
      </c>
      <c r="J107" s="69" t="s">
        <v>67</v>
      </c>
      <c r="K107" s="77">
        <v>8491.07</v>
      </c>
      <c r="L107" s="78">
        <f t="shared" si="2"/>
        <v>4245.5349999999999</v>
      </c>
      <c r="M107" s="78">
        <f>ROUND((L107*(VLOOKUP(C107,'[1]January 2017 NBV'!$D$6:$I$22,6,0))),2)</f>
        <v>1233.05</v>
      </c>
      <c r="N107" s="79">
        <f t="shared" si="3"/>
        <v>3012.4849999999997</v>
      </c>
      <c r="O107" s="21" t="str">
        <f>VLOOKUP(E107,'ML Look up'!$A$2:$B$1922,2,FALSE)</f>
        <v>ASH</v>
      </c>
    </row>
    <row r="108" spans="1:15" s="75" customFormat="1" x14ac:dyDescent="0.3">
      <c r="A108" s="69" t="s">
        <v>200</v>
      </c>
      <c r="B108" s="69" t="s">
        <v>201</v>
      </c>
      <c r="C108" s="69" t="s">
        <v>71</v>
      </c>
      <c r="D108" s="69" t="s">
        <v>66</v>
      </c>
      <c r="E108" s="76">
        <v>41003848</v>
      </c>
      <c r="F108" s="70" t="s">
        <v>258</v>
      </c>
      <c r="G108" s="70">
        <v>1</v>
      </c>
      <c r="H108" s="70" t="s">
        <v>19</v>
      </c>
      <c r="I108" s="70" t="s">
        <v>214</v>
      </c>
      <c r="J108" s="69" t="s">
        <v>67</v>
      </c>
      <c r="K108" s="77">
        <v>10295.6</v>
      </c>
      <c r="L108" s="78">
        <f t="shared" si="2"/>
        <v>5147.8</v>
      </c>
      <c r="M108" s="78">
        <f>ROUND((L108*(VLOOKUP(C108,'[1]January 2017 NBV'!$D$6:$I$22,6,0))),2)</f>
        <v>1495.1</v>
      </c>
      <c r="N108" s="79">
        <f t="shared" si="3"/>
        <v>3652.7000000000003</v>
      </c>
      <c r="O108" s="21" t="str">
        <f>VLOOKUP(E108,'ML Look up'!$A$2:$B$1922,2,FALSE)</f>
        <v>LDFL</v>
      </c>
    </row>
    <row r="109" spans="1:15" s="75" customFormat="1" x14ac:dyDescent="0.3">
      <c r="A109" s="69" t="s">
        <v>200</v>
      </c>
      <c r="B109" s="69" t="s">
        <v>201</v>
      </c>
      <c r="C109" s="69" t="s">
        <v>71</v>
      </c>
      <c r="D109" s="69" t="s">
        <v>66</v>
      </c>
      <c r="E109" s="76">
        <v>41043940</v>
      </c>
      <c r="F109" s="70" t="s">
        <v>258</v>
      </c>
      <c r="G109" s="70">
        <v>1</v>
      </c>
      <c r="H109" s="70" t="s">
        <v>19</v>
      </c>
      <c r="I109" s="70" t="s">
        <v>214</v>
      </c>
      <c r="J109" s="69" t="s">
        <v>67</v>
      </c>
      <c r="K109" s="77">
        <v>96728.06</v>
      </c>
      <c r="L109" s="78">
        <f t="shared" si="2"/>
        <v>48364.03</v>
      </c>
      <c r="M109" s="78">
        <f>ROUND((L109*(VLOOKUP(C109,'[1]January 2017 NBV'!$D$6:$I$22,6,0))),2)</f>
        <v>14046.6</v>
      </c>
      <c r="N109" s="79">
        <f t="shared" si="3"/>
        <v>34317.43</v>
      </c>
      <c r="O109" s="21" t="str">
        <f>VLOOKUP(E109,'ML Look up'!$A$2:$B$1922,2,FALSE)</f>
        <v>LDFL</v>
      </c>
    </row>
    <row r="110" spans="1:15" s="75" customFormat="1" x14ac:dyDescent="0.3">
      <c r="A110" s="69" t="s">
        <v>200</v>
      </c>
      <c r="B110" s="69" t="s">
        <v>201</v>
      </c>
      <c r="C110" s="69" t="s">
        <v>71</v>
      </c>
      <c r="D110" s="69" t="s">
        <v>66</v>
      </c>
      <c r="E110" s="76">
        <v>41049218</v>
      </c>
      <c r="F110" s="70" t="s">
        <v>258</v>
      </c>
      <c r="G110" s="70">
        <v>1</v>
      </c>
      <c r="H110" s="70" t="s">
        <v>23</v>
      </c>
      <c r="I110" s="70" t="s">
        <v>208</v>
      </c>
      <c r="J110" s="69" t="s">
        <v>67</v>
      </c>
      <c r="K110" s="77">
        <v>27706.34</v>
      </c>
      <c r="L110" s="78">
        <f t="shared" si="2"/>
        <v>13853.17</v>
      </c>
      <c r="M110" s="78">
        <f>ROUND((L110*(VLOOKUP(C110,'[1]January 2017 NBV'!$D$6:$I$22,6,0))),2)</f>
        <v>4023.44</v>
      </c>
      <c r="N110" s="79">
        <f t="shared" si="3"/>
        <v>9829.73</v>
      </c>
      <c r="O110" s="21" t="str">
        <f>VLOOKUP(E110,'ML Look up'!$A$2:$B$1922,2,FALSE)</f>
        <v>COAL BLEND</v>
      </c>
    </row>
    <row r="111" spans="1:15" s="75" customFormat="1" x14ac:dyDescent="0.3">
      <c r="A111" s="69" t="s">
        <v>200</v>
      </c>
      <c r="B111" s="69" t="s">
        <v>201</v>
      </c>
      <c r="C111" s="69" t="s">
        <v>71</v>
      </c>
      <c r="D111" s="69" t="s">
        <v>66</v>
      </c>
      <c r="E111" s="76">
        <v>41049226</v>
      </c>
      <c r="F111" s="70" t="s">
        <v>258</v>
      </c>
      <c r="G111" s="70">
        <v>1</v>
      </c>
      <c r="H111" s="70" t="s">
        <v>23</v>
      </c>
      <c r="I111" s="70" t="s">
        <v>204</v>
      </c>
      <c r="J111" s="69" t="s">
        <v>67</v>
      </c>
      <c r="K111" s="77">
        <v>24857.06</v>
      </c>
      <c r="L111" s="78">
        <f t="shared" si="2"/>
        <v>12428.53</v>
      </c>
      <c r="M111" s="78">
        <f>ROUND((L111*(VLOOKUP(C111,'[1]January 2017 NBV'!$D$6:$I$22,6,0))),2)</f>
        <v>3609.68</v>
      </c>
      <c r="N111" s="79">
        <f t="shared" si="3"/>
        <v>8818.85</v>
      </c>
      <c r="O111" s="21" t="str">
        <f>VLOOKUP(E111,'ML Look up'!$A$2:$B$1922,2,FALSE)</f>
        <v>COAL BLEND</v>
      </c>
    </row>
    <row r="112" spans="1:15" s="75" customFormat="1" x14ac:dyDescent="0.3">
      <c r="A112" s="69" t="s">
        <v>200</v>
      </c>
      <c r="B112" s="69" t="s">
        <v>201</v>
      </c>
      <c r="C112" s="69" t="s">
        <v>71</v>
      </c>
      <c r="D112" s="69" t="s">
        <v>66</v>
      </c>
      <c r="E112" s="69" t="s">
        <v>88</v>
      </c>
      <c r="F112" s="70" t="s">
        <v>230</v>
      </c>
      <c r="G112" s="70" t="s">
        <v>223</v>
      </c>
      <c r="H112" s="70" t="s">
        <v>7</v>
      </c>
      <c r="I112" s="70" t="s">
        <v>208</v>
      </c>
      <c r="J112" s="69" t="s">
        <v>67</v>
      </c>
      <c r="K112" s="77">
        <v>11106975.109999999</v>
      </c>
      <c r="L112" s="78">
        <f t="shared" si="2"/>
        <v>5553487.5549999997</v>
      </c>
      <c r="M112" s="78">
        <f>ROUND((L112*(VLOOKUP(C112,'[1]January 2017 NBV'!$D$6:$I$22,6,0))),2)</f>
        <v>1612926.1</v>
      </c>
      <c r="N112" s="79">
        <f t="shared" si="3"/>
        <v>3940561.4549999996</v>
      </c>
      <c r="O112" s="21" t="str">
        <f>VLOOKUP(E112,'ML Look up'!$A$2:$B$1922,2,FALSE)</f>
        <v>FGD</v>
      </c>
    </row>
    <row r="113" spans="1:15" s="75" customFormat="1" x14ac:dyDescent="0.3">
      <c r="A113" s="69" t="s">
        <v>200</v>
      </c>
      <c r="B113" s="69" t="s">
        <v>201</v>
      </c>
      <c r="C113" s="69" t="s">
        <v>71</v>
      </c>
      <c r="D113" s="69" t="s">
        <v>66</v>
      </c>
      <c r="E113" s="69" t="s">
        <v>89</v>
      </c>
      <c r="F113" s="70" t="s">
        <v>230</v>
      </c>
      <c r="G113" s="70" t="s">
        <v>223</v>
      </c>
      <c r="H113" s="70" t="s">
        <v>7</v>
      </c>
      <c r="I113" s="70" t="s">
        <v>208</v>
      </c>
      <c r="J113" s="69" t="s">
        <v>67</v>
      </c>
      <c r="K113" s="77">
        <v>115565814.14</v>
      </c>
      <c r="L113" s="78">
        <f t="shared" si="2"/>
        <v>57782907.07</v>
      </c>
      <c r="M113" s="78">
        <f>ROUND((L113*(VLOOKUP(C113,'[1]January 2017 NBV'!$D$6:$I$22,6,0))),2)</f>
        <v>16782167.620000001</v>
      </c>
      <c r="N113" s="79">
        <f t="shared" si="3"/>
        <v>41000739.450000003</v>
      </c>
      <c r="O113" s="21" t="str">
        <f>VLOOKUP(E113,'ML Look up'!$A$2:$B$1922,2,FALSE)</f>
        <v>FGD</v>
      </c>
    </row>
    <row r="114" spans="1:15" s="75" customFormat="1" x14ac:dyDescent="0.3">
      <c r="A114" s="69" t="s">
        <v>200</v>
      </c>
      <c r="B114" s="69" t="s">
        <v>201</v>
      </c>
      <c r="C114" s="69" t="s">
        <v>71</v>
      </c>
      <c r="D114" s="69" t="s">
        <v>66</v>
      </c>
      <c r="E114" s="69" t="s">
        <v>90</v>
      </c>
      <c r="F114" s="70" t="s">
        <v>230</v>
      </c>
      <c r="G114" s="70" t="s">
        <v>223</v>
      </c>
      <c r="H114" s="70" t="s">
        <v>7</v>
      </c>
      <c r="I114" s="70" t="s">
        <v>208</v>
      </c>
      <c r="J114" s="69" t="s">
        <v>67</v>
      </c>
      <c r="K114" s="77">
        <v>19846384.57</v>
      </c>
      <c r="L114" s="78">
        <f t="shared" si="2"/>
        <v>9923192.2850000001</v>
      </c>
      <c r="M114" s="78">
        <f>ROUND((L114*(VLOOKUP(C114,'[1]January 2017 NBV'!$D$6:$I$22,6,0))),2)</f>
        <v>2882040.46</v>
      </c>
      <c r="N114" s="79">
        <f t="shared" si="3"/>
        <v>7041151.8250000002</v>
      </c>
      <c r="O114" s="21" t="str">
        <f>VLOOKUP(E114,'ML Look up'!$A$2:$B$1922,2,FALSE)</f>
        <v>FGD</v>
      </c>
    </row>
    <row r="115" spans="1:15" s="75" customFormat="1" x14ac:dyDescent="0.3">
      <c r="A115" s="69" t="s">
        <v>200</v>
      </c>
      <c r="B115" s="69" t="s">
        <v>201</v>
      </c>
      <c r="C115" s="69" t="s">
        <v>71</v>
      </c>
      <c r="D115" s="69" t="s">
        <v>66</v>
      </c>
      <c r="E115" s="69" t="s">
        <v>93</v>
      </c>
      <c r="F115" s="70" t="s">
        <v>230</v>
      </c>
      <c r="G115" s="70" t="s">
        <v>223</v>
      </c>
      <c r="H115" s="70" t="s">
        <v>7</v>
      </c>
      <c r="I115" s="70" t="s">
        <v>208</v>
      </c>
      <c r="J115" s="69" t="s">
        <v>67</v>
      </c>
      <c r="K115" s="77">
        <v>1529521.5</v>
      </c>
      <c r="L115" s="78">
        <f t="shared" si="2"/>
        <v>764760.75</v>
      </c>
      <c r="M115" s="78">
        <f>ROUND((L115*(VLOOKUP(C115,'[1]January 2017 NBV'!$D$6:$I$22,6,0))),2)</f>
        <v>222113.14</v>
      </c>
      <c r="N115" s="79">
        <f t="shared" si="3"/>
        <v>542647.61</v>
      </c>
      <c r="O115" s="21" t="str">
        <f>VLOOKUP(E115,'ML Look up'!$A$2:$B$1922,2,FALSE)</f>
        <v>FGD</v>
      </c>
    </row>
    <row r="116" spans="1:15" s="75" customFormat="1" x14ac:dyDescent="0.3">
      <c r="A116" s="69" t="s">
        <v>200</v>
      </c>
      <c r="B116" s="69" t="s">
        <v>201</v>
      </c>
      <c r="C116" s="69" t="s">
        <v>71</v>
      </c>
      <c r="D116" s="69" t="s">
        <v>66</v>
      </c>
      <c r="E116" s="69" t="s">
        <v>94</v>
      </c>
      <c r="F116" s="70" t="s">
        <v>230</v>
      </c>
      <c r="G116" s="70" t="s">
        <v>223</v>
      </c>
      <c r="H116" s="70" t="s">
        <v>7</v>
      </c>
      <c r="I116" s="70" t="s">
        <v>208</v>
      </c>
      <c r="J116" s="69" t="s">
        <v>67</v>
      </c>
      <c r="K116" s="77">
        <v>2557140.94</v>
      </c>
      <c r="L116" s="78">
        <f t="shared" si="2"/>
        <v>1278570.47</v>
      </c>
      <c r="M116" s="78">
        <f>ROUND((L116*(VLOOKUP(C116,'[1]January 2017 NBV'!$D$6:$I$22,6,0))),2)</f>
        <v>371341.37</v>
      </c>
      <c r="N116" s="79">
        <f t="shared" si="3"/>
        <v>907229.1</v>
      </c>
      <c r="O116" s="21" t="str">
        <f>VLOOKUP(E116,'ML Look up'!$A$2:$B$1922,2,FALSE)</f>
        <v>FGD</v>
      </c>
    </row>
    <row r="117" spans="1:15" s="75" customFormat="1" x14ac:dyDescent="0.3">
      <c r="A117" s="69" t="s">
        <v>200</v>
      </c>
      <c r="B117" s="69" t="s">
        <v>201</v>
      </c>
      <c r="C117" s="69" t="s">
        <v>71</v>
      </c>
      <c r="D117" s="69" t="s">
        <v>66</v>
      </c>
      <c r="E117" s="69" t="s">
        <v>95</v>
      </c>
      <c r="F117" s="70" t="s">
        <v>230</v>
      </c>
      <c r="G117" s="70" t="s">
        <v>223</v>
      </c>
      <c r="H117" s="70" t="s">
        <v>7</v>
      </c>
      <c r="I117" s="70" t="s">
        <v>208</v>
      </c>
      <c r="J117" s="69" t="s">
        <v>67</v>
      </c>
      <c r="K117" s="77">
        <v>7616072.1799999997</v>
      </c>
      <c r="L117" s="78">
        <f t="shared" si="2"/>
        <v>3808036.09</v>
      </c>
      <c r="M117" s="78">
        <f>ROUND((L117*(VLOOKUP(C117,'[1]January 2017 NBV'!$D$6:$I$22,6,0))),2)</f>
        <v>1105986.24</v>
      </c>
      <c r="N117" s="79">
        <f t="shared" si="3"/>
        <v>2702049.8499999996</v>
      </c>
      <c r="O117" s="21" t="str">
        <f>VLOOKUP(E117,'ML Look up'!$A$2:$B$1922,2,FALSE)</f>
        <v>FGD</v>
      </c>
    </row>
    <row r="118" spans="1:15" s="75" customFormat="1" x14ac:dyDescent="0.3">
      <c r="A118" s="69" t="s">
        <v>200</v>
      </c>
      <c r="B118" s="69" t="s">
        <v>201</v>
      </c>
      <c r="C118" s="69" t="s">
        <v>71</v>
      </c>
      <c r="D118" s="69" t="s">
        <v>66</v>
      </c>
      <c r="E118" s="69" t="s">
        <v>96</v>
      </c>
      <c r="F118" s="70" t="s">
        <v>230</v>
      </c>
      <c r="G118" s="70" t="s">
        <v>223</v>
      </c>
      <c r="H118" s="70" t="s">
        <v>7</v>
      </c>
      <c r="I118" s="70" t="s">
        <v>208</v>
      </c>
      <c r="J118" s="69" t="s">
        <v>67</v>
      </c>
      <c r="K118" s="77">
        <v>68575282.030000001</v>
      </c>
      <c r="L118" s="78">
        <f t="shared" si="2"/>
        <v>34287641.015000001</v>
      </c>
      <c r="M118" s="78">
        <f>ROUND((L118*(VLOOKUP(C118,'[1]January 2017 NBV'!$D$6:$I$22,6,0))),2)</f>
        <v>9958324.4900000002</v>
      </c>
      <c r="N118" s="79">
        <f t="shared" si="3"/>
        <v>24329316.524999999</v>
      </c>
      <c r="O118" s="21" t="str">
        <f>VLOOKUP(E118,'ML Look up'!$A$2:$B$1922,2,FALSE)</f>
        <v>FGD</v>
      </c>
    </row>
    <row r="119" spans="1:15" s="75" customFormat="1" x14ac:dyDescent="0.3">
      <c r="A119" s="69" t="s">
        <v>200</v>
      </c>
      <c r="B119" s="69" t="s">
        <v>201</v>
      </c>
      <c r="C119" s="69" t="s">
        <v>71</v>
      </c>
      <c r="D119" s="69" t="s">
        <v>66</v>
      </c>
      <c r="E119" s="69" t="s">
        <v>97</v>
      </c>
      <c r="F119" s="70" t="s">
        <v>231</v>
      </c>
      <c r="G119" s="70" t="s">
        <v>223</v>
      </c>
      <c r="H119" s="70" t="s">
        <v>7</v>
      </c>
      <c r="I119" s="70" t="s">
        <v>204</v>
      </c>
      <c r="J119" s="69" t="s">
        <v>67</v>
      </c>
      <c r="K119" s="77">
        <v>15472020.6</v>
      </c>
      <c r="L119" s="78">
        <f t="shared" si="2"/>
        <v>7736010.2999999998</v>
      </c>
      <c r="M119" s="78">
        <f>ROUND((L119*(VLOOKUP(C119,'[1]January 2017 NBV'!$D$6:$I$22,6,0))),2)</f>
        <v>2246806.6800000002</v>
      </c>
      <c r="N119" s="79">
        <f t="shared" si="3"/>
        <v>5489203.6199999992</v>
      </c>
      <c r="O119" s="21" t="str">
        <f>VLOOKUP(E119,'ML Look up'!$A$2:$B$1922,2,FALSE)</f>
        <v>FGD</v>
      </c>
    </row>
    <row r="120" spans="1:15" s="75" customFormat="1" x14ac:dyDescent="0.3">
      <c r="A120" s="69" t="s">
        <v>200</v>
      </c>
      <c r="B120" s="69" t="s">
        <v>201</v>
      </c>
      <c r="C120" s="69" t="s">
        <v>71</v>
      </c>
      <c r="D120" s="69" t="s">
        <v>66</v>
      </c>
      <c r="E120" s="69" t="s">
        <v>99</v>
      </c>
      <c r="F120" s="70" t="s">
        <v>231</v>
      </c>
      <c r="G120" s="70" t="s">
        <v>223</v>
      </c>
      <c r="H120" s="70" t="s">
        <v>7</v>
      </c>
      <c r="I120" s="70" t="s">
        <v>204</v>
      </c>
      <c r="J120" s="69" t="s">
        <v>67</v>
      </c>
      <c r="K120" s="77">
        <v>112347167.98999999</v>
      </c>
      <c r="L120" s="78">
        <f t="shared" si="2"/>
        <v>56173583.994999997</v>
      </c>
      <c r="M120" s="78">
        <f>ROUND((L120*(VLOOKUP(C120,'[1]January 2017 NBV'!$D$6:$I$22,6,0))),2)</f>
        <v>16314764.18</v>
      </c>
      <c r="N120" s="79">
        <f t="shared" si="3"/>
        <v>39858819.814999998</v>
      </c>
      <c r="O120" s="21" t="str">
        <f>VLOOKUP(E120,'ML Look up'!$A$2:$B$1922,2,FALSE)</f>
        <v>FGD</v>
      </c>
    </row>
    <row r="121" spans="1:15" s="75" customFormat="1" x14ac:dyDescent="0.3">
      <c r="A121" s="69" t="s">
        <v>200</v>
      </c>
      <c r="B121" s="69" t="s">
        <v>201</v>
      </c>
      <c r="C121" s="69" t="s">
        <v>71</v>
      </c>
      <c r="D121" s="69" t="s">
        <v>66</v>
      </c>
      <c r="E121" s="69" t="s">
        <v>100</v>
      </c>
      <c r="F121" s="70" t="s">
        <v>231</v>
      </c>
      <c r="G121" s="70" t="s">
        <v>223</v>
      </c>
      <c r="H121" s="70" t="s">
        <v>7</v>
      </c>
      <c r="I121" s="70" t="s">
        <v>204</v>
      </c>
      <c r="J121" s="69" t="s">
        <v>67</v>
      </c>
      <c r="K121" s="77">
        <v>21460706.859999999</v>
      </c>
      <c r="L121" s="78">
        <f t="shared" si="2"/>
        <v>10730353.43</v>
      </c>
      <c r="M121" s="78">
        <f>ROUND((L121*(VLOOKUP(C121,'[1]January 2017 NBV'!$D$6:$I$22,6,0))),2)</f>
        <v>3116468.16</v>
      </c>
      <c r="N121" s="79">
        <f t="shared" si="3"/>
        <v>7613885.2699999996</v>
      </c>
      <c r="O121" s="21" t="str">
        <f>VLOOKUP(E121,'ML Look up'!$A$2:$B$1922,2,FALSE)</f>
        <v>FGD</v>
      </c>
    </row>
    <row r="122" spans="1:15" s="75" customFormat="1" x14ac:dyDescent="0.3">
      <c r="A122" s="69" t="s">
        <v>200</v>
      </c>
      <c r="B122" s="69" t="s">
        <v>201</v>
      </c>
      <c r="C122" s="69" t="s">
        <v>71</v>
      </c>
      <c r="D122" s="69" t="s">
        <v>66</v>
      </c>
      <c r="E122" s="69" t="s">
        <v>103</v>
      </c>
      <c r="F122" s="70" t="s">
        <v>231</v>
      </c>
      <c r="G122" s="70" t="s">
        <v>223</v>
      </c>
      <c r="H122" s="70" t="s">
        <v>7</v>
      </c>
      <c r="I122" s="70" t="s">
        <v>204</v>
      </c>
      <c r="J122" s="69" t="s">
        <v>67</v>
      </c>
      <c r="K122" s="77">
        <v>1377748.32</v>
      </c>
      <c r="L122" s="78">
        <f t="shared" si="2"/>
        <v>688874.16</v>
      </c>
      <c r="M122" s="78">
        <f>ROUND((L122*(VLOOKUP(C122,'[1]January 2017 NBV'!$D$6:$I$22,6,0))),2)</f>
        <v>200073.04</v>
      </c>
      <c r="N122" s="79">
        <f t="shared" si="3"/>
        <v>488801.12</v>
      </c>
      <c r="O122" s="21" t="str">
        <f>VLOOKUP(E122,'ML Look up'!$A$2:$B$1922,2,FALSE)</f>
        <v>FGD</v>
      </c>
    </row>
    <row r="123" spans="1:15" s="75" customFormat="1" x14ac:dyDescent="0.3">
      <c r="A123" s="69" t="s">
        <v>200</v>
      </c>
      <c r="B123" s="69" t="s">
        <v>201</v>
      </c>
      <c r="C123" s="69" t="s">
        <v>71</v>
      </c>
      <c r="D123" s="69" t="s">
        <v>66</v>
      </c>
      <c r="E123" s="69" t="s">
        <v>104</v>
      </c>
      <c r="F123" s="70" t="s">
        <v>231</v>
      </c>
      <c r="G123" s="70" t="s">
        <v>223</v>
      </c>
      <c r="H123" s="70" t="s">
        <v>7</v>
      </c>
      <c r="I123" s="70" t="s">
        <v>204</v>
      </c>
      <c r="J123" s="69" t="s">
        <v>67</v>
      </c>
      <c r="K123" s="77">
        <v>937101.31</v>
      </c>
      <c r="L123" s="78">
        <f t="shared" si="2"/>
        <v>468550.65500000003</v>
      </c>
      <c r="M123" s="78">
        <f>ROUND((L123*(VLOOKUP(C123,'[1]January 2017 NBV'!$D$6:$I$22,6,0))),2)</f>
        <v>136083.42000000001</v>
      </c>
      <c r="N123" s="79">
        <f t="shared" si="3"/>
        <v>332467.23499999999</v>
      </c>
      <c r="O123" s="21" t="str">
        <f>VLOOKUP(E123,'ML Look up'!$A$2:$B$1922,2,FALSE)</f>
        <v>FGD</v>
      </c>
    </row>
    <row r="124" spans="1:15" s="75" customFormat="1" x14ac:dyDescent="0.3">
      <c r="A124" s="69" t="s">
        <v>200</v>
      </c>
      <c r="B124" s="69" t="s">
        <v>201</v>
      </c>
      <c r="C124" s="69" t="s">
        <v>71</v>
      </c>
      <c r="D124" s="69" t="s">
        <v>66</v>
      </c>
      <c r="E124" s="69" t="s">
        <v>105</v>
      </c>
      <c r="F124" s="70" t="s">
        <v>231</v>
      </c>
      <c r="G124" s="70" t="s">
        <v>223</v>
      </c>
      <c r="H124" s="70" t="s">
        <v>7</v>
      </c>
      <c r="I124" s="70" t="s">
        <v>204</v>
      </c>
      <c r="J124" s="69" t="s">
        <v>67</v>
      </c>
      <c r="K124" s="77">
        <v>16952974.059999999</v>
      </c>
      <c r="L124" s="78">
        <f t="shared" si="2"/>
        <v>8476487.0299999993</v>
      </c>
      <c r="M124" s="78">
        <f>ROUND((L124*(VLOOKUP(C124,'[1]January 2017 NBV'!$D$6:$I$22,6,0))),2)</f>
        <v>2461866.9</v>
      </c>
      <c r="N124" s="79">
        <f t="shared" si="3"/>
        <v>6014620.129999999</v>
      </c>
      <c r="O124" s="21" t="str">
        <f>VLOOKUP(E124,'ML Look up'!$A$2:$B$1922,2,FALSE)</f>
        <v>FGD</v>
      </c>
    </row>
    <row r="125" spans="1:15" s="75" customFormat="1" x14ac:dyDescent="0.3">
      <c r="A125" s="69" t="s">
        <v>200</v>
      </c>
      <c r="B125" s="69" t="s">
        <v>201</v>
      </c>
      <c r="C125" s="69" t="s">
        <v>71</v>
      </c>
      <c r="D125" s="69" t="s">
        <v>66</v>
      </c>
      <c r="E125" s="69" t="s">
        <v>106</v>
      </c>
      <c r="F125" s="70" t="s">
        <v>231</v>
      </c>
      <c r="G125" s="70" t="s">
        <v>223</v>
      </c>
      <c r="H125" s="70" t="s">
        <v>7</v>
      </c>
      <c r="I125" s="70" t="s">
        <v>204</v>
      </c>
      <c r="J125" s="69" t="s">
        <v>67</v>
      </c>
      <c r="K125" s="77">
        <v>67457695.909999996</v>
      </c>
      <c r="L125" s="78">
        <f t="shared" si="2"/>
        <v>33728847.954999998</v>
      </c>
      <c r="M125" s="78">
        <f>ROUND((L125*(VLOOKUP(C125,'[1]January 2017 NBV'!$D$6:$I$22,6,0))),2)</f>
        <v>9796031.5399999991</v>
      </c>
      <c r="N125" s="79">
        <f t="shared" si="3"/>
        <v>23932816.414999999</v>
      </c>
      <c r="O125" s="21" t="str">
        <f>VLOOKUP(E125,'ML Look up'!$A$2:$B$1922,2,FALSE)</f>
        <v>FGD</v>
      </c>
    </row>
    <row r="126" spans="1:15" s="75" customFormat="1" x14ac:dyDescent="0.3">
      <c r="A126" s="69" t="s">
        <v>200</v>
      </c>
      <c r="B126" s="69" t="s">
        <v>201</v>
      </c>
      <c r="C126" s="69" t="s">
        <v>71</v>
      </c>
      <c r="D126" s="69" t="s">
        <v>66</v>
      </c>
      <c r="E126" s="69" t="s">
        <v>109</v>
      </c>
      <c r="F126" s="70" t="s">
        <v>230</v>
      </c>
      <c r="G126" s="70">
        <v>1</v>
      </c>
      <c r="H126" s="70" t="s">
        <v>17</v>
      </c>
      <c r="I126" s="70" t="s">
        <v>208</v>
      </c>
      <c r="J126" s="69" t="s">
        <v>67</v>
      </c>
      <c r="K126" s="77">
        <v>7673301.7400000002</v>
      </c>
      <c r="L126" s="78">
        <f t="shared" si="2"/>
        <v>3836650.87</v>
      </c>
      <c r="M126" s="78">
        <f>ROUND((L126*(VLOOKUP(C126,'[1]January 2017 NBV'!$D$6:$I$22,6,0))),2)</f>
        <v>1114296.97</v>
      </c>
      <c r="N126" s="79">
        <f t="shared" si="3"/>
        <v>2722353.9000000004</v>
      </c>
      <c r="O126" s="21" t="str">
        <f>VLOOKUP(E126,'ML Look up'!$A$2:$B$1922,2,FALSE)</f>
        <v>SCR</v>
      </c>
    </row>
    <row r="127" spans="1:15" s="75" customFormat="1" x14ac:dyDescent="0.3">
      <c r="A127" s="69" t="s">
        <v>200</v>
      </c>
      <c r="B127" s="69" t="s">
        <v>201</v>
      </c>
      <c r="C127" s="69" t="s">
        <v>71</v>
      </c>
      <c r="D127" s="69" t="s">
        <v>66</v>
      </c>
      <c r="E127" s="69" t="s">
        <v>110</v>
      </c>
      <c r="F127" s="70" t="s">
        <v>230</v>
      </c>
      <c r="G127" s="70">
        <v>1</v>
      </c>
      <c r="H127" s="70" t="s">
        <v>17</v>
      </c>
      <c r="I127" s="70" t="s">
        <v>208</v>
      </c>
      <c r="J127" s="69" t="s">
        <v>67</v>
      </c>
      <c r="K127" s="77">
        <v>6186009.9000000004</v>
      </c>
      <c r="L127" s="78">
        <f t="shared" si="2"/>
        <v>3093004.95</v>
      </c>
      <c r="M127" s="78">
        <f>ROUND((L127*(VLOOKUP(C127,'[1]January 2017 NBV'!$D$6:$I$22,6,0))),2)</f>
        <v>898316.3</v>
      </c>
      <c r="N127" s="79">
        <f t="shared" si="3"/>
        <v>2194688.6500000004</v>
      </c>
      <c r="O127" s="21" t="str">
        <f>VLOOKUP(E127,'ML Look up'!$A$2:$B$1922,2,FALSE)</f>
        <v>SCR</v>
      </c>
    </row>
    <row r="128" spans="1:15" s="75" customFormat="1" x14ac:dyDescent="0.3">
      <c r="A128" s="69" t="s">
        <v>200</v>
      </c>
      <c r="B128" s="69" t="s">
        <v>201</v>
      </c>
      <c r="C128" s="69" t="s">
        <v>71</v>
      </c>
      <c r="D128" s="69" t="s">
        <v>66</v>
      </c>
      <c r="E128" s="69" t="s">
        <v>111</v>
      </c>
      <c r="F128" s="70" t="s">
        <v>230</v>
      </c>
      <c r="G128" s="70">
        <v>1</v>
      </c>
      <c r="H128" s="70" t="s">
        <v>17</v>
      </c>
      <c r="I128" s="70" t="s">
        <v>208</v>
      </c>
      <c r="J128" s="69" t="s">
        <v>67</v>
      </c>
      <c r="K128" s="77">
        <v>79582452.829999998</v>
      </c>
      <c r="L128" s="78">
        <f t="shared" si="2"/>
        <v>39791226.414999999</v>
      </c>
      <c r="M128" s="78">
        <f>ROUND((L128*(VLOOKUP(C128,'[1]January 2017 NBV'!$D$6:$I$22,6,0))),2)</f>
        <v>11556757.27</v>
      </c>
      <c r="N128" s="79">
        <f t="shared" si="3"/>
        <v>28234469.145</v>
      </c>
      <c r="O128" s="21" t="str">
        <f>VLOOKUP(E128,'ML Look up'!$A$2:$B$1922,2,FALSE)</f>
        <v>SCR</v>
      </c>
    </row>
    <row r="129" spans="1:15" s="75" customFormat="1" x14ac:dyDescent="0.3">
      <c r="A129" s="69" t="s">
        <v>200</v>
      </c>
      <c r="B129" s="69" t="s">
        <v>201</v>
      </c>
      <c r="C129" s="69" t="s">
        <v>71</v>
      </c>
      <c r="D129" s="69" t="s">
        <v>66</v>
      </c>
      <c r="E129" s="69" t="s">
        <v>112</v>
      </c>
      <c r="F129" s="70" t="s">
        <v>230</v>
      </c>
      <c r="G129" s="70">
        <v>1</v>
      </c>
      <c r="H129" s="70" t="s">
        <v>17</v>
      </c>
      <c r="I129" s="70" t="s">
        <v>208</v>
      </c>
      <c r="J129" s="69" t="s">
        <v>67</v>
      </c>
      <c r="K129" s="77">
        <v>174004.87</v>
      </c>
      <c r="L129" s="78">
        <f t="shared" si="2"/>
        <v>87002.434999999998</v>
      </c>
      <c r="M129" s="78">
        <f>ROUND((L129*(VLOOKUP(C129,'[1]January 2017 NBV'!$D$6:$I$22,6,0))),2)</f>
        <v>25268.54</v>
      </c>
      <c r="N129" s="79">
        <f t="shared" si="3"/>
        <v>61733.894999999997</v>
      </c>
      <c r="O129" s="21" t="str">
        <f>VLOOKUP(E129,'ML Look up'!$A$2:$B$1922,2,FALSE)</f>
        <v>SCR</v>
      </c>
    </row>
    <row r="130" spans="1:15" s="75" customFormat="1" x14ac:dyDescent="0.3">
      <c r="A130" s="69" t="s">
        <v>200</v>
      </c>
      <c r="B130" s="69" t="s">
        <v>201</v>
      </c>
      <c r="C130" s="69" t="s">
        <v>71</v>
      </c>
      <c r="D130" s="69" t="s">
        <v>66</v>
      </c>
      <c r="E130" s="69" t="s">
        <v>113</v>
      </c>
      <c r="F130" s="70" t="s">
        <v>230</v>
      </c>
      <c r="G130" s="70">
        <v>1</v>
      </c>
      <c r="H130" s="70" t="s">
        <v>17</v>
      </c>
      <c r="I130" s="70" t="s">
        <v>208</v>
      </c>
      <c r="J130" s="69" t="s">
        <v>67</v>
      </c>
      <c r="K130" s="77">
        <v>885508.68</v>
      </c>
      <c r="L130" s="78">
        <f t="shared" si="2"/>
        <v>442754.34</v>
      </c>
      <c r="M130" s="78">
        <f>ROUND((L130*(VLOOKUP(C130,'[1]January 2017 NBV'!$D$6:$I$22,6,0))),2)</f>
        <v>128591.27</v>
      </c>
      <c r="N130" s="79">
        <f t="shared" si="3"/>
        <v>314163.07</v>
      </c>
      <c r="O130" s="21" t="str">
        <f>VLOOKUP(E130,'ML Look up'!$A$2:$B$1922,2,FALSE)</f>
        <v>SCR</v>
      </c>
    </row>
    <row r="131" spans="1:15" s="75" customFormat="1" x14ac:dyDescent="0.3">
      <c r="A131" s="69" t="s">
        <v>200</v>
      </c>
      <c r="B131" s="69" t="s">
        <v>201</v>
      </c>
      <c r="C131" s="69" t="s">
        <v>71</v>
      </c>
      <c r="D131" s="69" t="s">
        <v>66</v>
      </c>
      <c r="E131" s="69" t="s">
        <v>114</v>
      </c>
      <c r="F131" s="70" t="s">
        <v>230</v>
      </c>
      <c r="G131" s="70">
        <v>1</v>
      </c>
      <c r="H131" s="70" t="s">
        <v>17</v>
      </c>
      <c r="I131" s="70" t="s">
        <v>208</v>
      </c>
      <c r="J131" s="69" t="s">
        <v>67</v>
      </c>
      <c r="K131" s="77">
        <v>308926.94</v>
      </c>
      <c r="L131" s="78">
        <f t="shared" si="2"/>
        <v>154463.47</v>
      </c>
      <c r="M131" s="78">
        <f>ROUND((L131*(VLOOKUP(C131,'[1]January 2017 NBV'!$D$6:$I$22,6,0))),2)</f>
        <v>44861.57</v>
      </c>
      <c r="N131" s="79">
        <f t="shared" si="3"/>
        <v>109601.9</v>
      </c>
      <c r="O131" s="21" t="str">
        <f>VLOOKUP(E131,'ML Look up'!$A$2:$B$1922,2,FALSE)</f>
        <v>SCR</v>
      </c>
    </row>
    <row r="132" spans="1:15" s="75" customFormat="1" x14ac:dyDescent="0.3">
      <c r="A132" s="69" t="s">
        <v>200</v>
      </c>
      <c r="B132" s="69" t="s">
        <v>201</v>
      </c>
      <c r="C132" s="69" t="s">
        <v>71</v>
      </c>
      <c r="D132" s="69" t="s">
        <v>66</v>
      </c>
      <c r="E132" s="69" t="s">
        <v>115</v>
      </c>
      <c r="F132" s="70" t="s">
        <v>230</v>
      </c>
      <c r="G132" s="70">
        <v>1</v>
      </c>
      <c r="H132" s="70" t="s">
        <v>17</v>
      </c>
      <c r="I132" s="70" t="s">
        <v>208</v>
      </c>
      <c r="J132" s="69" t="s">
        <v>67</v>
      </c>
      <c r="K132" s="77">
        <v>126057.61</v>
      </c>
      <c r="L132" s="78">
        <f t="shared" si="2"/>
        <v>63028.805</v>
      </c>
      <c r="M132" s="78">
        <f>ROUND((L132*(VLOOKUP(C132,'[1]January 2017 NBV'!$D$6:$I$22,6,0))),2)</f>
        <v>18305.759999999998</v>
      </c>
      <c r="N132" s="79">
        <f t="shared" si="3"/>
        <v>44723.044999999998</v>
      </c>
      <c r="O132" s="21" t="str">
        <f>VLOOKUP(E132,'ML Look up'!$A$2:$B$1922,2,FALSE)</f>
        <v>SCR</v>
      </c>
    </row>
    <row r="133" spans="1:15" s="75" customFormat="1" x14ac:dyDescent="0.3">
      <c r="A133" s="69" t="s">
        <v>200</v>
      </c>
      <c r="B133" s="69" t="s">
        <v>201</v>
      </c>
      <c r="C133" s="69" t="s">
        <v>71</v>
      </c>
      <c r="D133" s="69" t="s">
        <v>66</v>
      </c>
      <c r="E133" s="69" t="s">
        <v>116</v>
      </c>
      <c r="F133" s="70" t="s">
        <v>230</v>
      </c>
      <c r="G133" s="70">
        <v>1</v>
      </c>
      <c r="H133" s="70" t="s">
        <v>17</v>
      </c>
      <c r="I133" s="70" t="s">
        <v>208</v>
      </c>
      <c r="J133" s="69" t="s">
        <v>67</v>
      </c>
      <c r="K133" s="77">
        <v>7454011.7800000003</v>
      </c>
      <c r="L133" s="78">
        <f t="shared" si="2"/>
        <v>3727005.89</v>
      </c>
      <c r="M133" s="78">
        <f>ROUND((L133*(VLOOKUP(C133,'[1]January 2017 NBV'!$D$6:$I$22,6,0))),2)</f>
        <v>1082452.25</v>
      </c>
      <c r="N133" s="79">
        <f t="shared" si="3"/>
        <v>2644553.64</v>
      </c>
      <c r="O133" s="21" t="str">
        <f>VLOOKUP(E133,'ML Look up'!$A$2:$B$1922,2,FALSE)</f>
        <v>SCR</v>
      </c>
    </row>
    <row r="134" spans="1:15" s="75" customFormat="1" x14ac:dyDescent="0.3">
      <c r="A134" s="69" t="s">
        <v>200</v>
      </c>
      <c r="B134" s="69" t="s">
        <v>201</v>
      </c>
      <c r="C134" s="69" t="s">
        <v>71</v>
      </c>
      <c r="D134" s="69" t="s">
        <v>66</v>
      </c>
      <c r="E134" s="69" t="s">
        <v>117</v>
      </c>
      <c r="F134" s="70" t="s">
        <v>230</v>
      </c>
      <c r="G134" s="70">
        <v>1</v>
      </c>
      <c r="H134" s="70" t="s">
        <v>17</v>
      </c>
      <c r="I134" s="70" t="s">
        <v>208</v>
      </c>
      <c r="J134" s="69" t="s">
        <v>67</v>
      </c>
      <c r="K134" s="77">
        <v>39035156.049999997</v>
      </c>
      <c r="L134" s="78">
        <f t="shared" si="2"/>
        <v>19517578.024999999</v>
      </c>
      <c r="M134" s="78">
        <f>ROUND((L134*(VLOOKUP(C134,'[1]January 2017 NBV'!$D$6:$I$22,6,0))),2)</f>
        <v>5668584.0599999996</v>
      </c>
      <c r="N134" s="79">
        <f t="shared" si="3"/>
        <v>13848993.965</v>
      </c>
      <c r="O134" s="21" t="str">
        <f>VLOOKUP(E134,'ML Look up'!$A$2:$B$1922,2,FALSE)</f>
        <v>SCR</v>
      </c>
    </row>
    <row r="135" spans="1:15" s="75" customFormat="1" x14ac:dyDescent="0.3">
      <c r="A135" s="69" t="s">
        <v>200</v>
      </c>
      <c r="B135" s="69" t="s">
        <v>201</v>
      </c>
      <c r="C135" s="69" t="s">
        <v>71</v>
      </c>
      <c r="D135" s="69" t="s">
        <v>66</v>
      </c>
      <c r="E135" s="69" t="s">
        <v>118</v>
      </c>
      <c r="F135" s="70" t="s">
        <v>231</v>
      </c>
      <c r="G135" s="70">
        <v>1</v>
      </c>
      <c r="H135" s="70" t="s">
        <v>17</v>
      </c>
      <c r="I135" s="70" t="s">
        <v>204</v>
      </c>
      <c r="J135" s="69" t="s">
        <v>67</v>
      </c>
      <c r="K135" s="77">
        <v>3534941.31</v>
      </c>
      <c r="L135" s="78">
        <f t="shared" ref="L135:L198" si="4">K135*0.5</f>
        <v>1767470.655</v>
      </c>
      <c r="M135" s="78">
        <f>ROUND((L135*(VLOOKUP(C135,'[1]January 2017 NBV'!$D$6:$I$22,6,0))),2)</f>
        <v>513335</v>
      </c>
      <c r="N135" s="79">
        <f t="shared" ref="N135:N198" si="5">L135-M135</f>
        <v>1254135.655</v>
      </c>
      <c r="O135" s="21" t="str">
        <f>VLOOKUP(E135,'ML Look up'!$A$2:$B$1922,2,FALSE)</f>
        <v>SCR</v>
      </c>
    </row>
    <row r="136" spans="1:15" s="75" customFormat="1" x14ac:dyDescent="0.3">
      <c r="A136" s="69" t="s">
        <v>200</v>
      </c>
      <c r="B136" s="69" t="s">
        <v>201</v>
      </c>
      <c r="C136" s="69" t="s">
        <v>71</v>
      </c>
      <c r="D136" s="69" t="s">
        <v>66</v>
      </c>
      <c r="E136" s="69" t="s">
        <v>119</v>
      </c>
      <c r="F136" s="70" t="s">
        <v>231</v>
      </c>
      <c r="G136" s="70">
        <v>1</v>
      </c>
      <c r="H136" s="70" t="s">
        <v>17</v>
      </c>
      <c r="I136" s="70" t="s">
        <v>204</v>
      </c>
      <c r="J136" s="69" t="s">
        <v>67</v>
      </c>
      <c r="K136" s="77">
        <v>6606690.9699999997</v>
      </c>
      <c r="L136" s="78">
        <f t="shared" si="4"/>
        <v>3303345.4849999999</v>
      </c>
      <c r="M136" s="78">
        <f>ROUND((L136*(VLOOKUP(C136,'[1]January 2017 NBV'!$D$6:$I$22,6,0))),2)</f>
        <v>959406.52</v>
      </c>
      <c r="N136" s="79">
        <f t="shared" si="5"/>
        <v>2343938.9649999999</v>
      </c>
      <c r="O136" s="21" t="str">
        <f>VLOOKUP(E136,'ML Look up'!$A$2:$B$1922,2,FALSE)</f>
        <v>SCR</v>
      </c>
    </row>
    <row r="137" spans="1:15" s="75" customFormat="1" x14ac:dyDescent="0.3">
      <c r="A137" s="69" t="s">
        <v>200</v>
      </c>
      <c r="B137" s="69" t="s">
        <v>201</v>
      </c>
      <c r="C137" s="69" t="s">
        <v>71</v>
      </c>
      <c r="D137" s="69" t="s">
        <v>66</v>
      </c>
      <c r="E137" s="69" t="s">
        <v>120</v>
      </c>
      <c r="F137" s="70" t="s">
        <v>231</v>
      </c>
      <c r="G137" s="70">
        <v>1</v>
      </c>
      <c r="H137" s="70" t="s">
        <v>17</v>
      </c>
      <c r="I137" s="70" t="s">
        <v>204</v>
      </c>
      <c r="J137" s="69" t="s">
        <v>67</v>
      </c>
      <c r="K137" s="77">
        <v>80592137.810000002</v>
      </c>
      <c r="L137" s="78">
        <f t="shared" si="4"/>
        <v>40296068.905000001</v>
      </c>
      <c r="M137" s="78">
        <f>ROUND((L137*(VLOOKUP(C137,'[1]January 2017 NBV'!$D$6:$I$22,6,0))),2)</f>
        <v>11703381.1</v>
      </c>
      <c r="N137" s="79">
        <f t="shared" si="5"/>
        <v>28592687.805</v>
      </c>
      <c r="O137" s="21" t="str">
        <f>VLOOKUP(E137,'ML Look up'!$A$2:$B$1922,2,FALSE)</f>
        <v>SCR</v>
      </c>
    </row>
    <row r="138" spans="1:15" s="75" customFormat="1" x14ac:dyDescent="0.3">
      <c r="A138" s="69" t="s">
        <v>200</v>
      </c>
      <c r="B138" s="69" t="s">
        <v>201</v>
      </c>
      <c r="C138" s="69" t="s">
        <v>71</v>
      </c>
      <c r="D138" s="69" t="s">
        <v>66</v>
      </c>
      <c r="E138" s="69" t="s">
        <v>121</v>
      </c>
      <c r="F138" s="70" t="s">
        <v>231</v>
      </c>
      <c r="G138" s="70">
        <v>1</v>
      </c>
      <c r="H138" s="70" t="s">
        <v>17</v>
      </c>
      <c r="I138" s="70" t="s">
        <v>204</v>
      </c>
      <c r="J138" s="69" t="s">
        <v>67</v>
      </c>
      <c r="K138" s="77">
        <v>32365</v>
      </c>
      <c r="L138" s="78">
        <f t="shared" si="4"/>
        <v>16182.5</v>
      </c>
      <c r="M138" s="78">
        <f>ROUND((L138*(VLOOKUP(C138,'[1]January 2017 NBV'!$D$6:$I$22,6,0))),2)</f>
        <v>4699.96</v>
      </c>
      <c r="N138" s="79">
        <f t="shared" si="5"/>
        <v>11482.54</v>
      </c>
      <c r="O138" s="21" t="str">
        <f>VLOOKUP(E138,'ML Look up'!$A$2:$B$1922,2,FALSE)</f>
        <v>SCR</v>
      </c>
    </row>
    <row r="139" spans="1:15" s="75" customFormat="1" x14ac:dyDescent="0.3">
      <c r="A139" s="69" t="s">
        <v>200</v>
      </c>
      <c r="B139" s="69" t="s">
        <v>201</v>
      </c>
      <c r="C139" s="69" t="s">
        <v>71</v>
      </c>
      <c r="D139" s="69" t="s">
        <v>66</v>
      </c>
      <c r="E139" s="69" t="s">
        <v>122</v>
      </c>
      <c r="F139" s="70" t="s">
        <v>231</v>
      </c>
      <c r="G139" s="70">
        <v>1</v>
      </c>
      <c r="H139" s="70" t="s">
        <v>17</v>
      </c>
      <c r="I139" s="70" t="s">
        <v>204</v>
      </c>
      <c r="J139" s="69" t="s">
        <v>67</v>
      </c>
      <c r="K139" s="77">
        <v>144234.07999999999</v>
      </c>
      <c r="L139" s="78">
        <f t="shared" si="4"/>
        <v>72117.039999999994</v>
      </c>
      <c r="M139" s="78">
        <f>ROUND((L139*(VLOOKUP(C139,'[1]January 2017 NBV'!$D$6:$I$22,6,0))),2)</f>
        <v>20945.3</v>
      </c>
      <c r="N139" s="79">
        <f t="shared" si="5"/>
        <v>51171.739999999991</v>
      </c>
      <c r="O139" s="21" t="str">
        <f>VLOOKUP(E139,'ML Look up'!$A$2:$B$1922,2,FALSE)</f>
        <v>SCR</v>
      </c>
    </row>
    <row r="140" spans="1:15" s="75" customFormat="1" x14ac:dyDescent="0.3">
      <c r="A140" s="69" t="s">
        <v>200</v>
      </c>
      <c r="B140" s="69" t="s">
        <v>201</v>
      </c>
      <c r="C140" s="69" t="s">
        <v>71</v>
      </c>
      <c r="D140" s="69" t="s">
        <v>66</v>
      </c>
      <c r="E140" s="69" t="s">
        <v>123</v>
      </c>
      <c r="F140" s="70" t="s">
        <v>231</v>
      </c>
      <c r="G140" s="70">
        <v>1</v>
      </c>
      <c r="H140" s="70" t="s">
        <v>17</v>
      </c>
      <c r="I140" s="70" t="s">
        <v>204</v>
      </c>
      <c r="J140" s="69" t="s">
        <v>67</v>
      </c>
      <c r="K140" s="77">
        <v>809548</v>
      </c>
      <c r="L140" s="78">
        <f t="shared" si="4"/>
        <v>404774</v>
      </c>
      <c r="M140" s="78">
        <f>ROUND((L140*(VLOOKUP(C140,'[1]January 2017 NBV'!$D$6:$I$22,6,0))),2)</f>
        <v>117560.46</v>
      </c>
      <c r="N140" s="79">
        <f t="shared" si="5"/>
        <v>287213.53999999998</v>
      </c>
      <c r="O140" s="21" t="str">
        <f>VLOOKUP(E140,'ML Look up'!$A$2:$B$1922,2,FALSE)</f>
        <v>SCR</v>
      </c>
    </row>
    <row r="141" spans="1:15" s="75" customFormat="1" x14ac:dyDescent="0.3">
      <c r="A141" s="69" t="s">
        <v>200</v>
      </c>
      <c r="B141" s="69" t="s">
        <v>201</v>
      </c>
      <c r="C141" s="69" t="s">
        <v>71</v>
      </c>
      <c r="D141" s="69" t="s">
        <v>66</v>
      </c>
      <c r="E141" s="69" t="s">
        <v>124</v>
      </c>
      <c r="F141" s="70" t="s">
        <v>231</v>
      </c>
      <c r="G141" s="70">
        <v>1</v>
      </c>
      <c r="H141" s="70" t="s">
        <v>17</v>
      </c>
      <c r="I141" s="70" t="s">
        <v>204</v>
      </c>
      <c r="J141" s="69" t="s">
        <v>67</v>
      </c>
      <c r="K141" s="77">
        <v>434467.79</v>
      </c>
      <c r="L141" s="78">
        <f t="shared" si="4"/>
        <v>217233.89499999999</v>
      </c>
      <c r="M141" s="78">
        <f>ROUND((L141*(VLOOKUP(C141,'[1]January 2017 NBV'!$D$6:$I$22,6,0))),2)</f>
        <v>63092.28</v>
      </c>
      <c r="N141" s="79">
        <f t="shared" si="5"/>
        <v>154141.61499999999</v>
      </c>
      <c r="O141" s="21" t="str">
        <f>VLOOKUP(E141,'ML Look up'!$A$2:$B$1922,2,FALSE)</f>
        <v>SCR</v>
      </c>
    </row>
    <row r="142" spans="1:15" s="75" customFormat="1" x14ac:dyDescent="0.3">
      <c r="A142" s="69" t="s">
        <v>200</v>
      </c>
      <c r="B142" s="69" t="s">
        <v>201</v>
      </c>
      <c r="C142" s="69" t="s">
        <v>71</v>
      </c>
      <c r="D142" s="69" t="s">
        <v>66</v>
      </c>
      <c r="E142" s="69" t="s">
        <v>125</v>
      </c>
      <c r="F142" s="70" t="s">
        <v>231</v>
      </c>
      <c r="G142" s="70">
        <v>1</v>
      </c>
      <c r="H142" s="70" t="s">
        <v>17</v>
      </c>
      <c r="I142" s="70" t="s">
        <v>204</v>
      </c>
      <c r="J142" s="69" t="s">
        <v>67</v>
      </c>
      <c r="K142" s="77">
        <v>89620.04</v>
      </c>
      <c r="L142" s="78">
        <f t="shared" si="4"/>
        <v>44810.02</v>
      </c>
      <c r="M142" s="78">
        <f>ROUND((L142*(VLOOKUP(C142,'[1]January 2017 NBV'!$D$6:$I$22,6,0))),2)</f>
        <v>13014.39</v>
      </c>
      <c r="N142" s="79">
        <f t="shared" si="5"/>
        <v>31795.629999999997</v>
      </c>
      <c r="O142" s="21" t="str">
        <f>VLOOKUP(E142,'ML Look up'!$A$2:$B$1922,2,FALSE)</f>
        <v>SCR</v>
      </c>
    </row>
    <row r="143" spans="1:15" s="75" customFormat="1" x14ac:dyDescent="0.3">
      <c r="A143" s="69" t="s">
        <v>200</v>
      </c>
      <c r="B143" s="69" t="s">
        <v>201</v>
      </c>
      <c r="C143" s="69" t="s">
        <v>71</v>
      </c>
      <c r="D143" s="69" t="s">
        <v>66</v>
      </c>
      <c r="E143" s="69" t="s">
        <v>126</v>
      </c>
      <c r="F143" s="70" t="s">
        <v>231</v>
      </c>
      <c r="G143" s="70">
        <v>1</v>
      </c>
      <c r="H143" s="70" t="s">
        <v>17</v>
      </c>
      <c r="I143" s="70" t="s">
        <v>204</v>
      </c>
      <c r="J143" s="69" t="s">
        <v>67</v>
      </c>
      <c r="K143" s="77">
        <v>7419295.7199999997</v>
      </c>
      <c r="L143" s="78">
        <f t="shared" si="4"/>
        <v>3709647.86</v>
      </c>
      <c r="M143" s="78">
        <f>ROUND((L143*(VLOOKUP(C143,'[1]January 2017 NBV'!$D$6:$I$22,6,0))),2)</f>
        <v>1077410.8700000001</v>
      </c>
      <c r="N143" s="79">
        <f t="shared" si="5"/>
        <v>2632236.9899999998</v>
      </c>
      <c r="O143" s="21" t="str">
        <f>VLOOKUP(E143,'ML Look up'!$A$2:$B$1922,2,FALSE)</f>
        <v>SCR</v>
      </c>
    </row>
    <row r="144" spans="1:15" s="75" customFormat="1" x14ac:dyDescent="0.3">
      <c r="A144" s="69" t="s">
        <v>200</v>
      </c>
      <c r="B144" s="69" t="s">
        <v>201</v>
      </c>
      <c r="C144" s="69" t="s">
        <v>71</v>
      </c>
      <c r="D144" s="69" t="s">
        <v>66</v>
      </c>
      <c r="E144" s="69" t="s">
        <v>127</v>
      </c>
      <c r="F144" s="70" t="s">
        <v>231</v>
      </c>
      <c r="G144" s="70">
        <v>1</v>
      </c>
      <c r="H144" s="70" t="s">
        <v>17</v>
      </c>
      <c r="I144" s="70" t="s">
        <v>204</v>
      </c>
      <c r="J144" s="69" t="s">
        <v>67</v>
      </c>
      <c r="K144" s="77">
        <v>41502131.909999996</v>
      </c>
      <c r="L144" s="78">
        <f t="shared" si="4"/>
        <v>20751065.954999998</v>
      </c>
      <c r="M144" s="78">
        <f>ROUND((L144*(VLOOKUP(C144,'[1]January 2017 NBV'!$D$6:$I$22,6,0))),2)</f>
        <v>6026831.8899999997</v>
      </c>
      <c r="N144" s="79">
        <f t="shared" si="5"/>
        <v>14724234.064999998</v>
      </c>
      <c r="O144" s="21" t="str">
        <f>VLOOKUP(E144,'ML Look up'!$A$2:$B$1922,2,FALSE)</f>
        <v>SCR</v>
      </c>
    </row>
    <row r="145" spans="1:15" s="75" customFormat="1" x14ac:dyDescent="0.3">
      <c r="A145" s="69" t="s">
        <v>200</v>
      </c>
      <c r="B145" s="69" t="s">
        <v>201</v>
      </c>
      <c r="C145" s="69" t="s">
        <v>71</v>
      </c>
      <c r="D145" s="69" t="s">
        <v>66</v>
      </c>
      <c r="E145" s="69" t="s">
        <v>128</v>
      </c>
      <c r="F145" s="70" t="s">
        <v>230</v>
      </c>
      <c r="G145" s="70" t="s">
        <v>223</v>
      </c>
      <c r="H145" s="70" t="s">
        <v>7</v>
      </c>
      <c r="I145" s="70" t="s">
        <v>208</v>
      </c>
      <c r="J145" s="69" t="s">
        <v>67</v>
      </c>
      <c r="K145" s="77">
        <v>17941216.350000001</v>
      </c>
      <c r="L145" s="78">
        <f t="shared" si="4"/>
        <v>8970608.1750000007</v>
      </c>
      <c r="M145" s="78">
        <f>ROUND((L145*(VLOOKUP(C145,'[1]January 2017 NBV'!$D$6:$I$22,6,0))),2)</f>
        <v>2605376.88</v>
      </c>
      <c r="N145" s="79">
        <f t="shared" si="5"/>
        <v>6365231.2950000009</v>
      </c>
      <c r="O145" s="21" t="str">
        <f>VLOOKUP(E145,'ML Look up'!$A$2:$B$1922,2,FALSE)</f>
        <v>FGD</v>
      </c>
    </row>
    <row r="146" spans="1:15" s="75" customFormat="1" x14ac:dyDescent="0.3">
      <c r="A146" s="69" t="s">
        <v>200</v>
      </c>
      <c r="B146" s="69" t="s">
        <v>201</v>
      </c>
      <c r="C146" s="69" t="s">
        <v>71</v>
      </c>
      <c r="D146" s="69" t="s">
        <v>66</v>
      </c>
      <c r="E146" s="69" t="s">
        <v>129</v>
      </c>
      <c r="F146" s="70" t="s">
        <v>231</v>
      </c>
      <c r="G146" s="70" t="s">
        <v>223</v>
      </c>
      <c r="H146" s="70" t="s">
        <v>7</v>
      </c>
      <c r="I146" s="70" t="s">
        <v>204</v>
      </c>
      <c r="J146" s="69" t="s">
        <v>67</v>
      </c>
      <c r="K146" s="77">
        <v>7484981.0599999996</v>
      </c>
      <c r="L146" s="78">
        <f t="shared" si="4"/>
        <v>3742490.53</v>
      </c>
      <c r="M146" s="78">
        <f>ROUND((L146*(VLOOKUP(C146,'[1]January 2017 NBV'!$D$6:$I$22,6,0))),2)</f>
        <v>1086949.52</v>
      </c>
      <c r="N146" s="79">
        <f t="shared" si="5"/>
        <v>2655541.0099999998</v>
      </c>
      <c r="O146" s="21" t="str">
        <f>VLOOKUP(E146,'ML Look up'!$A$2:$B$1922,2,FALSE)</f>
        <v>FGD</v>
      </c>
    </row>
    <row r="147" spans="1:15" s="75" customFormat="1" x14ac:dyDescent="0.3">
      <c r="A147" s="69" t="s">
        <v>200</v>
      </c>
      <c r="B147" s="69" t="s">
        <v>201</v>
      </c>
      <c r="C147" s="69" t="s">
        <v>71</v>
      </c>
      <c r="D147" s="69" t="s">
        <v>66</v>
      </c>
      <c r="E147" s="69" t="s">
        <v>134</v>
      </c>
      <c r="F147" s="70" t="s">
        <v>259</v>
      </c>
      <c r="G147" s="70" t="s">
        <v>223</v>
      </c>
      <c r="H147" s="70" t="s">
        <v>7</v>
      </c>
      <c r="I147" s="70" t="s">
        <v>208</v>
      </c>
      <c r="J147" s="69" t="s">
        <v>67</v>
      </c>
      <c r="K147" s="77">
        <v>4024523.54</v>
      </c>
      <c r="L147" s="78">
        <f t="shared" si="4"/>
        <v>2012261.77</v>
      </c>
      <c r="M147" s="78">
        <f>ROUND((L147*(VLOOKUP(C147,'[1]January 2017 NBV'!$D$6:$I$22,6,0))),2)</f>
        <v>584430.86</v>
      </c>
      <c r="N147" s="79">
        <f t="shared" si="5"/>
        <v>1427830.9100000001</v>
      </c>
      <c r="O147" s="21" t="str">
        <f>VLOOKUP(E147,'ML Look up'!$A$2:$B$1922,2,FALSE)</f>
        <v>FGD</v>
      </c>
    </row>
    <row r="148" spans="1:15" s="75" customFormat="1" x14ac:dyDescent="0.3">
      <c r="A148" s="69" t="s">
        <v>200</v>
      </c>
      <c r="B148" s="69" t="s">
        <v>201</v>
      </c>
      <c r="C148" s="69" t="s">
        <v>71</v>
      </c>
      <c r="D148" s="69" t="s">
        <v>66</v>
      </c>
      <c r="E148" s="69" t="s">
        <v>135</v>
      </c>
      <c r="F148" s="70" t="s">
        <v>260</v>
      </c>
      <c r="G148" s="70" t="s">
        <v>223</v>
      </c>
      <c r="H148" s="70" t="s">
        <v>7</v>
      </c>
      <c r="I148" s="70" t="s">
        <v>204</v>
      </c>
      <c r="J148" s="69" t="s">
        <v>67</v>
      </c>
      <c r="K148" s="77">
        <v>4944804.82</v>
      </c>
      <c r="L148" s="78">
        <f t="shared" si="4"/>
        <v>2472402.41</v>
      </c>
      <c r="M148" s="78">
        <f>ROUND((L148*(VLOOKUP(C148,'[1]January 2017 NBV'!$D$6:$I$22,6,0))),2)</f>
        <v>718071.72</v>
      </c>
      <c r="N148" s="79">
        <f t="shared" si="5"/>
        <v>1754330.6900000002</v>
      </c>
      <c r="O148" s="21" t="str">
        <f>VLOOKUP(E148,'ML Look up'!$A$2:$B$1922,2,FALSE)</f>
        <v>FGD</v>
      </c>
    </row>
    <row r="149" spans="1:15" s="75" customFormat="1" x14ac:dyDescent="0.3">
      <c r="A149" s="69" t="s">
        <v>200</v>
      </c>
      <c r="B149" s="69" t="s">
        <v>201</v>
      </c>
      <c r="C149" s="69" t="s">
        <v>71</v>
      </c>
      <c r="D149" s="69" t="s">
        <v>66</v>
      </c>
      <c r="E149" s="69" t="s">
        <v>139</v>
      </c>
      <c r="F149" s="70" t="s">
        <v>261</v>
      </c>
      <c r="G149" s="70" t="s">
        <v>223</v>
      </c>
      <c r="H149" s="70" t="s">
        <v>7</v>
      </c>
      <c r="I149" s="70" t="s">
        <v>208</v>
      </c>
      <c r="J149" s="69" t="s">
        <v>67</v>
      </c>
      <c r="K149" s="77">
        <v>26480879.219999999</v>
      </c>
      <c r="L149" s="78">
        <f t="shared" si="4"/>
        <v>13240439.609999999</v>
      </c>
      <c r="M149" s="78">
        <f>ROUND((L149*(VLOOKUP(C149,'[1]January 2017 NBV'!$D$6:$I$22,6,0))),2)</f>
        <v>3845484.56</v>
      </c>
      <c r="N149" s="79">
        <f t="shared" si="5"/>
        <v>9394955.0499999989</v>
      </c>
      <c r="O149" s="21" t="str">
        <f>VLOOKUP(E149,'ML Look up'!$A$2:$B$1922,2,FALSE)</f>
        <v>ASH</v>
      </c>
    </row>
    <row r="150" spans="1:15" s="75" customFormat="1" x14ac:dyDescent="0.3">
      <c r="A150" s="69" t="s">
        <v>200</v>
      </c>
      <c r="B150" s="69" t="s">
        <v>201</v>
      </c>
      <c r="C150" s="69" t="s">
        <v>71</v>
      </c>
      <c r="D150" s="69" t="s">
        <v>66</v>
      </c>
      <c r="E150" s="69" t="s">
        <v>140</v>
      </c>
      <c r="F150" s="70" t="s">
        <v>262</v>
      </c>
      <c r="G150" s="70" t="s">
        <v>223</v>
      </c>
      <c r="H150" s="70" t="s">
        <v>7</v>
      </c>
      <c r="I150" s="70" t="s">
        <v>204</v>
      </c>
      <c r="J150" s="69" t="s">
        <v>67</v>
      </c>
      <c r="K150" s="77">
        <v>24538720.09</v>
      </c>
      <c r="L150" s="78">
        <f t="shared" si="4"/>
        <v>12269360.045</v>
      </c>
      <c r="M150" s="78">
        <f>ROUND((L150*(VLOOKUP(C150,'[1]January 2017 NBV'!$D$6:$I$22,6,0))),2)</f>
        <v>3563449.25</v>
      </c>
      <c r="N150" s="79">
        <f t="shared" si="5"/>
        <v>8705910.7949999999</v>
      </c>
      <c r="O150" s="21" t="str">
        <f>VLOOKUP(E150,'ML Look up'!$A$2:$B$1922,2,FALSE)</f>
        <v>FGD</v>
      </c>
    </row>
    <row r="151" spans="1:15" s="75" customFormat="1" x14ac:dyDescent="0.3">
      <c r="A151" s="69" t="s">
        <v>200</v>
      </c>
      <c r="B151" s="69" t="s">
        <v>201</v>
      </c>
      <c r="C151" s="69" t="s">
        <v>71</v>
      </c>
      <c r="D151" s="69" t="s">
        <v>66</v>
      </c>
      <c r="E151" s="69" t="s">
        <v>143</v>
      </c>
      <c r="F151" s="70" t="s">
        <v>263</v>
      </c>
      <c r="G151" s="70">
        <v>1</v>
      </c>
      <c r="H151" s="70" t="s">
        <v>23</v>
      </c>
      <c r="I151" s="70" t="s">
        <v>208</v>
      </c>
      <c r="J151" s="69" t="s">
        <v>67</v>
      </c>
      <c r="K151" s="77">
        <v>16258924.050000001</v>
      </c>
      <c r="L151" s="78">
        <f t="shared" si="4"/>
        <v>8129462.0250000004</v>
      </c>
      <c r="M151" s="78">
        <f>ROUND((L151*(VLOOKUP(C151,'[1]January 2017 NBV'!$D$6:$I$22,6,0))),2)</f>
        <v>2361078.7599999998</v>
      </c>
      <c r="N151" s="79">
        <f t="shared" si="5"/>
        <v>5768383.2650000006</v>
      </c>
      <c r="O151" s="21" t="str">
        <f>VLOOKUP(E151,'ML Look up'!$A$2:$B$1922,2,FALSE)</f>
        <v>COAL BLEND</v>
      </c>
    </row>
    <row r="152" spans="1:15" s="75" customFormat="1" x14ac:dyDescent="0.3">
      <c r="A152" s="69" t="s">
        <v>200</v>
      </c>
      <c r="B152" s="69" t="s">
        <v>201</v>
      </c>
      <c r="C152" s="69" t="s">
        <v>71</v>
      </c>
      <c r="D152" s="69" t="s">
        <v>66</v>
      </c>
      <c r="E152" s="69" t="s">
        <v>144</v>
      </c>
      <c r="F152" s="70" t="s">
        <v>264</v>
      </c>
      <c r="G152" s="70">
        <v>1</v>
      </c>
      <c r="H152" s="70" t="s">
        <v>23</v>
      </c>
      <c r="I152" s="70" t="s">
        <v>204</v>
      </c>
      <c r="J152" s="69" t="s">
        <v>67</v>
      </c>
      <c r="K152" s="77">
        <v>16082703.91</v>
      </c>
      <c r="L152" s="78">
        <f t="shared" si="4"/>
        <v>8041351.9550000001</v>
      </c>
      <c r="M152" s="78">
        <f>ROUND((L152*(VLOOKUP(C152,'[1]January 2017 NBV'!$D$6:$I$22,6,0))),2)</f>
        <v>2335488.52</v>
      </c>
      <c r="N152" s="79">
        <f t="shared" si="5"/>
        <v>5705863.4350000005</v>
      </c>
      <c r="O152" s="21" t="str">
        <f>VLOOKUP(E152,'ML Look up'!$A$2:$B$1922,2,FALSE)</f>
        <v>COAL BLEND</v>
      </c>
    </row>
    <row r="153" spans="1:15" s="75" customFormat="1" x14ac:dyDescent="0.3">
      <c r="A153" s="69" t="s">
        <v>200</v>
      </c>
      <c r="B153" s="69" t="s">
        <v>201</v>
      </c>
      <c r="C153" s="69" t="s">
        <v>71</v>
      </c>
      <c r="D153" s="69" t="s">
        <v>66</v>
      </c>
      <c r="E153" s="69" t="s">
        <v>145</v>
      </c>
      <c r="F153" s="70" t="s">
        <v>265</v>
      </c>
      <c r="G153" s="70" t="s">
        <v>223</v>
      </c>
      <c r="H153" s="70" t="s">
        <v>7</v>
      </c>
      <c r="I153" s="70" t="s">
        <v>208</v>
      </c>
      <c r="J153" s="69" t="s">
        <v>67</v>
      </c>
      <c r="K153" s="77">
        <v>25744543.559999999</v>
      </c>
      <c r="L153" s="78">
        <f t="shared" si="4"/>
        <v>12872271.779999999</v>
      </c>
      <c r="M153" s="78">
        <f>ROUND((L153*(VLOOKUP(C153,'[1]January 2017 NBV'!$D$6:$I$22,6,0))),2)</f>
        <v>3738555.8</v>
      </c>
      <c r="N153" s="79">
        <f t="shared" si="5"/>
        <v>9133715.9800000004</v>
      </c>
      <c r="O153" s="21" t="str">
        <f>VLOOKUP(E153,'ML Look up'!$A$2:$B$1922,2,FALSE)</f>
        <v>FGD</v>
      </c>
    </row>
    <row r="154" spans="1:15" s="75" customFormat="1" x14ac:dyDescent="0.3">
      <c r="A154" s="69" t="s">
        <v>200</v>
      </c>
      <c r="B154" s="69" t="s">
        <v>201</v>
      </c>
      <c r="C154" s="69" t="s">
        <v>71</v>
      </c>
      <c r="D154" s="69" t="s">
        <v>66</v>
      </c>
      <c r="E154" s="69" t="s">
        <v>146</v>
      </c>
      <c r="F154" s="70" t="s">
        <v>266</v>
      </c>
      <c r="G154" s="70" t="s">
        <v>223</v>
      </c>
      <c r="H154" s="70" t="s">
        <v>7</v>
      </c>
      <c r="I154" s="70" t="s">
        <v>204</v>
      </c>
      <c r="J154" s="69" t="s">
        <v>67</v>
      </c>
      <c r="K154" s="77">
        <v>24611088.829999998</v>
      </c>
      <c r="L154" s="78">
        <f t="shared" si="4"/>
        <v>12305544.414999999</v>
      </c>
      <c r="M154" s="78">
        <f>ROUND((L154*(VLOOKUP(C154,'[1]January 2017 NBV'!$D$6:$I$22,6,0))),2)</f>
        <v>3573958.45</v>
      </c>
      <c r="N154" s="79">
        <f t="shared" si="5"/>
        <v>8731585.9649999999</v>
      </c>
      <c r="O154" s="21" t="str">
        <f>VLOOKUP(E154,'ML Look up'!$A$2:$B$1922,2,FALSE)</f>
        <v>FGD</v>
      </c>
    </row>
    <row r="155" spans="1:15" s="75" customFormat="1" x14ac:dyDescent="0.3">
      <c r="A155" s="69" t="s">
        <v>200</v>
      </c>
      <c r="B155" s="69" t="s">
        <v>201</v>
      </c>
      <c r="C155" s="69" t="s">
        <v>71</v>
      </c>
      <c r="D155" s="69" t="s">
        <v>66</v>
      </c>
      <c r="E155" s="69" t="s">
        <v>147</v>
      </c>
      <c r="F155" s="70" t="s">
        <v>267</v>
      </c>
      <c r="G155" s="70" t="s">
        <v>223</v>
      </c>
      <c r="H155" s="70" t="s">
        <v>7</v>
      </c>
      <c r="I155" s="70" t="s">
        <v>208</v>
      </c>
      <c r="J155" s="69" t="s">
        <v>67</v>
      </c>
      <c r="K155" s="77">
        <v>10314321.199999999</v>
      </c>
      <c r="L155" s="78">
        <f t="shared" si="4"/>
        <v>5157160.5999999996</v>
      </c>
      <c r="M155" s="78">
        <f>ROUND((L155*(VLOOKUP(C155,'[1]January 2017 NBV'!$D$6:$I$22,6,0))),2)</f>
        <v>1497818.96</v>
      </c>
      <c r="N155" s="79">
        <f t="shared" si="5"/>
        <v>3659341.6399999997</v>
      </c>
      <c r="O155" s="21" t="str">
        <f>VLOOKUP(E155,'ML Look up'!$A$2:$B$1922,2,FALSE)</f>
        <v>FGD</v>
      </c>
    </row>
    <row r="156" spans="1:15" s="75" customFormat="1" x14ac:dyDescent="0.3">
      <c r="A156" s="69" t="s">
        <v>200</v>
      </c>
      <c r="B156" s="69" t="s">
        <v>201</v>
      </c>
      <c r="C156" s="69" t="s">
        <v>71</v>
      </c>
      <c r="D156" s="69" t="s">
        <v>66</v>
      </c>
      <c r="E156" s="69" t="s">
        <v>148</v>
      </c>
      <c r="F156" s="70" t="s">
        <v>267</v>
      </c>
      <c r="G156" s="70">
        <v>1</v>
      </c>
      <c r="H156" s="70" t="s">
        <v>14</v>
      </c>
      <c r="I156" s="70" t="s">
        <v>208</v>
      </c>
      <c r="J156" s="69" t="s">
        <v>67</v>
      </c>
      <c r="K156" s="77">
        <v>4958776.54</v>
      </c>
      <c r="L156" s="78">
        <f t="shared" si="4"/>
        <v>2479388.27</v>
      </c>
      <c r="M156" s="78">
        <f>ROUND((L156*(VLOOKUP(C156,'[1]January 2017 NBV'!$D$6:$I$22,6,0))),2)</f>
        <v>720100.66</v>
      </c>
      <c r="N156" s="79">
        <f t="shared" si="5"/>
        <v>1759287.6099999999</v>
      </c>
      <c r="O156" s="21" t="str">
        <f>VLOOKUP(E156,'ML Look up'!$A$2:$B$1922,2,FALSE)</f>
        <v>LNB MOD</v>
      </c>
    </row>
    <row r="157" spans="1:15" s="75" customFormat="1" x14ac:dyDescent="0.3">
      <c r="A157" s="69" t="s">
        <v>200</v>
      </c>
      <c r="B157" s="69" t="s">
        <v>201</v>
      </c>
      <c r="C157" s="69" t="s">
        <v>71</v>
      </c>
      <c r="D157" s="69" t="s">
        <v>66</v>
      </c>
      <c r="E157" s="69" t="s">
        <v>150</v>
      </c>
      <c r="F157" s="70" t="s">
        <v>232</v>
      </c>
      <c r="G157" s="70">
        <v>1</v>
      </c>
      <c r="H157" s="70" t="s">
        <v>14</v>
      </c>
      <c r="I157" s="70" t="s">
        <v>204</v>
      </c>
      <c r="J157" s="69" t="s">
        <v>67</v>
      </c>
      <c r="K157" s="77">
        <v>3784809.37</v>
      </c>
      <c r="L157" s="78">
        <f t="shared" si="4"/>
        <v>1892404.6850000001</v>
      </c>
      <c r="M157" s="78">
        <f>ROUND((L157*(VLOOKUP(C157,'[1]January 2017 NBV'!$D$6:$I$22,6,0))),2)</f>
        <v>549620.18999999994</v>
      </c>
      <c r="N157" s="79">
        <f t="shared" si="5"/>
        <v>1342784.4950000001</v>
      </c>
      <c r="O157" s="21" t="str">
        <f>VLOOKUP(E157,'ML Look up'!$A$2:$B$1922,2,FALSE)</f>
        <v>LNB MOD</v>
      </c>
    </row>
    <row r="158" spans="1:15" s="75" customFormat="1" x14ac:dyDescent="0.3">
      <c r="A158" s="69" t="s">
        <v>200</v>
      </c>
      <c r="B158" s="69" t="s">
        <v>201</v>
      </c>
      <c r="C158" s="69" t="s">
        <v>71</v>
      </c>
      <c r="D158" s="69" t="s">
        <v>66</v>
      </c>
      <c r="E158" s="69" t="s">
        <v>151</v>
      </c>
      <c r="F158" s="70" t="s">
        <v>268</v>
      </c>
      <c r="G158" s="70">
        <v>1</v>
      </c>
      <c r="H158" s="70" t="s">
        <v>25</v>
      </c>
      <c r="I158" s="70" t="s">
        <v>208</v>
      </c>
      <c r="J158" s="69" t="s">
        <v>67</v>
      </c>
      <c r="K158" s="77">
        <v>10993354.300000001</v>
      </c>
      <c r="L158" s="78">
        <f t="shared" si="4"/>
        <v>5496677.1500000004</v>
      </c>
      <c r="M158" s="78">
        <f>ROUND((L158*(VLOOKUP(C158,'[1]January 2017 NBV'!$D$6:$I$22,6,0))),2)</f>
        <v>1596426.38</v>
      </c>
      <c r="N158" s="79">
        <f t="shared" si="5"/>
        <v>3900250.7700000005</v>
      </c>
      <c r="O158" s="21" t="str">
        <f>VLOOKUP(E158,'ML Look up'!$A$2:$B$1922,2,FALSE)</f>
        <v>SO3</v>
      </c>
    </row>
    <row r="159" spans="1:15" s="75" customFormat="1" x14ac:dyDescent="0.3">
      <c r="A159" s="69" t="s">
        <v>200</v>
      </c>
      <c r="B159" s="69" t="s">
        <v>201</v>
      </c>
      <c r="C159" s="69" t="s">
        <v>71</v>
      </c>
      <c r="D159" s="69" t="s">
        <v>66</v>
      </c>
      <c r="E159" s="69" t="s">
        <v>152</v>
      </c>
      <c r="F159" s="70" t="s">
        <v>269</v>
      </c>
      <c r="G159" s="70">
        <v>1</v>
      </c>
      <c r="H159" s="70" t="s">
        <v>25</v>
      </c>
      <c r="I159" s="70" t="s">
        <v>204</v>
      </c>
      <c r="J159" s="69" t="s">
        <v>67</v>
      </c>
      <c r="K159" s="77">
        <v>10864065.189999999</v>
      </c>
      <c r="L159" s="78">
        <f t="shared" si="4"/>
        <v>5432032.5949999997</v>
      </c>
      <c r="M159" s="78">
        <f>ROUND((L159*(VLOOKUP(C159,'[1]January 2017 NBV'!$D$6:$I$22,6,0))),2)</f>
        <v>1577651.35</v>
      </c>
      <c r="N159" s="79">
        <f t="shared" si="5"/>
        <v>3854381.2449999996</v>
      </c>
      <c r="O159" s="21" t="str">
        <f>VLOOKUP(E159,'ML Look up'!$A$2:$B$1922,2,FALSE)</f>
        <v>SO3</v>
      </c>
    </row>
    <row r="160" spans="1:15" s="75" customFormat="1" x14ac:dyDescent="0.3">
      <c r="A160" s="69" t="s">
        <v>200</v>
      </c>
      <c r="B160" s="69" t="s">
        <v>201</v>
      </c>
      <c r="C160" s="69" t="s">
        <v>71</v>
      </c>
      <c r="D160" s="69" t="s">
        <v>66</v>
      </c>
      <c r="E160" s="69" t="s">
        <v>153</v>
      </c>
      <c r="F160" s="70" t="s">
        <v>244</v>
      </c>
      <c r="G160" s="70">
        <v>2</v>
      </c>
      <c r="H160" s="70" t="s">
        <v>33</v>
      </c>
      <c r="I160" s="70" t="s">
        <v>214</v>
      </c>
      <c r="J160" s="69" t="s">
        <v>67</v>
      </c>
      <c r="K160" s="77">
        <v>30502913.91</v>
      </c>
      <c r="L160" s="78">
        <f t="shared" si="4"/>
        <v>15251456.955</v>
      </c>
      <c r="M160" s="78">
        <f>ROUND((L160*(VLOOKUP(C160,'[1]January 2017 NBV'!$D$6:$I$22,6,0))),2)</f>
        <v>4429554</v>
      </c>
      <c r="N160" s="79">
        <f t="shared" si="5"/>
        <v>10821902.955</v>
      </c>
      <c r="O160" s="21" t="str">
        <f>VLOOKUP(E160,'ML Look up'!$A$2:$B$1922,2,FALSE)</f>
        <v>GYPSUM</v>
      </c>
    </row>
    <row r="161" spans="1:15" s="75" customFormat="1" x14ac:dyDescent="0.3">
      <c r="A161" s="69" t="s">
        <v>200</v>
      </c>
      <c r="B161" s="69" t="s">
        <v>201</v>
      </c>
      <c r="C161" s="69" t="s">
        <v>71</v>
      </c>
      <c r="D161" s="69" t="s">
        <v>66</v>
      </c>
      <c r="E161" s="69" t="s">
        <v>157</v>
      </c>
      <c r="F161" s="70" t="s">
        <v>270</v>
      </c>
      <c r="G161" s="70">
        <v>10</v>
      </c>
      <c r="H161" s="70" t="s">
        <v>39</v>
      </c>
      <c r="I161" s="70" t="s">
        <v>208</v>
      </c>
      <c r="J161" s="69" t="s">
        <v>67</v>
      </c>
      <c r="K161" s="77">
        <v>1698731.94</v>
      </c>
      <c r="L161" s="78">
        <f t="shared" si="4"/>
        <v>849365.97</v>
      </c>
      <c r="M161" s="78">
        <f>ROUND((L161*(VLOOKUP(C161,'[1]January 2017 NBV'!$D$6:$I$22,6,0))),2)</f>
        <v>246685.44</v>
      </c>
      <c r="N161" s="79">
        <f t="shared" si="5"/>
        <v>602680.53</v>
      </c>
      <c r="O161" s="21" t="str">
        <f>VLOOKUP(E161,'ML Look up'!$A$2:$B$1922,2,FALSE)</f>
        <v>ASH</v>
      </c>
    </row>
    <row r="162" spans="1:15" s="75" customFormat="1" x14ac:dyDescent="0.3">
      <c r="A162" s="69" t="s">
        <v>200</v>
      </c>
      <c r="B162" s="69" t="s">
        <v>201</v>
      </c>
      <c r="C162" s="69" t="s">
        <v>71</v>
      </c>
      <c r="D162" s="69" t="s">
        <v>66</v>
      </c>
      <c r="E162" s="69" t="s">
        <v>158</v>
      </c>
      <c r="F162" s="70" t="s">
        <v>271</v>
      </c>
      <c r="G162" s="70">
        <v>10</v>
      </c>
      <c r="H162" s="70" t="s">
        <v>39</v>
      </c>
      <c r="I162" s="70" t="s">
        <v>204</v>
      </c>
      <c r="J162" s="69" t="s">
        <v>67</v>
      </c>
      <c r="K162" s="77">
        <v>1709350.51</v>
      </c>
      <c r="L162" s="78">
        <f t="shared" si="4"/>
        <v>854675.255</v>
      </c>
      <c r="M162" s="78">
        <f>ROUND((L162*(VLOOKUP(C162,'[1]January 2017 NBV'!$D$6:$I$22,6,0))),2)</f>
        <v>248227.45</v>
      </c>
      <c r="N162" s="79">
        <f t="shared" si="5"/>
        <v>606447.80499999993</v>
      </c>
      <c r="O162" s="21" t="str">
        <f>VLOOKUP(E162,'ML Look up'!$A$2:$B$1922,2,FALSE)</f>
        <v>ASH</v>
      </c>
    </row>
    <row r="163" spans="1:15" s="75" customFormat="1" x14ac:dyDescent="0.3">
      <c r="A163" s="69" t="s">
        <v>200</v>
      </c>
      <c r="B163" s="69" t="s">
        <v>201</v>
      </c>
      <c r="C163" s="69" t="s">
        <v>71</v>
      </c>
      <c r="D163" s="69" t="s">
        <v>66</v>
      </c>
      <c r="E163" s="69" t="s">
        <v>159</v>
      </c>
      <c r="F163" s="70" t="s">
        <v>249</v>
      </c>
      <c r="G163" s="70">
        <v>9</v>
      </c>
      <c r="H163" s="70" t="s">
        <v>36</v>
      </c>
      <c r="I163" s="70" t="s">
        <v>204</v>
      </c>
      <c r="J163" s="69" t="s">
        <v>67</v>
      </c>
      <c r="K163" s="77">
        <v>3019833.45</v>
      </c>
      <c r="L163" s="78">
        <f t="shared" si="4"/>
        <v>1509916.7250000001</v>
      </c>
      <c r="M163" s="78">
        <f>ROUND((L163*(VLOOKUP(C163,'[1]January 2017 NBV'!$D$6:$I$22,6,0))),2)</f>
        <v>438532.38</v>
      </c>
      <c r="N163" s="79">
        <f t="shared" si="5"/>
        <v>1071384.3450000002</v>
      </c>
      <c r="O163" s="21" t="str">
        <f>VLOOKUP(E163,'ML Look up'!$A$2:$B$1922,2,FALSE)</f>
        <v>PRECIP</v>
      </c>
    </row>
    <row r="164" spans="1:15" s="75" customFormat="1" x14ac:dyDescent="0.3">
      <c r="A164" s="69" t="s">
        <v>200</v>
      </c>
      <c r="B164" s="69" t="s">
        <v>201</v>
      </c>
      <c r="C164" s="69" t="s">
        <v>71</v>
      </c>
      <c r="D164" s="69" t="s">
        <v>66</v>
      </c>
      <c r="E164" s="69" t="s">
        <v>162</v>
      </c>
      <c r="F164" s="70" t="s">
        <v>232</v>
      </c>
      <c r="G164" s="70" t="s">
        <v>223</v>
      </c>
      <c r="H164" s="70" t="s">
        <v>7</v>
      </c>
      <c r="I164" s="70" t="s">
        <v>204</v>
      </c>
      <c r="J164" s="69" t="s">
        <v>67</v>
      </c>
      <c r="K164" s="77">
        <v>4507731.47</v>
      </c>
      <c r="L164" s="78">
        <f t="shared" si="4"/>
        <v>2253865.7349999999</v>
      </c>
      <c r="M164" s="78">
        <f>ROUND((L164*(VLOOKUP(C164,'[1]January 2017 NBV'!$D$6:$I$22,6,0))),2)</f>
        <v>654601.06999999995</v>
      </c>
      <c r="N164" s="79">
        <f t="shared" si="5"/>
        <v>1599264.665</v>
      </c>
      <c r="O164" s="21" t="str">
        <f>VLOOKUP(E164,'ML Look up'!$A$2:$B$1922,2,FALSE)</f>
        <v>FGD</v>
      </c>
    </row>
    <row r="165" spans="1:15" s="75" customFormat="1" x14ac:dyDescent="0.3">
      <c r="A165" s="69" t="s">
        <v>200</v>
      </c>
      <c r="B165" s="69" t="s">
        <v>201</v>
      </c>
      <c r="C165" s="69" t="s">
        <v>72</v>
      </c>
      <c r="D165" s="69" t="s">
        <v>66</v>
      </c>
      <c r="E165" s="76">
        <v>40895748</v>
      </c>
      <c r="F165" s="70" t="s">
        <v>272</v>
      </c>
      <c r="G165" s="70">
        <v>1</v>
      </c>
      <c r="H165" s="70" t="s">
        <v>17</v>
      </c>
      <c r="I165" s="70" t="s">
        <v>208</v>
      </c>
      <c r="J165" s="69" t="s">
        <v>67</v>
      </c>
      <c r="K165" s="77">
        <v>551125.06999999995</v>
      </c>
      <c r="L165" s="78">
        <f t="shared" si="4"/>
        <v>275562.53499999997</v>
      </c>
      <c r="M165" s="78">
        <f>ROUND((L165*(VLOOKUP(C165,'[1]January 2017 NBV'!$D$6:$I$22,6,0))),2)</f>
        <v>172514.61</v>
      </c>
      <c r="N165" s="79">
        <f t="shared" si="5"/>
        <v>103047.92499999999</v>
      </c>
      <c r="O165" s="21" t="str">
        <f>VLOOKUP(E165,'ML Look up'!$A$2:$B$1922,2,FALSE)</f>
        <v>SCR</v>
      </c>
    </row>
    <row r="166" spans="1:15" s="75" customFormat="1" x14ac:dyDescent="0.3">
      <c r="A166" s="69" t="s">
        <v>200</v>
      </c>
      <c r="B166" s="69" t="s">
        <v>201</v>
      </c>
      <c r="C166" s="69" t="s">
        <v>72</v>
      </c>
      <c r="D166" s="69" t="s">
        <v>66</v>
      </c>
      <c r="E166" s="76">
        <v>40895753</v>
      </c>
      <c r="F166" s="70" t="s">
        <v>273</v>
      </c>
      <c r="G166" s="70">
        <v>1</v>
      </c>
      <c r="H166" s="70" t="s">
        <v>17</v>
      </c>
      <c r="I166" s="70" t="s">
        <v>208</v>
      </c>
      <c r="J166" s="69" t="s">
        <v>67</v>
      </c>
      <c r="K166" s="77">
        <v>551125.06999999995</v>
      </c>
      <c r="L166" s="78">
        <f t="shared" si="4"/>
        <v>275562.53499999997</v>
      </c>
      <c r="M166" s="78">
        <f>ROUND((L166*(VLOOKUP(C166,'[1]January 2017 NBV'!$D$6:$I$22,6,0))),2)</f>
        <v>172514.61</v>
      </c>
      <c r="N166" s="79">
        <f t="shared" si="5"/>
        <v>103047.92499999999</v>
      </c>
      <c r="O166" s="21" t="str">
        <f>VLOOKUP(E166,'ML Look up'!$A$2:$B$1922,2,FALSE)</f>
        <v>SCR</v>
      </c>
    </row>
    <row r="167" spans="1:15" s="75" customFormat="1" x14ac:dyDescent="0.3">
      <c r="A167" s="69" t="s">
        <v>200</v>
      </c>
      <c r="B167" s="69" t="s">
        <v>201</v>
      </c>
      <c r="C167" s="69" t="s">
        <v>72</v>
      </c>
      <c r="D167" s="69" t="s">
        <v>66</v>
      </c>
      <c r="E167" s="76">
        <v>40895757</v>
      </c>
      <c r="F167" s="70" t="s">
        <v>273</v>
      </c>
      <c r="G167" s="70" t="s">
        <v>223</v>
      </c>
      <c r="H167" s="70" t="s">
        <v>7</v>
      </c>
      <c r="I167" s="70" t="s">
        <v>208</v>
      </c>
      <c r="J167" s="69" t="s">
        <v>67</v>
      </c>
      <c r="K167" s="77">
        <v>552706.69999999995</v>
      </c>
      <c r="L167" s="78">
        <f t="shared" si="4"/>
        <v>276353.34999999998</v>
      </c>
      <c r="M167" s="78">
        <f>ROUND((L167*(VLOOKUP(C167,'[1]January 2017 NBV'!$D$6:$I$22,6,0))),2)</f>
        <v>173009.69</v>
      </c>
      <c r="N167" s="79">
        <f t="shared" si="5"/>
        <v>103343.65999999997</v>
      </c>
      <c r="O167" s="21" t="str">
        <f>VLOOKUP(E167,'ML Look up'!$A$2:$B$1922,2,FALSE)</f>
        <v>FGD</v>
      </c>
    </row>
    <row r="168" spans="1:15" s="75" customFormat="1" x14ac:dyDescent="0.3">
      <c r="A168" s="69" t="s">
        <v>200</v>
      </c>
      <c r="B168" s="69" t="s">
        <v>201</v>
      </c>
      <c r="C168" s="69" t="s">
        <v>72</v>
      </c>
      <c r="D168" s="69" t="s">
        <v>66</v>
      </c>
      <c r="E168" s="76">
        <v>40895761</v>
      </c>
      <c r="F168" s="70" t="s">
        <v>272</v>
      </c>
      <c r="G168" s="70" t="s">
        <v>223</v>
      </c>
      <c r="H168" s="70" t="s">
        <v>7</v>
      </c>
      <c r="I168" s="70" t="s">
        <v>208</v>
      </c>
      <c r="J168" s="69" t="s">
        <v>67</v>
      </c>
      <c r="K168" s="77">
        <v>558421.81999999995</v>
      </c>
      <c r="L168" s="78">
        <f t="shared" si="4"/>
        <v>279210.90999999997</v>
      </c>
      <c r="M168" s="78">
        <f>ROUND((L168*(VLOOKUP(C168,'[1]January 2017 NBV'!$D$6:$I$22,6,0))),2)</f>
        <v>174798.66</v>
      </c>
      <c r="N168" s="79">
        <f t="shared" si="5"/>
        <v>104412.24999999997</v>
      </c>
      <c r="O168" s="21" t="str">
        <f>VLOOKUP(E168,'ML Look up'!$A$2:$B$1922,2,FALSE)</f>
        <v>FGD</v>
      </c>
    </row>
    <row r="169" spans="1:15" s="75" customFormat="1" x14ac:dyDescent="0.3">
      <c r="A169" s="69" t="s">
        <v>200</v>
      </c>
      <c r="B169" s="69" t="s">
        <v>201</v>
      </c>
      <c r="C169" s="69" t="s">
        <v>72</v>
      </c>
      <c r="D169" s="69" t="s">
        <v>66</v>
      </c>
      <c r="E169" s="76">
        <v>40895763</v>
      </c>
      <c r="F169" s="70" t="s">
        <v>274</v>
      </c>
      <c r="G169" s="70">
        <v>1</v>
      </c>
      <c r="H169" s="70" t="s">
        <v>17</v>
      </c>
      <c r="I169" s="70" t="s">
        <v>214</v>
      </c>
      <c r="J169" s="69" t="s">
        <v>67</v>
      </c>
      <c r="K169" s="77">
        <v>4944935.3899999997</v>
      </c>
      <c r="L169" s="78">
        <f t="shared" si="4"/>
        <v>2472467.6949999998</v>
      </c>
      <c r="M169" s="78">
        <f>ROUND((L169*(VLOOKUP(C169,'[1]January 2017 NBV'!$D$6:$I$22,6,0))),2)</f>
        <v>1547876.59</v>
      </c>
      <c r="N169" s="79">
        <f t="shared" si="5"/>
        <v>924591.10499999975</v>
      </c>
      <c r="O169" s="21" t="str">
        <f>VLOOKUP(E169,'ML Look up'!$A$2:$B$1922,2,FALSE)</f>
        <v>SCR</v>
      </c>
    </row>
    <row r="170" spans="1:15" s="75" customFormat="1" x14ac:dyDescent="0.3">
      <c r="A170" s="69" t="s">
        <v>200</v>
      </c>
      <c r="B170" s="69" t="s">
        <v>201</v>
      </c>
      <c r="C170" s="69" t="s">
        <v>72</v>
      </c>
      <c r="D170" s="69" t="s">
        <v>66</v>
      </c>
      <c r="E170" s="76">
        <v>40947492</v>
      </c>
      <c r="F170" s="70" t="s">
        <v>261</v>
      </c>
      <c r="G170" s="70">
        <v>1</v>
      </c>
      <c r="H170" s="70" t="s">
        <v>19</v>
      </c>
      <c r="I170" s="70" t="s">
        <v>214</v>
      </c>
      <c r="J170" s="69" t="s">
        <v>67</v>
      </c>
      <c r="K170" s="77">
        <v>6924560.4500000002</v>
      </c>
      <c r="L170" s="78">
        <f t="shared" si="4"/>
        <v>3462280.2250000001</v>
      </c>
      <c r="M170" s="78">
        <f>ROUND((L170*(VLOOKUP(C170,'[1]January 2017 NBV'!$D$6:$I$22,6,0))),2)</f>
        <v>2167544</v>
      </c>
      <c r="N170" s="79">
        <f t="shared" si="5"/>
        <v>1294736.2250000001</v>
      </c>
      <c r="O170" s="21" t="str">
        <f>VLOOKUP(E170,'ML Look up'!$A$2:$B$1922,2,FALSE)</f>
        <v>LDFL</v>
      </c>
    </row>
    <row r="171" spans="1:15" s="75" customFormat="1" x14ac:dyDescent="0.3">
      <c r="A171" s="69" t="s">
        <v>200</v>
      </c>
      <c r="B171" s="69" t="s">
        <v>201</v>
      </c>
      <c r="C171" s="69" t="s">
        <v>72</v>
      </c>
      <c r="D171" s="69" t="s">
        <v>66</v>
      </c>
      <c r="E171" s="76">
        <v>41016189</v>
      </c>
      <c r="F171" s="70" t="s">
        <v>274</v>
      </c>
      <c r="G171" s="70">
        <v>1</v>
      </c>
      <c r="H171" s="70" t="s">
        <v>17</v>
      </c>
      <c r="I171" s="70" t="s">
        <v>214</v>
      </c>
      <c r="J171" s="69" t="s">
        <v>67</v>
      </c>
      <c r="K171" s="77">
        <v>61619.42</v>
      </c>
      <c r="L171" s="78">
        <f t="shared" si="4"/>
        <v>30809.71</v>
      </c>
      <c r="M171" s="78">
        <f>ROUND((L171*(VLOOKUP(C171,'[1]January 2017 NBV'!$D$6:$I$22,6,0))),2)</f>
        <v>19288.27</v>
      </c>
      <c r="N171" s="79">
        <f t="shared" si="5"/>
        <v>11521.439999999999</v>
      </c>
      <c r="O171" s="21" t="str">
        <f>VLOOKUP(E171,'ML Look up'!$A$2:$B$1922,2,FALSE)</f>
        <v>SCR</v>
      </c>
    </row>
    <row r="172" spans="1:15" s="75" customFormat="1" x14ac:dyDescent="0.3">
      <c r="A172" s="69" t="s">
        <v>200</v>
      </c>
      <c r="B172" s="69" t="s">
        <v>201</v>
      </c>
      <c r="C172" s="69" t="s">
        <v>72</v>
      </c>
      <c r="D172" s="69" t="s">
        <v>66</v>
      </c>
      <c r="E172" s="76">
        <v>41029786</v>
      </c>
      <c r="F172" s="70" t="s">
        <v>240</v>
      </c>
      <c r="G172" s="70">
        <v>9</v>
      </c>
      <c r="H172" s="70" t="s">
        <v>36</v>
      </c>
      <c r="I172" s="70" t="s">
        <v>204</v>
      </c>
      <c r="J172" s="69" t="s">
        <v>67</v>
      </c>
      <c r="K172" s="77">
        <v>2167.35</v>
      </c>
      <c r="L172" s="78">
        <f t="shared" si="4"/>
        <v>1083.675</v>
      </c>
      <c r="M172" s="78">
        <f>ROUND((L172*(VLOOKUP(C172,'[1]January 2017 NBV'!$D$6:$I$22,6,0))),2)</f>
        <v>678.43</v>
      </c>
      <c r="N172" s="79">
        <f t="shared" si="5"/>
        <v>405.245</v>
      </c>
      <c r="O172" s="21" t="str">
        <f>VLOOKUP(E172,'ML Look up'!$A$2:$B$1922,2,FALSE)</f>
        <v>PRECIP</v>
      </c>
    </row>
    <row r="173" spans="1:15" s="75" customFormat="1" x14ac:dyDescent="0.3">
      <c r="A173" s="69" t="s">
        <v>200</v>
      </c>
      <c r="B173" s="69" t="s">
        <v>201</v>
      </c>
      <c r="C173" s="69" t="s">
        <v>72</v>
      </c>
      <c r="D173" s="69" t="s">
        <v>66</v>
      </c>
      <c r="E173" s="76">
        <v>41060625</v>
      </c>
      <c r="F173" s="70" t="s">
        <v>275</v>
      </c>
      <c r="G173" s="70">
        <v>1</v>
      </c>
      <c r="H173" s="70" t="s">
        <v>17</v>
      </c>
      <c r="I173" s="70" t="s">
        <v>204</v>
      </c>
      <c r="J173" s="69" t="s">
        <v>67</v>
      </c>
      <c r="K173" s="77">
        <v>15629.16</v>
      </c>
      <c r="L173" s="78">
        <f t="shared" si="4"/>
        <v>7814.58</v>
      </c>
      <c r="M173" s="78">
        <f>ROUND((L173*(VLOOKUP(C173,'[1]January 2017 NBV'!$D$6:$I$22,6,0))),2)</f>
        <v>4892.28</v>
      </c>
      <c r="N173" s="79">
        <f t="shared" si="5"/>
        <v>2922.3</v>
      </c>
      <c r="O173" s="21" t="str">
        <f>VLOOKUP(E173,'ML Look up'!$A$2:$B$1922,2,FALSE)</f>
        <v>SCR</v>
      </c>
    </row>
    <row r="174" spans="1:15" s="75" customFormat="1" x14ac:dyDescent="0.3">
      <c r="A174" s="69" t="s">
        <v>200</v>
      </c>
      <c r="B174" s="69" t="s">
        <v>201</v>
      </c>
      <c r="C174" s="69" t="s">
        <v>72</v>
      </c>
      <c r="D174" s="69" t="s">
        <v>66</v>
      </c>
      <c r="E174" s="76">
        <v>41100208</v>
      </c>
      <c r="F174" s="70" t="s">
        <v>275</v>
      </c>
      <c r="G174" s="70" t="s">
        <v>223</v>
      </c>
      <c r="H174" s="70" t="s">
        <v>7</v>
      </c>
      <c r="I174" s="70" t="s">
        <v>204</v>
      </c>
      <c r="J174" s="69" t="s">
        <v>67</v>
      </c>
      <c r="K174" s="77">
        <v>2133.02</v>
      </c>
      <c r="L174" s="78">
        <f t="shared" si="4"/>
        <v>1066.51</v>
      </c>
      <c r="M174" s="78">
        <f>ROUND((L174*(VLOOKUP(C174,'[1]January 2017 NBV'!$D$6:$I$22,6,0))),2)</f>
        <v>667.68</v>
      </c>
      <c r="N174" s="79">
        <f t="shared" si="5"/>
        <v>398.83000000000004</v>
      </c>
      <c r="O174" s="21" t="str">
        <f>VLOOKUP(E174,'ML Look up'!$A$2:$B$1922,2,FALSE)</f>
        <v>FGD</v>
      </c>
    </row>
    <row r="175" spans="1:15" s="75" customFormat="1" x14ac:dyDescent="0.3">
      <c r="A175" s="69" t="s">
        <v>200</v>
      </c>
      <c r="B175" s="69" t="s">
        <v>201</v>
      </c>
      <c r="C175" s="69" t="s">
        <v>72</v>
      </c>
      <c r="D175" s="69" t="s">
        <v>66</v>
      </c>
      <c r="E175" s="76">
        <v>41102296</v>
      </c>
      <c r="F175" s="70" t="s">
        <v>276</v>
      </c>
      <c r="G175" s="70">
        <v>9</v>
      </c>
      <c r="H175" s="70" t="s">
        <v>36</v>
      </c>
      <c r="I175" s="70" t="s">
        <v>208</v>
      </c>
      <c r="J175" s="69" t="s">
        <v>67</v>
      </c>
      <c r="K175" s="77">
        <v>5004.4799999999996</v>
      </c>
      <c r="L175" s="78">
        <f t="shared" si="4"/>
        <v>2502.2399999999998</v>
      </c>
      <c r="M175" s="78">
        <f>ROUND((L175*(VLOOKUP(C175,'[1]January 2017 NBV'!$D$6:$I$22,6,0))),2)</f>
        <v>1566.52</v>
      </c>
      <c r="N175" s="79">
        <f t="shared" si="5"/>
        <v>935.7199999999998</v>
      </c>
      <c r="O175" s="21" t="str">
        <f>VLOOKUP(E175,'ML Look up'!$A$2:$B$1922,2,FALSE)</f>
        <v>PRECIP</v>
      </c>
    </row>
    <row r="176" spans="1:15" s="75" customFormat="1" x14ac:dyDescent="0.3">
      <c r="A176" s="69" t="s">
        <v>200</v>
      </c>
      <c r="B176" s="69" t="s">
        <v>201</v>
      </c>
      <c r="C176" s="69" t="s">
        <v>72</v>
      </c>
      <c r="D176" s="69" t="s">
        <v>66</v>
      </c>
      <c r="E176" s="76">
        <v>41113379</v>
      </c>
      <c r="F176" s="70" t="s">
        <v>277</v>
      </c>
      <c r="G176" s="70">
        <v>10</v>
      </c>
      <c r="H176" s="70" t="s">
        <v>39</v>
      </c>
      <c r="I176" s="70" t="s">
        <v>214</v>
      </c>
      <c r="J176" s="69" t="s">
        <v>67</v>
      </c>
      <c r="K176" s="77">
        <v>45381.09</v>
      </c>
      <c r="L176" s="78">
        <f t="shared" si="4"/>
        <v>22690.544999999998</v>
      </c>
      <c r="M176" s="78">
        <f>ROUND((L176*(VLOOKUP(C176,'[1]January 2017 NBV'!$D$6:$I$22,6,0))),2)</f>
        <v>14205.31</v>
      </c>
      <c r="N176" s="79">
        <f t="shared" si="5"/>
        <v>8485.2349999999988</v>
      </c>
      <c r="O176" s="21" t="str">
        <f>VLOOKUP(E176,'ML Look up'!$A$2:$B$1922,2,FALSE)</f>
        <v>ASH</v>
      </c>
    </row>
    <row r="177" spans="1:15" s="75" customFormat="1" x14ac:dyDescent="0.3">
      <c r="A177" s="69" t="s">
        <v>200</v>
      </c>
      <c r="B177" s="69" t="s">
        <v>201</v>
      </c>
      <c r="C177" s="69" t="s">
        <v>72</v>
      </c>
      <c r="D177" s="69" t="s">
        <v>66</v>
      </c>
      <c r="E177" s="76">
        <v>41120941</v>
      </c>
      <c r="F177" s="70" t="s">
        <v>275</v>
      </c>
      <c r="G177" s="70">
        <v>1</v>
      </c>
      <c r="H177" s="70" t="s">
        <v>17</v>
      </c>
      <c r="I177" s="70" t="s">
        <v>214</v>
      </c>
      <c r="J177" s="69" t="s">
        <v>67</v>
      </c>
      <c r="K177" s="77">
        <v>43056.39</v>
      </c>
      <c r="L177" s="78">
        <f t="shared" si="4"/>
        <v>21528.195</v>
      </c>
      <c r="M177" s="78">
        <f>ROUND((L177*(VLOOKUP(C177,'[1]January 2017 NBV'!$D$6:$I$22,6,0))),2)</f>
        <v>13477.62</v>
      </c>
      <c r="N177" s="79">
        <f t="shared" si="5"/>
        <v>8050.5749999999989</v>
      </c>
      <c r="O177" s="21" t="str">
        <f>VLOOKUP(E177,'ML Look up'!$A$2:$B$1922,2,FALSE)</f>
        <v>SCR</v>
      </c>
    </row>
    <row r="178" spans="1:15" s="75" customFormat="1" x14ac:dyDescent="0.3">
      <c r="A178" s="69" t="s">
        <v>200</v>
      </c>
      <c r="B178" s="69" t="s">
        <v>201</v>
      </c>
      <c r="C178" s="69" t="s">
        <v>72</v>
      </c>
      <c r="D178" s="69" t="s">
        <v>66</v>
      </c>
      <c r="E178" s="76">
        <v>41123989</v>
      </c>
      <c r="F178" s="70" t="s">
        <v>278</v>
      </c>
      <c r="G178" s="70">
        <v>10</v>
      </c>
      <c r="H178" s="70" t="s">
        <v>39</v>
      </c>
      <c r="I178" s="70" t="s">
        <v>214</v>
      </c>
      <c r="J178" s="69" t="s">
        <v>67</v>
      </c>
      <c r="K178" s="77">
        <v>4167.12</v>
      </c>
      <c r="L178" s="78">
        <f t="shared" si="4"/>
        <v>2083.56</v>
      </c>
      <c r="M178" s="78">
        <f>ROUND((L178*(VLOOKUP(C178,'[1]January 2017 NBV'!$D$6:$I$22,6,0))),2)</f>
        <v>1304.4000000000001</v>
      </c>
      <c r="N178" s="79">
        <f t="shared" si="5"/>
        <v>779.15999999999985</v>
      </c>
      <c r="O178" s="21" t="str">
        <f>VLOOKUP(E178,'ML Look up'!$A$2:$B$1922,2,FALSE)</f>
        <v>ASH</v>
      </c>
    </row>
    <row r="179" spans="1:15" s="75" customFormat="1" x14ac:dyDescent="0.3">
      <c r="A179" s="69" t="s">
        <v>200</v>
      </c>
      <c r="B179" s="69" t="s">
        <v>201</v>
      </c>
      <c r="C179" s="69" t="s">
        <v>72</v>
      </c>
      <c r="D179" s="69" t="s">
        <v>66</v>
      </c>
      <c r="E179" s="76">
        <v>41124597</v>
      </c>
      <c r="F179" s="70" t="s">
        <v>279</v>
      </c>
      <c r="G179" s="70">
        <v>10</v>
      </c>
      <c r="H179" s="70" t="s">
        <v>39</v>
      </c>
      <c r="I179" s="70" t="s">
        <v>214</v>
      </c>
      <c r="J179" s="69" t="s">
        <v>67</v>
      </c>
      <c r="K179" s="77">
        <v>26617.3</v>
      </c>
      <c r="L179" s="78">
        <f t="shared" si="4"/>
        <v>13308.65</v>
      </c>
      <c r="M179" s="78">
        <f>ROUND((L179*(VLOOKUP(C179,'[1]January 2017 NBV'!$D$6:$I$22,6,0))),2)</f>
        <v>8331.82</v>
      </c>
      <c r="N179" s="79">
        <f t="shared" si="5"/>
        <v>4976.83</v>
      </c>
      <c r="O179" s="21" t="str">
        <f>VLOOKUP(E179,'ML Look up'!$A$2:$B$1922,2,FALSE)</f>
        <v>ASH</v>
      </c>
    </row>
    <row r="180" spans="1:15" s="75" customFormat="1" x14ac:dyDescent="0.3">
      <c r="A180" s="69" t="s">
        <v>200</v>
      </c>
      <c r="B180" s="69" t="s">
        <v>201</v>
      </c>
      <c r="C180" s="69" t="s">
        <v>72</v>
      </c>
      <c r="D180" s="69" t="s">
        <v>66</v>
      </c>
      <c r="E180" s="76">
        <v>41124600</v>
      </c>
      <c r="F180" s="70" t="s">
        <v>276</v>
      </c>
      <c r="G180" s="70">
        <v>9</v>
      </c>
      <c r="H180" s="70" t="s">
        <v>36</v>
      </c>
      <c r="I180" s="70" t="s">
        <v>208</v>
      </c>
      <c r="J180" s="69" t="s">
        <v>67</v>
      </c>
      <c r="K180" s="77">
        <v>7901.47</v>
      </c>
      <c r="L180" s="78">
        <f t="shared" si="4"/>
        <v>3950.7350000000001</v>
      </c>
      <c r="M180" s="78">
        <f>ROUND((L180*(VLOOKUP(C180,'[1]January 2017 NBV'!$D$6:$I$22,6,0))),2)</f>
        <v>2473.34</v>
      </c>
      <c r="N180" s="79">
        <f t="shared" si="5"/>
        <v>1477.395</v>
      </c>
      <c r="O180" s="21" t="str">
        <f>VLOOKUP(E180,'ML Look up'!$A$2:$B$1922,2,FALSE)</f>
        <v>PRECIP</v>
      </c>
    </row>
    <row r="181" spans="1:15" s="75" customFormat="1" x14ac:dyDescent="0.3">
      <c r="A181" s="69" t="s">
        <v>200</v>
      </c>
      <c r="B181" s="69" t="s">
        <v>201</v>
      </c>
      <c r="C181" s="69" t="s">
        <v>72</v>
      </c>
      <c r="D181" s="69" t="s">
        <v>66</v>
      </c>
      <c r="E181" s="76">
        <v>41127207</v>
      </c>
      <c r="F181" s="70" t="s">
        <v>275</v>
      </c>
      <c r="G181" s="70" t="s">
        <v>223</v>
      </c>
      <c r="H181" s="70" t="s">
        <v>7</v>
      </c>
      <c r="I181" s="70" t="s">
        <v>204</v>
      </c>
      <c r="J181" s="69" t="s">
        <v>67</v>
      </c>
      <c r="K181" s="77">
        <v>16297.13</v>
      </c>
      <c r="L181" s="78">
        <f t="shared" si="4"/>
        <v>8148.5649999999996</v>
      </c>
      <c r="M181" s="78">
        <f>ROUND((L181*(VLOOKUP(C181,'[1]January 2017 NBV'!$D$6:$I$22,6,0))),2)</f>
        <v>5101.37</v>
      </c>
      <c r="N181" s="79">
        <f t="shared" si="5"/>
        <v>3047.1949999999997</v>
      </c>
      <c r="O181" s="21" t="str">
        <f>VLOOKUP(E181,'ML Look up'!$A$2:$B$1922,2,FALSE)</f>
        <v>FGD</v>
      </c>
    </row>
    <row r="182" spans="1:15" s="75" customFormat="1" x14ac:dyDescent="0.3">
      <c r="A182" s="69" t="s">
        <v>200</v>
      </c>
      <c r="B182" s="69" t="s">
        <v>201</v>
      </c>
      <c r="C182" s="69" t="s">
        <v>72</v>
      </c>
      <c r="D182" s="69" t="s">
        <v>66</v>
      </c>
      <c r="E182" s="76">
        <v>41128354</v>
      </c>
      <c r="F182" s="70" t="s">
        <v>276</v>
      </c>
      <c r="G182" s="70">
        <v>9</v>
      </c>
      <c r="H182" s="70" t="s">
        <v>36</v>
      </c>
      <c r="I182" s="70" t="s">
        <v>208</v>
      </c>
      <c r="J182" s="69" t="s">
        <v>67</v>
      </c>
      <c r="K182" s="77">
        <v>4895.62</v>
      </c>
      <c r="L182" s="78">
        <f t="shared" si="4"/>
        <v>2447.81</v>
      </c>
      <c r="M182" s="78">
        <f>ROUND((L182*(VLOOKUP(C182,'[1]January 2017 NBV'!$D$6:$I$22,6,0))),2)</f>
        <v>1532.44</v>
      </c>
      <c r="N182" s="79">
        <f t="shared" si="5"/>
        <v>915.36999999999989</v>
      </c>
      <c r="O182" s="21" t="str">
        <f>VLOOKUP(E182,'ML Look up'!$A$2:$B$1922,2,FALSE)</f>
        <v>PRECIP</v>
      </c>
    </row>
    <row r="183" spans="1:15" s="75" customFormat="1" x14ac:dyDescent="0.3">
      <c r="A183" s="69" t="s">
        <v>200</v>
      </c>
      <c r="B183" s="69" t="s">
        <v>201</v>
      </c>
      <c r="C183" s="69" t="s">
        <v>72</v>
      </c>
      <c r="D183" s="69" t="s">
        <v>66</v>
      </c>
      <c r="E183" s="76">
        <v>41143441</v>
      </c>
      <c r="F183" s="70" t="s">
        <v>275</v>
      </c>
      <c r="G183" s="70" t="s">
        <v>223</v>
      </c>
      <c r="H183" s="70" t="s">
        <v>7</v>
      </c>
      <c r="I183" s="70" t="s">
        <v>208</v>
      </c>
      <c r="J183" s="69" t="s">
        <v>67</v>
      </c>
      <c r="K183" s="77">
        <v>10750.22</v>
      </c>
      <c r="L183" s="78">
        <f t="shared" si="4"/>
        <v>5375.11</v>
      </c>
      <c r="M183" s="78">
        <f>ROUND((L183*(VLOOKUP(C183,'[1]January 2017 NBV'!$D$6:$I$22,6,0))),2)</f>
        <v>3365.06</v>
      </c>
      <c r="N183" s="79">
        <f t="shared" si="5"/>
        <v>2010.0499999999997</v>
      </c>
      <c r="O183" s="21" t="str">
        <f>VLOOKUP(E183,'ML Look up'!$A$2:$B$1922,2,FALSE)</f>
        <v>FGD</v>
      </c>
    </row>
    <row r="184" spans="1:15" s="75" customFormat="1" x14ac:dyDescent="0.3">
      <c r="A184" s="69" t="s">
        <v>200</v>
      </c>
      <c r="B184" s="69" t="s">
        <v>201</v>
      </c>
      <c r="C184" s="69" t="s">
        <v>72</v>
      </c>
      <c r="D184" s="69" t="s">
        <v>66</v>
      </c>
      <c r="E184" s="76">
        <v>41148440</v>
      </c>
      <c r="F184" s="70" t="s">
        <v>275</v>
      </c>
      <c r="G184" s="70">
        <v>1</v>
      </c>
      <c r="H184" s="70" t="s">
        <v>17</v>
      </c>
      <c r="I184" s="70" t="s">
        <v>214</v>
      </c>
      <c r="J184" s="69" t="s">
        <v>67</v>
      </c>
      <c r="K184" s="77">
        <v>1436.26</v>
      </c>
      <c r="L184" s="78">
        <f t="shared" si="4"/>
        <v>718.13</v>
      </c>
      <c r="M184" s="78">
        <f>ROUND((L184*(VLOOKUP(C184,'[1]January 2017 NBV'!$D$6:$I$22,6,0))),2)</f>
        <v>449.58</v>
      </c>
      <c r="N184" s="79">
        <f t="shared" si="5"/>
        <v>268.55</v>
      </c>
      <c r="O184" s="21" t="str">
        <f>VLOOKUP(E184,'ML Look up'!$A$2:$B$1922,2,FALSE)</f>
        <v>SCR</v>
      </c>
    </row>
    <row r="185" spans="1:15" s="75" customFormat="1" x14ac:dyDescent="0.3">
      <c r="A185" s="69" t="s">
        <v>200</v>
      </c>
      <c r="B185" s="69" t="s">
        <v>201</v>
      </c>
      <c r="C185" s="69" t="s">
        <v>72</v>
      </c>
      <c r="D185" s="69" t="s">
        <v>66</v>
      </c>
      <c r="E185" s="76">
        <v>41149901</v>
      </c>
      <c r="F185" s="70" t="s">
        <v>274</v>
      </c>
      <c r="G185" s="70" t="s">
        <v>223</v>
      </c>
      <c r="H185" s="70" t="s">
        <v>7</v>
      </c>
      <c r="I185" s="70" t="s">
        <v>208</v>
      </c>
      <c r="J185" s="69" t="s">
        <v>67</v>
      </c>
      <c r="K185" s="77">
        <v>22396.62</v>
      </c>
      <c r="L185" s="78">
        <f t="shared" si="4"/>
        <v>11198.31</v>
      </c>
      <c r="M185" s="78">
        <f>ROUND((L185*(VLOOKUP(C185,'[1]January 2017 NBV'!$D$6:$I$22,6,0))),2)</f>
        <v>7010.65</v>
      </c>
      <c r="N185" s="79">
        <f t="shared" si="5"/>
        <v>4187.66</v>
      </c>
      <c r="O185" s="21" t="str">
        <f>VLOOKUP(E185,'ML Look up'!$A$2:$B$1922,2,FALSE)</f>
        <v>FGD</v>
      </c>
    </row>
    <row r="186" spans="1:15" s="75" customFormat="1" x14ac:dyDescent="0.3">
      <c r="A186" s="69" t="s">
        <v>200</v>
      </c>
      <c r="B186" s="69" t="s">
        <v>201</v>
      </c>
      <c r="C186" s="69" t="s">
        <v>72</v>
      </c>
      <c r="D186" s="69" t="s">
        <v>66</v>
      </c>
      <c r="E186" s="76">
        <v>41153294</v>
      </c>
      <c r="F186" s="70" t="s">
        <v>277</v>
      </c>
      <c r="G186" s="70">
        <v>10</v>
      </c>
      <c r="H186" s="70" t="s">
        <v>39</v>
      </c>
      <c r="I186" s="70" t="s">
        <v>214</v>
      </c>
      <c r="J186" s="69" t="s">
        <v>67</v>
      </c>
      <c r="K186" s="77">
        <v>3232.46</v>
      </c>
      <c r="L186" s="78">
        <f t="shared" si="4"/>
        <v>1616.23</v>
      </c>
      <c r="M186" s="78">
        <f>ROUND((L186*(VLOOKUP(C186,'[1]January 2017 NBV'!$D$6:$I$22,6,0))),2)</f>
        <v>1011.83</v>
      </c>
      <c r="N186" s="79">
        <f t="shared" si="5"/>
        <v>604.4</v>
      </c>
      <c r="O186" s="21" t="str">
        <f>VLOOKUP(E186,'ML Look up'!$A$2:$B$1922,2,FALSE)</f>
        <v>ASH</v>
      </c>
    </row>
    <row r="187" spans="1:15" s="75" customFormat="1" x14ac:dyDescent="0.3">
      <c r="A187" s="69" t="s">
        <v>200</v>
      </c>
      <c r="B187" s="69" t="s">
        <v>201</v>
      </c>
      <c r="C187" s="69" t="s">
        <v>72</v>
      </c>
      <c r="D187" s="69" t="s">
        <v>66</v>
      </c>
      <c r="E187" s="76">
        <v>41161665</v>
      </c>
      <c r="F187" s="70" t="s">
        <v>279</v>
      </c>
      <c r="G187" s="70">
        <v>10</v>
      </c>
      <c r="H187" s="70" t="s">
        <v>39</v>
      </c>
      <c r="I187" s="70" t="s">
        <v>214</v>
      </c>
      <c r="J187" s="69" t="s">
        <v>67</v>
      </c>
      <c r="K187" s="77">
        <v>10083.33</v>
      </c>
      <c r="L187" s="78">
        <f t="shared" si="4"/>
        <v>5041.665</v>
      </c>
      <c r="M187" s="78">
        <f>ROUND((L187*(VLOOKUP(C187,'[1]January 2017 NBV'!$D$6:$I$22,6,0))),2)</f>
        <v>3156.31</v>
      </c>
      <c r="N187" s="79">
        <f t="shared" si="5"/>
        <v>1885.355</v>
      </c>
      <c r="O187" s="21" t="str">
        <f>VLOOKUP(E187,'ML Look up'!$A$2:$B$1922,2,FALSE)</f>
        <v>ASH</v>
      </c>
    </row>
    <row r="188" spans="1:15" s="75" customFormat="1" x14ac:dyDescent="0.3">
      <c r="A188" s="69" t="s">
        <v>200</v>
      </c>
      <c r="B188" s="69" t="s">
        <v>201</v>
      </c>
      <c r="C188" s="69" t="s">
        <v>72</v>
      </c>
      <c r="D188" s="69" t="s">
        <v>66</v>
      </c>
      <c r="E188" s="76">
        <v>41182954</v>
      </c>
      <c r="F188" s="70" t="s">
        <v>279</v>
      </c>
      <c r="G188" s="70">
        <v>10</v>
      </c>
      <c r="H188" s="70" t="s">
        <v>39</v>
      </c>
      <c r="I188" s="70" t="s">
        <v>214</v>
      </c>
      <c r="J188" s="69" t="s">
        <v>67</v>
      </c>
      <c r="K188" s="77">
        <v>27924.880000000001</v>
      </c>
      <c r="L188" s="78">
        <f t="shared" si="4"/>
        <v>13962.44</v>
      </c>
      <c r="M188" s="78">
        <f>ROUND((L188*(VLOOKUP(C188,'[1]January 2017 NBV'!$D$6:$I$22,6,0))),2)</f>
        <v>8741.1200000000008</v>
      </c>
      <c r="N188" s="79">
        <f t="shared" si="5"/>
        <v>5221.32</v>
      </c>
      <c r="O188" s="21" t="str">
        <f>VLOOKUP(E188,'ML Look up'!$A$2:$B$1922,2,FALSE)</f>
        <v>ASH</v>
      </c>
    </row>
    <row r="189" spans="1:15" s="75" customFormat="1" x14ac:dyDescent="0.3">
      <c r="A189" s="69" t="s">
        <v>200</v>
      </c>
      <c r="B189" s="69" t="s">
        <v>201</v>
      </c>
      <c r="C189" s="69" t="s">
        <v>72</v>
      </c>
      <c r="D189" s="69" t="s">
        <v>66</v>
      </c>
      <c r="E189" s="76">
        <v>41183564</v>
      </c>
      <c r="F189" s="70" t="s">
        <v>280</v>
      </c>
      <c r="G189" s="70">
        <v>10</v>
      </c>
      <c r="H189" s="70" t="s">
        <v>39</v>
      </c>
      <c r="I189" s="70" t="s">
        <v>214</v>
      </c>
      <c r="J189" s="69" t="s">
        <v>67</v>
      </c>
      <c r="K189" s="77">
        <v>18514.23</v>
      </c>
      <c r="L189" s="78">
        <f t="shared" si="4"/>
        <v>9257.1149999999998</v>
      </c>
      <c r="M189" s="78">
        <f>ROUND((L189*(VLOOKUP(C189,'[1]January 2017 NBV'!$D$6:$I$22,6,0))),2)</f>
        <v>5795.37</v>
      </c>
      <c r="N189" s="79">
        <f t="shared" si="5"/>
        <v>3461.7449999999999</v>
      </c>
      <c r="O189" s="21" t="str">
        <f>VLOOKUP(E189,'ML Look up'!$A$2:$B$1922,2,FALSE)</f>
        <v>ASH</v>
      </c>
    </row>
    <row r="190" spans="1:15" s="75" customFormat="1" x14ac:dyDescent="0.3">
      <c r="A190" s="69" t="s">
        <v>200</v>
      </c>
      <c r="B190" s="69" t="s">
        <v>201</v>
      </c>
      <c r="C190" s="69" t="s">
        <v>72</v>
      </c>
      <c r="D190" s="69" t="s">
        <v>66</v>
      </c>
      <c r="E190" s="76">
        <v>41203173</v>
      </c>
      <c r="F190" s="70" t="s">
        <v>275</v>
      </c>
      <c r="G190" s="70">
        <v>2</v>
      </c>
      <c r="H190" s="70" t="s">
        <v>33</v>
      </c>
      <c r="I190" s="70" t="s">
        <v>214</v>
      </c>
      <c r="J190" s="69" t="s">
        <v>67</v>
      </c>
      <c r="K190" s="77">
        <v>32905.949999999997</v>
      </c>
      <c r="L190" s="78">
        <f t="shared" si="4"/>
        <v>16452.974999999999</v>
      </c>
      <c r="M190" s="78">
        <f>ROUND((L190*(VLOOKUP(C190,'[1]January 2017 NBV'!$D$6:$I$22,6,0))),2)</f>
        <v>10300.31</v>
      </c>
      <c r="N190" s="79">
        <f t="shared" si="5"/>
        <v>6152.6649999999991</v>
      </c>
      <c r="O190" s="21" t="str">
        <f>VLOOKUP(E190,'ML Look up'!$A$2:$B$1922,2,FALSE)</f>
        <v>GYPSUM</v>
      </c>
    </row>
    <row r="191" spans="1:15" s="75" customFormat="1" x14ac:dyDescent="0.3">
      <c r="A191" s="69" t="s">
        <v>200</v>
      </c>
      <c r="B191" s="69" t="s">
        <v>201</v>
      </c>
      <c r="C191" s="69" t="s">
        <v>72</v>
      </c>
      <c r="D191" s="69" t="s">
        <v>66</v>
      </c>
      <c r="E191" s="76">
        <v>41218333</v>
      </c>
      <c r="F191" s="70" t="s">
        <v>281</v>
      </c>
      <c r="G191" s="70">
        <v>2</v>
      </c>
      <c r="H191" s="70" t="s">
        <v>33</v>
      </c>
      <c r="I191" s="70" t="s">
        <v>214</v>
      </c>
      <c r="J191" s="69" t="s">
        <v>67</v>
      </c>
      <c r="K191" s="77">
        <v>7446.07</v>
      </c>
      <c r="L191" s="78">
        <f t="shared" si="4"/>
        <v>3723.0349999999999</v>
      </c>
      <c r="M191" s="78">
        <f>ROUND((L191*(VLOOKUP(C191,'[1]January 2017 NBV'!$D$6:$I$22,6,0))),2)</f>
        <v>2330.79</v>
      </c>
      <c r="N191" s="79">
        <f t="shared" si="5"/>
        <v>1392.2449999999999</v>
      </c>
      <c r="O191" s="21" t="str">
        <f>VLOOKUP(E191,'ML Look up'!$A$2:$B$1922,2,FALSE)</f>
        <v>GYPSUM</v>
      </c>
    </row>
    <row r="192" spans="1:15" s="75" customFormat="1" x14ac:dyDescent="0.3">
      <c r="A192" s="69" t="s">
        <v>200</v>
      </c>
      <c r="B192" s="69" t="s">
        <v>201</v>
      </c>
      <c r="C192" s="69" t="s">
        <v>72</v>
      </c>
      <c r="D192" s="69" t="s">
        <v>66</v>
      </c>
      <c r="E192" s="76">
        <v>41220654</v>
      </c>
      <c r="F192" s="70" t="s">
        <v>282</v>
      </c>
      <c r="G192" s="70">
        <v>10</v>
      </c>
      <c r="H192" s="70" t="s">
        <v>39</v>
      </c>
      <c r="I192" s="70" t="s">
        <v>214</v>
      </c>
      <c r="J192" s="69" t="s">
        <v>67</v>
      </c>
      <c r="K192" s="77">
        <v>15977.29</v>
      </c>
      <c r="L192" s="78">
        <f t="shared" si="4"/>
        <v>7988.6450000000004</v>
      </c>
      <c r="M192" s="78">
        <f>ROUND((L192*(VLOOKUP(C192,'[1]January 2017 NBV'!$D$6:$I$22,6,0))),2)</f>
        <v>5001.25</v>
      </c>
      <c r="N192" s="79">
        <f t="shared" si="5"/>
        <v>2987.3950000000004</v>
      </c>
      <c r="O192" s="21" t="str">
        <f>VLOOKUP(E192,'ML Look up'!$A$2:$B$1922,2,FALSE)</f>
        <v>ASH</v>
      </c>
    </row>
    <row r="193" spans="1:15" s="75" customFormat="1" x14ac:dyDescent="0.3">
      <c r="A193" s="69" t="s">
        <v>200</v>
      </c>
      <c r="B193" s="69" t="s">
        <v>201</v>
      </c>
      <c r="C193" s="69" t="s">
        <v>72</v>
      </c>
      <c r="D193" s="69" t="s">
        <v>66</v>
      </c>
      <c r="E193" s="76">
        <v>41221090</v>
      </c>
      <c r="F193" s="70" t="s">
        <v>279</v>
      </c>
      <c r="G193" s="70">
        <v>10</v>
      </c>
      <c r="H193" s="70" t="s">
        <v>39</v>
      </c>
      <c r="I193" s="70" t="s">
        <v>214</v>
      </c>
      <c r="J193" s="69" t="s">
        <v>67</v>
      </c>
      <c r="K193" s="77">
        <v>27881.03</v>
      </c>
      <c r="L193" s="78">
        <f t="shared" si="4"/>
        <v>13940.514999999999</v>
      </c>
      <c r="M193" s="78">
        <f>ROUND((L193*(VLOOKUP(C193,'[1]January 2017 NBV'!$D$6:$I$22,6,0))),2)</f>
        <v>8727.39</v>
      </c>
      <c r="N193" s="79">
        <f t="shared" si="5"/>
        <v>5213.125</v>
      </c>
      <c r="O193" s="21" t="str">
        <f>VLOOKUP(E193,'ML Look up'!$A$2:$B$1922,2,FALSE)</f>
        <v>ASH</v>
      </c>
    </row>
    <row r="194" spans="1:15" s="75" customFormat="1" x14ac:dyDescent="0.3">
      <c r="A194" s="69" t="s">
        <v>200</v>
      </c>
      <c r="B194" s="69" t="s">
        <v>201</v>
      </c>
      <c r="C194" s="69" t="s">
        <v>72</v>
      </c>
      <c r="D194" s="69" t="s">
        <v>66</v>
      </c>
      <c r="E194" s="76">
        <v>41231810</v>
      </c>
      <c r="F194" s="70" t="s">
        <v>282</v>
      </c>
      <c r="G194" s="70">
        <v>10</v>
      </c>
      <c r="H194" s="70" t="s">
        <v>39</v>
      </c>
      <c r="I194" s="70" t="s">
        <v>214</v>
      </c>
      <c r="J194" s="69" t="s">
        <v>67</v>
      </c>
      <c r="K194" s="77">
        <v>2592.64</v>
      </c>
      <c r="L194" s="78">
        <f t="shared" si="4"/>
        <v>1296.32</v>
      </c>
      <c r="M194" s="78">
        <f>ROUND((L194*(VLOOKUP(C194,'[1]January 2017 NBV'!$D$6:$I$22,6,0))),2)</f>
        <v>811.55</v>
      </c>
      <c r="N194" s="79">
        <f t="shared" si="5"/>
        <v>484.77</v>
      </c>
      <c r="O194" s="21" t="str">
        <f>VLOOKUP(E194,'ML Look up'!$A$2:$B$1922,2,FALSE)</f>
        <v>ASH</v>
      </c>
    </row>
    <row r="195" spans="1:15" s="75" customFormat="1" x14ac:dyDescent="0.3">
      <c r="A195" s="69" t="s">
        <v>200</v>
      </c>
      <c r="B195" s="69" t="s">
        <v>201</v>
      </c>
      <c r="C195" s="69" t="s">
        <v>72</v>
      </c>
      <c r="D195" s="69" t="s">
        <v>66</v>
      </c>
      <c r="E195" s="69" t="s">
        <v>86</v>
      </c>
      <c r="F195" s="70" t="s">
        <v>230</v>
      </c>
      <c r="G195" s="70">
        <v>1</v>
      </c>
      <c r="H195" s="70" t="s">
        <v>17</v>
      </c>
      <c r="I195" s="70" t="s">
        <v>208</v>
      </c>
      <c r="J195" s="69" t="s">
        <v>67</v>
      </c>
      <c r="K195" s="77">
        <v>4705740</v>
      </c>
      <c r="L195" s="78">
        <f t="shared" si="4"/>
        <v>2352870</v>
      </c>
      <c r="M195" s="78">
        <f>ROUND((L195*(VLOOKUP(C195,'[1]January 2017 NBV'!$D$6:$I$22,6,0))),2)</f>
        <v>1473003.02</v>
      </c>
      <c r="N195" s="79">
        <f t="shared" si="5"/>
        <v>879866.98</v>
      </c>
      <c r="O195" s="21" t="str">
        <f>VLOOKUP(E195,'ML Look up'!$A$2:$B$1922,2,FALSE)</f>
        <v>SCR</v>
      </c>
    </row>
    <row r="196" spans="1:15" s="75" customFormat="1" x14ac:dyDescent="0.3">
      <c r="A196" s="69" t="s">
        <v>200</v>
      </c>
      <c r="B196" s="69" t="s">
        <v>201</v>
      </c>
      <c r="C196" s="69" t="s">
        <v>72</v>
      </c>
      <c r="D196" s="69" t="s">
        <v>66</v>
      </c>
      <c r="E196" s="69" t="s">
        <v>87</v>
      </c>
      <c r="F196" s="70" t="s">
        <v>231</v>
      </c>
      <c r="G196" s="70">
        <v>1</v>
      </c>
      <c r="H196" s="70" t="s">
        <v>17</v>
      </c>
      <c r="I196" s="70" t="s">
        <v>204</v>
      </c>
      <c r="J196" s="69" t="s">
        <v>67</v>
      </c>
      <c r="K196" s="77">
        <v>4705740</v>
      </c>
      <c r="L196" s="78">
        <f t="shared" si="4"/>
        <v>2352870</v>
      </c>
      <c r="M196" s="78">
        <f>ROUND((L196*(VLOOKUP(C196,'[1]January 2017 NBV'!$D$6:$I$22,6,0))),2)</f>
        <v>1473003.02</v>
      </c>
      <c r="N196" s="79">
        <f t="shared" si="5"/>
        <v>879866.98</v>
      </c>
      <c r="O196" s="21" t="str">
        <f>VLOOKUP(E196,'ML Look up'!$A$2:$B$1922,2,FALSE)</f>
        <v>SCR</v>
      </c>
    </row>
    <row r="197" spans="1:15" s="75" customFormat="1" x14ac:dyDescent="0.3">
      <c r="A197" s="69" t="s">
        <v>200</v>
      </c>
      <c r="B197" s="69" t="s">
        <v>201</v>
      </c>
      <c r="C197" s="69" t="s">
        <v>72</v>
      </c>
      <c r="D197" s="69" t="s">
        <v>66</v>
      </c>
      <c r="E197" s="69" t="s">
        <v>167</v>
      </c>
      <c r="F197" s="70" t="s">
        <v>261</v>
      </c>
      <c r="G197" s="70" t="s">
        <v>223</v>
      </c>
      <c r="H197" s="70" t="s">
        <v>7</v>
      </c>
      <c r="I197" s="70" t="s">
        <v>208</v>
      </c>
      <c r="J197" s="69" t="s">
        <v>67</v>
      </c>
      <c r="K197" s="77">
        <v>3092.76</v>
      </c>
      <c r="L197" s="78">
        <f t="shared" si="4"/>
        <v>1546.38</v>
      </c>
      <c r="M197" s="78">
        <f>ROUND((L197*(VLOOKUP(C197,'[1]January 2017 NBV'!$D$6:$I$22,6,0))),2)</f>
        <v>968.1</v>
      </c>
      <c r="N197" s="79">
        <f t="shared" si="5"/>
        <v>578.28000000000009</v>
      </c>
      <c r="O197" s="21" t="str">
        <f>VLOOKUP(E197,'ML Look up'!$A$2:$B$1922,2,FALSE)</f>
        <v>FGD</v>
      </c>
    </row>
    <row r="198" spans="1:15" s="75" customFormat="1" x14ac:dyDescent="0.3">
      <c r="A198" s="69" t="s">
        <v>200</v>
      </c>
      <c r="B198" s="69" t="s">
        <v>201</v>
      </c>
      <c r="C198" s="69" t="s">
        <v>73</v>
      </c>
      <c r="D198" s="69" t="s">
        <v>66</v>
      </c>
      <c r="E198" s="76">
        <v>40947493</v>
      </c>
      <c r="F198" s="70" t="s">
        <v>262</v>
      </c>
      <c r="G198" s="70" t="s">
        <v>223</v>
      </c>
      <c r="H198" s="70" t="s">
        <v>7</v>
      </c>
      <c r="I198" s="70" t="s">
        <v>204</v>
      </c>
      <c r="J198" s="69" t="s">
        <v>67</v>
      </c>
      <c r="K198" s="77">
        <v>6687583.5800000001</v>
      </c>
      <c r="L198" s="78">
        <f t="shared" si="4"/>
        <v>3343791.79</v>
      </c>
      <c r="M198" s="78">
        <f>ROUND((L198*(VLOOKUP(C198,'[1]January 2017 NBV'!$D$6:$I$22,6,0))),2)</f>
        <v>1020275.33</v>
      </c>
      <c r="N198" s="79">
        <f t="shared" si="5"/>
        <v>2323516.46</v>
      </c>
      <c r="O198" s="21" t="str">
        <f>VLOOKUP(E198,'ML Look up'!$A$2:$B$1922,2,FALSE)</f>
        <v>FGD</v>
      </c>
    </row>
    <row r="199" spans="1:15" s="75" customFormat="1" x14ac:dyDescent="0.3">
      <c r="A199" s="69" t="s">
        <v>200</v>
      </c>
      <c r="B199" s="69" t="s">
        <v>201</v>
      </c>
      <c r="C199" s="69" t="s">
        <v>73</v>
      </c>
      <c r="D199" s="69" t="s">
        <v>66</v>
      </c>
      <c r="E199" s="76">
        <v>41047294</v>
      </c>
      <c r="F199" s="70" t="s">
        <v>283</v>
      </c>
      <c r="G199" s="70">
        <v>1</v>
      </c>
      <c r="H199" s="70" t="s">
        <v>17</v>
      </c>
      <c r="I199" s="70" t="s">
        <v>208</v>
      </c>
      <c r="J199" s="69" t="s">
        <v>67</v>
      </c>
      <c r="K199" s="77">
        <v>3162411.18</v>
      </c>
      <c r="L199" s="78">
        <f t="shared" ref="L199:L262" si="6">K199*0.5</f>
        <v>1581205.59</v>
      </c>
      <c r="M199" s="78">
        <f>ROUND((L199*(VLOOKUP(C199,'[1]January 2017 NBV'!$D$6:$I$22,6,0))),2)</f>
        <v>482465.76</v>
      </c>
      <c r="N199" s="79">
        <f t="shared" ref="N199:N262" si="7">L199-M199</f>
        <v>1098739.83</v>
      </c>
      <c r="O199" s="21" t="str">
        <f>VLOOKUP(E199,'ML Look up'!$A$2:$B$1922,2,FALSE)</f>
        <v>SCR</v>
      </c>
    </row>
    <row r="200" spans="1:15" s="75" customFormat="1" x14ac:dyDescent="0.3">
      <c r="A200" s="69" t="s">
        <v>200</v>
      </c>
      <c r="B200" s="69" t="s">
        <v>201</v>
      </c>
      <c r="C200" s="69" t="s">
        <v>73</v>
      </c>
      <c r="D200" s="69" t="s">
        <v>66</v>
      </c>
      <c r="E200" s="76">
        <v>41092121</v>
      </c>
      <c r="F200" s="70" t="s">
        <v>284</v>
      </c>
      <c r="G200" s="70">
        <v>1</v>
      </c>
      <c r="H200" s="70" t="s">
        <v>17</v>
      </c>
      <c r="I200" s="70" t="s">
        <v>204</v>
      </c>
      <c r="J200" s="69" t="s">
        <v>67</v>
      </c>
      <c r="K200" s="77">
        <v>2899756.55</v>
      </c>
      <c r="L200" s="78">
        <f t="shared" si="6"/>
        <v>1449878.2749999999</v>
      </c>
      <c r="M200" s="78">
        <f>ROUND((L200*(VLOOKUP(C200,'[1]January 2017 NBV'!$D$6:$I$22,6,0))),2)</f>
        <v>442394.48</v>
      </c>
      <c r="N200" s="79">
        <f t="shared" si="7"/>
        <v>1007483.7949999999</v>
      </c>
      <c r="O200" s="21" t="str">
        <f>VLOOKUP(E200,'ML Look up'!$A$2:$B$1922,2,FALSE)</f>
        <v>SCR</v>
      </c>
    </row>
    <row r="201" spans="1:15" s="75" customFormat="1" x14ac:dyDescent="0.3">
      <c r="A201" s="69" t="s">
        <v>200</v>
      </c>
      <c r="B201" s="69" t="s">
        <v>201</v>
      </c>
      <c r="C201" s="69" t="s">
        <v>73</v>
      </c>
      <c r="D201" s="69" t="s">
        <v>66</v>
      </c>
      <c r="E201" s="76">
        <v>41153403</v>
      </c>
      <c r="F201" s="70" t="s">
        <v>285</v>
      </c>
      <c r="G201" s="70" t="s">
        <v>223</v>
      </c>
      <c r="H201" s="70" t="s">
        <v>7</v>
      </c>
      <c r="I201" s="70" t="s">
        <v>204</v>
      </c>
      <c r="J201" s="69" t="s">
        <v>67</v>
      </c>
      <c r="K201" s="77">
        <v>26399.85</v>
      </c>
      <c r="L201" s="78">
        <f t="shared" si="6"/>
        <v>13199.924999999999</v>
      </c>
      <c r="M201" s="78">
        <f>ROUND((L201*(VLOOKUP(C201,'[1]January 2017 NBV'!$D$6:$I$22,6,0))),2)</f>
        <v>4027.63</v>
      </c>
      <c r="N201" s="79">
        <f t="shared" si="7"/>
        <v>9172.2949999999983</v>
      </c>
      <c r="O201" s="21" t="str">
        <f>VLOOKUP(E201,'ML Look up'!$A$2:$B$1922,2,FALSE)</f>
        <v>FGD</v>
      </c>
    </row>
    <row r="202" spans="1:15" s="75" customFormat="1" x14ac:dyDescent="0.3">
      <c r="A202" s="69" t="s">
        <v>200</v>
      </c>
      <c r="B202" s="69" t="s">
        <v>201</v>
      </c>
      <c r="C202" s="69" t="s">
        <v>73</v>
      </c>
      <c r="D202" s="69" t="s">
        <v>66</v>
      </c>
      <c r="E202" s="76">
        <v>41247214</v>
      </c>
      <c r="F202" s="70" t="s">
        <v>286</v>
      </c>
      <c r="G202" s="70">
        <v>1</v>
      </c>
      <c r="H202" s="70" t="s">
        <v>11</v>
      </c>
      <c r="I202" s="70" t="s">
        <v>204</v>
      </c>
      <c r="J202" s="69" t="s">
        <v>67</v>
      </c>
      <c r="K202" s="77">
        <v>5496.67</v>
      </c>
      <c r="L202" s="78">
        <f t="shared" si="6"/>
        <v>2748.335</v>
      </c>
      <c r="M202" s="78">
        <f>ROUND((L202*(VLOOKUP(C202,'[1]January 2017 NBV'!$D$6:$I$22,6,0))),2)</f>
        <v>838.59</v>
      </c>
      <c r="N202" s="79">
        <f t="shared" si="7"/>
        <v>1909.7449999999999</v>
      </c>
      <c r="O202" s="21" t="str">
        <f>VLOOKUP(E202,'ML Look up'!$A$2:$B$1922,2,FALSE)</f>
        <v>LNB</v>
      </c>
    </row>
    <row r="203" spans="1:15" s="75" customFormat="1" x14ac:dyDescent="0.3">
      <c r="A203" s="69" t="s">
        <v>200</v>
      </c>
      <c r="B203" s="69" t="s">
        <v>201</v>
      </c>
      <c r="C203" s="69" t="s">
        <v>73</v>
      </c>
      <c r="D203" s="69" t="s">
        <v>66</v>
      </c>
      <c r="E203" s="76">
        <v>41253650</v>
      </c>
      <c r="F203" s="70" t="s">
        <v>287</v>
      </c>
      <c r="G203" s="70">
        <v>9</v>
      </c>
      <c r="H203" s="70" t="s">
        <v>36</v>
      </c>
      <c r="I203" s="70" t="s">
        <v>204</v>
      </c>
      <c r="J203" s="69" t="s">
        <v>67</v>
      </c>
      <c r="K203" s="77">
        <v>39356.21</v>
      </c>
      <c r="L203" s="78">
        <f t="shared" si="6"/>
        <v>19678.105</v>
      </c>
      <c r="M203" s="78">
        <f>ROUND((L203*(VLOOKUP(C203,'[1]January 2017 NBV'!$D$6:$I$22,6,0))),2)</f>
        <v>6004.29</v>
      </c>
      <c r="N203" s="79">
        <f t="shared" si="7"/>
        <v>13673.814999999999</v>
      </c>
      <c r="O203" s="21" t="str">
        <f>VLOOKUP(E203,'ML Look up'!$A$2:$B$1922,2,FALSE)</f>
        <v>PRECIP</v>
      </c>
    </row>
    <row r="204" spans="1:15" s="75" customFormat="1" x14ac:dyDescent="0.3">
      <c r="A204" s="69" t="s">
        <v>200</v>
      </c>
      <c r="B204" s="69" t="s">
        <v>201</v>
      </c>
      <c r="C204" s="69" t="s">
        <v>73</v>
      </c>
      <c r="D204" s="69" t="s">
        <v>66</v>
      </c>
      <c r="E204" s="76">
        <v>41256867</v>
      </c>
      <c r="F204" s="70" t="s">
        <v>285</v>
      </c>
      <c r="G204" s="70" t="s">
        <v>223</v>
      </c>
      <c r="H204" s="70" t="s">
        <v>7</v>
      </c>
      <c r="I204" s="70" t="s">
        <v>204</v>
      </c>
      <c r="J204" s="69" t="s">
        <v>67</v>
      </c>
      <c r="K204" s="77">
        <v>36129.25</v>
      </c>
      <c r="L204" s="78">
        <f t="shared" si="6"/>
        <v>18064.625</v>
      </c>
      <c r="M204" s="78">
        <f>ROUND((L204*(VLOOKUP(C204,'[1]January 2017 NBV'!$D$6:$I$22,6,0))),2)</f>
        <v>5511.97</v>
      </c>
      <c r="N204" s="79">
        <f t="shared" si="7"/>
        <v>12552.654999999999</v>
      </c>
      <c r="O204" s="21" t="str">
        <f>VLOOKUP(E204,'ML Look up'!$A$2:$B$1922,2,FALSE)</f>
        <v>FGD</v>
      </c>
    </row>
    <row r="205" spans="1:15" s="75" customFormat="1" x14ac:dyDescent="0.3">
      <c r="A205" s="69" t="s">
        <v>200</v>
      </c>
      <c r="B205" s="69" t="s">
        <v>201</v>
      </c>
      <c r="C205" s="69" t="s">
        <v>73</v>
      </c>
      <c r="D205" s="69" t="s">
        <v>66</v>
      </c>
      <c r="E205" s="76">
        <v>41257367</v>
      </c>
      <c r="F205" s="70" t="s">
        <v>286</v>
      </c>
      <c r="G205" s="70">
        <v>10</v>
      </c>
      <c r="H205" s="70" t="s">
        <v>39</v>
      </c>
      <c r="I205" s="70" t="s">
        <v>214</v>
      </c>
      <c r="J205" s="69" t="s">
        <v>67</v>
      </c>
      <c r="K205" s="77">
        <v>11627</v>
      </c>
      <c r="L205" s="78">
        <f t="shared" si="6"/>
        <v>5813.5</v>
      </c>
      <c r="M205" s="78">
        <f>ROUND((L205*(VLOOKUP(C205,'[1]January 2017 NBV'!$D$6:$I$22,6,0))),2)</f>
        <v>1773.85</v>
      </c>
      <c r="N205" s="79">
        <f t="shared" si="7"/>
        <v>4039.65</v>
      </c>
      <c r="O205" s="21" t="str">
        <f>VLOOKUP(E205,'ML Look up'!$A$2:$B$1922,2,FALSE)</f>
        <v>ASH</v>
      </c>
    </row>
    <row r="206" spans="1:15" s="75" customFormat="1" x14ac:dyDescent="0.3">
      <c r="A206" s="69" t="s">
        <v>200</v>
      </c>
      <c r="B206" s="69" t="s">
        <v>201</v>
      </c>
      <c r="C206" s="69" t="s">
        <v>73</v>
      </c>
      <c r="D206" s="69" t="s">
        <v>66</v>
      </c>
      <c r="E206" s="76">
        <v>41258574</v>
      </c>
      <c r="F206" s="70" t="s">
        <v>288</v>
      </c>
      <c r="G206" s="70">
        <v>9</v>
      </c>
      <c r="H206" s="70" t="s">
        <v>36</v>
      </c>
      <c r="I206" s="70" t="s">
        <v>204</v>
      </c>
      <c r="J206" s="69" t="s">
        <v>67</v>
      </c>
      <c r="K206" s="77">
        <v>201297.16</v>
      </c>
      <c r="L206" s="78">
        <f t="shared" si="6"/>
        <v>100648.58</v>
      </c>
      <c r="M206" s="78">
        <f>ROUND((L206*(VLOOKUP(C206,'[1]January 2017 NBV'!$D$6:$I$22,6,0))),2)</f>
        <v>30710.42</v>
      </c>
      <c r="N206" s="79">
        <f t="shared" si="7"/>
        <v>69938.16</v>
      </c>
      <c r="O206" s="21" t="str">
        <f>VLOOKUP(E206,'ML Look up'!$A$2:$B$1922,2,FALSE)</f>
        <v>PRECIP</v>
      </c>
    </row>
    <row r="207" spans="1:15" s="75" customFormat="1" x14ac:dyDescent="0.3">
      <c r="A207" s="69" t="s">
        <v>200</v>
      </c>
      <c r="B207" s="69" t="s">
        <v>201</v>
      </c>
      <c r="C207" s="69" t="s">
        <v>73</v>
      </c>
      <c r="D207" s="69" t="s">
        <v>66</v>
      </c>
      <c r="E207" s="76">
        <v>41260503</v>
      </c>
      <c r="F207" s="70" t="s">
        <v>289</v>
      </c>
      <c r="G207" s="70">
        <v>1</v>
      </c>
      <c r="H207" s="70" t="s">
        <v>11</v>
      </c>
      <c r="I207" s="70" t="s">
        <v>208</v>
      </c>
      <c r="J207" s="69" t="s">
        <v>67</v>
      </c>
      <c r="K207" s="77">
        <v>124894.91</v>
      </c>
      <c r="L207" s="78">
        <f t="shared" si="6"/>
        <v>62447.455000000002</v>
      </c>
      <c r="M207" s="78">
        <f>ROUND((L207*(VLOOKUP(C207,'[1]January 2017 NBV'!$D$6:$I$22,6,0))),2)</f>
        <v>19054.3</v>
      </c>
      <c r="N207" s="79">
        <f t="shared" si="7"/>
        <v>43393.154999999999</v>
      </c>
      <c r="O207" s="21" t="str">
        <f>VLOOKUP(E207,'ML Look up'!$A$2:$B$1922,2,FALSE)</f>
        <v>LNB</v>
      </c>
    </row>
    <row r="208" spans="1:15" s="75" customFormat="1" x14ac:dyDescent="0.3">
      <c r="A208" s="69" t="s">
        <v>200</v>
      </c>
      <c r="B208" s="69" t="s">
        <v>201</v>
      </c>
      <c r="C208" s="69" t="s">
        <v>73</v>
      </c>
      <c r="D208" s="69" t="s">
        <v>66</v>
      </c>
      <c r="E208" s="76">
        <v>41262813</v>
      </c>
      <c r="F208" s="70" t="s">
        <v>285</v>
      </c>
      <c r="G208" s="70" t="s">
        <v>223</v>
      </c>
      <c r="H208" s="70" t="s">
        <v>7</v>
      </c>
      <c r="I208" s="70" t="s">
        <v>204</v>
      </c>
      <c r="J208" s="69" t="s">
        <v>67</v>
      </c>
      <c r="K208" s="77">
        <v>6308.85</v>
      </c>
      <c r="L208" s="78">
        <f t="shared" si="6"/>
        <v>3154.4250000000002</v>
      </c>
      <c r="M208" s="78">
        <f>ROUND((L208*(VLOOKUP(C208,'[1]January 2017 NBV'!$D$6:$I$22,6,0))),2)</f>
        <v>962.49</v>
      </c>
      <c r="N208" s="79">
        <f t="shared" si="7"/>
        <v>2191.9350000000004</v>
      </c>
      <c r="O208" s="21" t="str">
        <f>VLOOKUP(E208,'ML Look up'!$A$2:$B$1922,2,FALSE)</f>
        <v>FGD</v>
      </c>
    </row>
    <row r="209" spans="1:15" s="75" customFormat="1" x14ac:dyDescent="0.3">
      <c r="A209" s="69" t="s">
        <v>200</v>
      </c>
      <c r="B209" s="69" t="s">
        <v>201</v>
      </c>
      <c r="C209" s="69" t="s">
        <v>73</v>
      </c>
      <c r="D209" s="69" t="s">
        <v>66</v>
      </c>
      <c r="E209" s="76">
        <v>41291380</v>
      </c>
      <c r="F209" s="70" t="s">
        <v>290</v>
      </c>
      <c r="G209" s="70" t="s">
        <v>223</v>
      </c>
      <c r="H209" s="70" t="s">
        <v>7</v>
      </c>
      <c r="I209" s="70" t="s">
        <v>208</v>
      </c>
      <c r="J209" s="69" t="s">
        <v>67</v>
      </c>
      <c r="K209" s="77">
        <v>21063.72</v>
      </c>
      <c r="L209" s="78">
        <f t="shared" si="6"/>
        <v>10531.86</v>
      </c>
      <c r="M209" s="78">
        <f>ROUND((L209*(VLOOKUP(C209,'[1]January 2017 NBV'!$D$6:$I$22,6,0))),2)</f>
        <v>3213.54</v>
      </c>
      <c r="N209" s="79">
        <f t="shared" si="7"/>
        <v>7318.3200000000006</v>
      </c>
      <c r="O209" s="21" t="str">
        <f>VLOOKUP(E209,'ML Look up'!$A$2:$B$1922,2,FALSE)</f>
        <v>FGD</v>
      </c>
    </row>
    <row r="210" spans="1:15" s="75" customFormat="1" x14ac:dyDescent="0.3">
      <c r="A210" s="69" t="s">
        <v>200</v>
      </c>
      <c r="B210" s="69" t="s">
        <v>201</v>
      </c>
      <c r="C210" s="69" t="s">
        <v>73</v>
      </c>
      <c r="D210" s="69" t="s">
        <v>66</v>
      </c>
      <c r="E210" s="76">
        <v>41291397</v>
      </c>
      <c r="F210" s="70" t="s">
        <v>290</v>
      </c>
      <c r="G210" s="70" t="s">
        <v>223</v>
      </c>
      <c r="H210" s="70" t="s">
        <v>7</v>
      </c>
      <c r="I210" s="70" t="s">
        <v>208</v>
      </c>
      <c r="J210" s="69" t="s">
        <v>67</v>
      </c>
      <c r="K210" s="77">
        <v>40964.839999999997</v>
      </c>
      <c r="L210" s="78">
        <f t="shared" si="6"/>
        <v>20482.419999999998</v>
      </c>
      <c r="M210" s="78">
        <f>ROUND((L210*(VLOOKUP(C210,'[1]January 2017 NBV'!$D$6:$I$22,6,0))),2)</f>
        <v>6249.7</v>
      </c>
      <c r="N210" s="79">
        <f t="shared" si="7"/>
        <v>14232.719999999998</v>
      </c>
      <c r="O210" s="21" t="str">
        <f>VLOOKUP(E210,'ML Look up'!$A$2:$B$1922,2,FALSE)</f>
        <v>FGD</v>
      </c>
    </row>
    <row r="211" spans="1:15" s="75" customFormat="1" x14ac:dyDescent="0.3">
      <c r="A211" s="69" t="s">
        <v>200</v>
      </c>
      <c r="B211" s="69" t="s">
        <v>201</v>
      </c>
      <c r="C211" s="69" t="s">
        <v>73</v>
      </c>
      <c r="D211" s="69" t="s">
        <v>66</v>
      </c>
      <c r="E211" s="76">
        <v>41301495</v>
      </c>
      <c r="F211" s="70" t="s">
        <v>291</v>
      </c>
      <c r="G211" s="70">
        <v>2</v>
      </c>
      <c r="H211" s="70" t="s">
        <v>27</v>
      </c>
      <c r="I211" s="70" t="s">
        <v>214</v>
      </c>
      <c r="J211" s="69" t="s">
        <v>67</v>
      </c>
      <c r="K211" s="77">
        <v>23822.12</v>
      </c>
      <c r="L211" s="78">
        <f t="shared" si="6"/>
        <v>11911.06</v>
      </c>
      <c r="M211" s="78">
        <f>ROUND((L211*(VLOOKUP(C211,'[1]January 2017 NBV'!$D$6:$I$22,6,0))),2)</f>
        <v>3634.37</v>
      </c>
      <c r="N211" s="79">
        <f t="shared" si="7"/>
        <v>8276.6899999999987</v>
      </c>
      <c r="O211" s="21" t="str">
        <f>VLOOKUP(E211,'ML Look up'!$A$2:$B$1922,2,FALSE)</f>
        <v>CEMS</v>
      </c>
    </row>
    <row r="212" spans="1:15" s="75" customFormat="1" x14ac:dyDescent="0.3">
      <c r="A212" s="69" t="s">
        <v>200</v>
      </c>
      <c r="B212" s="69" t="s">
        <v>201</v>
      </c>
      <c r="C212" s="69" t="s">
        <v>73</v>
      </c>
      <c r="D212" s="69" t="s">
        <v>66</v>
      </c>
      <c r="E212" s="76">
        <v>41310527</v>
      </c>
      <c r="F212" s="70" t="s">
        <v>292</v>
      </c>
      <c r="G212" s="70">
        <v>10</v>
      </c>
      <c r="H212" s="70" t="s">
        <v>39</v>
      </c>
      <c r="I212" s="70" t="s">
        <v>214</v>
      </c>
      <c r="J212" s="69" t="s">
        <v>67</v>
      </c>
      <c r="K212" s="77">
        <v>27700.639999999999</v>
      </c>
      <c r="L212" s="78">
        <f t="shared" si="6"/>
        <v>13850.32</v>
      </c>
      <c r="M212" s="78">
        <f>ROUND((L212*(VLOOKUP(C212,'[1]January 2017 NBV'!$D$6:$I$22,6,0))),2)</f>
        <v>4226.08</v>
      </c>
      <c r="N212" s="79">
        <f t="shared" si="7"/>
        <v>9624.24</v>
      </c>
      <c r="O212" s="21" t="str">
        <f>VLOOKUP(E212,'ML Look up'!$A$2:$B$1922,2,FALSE)</f>
        <v>ASH</v>
      </c>
    </row>
    <row r="213" spans="1:15" s="75" customFormat="1" x14ac:dyDescent="0.3">
      <c r="A213" s="69" t="s">
        <v>200</v>
      </c>
      <c r="B213" s="69" t="s">
        <v>201</v>
      </c>
      <c r="C213" s="69" t="s">
        <v>73</v>
      </c>
      <c r="D213" s="69" t="s">
        <v>66</v>
      </c>
      <c r="E213" s="76">
        <v>41311509</v>
      </c>
      <c r="F213" s="70" t="s">
        <v>286</v>
      </c>
      <c r="G213" s="70">
        <v>10</v>
      </c>
      <c r="H213" s="70" t="s">
        <v>39</v>
      </c>
      <c r="I213" s="70" t="s">
        <v>214</v>
      </c>
      <c r="J213" s="69" t="s">
        <v>67</v>
      </c>
      <c r="K213" s="77">
        <v>31903.11</v>
      </c>
      <c r="L213" s="78">
        <f t="shared" si="6"/>
        <v>15951.555</v>
      </c>
      <c r="M213" s="78">
        <f>ROUND((L213*(VLOOKUP(C213,'[1]January 2017 NBV'!$D$6:$I$22,6,0))),2)</f>
        <v>4867.22</v>
      </c>
      <c r="N213" s="79">
        <f t="shared" si="7"/>
        <v>11084.334999999999</v>
      </c>
      <c r="O213" s="21" t="str">
        <f>VLOOKUP(E213,'ML Look up'!$A$2:$B$1922,2,FALSE)</f>
        <v>ASH</v>
      </c>
    </row>
    <row r="214" spans="1:15" s="75" customFormat="1" x14ac:dyDescent="0.3">
      <c r="A214" s="69" t="s">
        <v>200</v>
      </c>
      <c r="B214" s="69" t="s">
        <v>201</v>
      </c>
      <c r="C214" s="69" t="s">
        <v>73</v>
      </c>
      <c r="D214" s="69" t="s">
        <v>66</v>
      </c>
      <c r="E214" s="76">
        <v>41311532</v>
      </c>
      <c r="F214" s="70" t="s">
        <v>286</v>
      </c>
      <c r="G214" s="70">
        <v>10</v>
      </c>
      <c r="H214" s="70" t="s">
        <v>39</v>
      </c>
      <c r="I214" s="70" t="s">
        <v>214</v>
      </c>
      <c r="J214" s="69" t="s">
        <v>67</v>
      </c>
      <c r="K214" s="77">
        <v>32472.51</v>
      </c>
      <c r="L214" s="78">
        <f t="shared" si="6"/>
        <v>16236.254999999999</v>
      </c>
      <c r="M214" s="78">
        <f>ROUND((L214*(VLOOKUP(C214,'[1]January 2017 NBV'!$D$6:$I$22,6,0))),2)</f>
        <v>4954.09</v>
      </c>
      <c r="N214" s="79">
        <f t="shared" si="7"/>
        <v>11282.164999999999</v>
      </c>
      <c r="O214" s="21" t="str">
        <f>VLOOKUP(E214,'ML Look up'!$A$2:$B$1922,2,FALSE)</f>
        <v>ASH</v>
      </c>
    </row>
    <row r="215" spans="1:15" s="75" customFormat="1" x14ac:dyDescent="0.3">
      <c r="A215" s="69" t="s">
        <v>200</v>
      </c>
      <c r="B215" s="69" t="s">
        <v>201</v>
      </c>
      <c r="C215" s="69" t="s">
        <v>73</v>
      </c>
      <c r="D215" s="69" t="s">
        <v>66</v>
      </c>
      <c r="E215" s="76">
        <v>41313067</v>
      </c>
      <c r="F215" s="70" t="s">
        <v>293</v>
      </c>
      <c r="G215" s="70">
        <v>10</v>
      </c>
      <c r="H215" s="70" t="s">
        <v>39</v>
      </c>
      <c r="I215" s="70" t="s">
        <v>214</v>
      </c>
      <c r="J215" s="69" t="s">
        <v>67</v>
      </c>
      <c r="K215" s="77">
        <v>3712.57</v>
      </c>
      <c r="L215" s="78">
        <f t="shared" si="6"/>
        <v>1856.2850000000001</v>
      </c>
      <c r="M215" s="78">
        <f>ROUND((L215*(VLOOKUP(C215,'[1]January 2017 NBV'!$D$6:$I$22,6,0))),2)</f>
        <v>566.4</v>
      </c>
      <c r="N215" s="79">
        <f t="shared" si="7"/>
        <v>1289.8850000000002</v>
      </c>
      <c r="O215" s="21" t="str">
        <f>VLOOKUP(E215,'ML Look up'!$A$2:$B$1922,2,FALSE)</f>
        <v>ASH</v>
      </c>
    </row>
    <row r="216" spans="1:15" s="75" customFormat="1" x14ac:dyDescent="0.3">
      <c r="A216" s="69" t="s">
        <v>200</v>
      </c>
      <c r="B216" s="69" t="s">
        <v>201</v>
      </c>
      <c r="C216" s="69" t="s">
        <v>73</v>
      </c>
      <c r="D216" s="69" t="s">
        <v>66</v>
      </c>
      <c r="E216" s="76">
        <v>41313578</v>
      </c>
      <c r="F216" s="70" t="s">
        <v>293</v>
      </c>
      <c r="G216" s="70">
        <v>10</v>
      </c>
      <c r="H216" s="70" t="s">
        <v>39</v>
      </c>
      <c r="I216" s="70" t="s">
        <v>214</v>
      </c>
      <c r="J216" s="69" t="s">
        <v>67</v>
      </c>
      <c r="K216" s="77">
        <v>3379.46</v>
      </c>
      <c r="L216" s="78">
        <f t="shared" si="6"/>
        <v>1689.73</v>
      </c>
      <c r="M216" s="78">
        <f>ROUND((L216*(VLOOKUP(C216,'[1]January 2017 NBV'!$D$6:$I$22,6,0))),2)</f>
        <v>515.58000000000004</v>
      </c>
      <c r="N216" s="79">
        <f t="shared" si="7"/>
        <v>1174.1500000000001</v>
      </c>
      <c r="O216" s="21" t="str">
        <f>VLOOKUP(E216,'ML Look up'!$A$2:$B$1922,2,FALSE)</f>
        <v>ASH</v>
      </c>
    </row>
    <row r="217" spans="1:15" s="75" customFormat="1" x14ac:dyDescent="0.3">
      <c r="A217" s="69" t="s">
        <v>200</v>
      </c>
      <c r="B217" s="69" t="s">
        <v>201</v>
      </c>
      <c r="C217" s="69" t="s">
        <v>73</v>
      </c>
      <c r="D217" s="69" t="s">
        <v>66</v>
      </c>
      <c r="E217" s="76">
        <v>41314773</v>
      </c>
      <c r="F217" s="70" t="s">
        <v>285</v>
      </c>
      <c r="G217" s="70" t="s">
        <v>223</v>
      </c>
      <c r="H217" s="70" t="s">
        <v>7</v>
      </c>
      <c r="I217" s="70" t="s">
        <v>204</v>
      </c>
      <c r="J217" s="69" t="s">
        <v>67</v>
      </c>
      <c r="K217" s="77">
        <v>65647.070000000007</v>
      </c>
      <c r="L217" s="78">
        <f t="shared" si="6"/>
        <v>32823.535000000003</v>
      </c>
      <c r="M217" s="78">
        <f>ROUND((L217*(VLOOKUP(C217,'[1]January 2017 NBV'!$D$6:$I$22,6,0))),2)</f>
        <v>10015.290000000001</v>
      </c>
      <c r="N217" s="79">
        <f t="shared" si="7"/>
        <v>22808.245000000003</v>
      </c>
      <c r="O217" s="21" t="str">
        <f>VLOOKUP(E217,'ML Look up'!$A$2:$B$1922,2,FALSE)</f>
        <v>FGD</v>
      </c>
    </row>
    <row r="218" spans="1:15" s="75" customFormat="1" x14ac:dyDescent="0.3">
      <c r="A218" s="69" t="s">
        <v>200</v>
      </c>
      <c r="B218" s="69" t="s">
        <v>201</v>
      </c>
      <c r="C218" s="69" t="s">
        <v>73</v>
      </c>
      <c r="D218" s="69" t="s">
        <v>66</v>
      </c>
      <c r="E218" s="76">
        <v>41316695</v>
      </c>
      <c r="F218" s="70" t="s">
        <v>294</v>
      </c>
      <c r="G218" s="70" t="s">
        <v>223</v>
      </c>
      <c r="H218" s="70" t="s">
        <v>7</v>
      </c>
      <c r="I218" s="70" t="s">
        <v>208</v>
      </c>
      <c r="J218" s="69" t="s">
        <v>67</v>
      </c>
      <c r="K218" s="77">
        <v>161679.51</v>
      </c>
      <c r="L218" s="78">
        <f t="shared" si="6"/>
        <v>80839.755000000005</v>
      </c>
      <c r="M218" s="78">
        <f>ROUND((L218*(VLOOKUP(C218,'[1]January 2017 NBV'!$D$6:$I$22,6,0))),2)</f>
        <v>24666.25</v>
      </c>
      <c r="N218" s="79">
        <f t="shared" si="7"/>
        <v>56173.505000000005</v>
      </c>
      <c r="O218" s="21" t="str">
        <f>VLOOKUP(E218,'ML Look up'!$A$2:$B$1922,2,FALSE)</f>
        <v>FGD</v>
      </c>
    </row>
    <row r="219" spans="1:15" s="75" customFormat="1" x14ac:dyDescent="0.3">
      <c r="A219" s="69" t="s">
        <v>200</v>
      </c>
      <c r="B219" s="69" t="s">
        <v>201</v>
      </c>
      <c r="C219" s="69" t="s">
        <v>73</v>
      </c>
      <c r="D219" s="69" t="s">
        <v>66</v>
      </c>
      <c r="E219" s="76">
        <v>41317283</v>
      </c>
      <c r="F219" s="70" t="s">
        <v>295</v>
      </c>
      <c r="G219" s="70">
        <v>9</v>
      </c>
      <c r="H219" s="70" t="s">
        <v>36</v>
      </c>
      <c r="I219" s="70" t="s">
        <v>204</v>
      </c>
      <c r="J219" s="69" t="s">
        <v>67</v>
      </c>
      <c r="K219" s="77">
        <v>18837.09</v>
      </c>
      <c r="L219" s="78">
        <f t="shared" si="6"/>
        <v>9418.5450000000001</v>
      </c>
      <c r="M219" s="78">
        <f>ROUND((L219*(VLOOKUP(C219,'[1]January 2017 NBV'!$D$6:$I$22,6,0))),2)</f>
        <v>2873.84</v>
      </c>
      <c r="N219" s="79">
        <f t="shared" si="7"/>
        <v>6544.7049999999999</v>
      </c>
      <c r="O219" s="21" t="str">
        <f>VLOOKUP(E219,'ML Look up'!$A$2:$B$1922,2,FALSE)</f>
        <v>PRECIP</v>
      </c>
    </row>
    <row r="220" spans="1:15" s="75" customFormat="1" x14ac:dyDescent="0.3">
      <c r="A220" s="69" t="s">
        <v>200</v>
      </c>
      <c r="B220" s="69" t="s">
        <v>201</v>
      </c>
      <c r="C220" s="69" t="s">
        <v>73</v>
      </c>
      <c r="D220" s="69" t="s">
        <v>66</v>
      </c>
      <c r="E220" s="76">
        <v>41317306</v>
      </c>
      <c r="F220" s="70" t="s">
        <v>295</v>
      </c>
      <c r="G220" s="70">
        <v>9</v>
      </c>
      <c r="H220" s="70" t="s">
        <v>36</v>
      </c>
      <c r="I220" s="70" t="s">
        <v>204</v>
      </c>
      <c r="J220" s="69" t="s">
        <v>67</v>
      </c>
      <c r="K220" s="77">
        <v>22103.46</v>
      </c>
      <c r="L220" s="78">
        <f t="shared" si="6"/>
        <v>11051.73</v>
      </c>
      <c r="M220" s="78">
        <f>ROUND((L220*(VLOOKUP(C220,'[1]January 2017 NBV'!$D$6:$I$22,6,0))),2)</f>
        <v>3372.16</v>
      </c>
      <c r="N220" s="79">
        <f t="shared" si="7"/>
        <v>7679.57</v>
      </c>
      <c r="O220" s="21" t="str">
        <f>VLOOKUP(E220,'ML Look up'!$A$2:$B$1922,2,FALSE)</f>
        <v>PRECIP</v>
      </c>
    </row>
    <row r="221" spans="1:15" s="75" customFormat="1" x14ac:dyDescent="0.3">
      <c r="A221" s="69" t="s">
        <v>200</v>
      </c>
      <c r="B221" s="69" t="s">
        <v>201</v>
      </c>
      <c r="C221" s="69" t="s">
        <v>73</v>
      </c>
      <c r="D221" s="69" t="s">
        <v>66</v>
      </c>
      <c r="E221" s="76">
        <v>41319518</v>
      </c>
      <c r="F221" s="70" t="s">
        <v>296</v>
      </c>
      <c r="G221" s="70" t="s">
        <v>223</v>
      </c>
      <c r="H221" s="70" t="s">
        <v>7</v>
      </c>
      <c r="I221" s="70" t="s">
        <v>214</v>
      </c>
      <c r="J221" s="69" t="s">
        <v>67</v>
      </c>
      <c r="K221" s="77">
        <v>64616.56</v>
      </c>
      <c r="L221" s="78">
        <f t="shared" si="6"/>
        <v>32308.28</v>
      </c>
      <c r="M221" s="78">
        <f>ROUND((L221*(VLOOKUP(C221,'[1]January 2017 NBV'!$D$6:$I$22,6,0))),2)</f>
        <v>9858.07</v>
      </c>
      <c r="N221" s="79">
        <f t="shared" si="7"/>
        <v>22450.21</v>
      </c>
      <c r="O221" s="21" t="str">
        <f>VLOOKUP(E221,'ML Look up'!$A$2:$B$1922,2,FALSE)</f>
        <v>FGD</v>
      </c>
    </row>
    <row r="222" spans="1:15" s="75" customFormat="1" x14ac:dyDescent="0.3">
      <c r="A222" s="69" t="s">
        <v>200</v>
      </c>
      <c r="B222" s="69" t="s">
        <v>201</v>
      </c>
      <c r="C222" s="69" t="s">
        <v>73</v>
      </c>
      <c r="D222" s="69" t="s">
        <v>66</v>
      </c>
      <c r="E222" s="76">
        <v>41330167</v>
      </c>
      <c r="F222" s="70" t="s">
        <v>286</v>
      </c>
      <c r="G222" s="70">
        <v>10</v>
      </c>
      <c r="H222" s="70" t="s">
        <v>39</v>
      </c>
      <c r="I222" s="70" t="s">
        <v>214</v>
      </c>
      <c r="J222" s="69" t="s">
        <v>67</v>
      </c>
      <c r="K222" s="77">
        <v>5631.87</v>
      </c>
      <c r="L222" s="78">
        <f t="shared" si="6"/>
        <v>2815.9349999999999</v>
      </c>
      <c r="M222" s="78">
        <f>ROUND((L222*(VLOOKUP(C222,'[1]January 2017 NBV'!$D$6:$I$22,6,0))),2)</f>
        <v>859.21</v>
      </c>
      <c r="N222" s="79">
        <f t="shared" si="7"/>
        <v>1956.7249999999999</v>
      </c>
      <c r="O222" s="21" t="str">
        <f>VLOOKUP(E222,'ML Look up'!$A$2:$B$1922,2,FALSE)</f>
        <v>ASH</v>
      </c>
    </row>
    <row r="223" spans="1:15" s="75" customFormat="1" x14ac:dyDescent="0.3">
      <c r="A223" s="69" t="s">
        <v>200</v>
      </c>
      <c r="B223" s="69" t="s">
        <v>201</v>
      </c>
      <c r="C223" s="69" t="s">
        <v>73</v>
      </c>
      <c r="D223" s="69" t="s">
        <v>66</v>
      </c>
      <c r="E223" s="76">
        <v>41332772</v>
      </c>
      <c r="F223" s="70" t="s">
        <v>297</v>
      </c>
      <c r="G223" s="70">
        <v>10</v>
      </c>
      <c r="H223" s="70" t="s">
        <v>39</v>
      </c>
      <c r="I223" s="70" t="s">
        <v>214</v>
      </c>
      <c r="J223" s="69" t="s">
        <v>67</v>
      </c>
      <c r="K223" s="77">
        <v>16812.3</v>
      </c>
      <c r="L223" s="78">
        <f t="shared" si="6"/>
        <v>8406.15</v>
      </c>
      <c r="M223" s="78">
        <f>ROUND((L223*(VLOOKUP(C223,'[1]January 2017 NBV'!$D$6:$I$22,6,0))),2)</f>
        <v>2564.9299999999998</v>
      </c>
      <c r="N223" s="79">
        <f t="shared" si="7"/>
        <v>5841.2199999999993</v>
      </c>
      <c r="O223" s="21" t="str">
        <f>VLOOKUP(E223,'ML Look up'!$A$2:$B$1922,2,FALSE)</f>
        <v>ASH</v>
      </c>
    </row>
    <row r="224" spans="1:15" s="75" customFormat="1" x14ac:dyDescent="0.3">
      <c r="A224" s="69" t="s">
        <v>200</v>
      </c>
      <c r="B224" s="69" t="s">
        <v>201</v>
      </c>
      <c r="C224" s="69" t="s">
        <v>73</v>
      </c>
      <c r="D224" s="69" t="s">
        <v>66</v>
      </c>
      <c r="E224" s="76">
        <v>41341785</v>
      </c>
      <c r="F224" s="70" t="s">
        <v>298</v>
      </c>
      <c r="G224" s="70">
        <v>9</v>
      </c>
      <c r="H224" s="70" t="s">
        <v>36</v>
      </c>
      <c r="I224" s="70" t="s">
        <v>208</v>
      </c>
      <c r="J224" s="69" t="s">
        <v>67</v>
      </c>
      <c r="K224" s="77">
        <v>4261.26</v>
      </c>
      <c r="L224" s="78">
        <f t="shared" si="6"/>
        <v>2130.63</v>
      </c>
      <c r="M224" s="78">
        <f>ROUND((L224*(VLOOKUP(C224,'[1]January 2017 NBV'!$D$6:$I$22,6,0))),2)</f>
        <v>650.11</v>
      </c>
      <c r="N224" s="79">
        <f t="shared" si="7"/>
        <v>1480.52</v>
      </c>
      <c r="O224" s="21" t="str">
        <f>VLOOKUP(E224,'ML Look up'!$A$2:$B$1922,2,FALSE)</f>
        <v>PRECIP</v>
      </c>
    </row>
    <row r="225" spans="1:15" s="75" customFormat="1" x14ac:dyDescent="0.3">
      <c r="A225" s="69" t="s">
        <v>200</v>
      </c>
      <c r="B225" s="69" t="s">
        <v>201</v>
      </c>
      <c r="C225" s="69" t="s">
        <v>73</v>
      </c>
      <c r="D225" s="69" t="s">
        <v>66</v>
      </c>
      <c r="E225" s="76">
        <v>41342420</v>
      </c>
      <c r="F225" s="70" t="s">
        <v>296</v>
      </c>
      <c r="G225" s="70" t="s">
        <v>223</v>
      </c>
      <c r="H225" s="70" t="s">
        <v>7</v>
      </c>
      <c r="I225" s="70" t="s">
        <v>214</v>
      </c>
      <c r="J225" s="69" t="s">
        <v>67</v>
      </c>
      <c r="K225" s="77">
        <v>10994.33</v>
      </c>
      <c r="L225" s="78">
        <f t="shared" si="6"/>
        <v>5497.165</v>
      </c>
      <c r="M225" s="78">
        <f>ROUND((L225*(VLOOKUP(C225,'[1]January 2017 NBV'!$D$6:$I$22,6,0))),2)</f>
        <v>1677.32</v>
      </c>
      <c r="N225" s="79">
        <f t="shared" si="7"/>
        <v>3819.8450000000003</v>
      </c>
      <c r="O225" s="21" t="str">
        <f>VLOOKUP(E225,'ML Look up'!$A$2:$B$1922,2,FALSE)</f>
        <v>FGD</v>
      </c>
    </row>
    <row r="226" spans="1:15" s="75" customFormat="1" x14ac:dyDescent="0.3">
      <c r="A226" s="69" t="s">
        <v>200</v>
      </c>
      <c r="B226" s="69" t="s">
        <v>201</v>
      </c>
      <c r="C226" s="69" t="s">
        <v>73</v>
      </c>
      <c r="D226" s="69" t="s">
        <v>66</v>
      </c>
      <c r="E226" s="76">
        <v>41353982</v>
      </c>
      <c r="F226" s="70" t="s">
        <v>292</v>
      </c>
      <c r="G226" s="70">
        <v>10</v>
      </c>
      <c r="H226" s="70" t="s">
        <v>39</v>
      </c>
      <c r="I226" s="70" t="s">
        <v>214</v>
      </c>
      <c r="J226" s="69" t="s">
        <v>67</v>
      </c>
      <c r="K226" s="77">
        <v>28196.48</v>
      </c>
      <c r="L226" s="78">
        <f t="shared" si="6"/>
        <v>14098.24</v>
      </c>
      <c r="M226" s="78">
        <f>ROUND((L226*(VLOOKUP(C226,'[1]January 2017 NBV'!$D$6:$I$22,6,0))),2)</f>
        <v>4301.7299999999996</v>
      </c>
      <c r="N226" s="79">
        <f t="shared" si="7"/>
        <v>9796.51</v>
      </c>
      <c r="O226" s="21" t="str">
        <f>VLOOKUP(E226,'ML Look up'!$A$2:$B$1922,2,FALSE)</f>
        <v>ASH</v>
      </c>
    </row>
    <row r="227" spans="1:15" s="75" customFormat="1" x14ac:dyDescent="0.3">
      <c r="A227" s="69" t="s">
        <v>200</v>
      </c>
      <c r="B227" s="69" t="s">
        <v>201</v>
      </c>
      <c r="C227" s="69" t="s">
        <v>73</v>
      </c>
      <c r="D227" s="69" t="s">
        <v>66</v>
      </c>
      <c r="E227" s="76">
        <v>41355054</v>
      </c>
      <c r="F227" s="70" t="s">
        <v>299</v>
      </c>
      <c r="G227" s="70">
        <v>9</v>
      </c>
      <c r="H227" s="70" t="s">
        <v>36</v>
      </c>
      <c r="I227" s="70" t="s">
        <v>208</v>
      </c>
      <c r="J227" s="69" t="s">
        <v>67</v>
      </c>
      <c r="K227" s="77">
        <v>77010.06</v>
      </c>
      <c r="L227" s="78">
        <f t="shared" si="6"/>
        <v>38505.03</v>
      </c>
      <c r="M227" s="78">
        <f>ROUND((L227*(VLOOKUP(C227,'[1]January 2017 NBV'!$D$6:$I$22,6,0))),2)</f>
        <v>11748.86</v>
      </c>
      <c r="N227" s="79">
        <f t="shared" si="7"/>
        <v>26756.17</v>
      </c>
      <c r="O227" s="21" t="str">
        <f>VLOOKUP(E227,'ML Look up'!$A$2:$B$1922,2,FALSE)</f>
        <v>PRECIP</v>
      </c>
    </row>
    <row r="228" spans="1:15" s="75" customFormat="1" x14ac:dyDescent="0.3">
      <c r="A228" s="69" t="s">
        <v>200</v>
      </c>
      <c r="B228" s="69" t="s">
        <v>201</v>
      </c>
      <c r="C228" s="69" t="s">
        <v>73</v>
      </c>
      <c r="D228" s="69" t="s">
        <v>66</v>
      </c>
      <c r="E228" s="76">
        <v>41355098</v>
      </c>
      <c r="F228" s="70" t="s">
        <v>300</v>
      </c>
      <c r="G228" s="70">
        <v>9</v>
      </c>
      <c r="H228" s="70" t="s">
        <v>36</v>
      </c>
      <c r="I228" s="70" t="s">
        <v>208</v>
      </c>
      <c r="J228" s="69" t="s">
        <v>67</v>
      </c>
      <c r="K228" s="77">
        <v>36829.360000000001</v>
      </c>
      <c r="L228" s="78">
        <f t="shared" si="6"/>
        <v>18414.68</v>
      </c>
      <c r="M228" s="78">
        <f>ROUND((L228*(VLOOKUP(C228,'[1]January 2017 NBV'!$D$6:$I$22,6,0))),2)</f>
        <v>5618.78</v>
      </c>
      <c r="N228" s="79">
        <f t="shared" si="7"/>
        <v>12795.900000000001</v>
      </c>
      <c r="O228" s="21" t="str">
        <f>VLOOKUP(E228,'ML Look up'!$A$2:$B$1922,2,FALSE)</f>
        <v>PRECIP</v>
      </c>
    </row>
    <row r="229" spans="1:15" s="75" customFormat="1" x14ac:dyDescent="0.3">
      <c r="A229" s="69" t="s">
        <v>200</v>
      </c>
      <c r="B229" s="69" t="s">
        <v>201</v>
      </c>
      <c r="C229" s="69" t="s">
        <v>73</v>
      </c>
      <c r="D229" s="69" t="s">
        <v>66</v>
      </c>
      <c r="E229" s="76">
        <v>41356304</v>
      </c>
      <c r="F229" s="70" t="s">
        <v>301</v>
      </c>
      <c r="G229" s="70">
        <v>2</v>
      </c>
      <c r="H229" s="70" t="s">
        <v>27</v>
      </c>
      <c r="I229" s="70" t="s">
        <v>204</v>
      </c>
      <c r="J229" s="69" t="s">
        <v>67</v>
      </c>
      <c r="K229" s="77">
        <v>11862.51</v>
      </c>
      <c r="L229" s="78">
        <f t="shared" si="6"/>
        <v>5931.2550000000001</v>
      </c>
      <c r="M229" s="78">
        <f>ROUND((L229*(VLOOKUP(C229,'[1]January 2017 NBV'!$D$6:$I$22,6,0))),2)</f>
        <v>1809.78</v>
      </c>
      <c r="N229" s="79">
        <f t="shared" si="7"/>
        <v>4121.4750000000004</v>
      </c>
      <c r="O229" s="21" t="str">
        <f>VLOOKUP(E229,'ML Look up'!$A$2:$B$1922,2,FALSE)</f>
        <v>CEMS</v>
      </c>
    </row>
    <row r="230" spans="1:15" s="75" customFormat="1" x14ac:dyDescent="0.3">
      <c r="A230" s="69" t="s">
        <v>200</v>
      </c>
      <c r="B230" s="69" t="s">
        <v>201</v>
      </c>
      <c r="C230" s="69" t="s">
        <v>73</v>
      </c>
      <c r="D230" s="69" t="s">
        <v>66</v>
      </c>
      <c r="E230" s="76">
        <v>41356382</v>
      </c>
      <c r="F230" s="70" t="s">
        <v>301</v>
      </c>
      <c r="G230" s="70">
        <v>2</v>
      </c>
      <c r="H230" s="70" t="s">
        <v>27</v>
      </c>
      <c r="I230" s="70" t="s">
        <v>204</v>
      </c>
      <c r="J230" s="69" t="s">
        <v>67</v>
      </c>
      <c r="K230" s="77">
        <v>12466.47</v>
      </c>
      <c r="L230" s="78">
        <f t="shared" si="6"/>
        <v>6233.2349999999997</v>
      </c>
      <c r="M230" s="78">
        <f>ROUND((L230*(VLOOKUP(C230,'[1]January 2017 NBV'!$D$6:$I$22,6,0))),2)</f>
        <v>1901.92</v>
      </c>
      <c r="N230" s="79">
        <f t="shared" si="7"/>
        <v>4331.3149999999996</v>
      </c>
      <c r="O230" s="21" t="str">
        <f>VLOOKUP(E230,'ML Look up'!$A$2:$B$1922,2,FALSE)</f>
        <v>CEMS</v>
      </c>
    </row>
    <row r="231" spans="1:15" s="75" customFormat="1" x14ac:dyDescent="0.3">
      <c r="A231" s="69" t="s">
        <v>200</v>
      </c>
      <c r="B231" s="69" t="s">
        <v>201</v>
      </c>
      <c r="C231" s="69" t="s">
        <v>73</v>
      </c>
      <c r="D231" s="69" t="s">
        <v>66</v>
      </c>
      <c r="E231" s="76">
        <v>41356904</v>
      </c>
      <c r="F231" s="70" t="s">
        <v>302</v>
      </c>
      <c r="G231" s="70" t="s">
        <v>223</v>
      </c>
      <c r="H231" s="70" t="s">
        <v>7</v>
      </c>
      <c r="I231" s="70" t="s">
        <v>208</v>
      </c>
      <c r="J231" s="69" t="s">
        <v>67</v>
      </c>
      <c r="K231" s="77">
        <v>30432.9</v>
      </c>
      <c r="L231" s="78">
        <f t="shared" si="6"/>
        <v>15216.45</v>
      </c>
      <c r="M231" s="78">
        <f>ROUND((L231*(VLOOKUP(C231,'[1]January 2017 NBV'!$D$6:$I$22,6,0))),2)</f>
        <v>4642.92</v>
      </c>
      <c r="N231" s="79">
        <f t="shared" si="7"/>
        <v>10573.53</v>
      </c>
      <c r="O231" s="21" t="str">
        <f>VLOOKUP(E231,'ML Look up'!$A$2:$B$1922,2,FALSE)</f>
        <v>FGD</v>
      </c>
    </row>
    <row r="232" spans="1:15" s="75" customFormat="1" x14ac:dyDescent="0.3">
      <c r="A232" s="69" t="s">
        <v>200</v>
      </c>
      <c r="B232" s="69" t="s">
        <v>201</v>
      </c>
      <c r="C232" s="69" t="s">
        <v>73</v>
      </c>
      <c r="D232" s="69" t="s">
        <v>66</v>
      </c>
      <c r="E232" s="76">
        <v>41363150</v>
      </c>
      <c r="F232" s="70" t="s">
        <v>297</v>
      </c>
      <c r="G232" s="70">
        <v>10</v>
      </c>
      <c r="H232" s="70" t="s">
        <v>39</v>
      </c>
      <c r="I232" s="70" t="s">
        <v>214</v>
      </c>
      <c r="J232" s="69" t="s">
        <v>67</v>
      </c>
      <c r="K232" s="77">
        <v>43369.43</v>
      </c>
      <c r="L232" s="78">
        <f t="shared" si="6"/>
        <v>21684.715</v>
      </c>
      <c r="M232" s="78">
        <f>ROUND((L232*(VLOOKUP(C232,'[1]January 2017 NBV'!$D$6:$I$22,6,0))),2)</f>
        <v>6616.55</v>
      </c>
      <c r="N232" s="79">
        <f t="shared" si="7"/>
        <v>15068.165000000001</v>
      </c>
      <c r="O232" s="21" t="str">
        <f>VLOOKUP(E232,'ML Look up'!$A$2:$B$1922,2,FALSE)</f>
        <v>ASH</v>
      </c>
    </row>
    <row r="233" spans="1:15" s="75" customFormat="1" x14ac:dyDescent="0.3">
      <c r="A233" s="69" t="s">
        <v>200</v>
      </c>
      <c r="B233" s="69" t="s">
        <v>201</v>
      </c>
      <c r="C233" s="69" t="s">
        <v>73</v>
      </c>
      <c r="D233" s="69" t="s">
        <v>66</v>
      </c>
      <c r="E233" s="76">
        <v>41369535</v>
      </c>
      <c r="F233" s="70" t="s">
        <v>292</v>
      </c>
      <c r="G233" s="70">
        <v>10</v>
      </c>
      <c r="H233" s="70" t="s">
        <v>39</v>
      </c>
      <c r="I233" s="70" t="s">
        <v>214</v>
      </c>
      <c r="J233" s="69" t="s">
        <v>67</v>
      </c>
      <c r="K233" s="77">
        <v>7299.85</v>
      </c>
      <c r="L233" s="78">
        <f t="shared" si="6"/>
        <v>3649.9250000000002</v>
      </c>
      <c r="M233" s="78">
        <f>ROUND((L233*(VLOOKUP(C233,'[1]January 2017 NBV'!$D$6:$I$22,6,0))),2)</f>
        <v>1113.68</v>
      </c>
      <c r="N233" s="79">
        <f t="shared" si="7"/>
        <v>2536.2449999999999</v>
      </c>
      <c r="O233" s="21" t="str">
        <f>VLOOKUP(E233,'ML Look up'!$A$2:$B$1922,2,FALSE)</f>
        <v>ASH</v>
      </c>
    </row>
    <row r="234" spans="1:15" s="75" customFormat="1" x14ac:dyDescent="0.3">
      <c r="A234" s="69" t="s">
        <v>200</v>
      </c>
      <c r="B234" s="69" t="s">
        <v>201</v>
      </c>
      <c r="C234" s="69" t="s">
        <v>73</v>
      </c>
      <c r="D234" s="69" t="s">
        <v>66</v>
      </c>
      <c r="E234" s="76">
        <v>41376752</v>
      </c>
      <c r="F234" s="70" t="s">
        <v>301</v>
      </c>
      <c r="G234" s="70">
        <v>2</v>
      </c>
      <c r="H234" s="70" t="s">
        <v>27</v>
      </c>
      <c r="I234" s="70" t="s">
        <v>214</v>
      </c>
      <c r="J234" s="69" t="s">
        <v>67</v>
      </c>
      <c r="K234" s="77">
        <v>4164.8599999999997</v>
      </c>
      <c r="L234" s="78">
        <f t="shared" si="6"/>
        <v>2082.4299999999998</v>
      </c>
      <c r="M234" s="78">
        <f>ROUND((L234*(VLOOKUP(C234,'[1]January 2017 NBV'!$D$6:$I$22,6,0))),2)</f>
        <v>635.4</v>
      </c>
      <c r="N234" s="79">
        <f t="shared" si="7"/>
        <v>1447.0299999999997</v>
      </c>
      <c r="O234" s="21" t="str">
        <f>VLOOKUP(E234,'ML Look up'!$A$2:$B$1922,2,FALSE)</f>
        <v>CEMS</v>
      </c>
    </row>
    <row r="235" spans="1:15" s="75" customFormat="1" x14ac:dyDescent="0.3">
      <c r="A235" s="69" t="s">
        <v>200</v>
      </c>
      <c r="B235" s="69" t="s">
        <v>201</v>
      </c>
      <c r="C235" s="69" t="s">
        <v>73</v>
      </c>
      <c r="D235" s="69" t="s">
        <v>66</v>
      </c>
      <c r="E235" s="76">
        <v>41379832</v>
      </c>
      <c r="F235" s="70" t="s">
        <v>296</v>
      </c>
      <c r="G235" s="70" t="s">
        <v>223</v>
      </c>
      <c r="H235" s="70" t="s">
        <v>7</v>
      </c>
      <c r="I235" s="70" t="s">
        <v>214</v>
      </c>
      <c r="J235" s="69" t="s">
        <v>67</v>
      </c>
      <c r="K235" s="77">
        <v>118527.49</v>
      </c>
      <c r="L235" s="78">
        <f t="shared" si="6"/>
        <v>59263.745000000003</v>
      </c>
      <c r="M235" s="78">
        <f>ROUND((L235*(VLOOKUP(C235,'[1]January 2017 NBV'!$D$6:$I$22,6,0))),2)</f>
        <v>18082.87</v>
      </c>
      <c r="N235" s="79">
        <f t="shared" si="7"/>
        <v>41180.875</v>
      </c>
      <c r="O235" s="21" t="str">
        <f>VLOOKUP(E235,'ML Look up'!$A$2:$B$1922,2,FALSE)</f>
        <v>FGD</v>
      </c>
    </row>
    <row r="236" spans="1:15" s="75" customFormat="1" x14ac:dyDescent="0.3">
      <c r="A236" s="69" t="s">
        <v>200</v>
      </c>
      <c r="B236" s="69" t="s">
        <v>201</v>
      </c>
      <c r="C236" s="69" t="s">
        <v>73</v>
      </c>
      <c r="D236" s="69" t="s">
        <v>66</v>
      </c>
      <c r="E236" s="76">
        <v>41379999</v>
      </c>
      <c r="F236" s="70" t="s">
        <v>296</v>
      </c>
      <c r="G236" s="70" t="s">
        <v>223</v>
      </c>
      <c r="H236" s="70" t="s">
        <v>7</v>
      </c>
      <c r="I236" s="70" t="s">
        <v>214</v>
      </c>
      <c r="J236" s="69" t="s">
        <v>67</v>
      </c>
      <c r="K236" s="77">
        <v>5294.19</v>
      </c>
      <c r="L236" s="78">
        <f t="shared" si="6"/>
        <v>2647.0949999999998</v>
      </c>
      <c r="M236" s="78">
        <f>ROUND((L236*(VLOOKUP(C236,'[1]January 2017 NBV'!$D$6:$I$22,6,0))),2)</f>
        <v>807.7</v>
      </c>
      <c r="N236" s="79">
        <f t="shared" si="7"/>
        <v>1839.3949999999998</v>
      </c>
      <c r="O236" s="21" t="str">
        <f>VLOOKUP(E236,'ML Look up'!$A$2:$B$1922,2,FALSE)</f>
        <v>FGD</v>
      </c>
    </row>
    <row r="237" spans="1:15" s="75" customFormat="1" x14ac:dyDescent="0.3">
      <c r="A237" s="69" t="s">
        <v>200</v>
      </c>
      <c r="B237" s="69" t="s">
        <v>201</v>
      </c>
      <c r="C237" s="69" t="s">
        <v>73</v>
      </c>
      <c r="D237" s="69" t="s">
        <v>66</v>
      </c>
      <c r="E237" s="76">
        <v>41380580</v>
      </c>
      <c r="F237" s="70" t="s">
        <v>296</v>
      </c>
      <c r="G237" s="70" t="s">
        <v>223</v>
      </c>
      <c r="H237" s="70" t="s">
        <v>7</v>
      </c>
      <c r="I237" s="70" t="s">
        <v>214</v>
      </c>
      <c r="J237" s="69" t="s">
        <v>67</v>
      </c>
      <c r="K237" s="77">
        <v>15461.06</v>
      </c>
      <c r="L237" s="78">
        <f t="shared" si="6"/>
        <v>7730.53</v>
      </c>
      <c r="M237" s="78">
        <f>ROUND((L237*(VLOOKUP(C237,'[1]January 2017 NBV'!$D$6:$I$22,6,0))),2)</f>
        <v>2358.7800000000002</v>
      </c>
      <c r="N237" s="79">
        <f t="shared" si="7"/>
        <v>5371.75</v>
      </c>
      <c r="O237" s="21" t="str">
        <f>VLOOKUP(E237,'ML Look up'!$A$2:$B$1922,2,FALSE)</f>
        <v>FGD</v>
      </c>
    </row>
    <row r="238" spans="1:15" s="75" customFormat="1" x14ac:dyDescent="0.3">
      <c r="A238" s="69" t="s">
        <v>200</v>
      </c>
      <c r="B238" s="69" t="s">
        <v>201</v>
      </c>
      <c r="C238" s="69" t="s">
        <v>73</v>
      </c>
      <c r="D238" s="69" t="s">
        <v>66</v>
      </c>
      <c r="E238" s="76">
        <v>41380918</v>
      </c>
      <c r="F238" s="70" t="s">
        <v>296</v>
      </c>
      <c r="G238" s="70" t="s">
        <v>223</v>
      </c>
      <c r="H238" s="70" t="s">
        <v>7</v>
      </c>
      <c r="I238" s="70" t="s">
        <v>214</v>
      </c>
      <c r="J238" s="69" t="s">
        <v>67</v>
      </c>
      <c r="K238" s="77">
        <v>18000.080000000002</v>
      </c>
      <c r="L238" s="78">
        <f t="shared" si="6"/>
        <v>9000.0400000000009</v>
      </c>
      <c r="M238" s="78">
        <f>ROUND((L238*(VLOOKUP(C238,'[1]January 2017 NBV'!$D$6:$I$22,6,0))),2)</f>
        <v>2746.14</v>
      </c>
      <c r="N238" s="79">
        <f t="shared" si="7"/>
        <v>6253.9000000000015</v>
      </c>
      <c r="O238" s="21" t="str">
        <f>VLOOKUP(E238,'ML Look up'!$A$2:$B$1922,2,FALSE)</f>
        <v>FGD</v>
      </c>
    </row>
    <row r="239" spans="1:15" s="75" customFormat="1" x14ac:dyDescent="0.3">
      <c r="A239" s="69" t="s">
        <v>200</v>
      </c>
      <c r="B239" s="69" t="s">
        <v>201</v>
      </c>
      <c r="C239" s="69" t="s">
        <v>73</v>
      </c>
      <c r="D239" s="69" t="s">
        <v>66</v>
      </c>
      <c r="E239" s="76">
        <v>41380959</v>
      </c>
      <c r="F239" s="70" t="s">
        <v>296</v>
      </c>
      <c r="G239" s="70" t="s">
        <v>223</v>
      </c>
      <c r="H239" s="70" t="s">
        <v>7</v>
      </c>
      <c r="I239" s="70" t="s">
        <v>214</v>
      </c>
      <c r="J239" s="69" t="s">
        <v>67</v>
      </c>
      <c r="K239" s="77">
        <v>17784.68</v>
      </c>
      <c r="L239" s="78">
        <f t="shared" si="6"/>
        <v>8892.34</v>
      </c>
      <c r="M239" s="78">
        <f>ROUND((L239*(VLOOKUP(C239,'[1]January 2017 NBV'!$D$6:$I$22,6,0))),2)</f>
        <v>2713.28</v>
      </c>
      <c r="N239" s="79">
        <f t="shared" si="7"/>
        <v>6179.0599999999995</v>
      </c>
      <c r="O239" s="21" t="str">
        <f>VLOOKUP(E239,'ML Look up'!$A$2:$B$1922,2,FALSE)</f>
        <v>FGD</v>
      </c>
    </row>
    <row r="240" spans="1:15" s="75" customFormat="1" x14ac:dyDescent="0.3">
      <c r="A240" s="69" t="s">
        <v>200</v>
      </c>
      <c r="B240" s="69" t="s">
        <v>201</v>
      </c>
      <c r="C240" s="69" t="s">
        <v>73</v>
      </c>
      <c r="D240" s="69" t="s">
        <v>66</v>
      </c>
      <c r="E240" s="76">
        <v>41382561</v>
      </c>
      <c r="F240" s="70" t="s">
        <v>303</v>
      </c>
      <c r="G240" s="70">
        <v>1</v>
      </c>
      <c r="H240" s="70" t="s">
        <v>17</v>
      </c>
      <c r="I240" s="70" t="s">
        <v>214</v>
      </c>
      <c r="J240" s="69" t="s">
        <v>67</v>
      </c>
      <c r="K240" s="77">
        <v>6105.88</v>
      </c>
      <c r="L240" s="78">
        <f t="shared" si="6"/>
        <v>3052.94</v>
      </c>
      <c r="M240" s="78">
        <f>ROUND((L240*(VLOOKUP(C240,'[1]January 2017 NBV'!$D$6:$I$22,6,0))),2)</f>
        <v>931.53</v>
      </c>
      <c r="N240" s="79">
        <f t="shared" si="7"/>
        <v>2121.41</v>
      </c>
      <c r="O240" s="21" t="str">
        <f>VLOOKUP(E240,'ML Look up'!$A$2:$B$1922,2,FALSE)</f>
        <v>SCR</v>
      </c>
    </row>
    <row r="241" spans="1:15" s="75" customFormat="1" x14ac:dyDescent="0.3">
      <c r="A241" s="69" t="s">
        <v>200</v>
      </c>
      <c r="B241" s="69" t="s">
        <v>201</v>
      </c>
      <c r="C241" s="69" t="s">
        <v>73</v>
      </c>
      <c r="D241" s="69" t="s">
        <v>66</v>
      </c>
      <c r="E241" s="76">
        <v>41383043</v>
      </c>
      <c r="F241" s="70" t="s">
        <v>304</v>
      </c>
      <c r="G241" s="70">
        <v>9</v>
      </c>
      <c r="H241" s="70" t="s">
        <v>36</v>
      </c>
      <c r="I241" s="70" t="s">
        <v>208</v>
      </c>
      <c r="J241" s="69" t="s">
        <v>67</v>
      </c>
      <c r="K241" s="77">
        <v>27435.279999999999</v>
      </c>
      <c r="L241" s="78">
        <f t="shared" si="6"/>
        <v>13717.64</v>
      </c>
      <c r="M241" s="78">
        <f>ROUND((L241*(VLOOKUP(C241,'[1]January 2017 NBV'!$D$6:$I$22,6,0))),2)</f>
        <v>4185.6000000000004</v>
      </c>
      <c r="N241" s="79">
        <f t="shared" si="7"/>
        <v>9532.0399999999991</v>
      </c>
      <c r="O241" s="21" t="str">
        <f>VLOOKUP(E241,'ML Look up'!$A$2:$B$1922,2,FALSE)</f>
        <v>PRECIP</v>
      </c>
    </row>
    <row r="242" spans="1:15" s="75" customFormat="1" x14ac:dyDescent="0.3">
      <c r="A242" s="69" t="s">
        <v>200</v>
      </c>
      <c r="B242" s="69" t="s">
        <v>201</v>
      </c>
      <c r="C242" s="69" t="s">
        <v>73</v>
      </c>
      <c r="D242" s="69" t="s">
        <v>66</v>
      </c>
      <c r="E242" s="76">
        <v>41383284</v>
      </c>
      <c r="F242" s="70" t="s">
        <v>296</v>
      </c>
      <c r="G242" s="70" t="s">
        <v>223</v>
      </c>
      <c r="H242" s="70" t="s">
        <v>7</v>
      </c>
      <c r="I242" s="70" t="s">
        <v>214</v>
      </c>
      <c r="J242" s="69" t="s">
        <v>67</v>
      </c>
      <c r="K242" s="77">
        <v>3439.52</v>
      </c>
      <c r="L242" s="78">
        <f t="shared" si="6"/>
        <v>1719.76</v>
      </c>
      <c r="M242" s="78">
        <f>ROUND((L242*(VLOOKUP(C242,'[1]January 2017 NBV'!$D$6:$I$22,6,0))),2)</f>
        <v>524.74</v>
      </c>
      <c r="N242" s="79">
        <f t="shared" si="7"/>
        <v>1195.02</v>
      </c>
      <c r="O242" s="21" t="str">
        <f>VLOOKUP(E242,'ML Look up'!$A$2:$B$1922,2,FALSE)</f>
        <v>FGD</v>
      </c>
    </row>
    <row r="243" spans="1:15" s="75" customFormat="1" x14ac:dyDescent="0.3">
      <c r="A243" s="69" t="s">
        <v>200</v>
      </c>
      <c r="B243" s="69" t="s">
        <v>201</v>
      </c>
      <c r="C243" s="69" t="s">
        <v>73</v>
      </c>
      <c r="D243" s="69" t="s">
        <v>66</v>
      </c>
      <c r="E243" s="76">
        <v>41384141</v>
      </c>
      <c r="F243" s="70" t="s">
        <v>230</v>
      </c>
      <c r="G243" s="70" t="s">
        <v>223</v>
      </c>
      <c r="H243" s="70" t="s">
        <v>7</v>
      </c>
      <c r="I243" s="70" t="s">
        <v>208</v>
      </c>
      <c r="J243" s="69" t="s">
        <v>67</v>
      </c>
      <c r="K243" s="77">
        <v>1704866.72</v>
      </c>
      <c r="L243" s="78">
        <f t="shared" si="6"/>
        <v>852433.36</v>
      </c>
      <c r="M243" s="78">
        <f>ROUND((L243*(VLOOKUP(C243,'[1]January 2017 NBV'!$D$6:$I$22,6,0))),2)</f>
        <v>260098.95</v>
      </c>
      <c r="N243" s="79">
        <f t="shared" si="7"/>
        <v>592334.40999999992</v>
      </c>
      <c r="O243" s="21" t="str">
        <f>VLOOKUP(E243,'ML Look up'!$A$2:$B$1922,2,FALSE)</f>
        <v>FGD</v>
      </c>
    </row>
    <row r="244" spans="1:15" s="75" customFormat="1" x14ac:dyDescent="0.3">
      <c r="A244" s="69" t="s">
        <v>200</v>
      </c>
      <c r="B244" s="69" t="s">
        <v>201</v>
      </c>
      <c r="C244" s="69" t="s">
        <v>73</v>
      </c>
      <c r="D244" s="69" t="s">
        <v>66</v>
      </c>
      <c r="E244" s="76">
        <v>41384146</v>
      </c>
      <c r="F244" s="70" t="s">
        <v>231</v>
      </c>
      <c r="G244" s="70" t="s">
        <v>223</v>
      </c>
      <c r="H244" s="70" t="s">
        <v>7</v>
      </c>
      <c r="I244" s="70" t="s">
        <v>204</v>
      </c>
      <c r="J244" s="69" t="s">
        <v>67</v>
      </c>
      <c r="K244" s="77">
        <v>1722163.08</v>
      </c>
      <c r="L244" s="78">
        <f t="shared" si="6"/>
        <v>861081.54</v>
      </c>
      <c r="M244" s="78">
        <f>ROUND((L244*(VLOOKUP(C244,'[1]January 2017 NBV'!$D$6:$I$22,6,0))),2)</f>
        <v>262737.73</v>
      </c>
      <c r="N244" s="79">
        <f t="shared" si="7"/>
        <v>598343.81000000006</v>
      </c>
      <c r="O244" s="21" t="str">
        <f>VLOOKUP(E244,'ML Look up'!$A$2:$B$1922,2,FALSE)</f>
        <v>FGD</v>
      </c>
    </row>
    <row r="245" spans="1:15" s="75" customFormat="1" x14ac:dyDescent="0.3">
      <c r="A245" s="69" t="s">
        <v>200</v>
      </c>
      <c r="B245" s="69" t="s">
        <v>201</v>
      </c>
      <c r="C245" s="69" t="s">
        <v>73</v>
      </c>
      <c r="D245" s="69" t="s">
        <v>66</v>
      </c>
      <c r="E245" s="76">
        <v>41384776</v>
      </c>
      <c r="F245" s="70" t="s">
        <v>296</v>
      </c>
      <c r="G245" s="70" t="s">
        <v>223</v>
      </c>
      <c r="H245" s="70" t="s">
        <v>7</v>
      </c>
      <c r="I245" s="70" t="s">
        <v>214</v>
      </c>
      <c r="J245" s="69" t="s">
        <v>67</v>
      </c>
      <c r="K245" s="77">
        <v>1908.75</v>
      </c>
      <c r="L245" s="78">
        <f t="shared" si="6"/>
        <v>954.375</v>
      </c>
      <c r="M245" s="78">
        <f>ROUND((L245*(VLOOKUP(C245,'[1]January 2017 NBV'!$D$6:$I$22,6,0))),2)</f>
        <v>291.2</v>
      </c>
      <c r="N245" s="79">
        <f t="shared" si="7"/>
        <v>663.17499999999995</v>
      </c>
      <c r="O245" s="21" t="str">
        <f>VLOOKUP(E245,'ML Look up'!$A$2:$B$1922,2,FALSE)</f>
        <v>FGD</v>
      </c>
    </row>
    <row r="246" spans="1:15" s="75" customFormat="1" x14ac:dyDescent="0.3">
      <c r="A246" s="69" t="s">
        <v>200</v>
      </c>
      <c r="B246" s="69" t="s">
        <v>201</v>
      </c>
      <c r="C246" s="69" t="s">
        <v>73</v>
      </c>
      <c r="D246" s="69" t="s">
        <v>66</v>
      </c>
      <c r="E246" s="76">
        <v>41385179</v>
      </c>
      <c r="F246" s="70" t="s">
        <v>301</v>
      </c>
      <c r="G246" s="70">
        <v>2</v>
      </c>
      <c r="H246" s="70" t="s">
        <v>27</v>
      </c>
      <c r="I246" s="70" t="s">
        <v>204</v>
      </c>
      <c r="J246" s="69" t="s">
        <v>67</v>
      </c>
      <c r="K246" s="77">
        <v>6840.01</v>
      </c>
      <c r="L246" s="78">
        <f t="shared" si="6"/>
        <v>3420.0050000000001</v>
      </c>
      <c r="M246" s="78">
        <f>ROUND((L246*(VLOOKUP(C246,'[1]January 2017 NBV'!$D$6:$I$22,6,0))),2)</f>
        <v>1043.53</v>
      </c>
      <c r="N246" s="79">
        <f t="shared" si="7"/>
        <v>2376.4750000000004</v>
      </c>
      <c r="O246" s="21" t="str">
        <f>VLOOKUP(E246,'ML Look up'!$A$2:$B$1922,2,FALSE)</f>
        <v>CEMS</v>
      </c>
    </row>
    <row r="247" spans="1:15" s="75" customFormat="1" x14ac:dyDescent="0.3">
      <c r="A247" s="69" t="s">
        <v>200</v>
      </c>
      <c r="B247" s="69" t="s">
        <v>201</v>
      </c>
      <c r="C247" s="69" t="s">
        <v>73</v>
      </c>
      <c r="D247" s="69" t="s">
        <v>66</v>
      </c>
      <c r="E247" s="76">
        <v>41385198</v>
      </c>
      <c r="F247" s="70" t="s">
        <v>301</v>
      </c>
      <c r="G247" s="70">
        <v>2</v>
      </c>
      <c r="H247" s="70" t="s">
        <v>27</v>
      </c>
      <c r="I247" s="70" t="s">
        <v>214</v>
      </c>
      <c r="J247" s="69" t="s">
        <v>67</v>
      </c>
      <c r="K247" s="77">
        <v>17356.400000000001</v>
      </c>
      <c r="L247" s="78">
        <f t="shared" si="6"/>
        <v>8678.2000000000007</v>
      </c>
      <c r="M247" s="78">
        <f>ROUND((L247*(VLOOKUP(C247,'[1]January 2017 NBV'!$D$6:$I$22,6,0))),2)</f>
        <v>2647.94</v>
      </c>
      <c r="N247" s="79">
        <f t="shared" si="7"/>
        <v>6030.26</v>
      </c>
      <c r="O247" s="21" t="str">
        <f>VLOOKUP(E247,'ML Look up'!$A$2:$B$1922,2,FALSE)</f>
        <v>CEMS</v>
      </c>
    </row>
    <row r="248" spans="1:15" s="75" customFormat="1" x14ac:dyDescent="0.3">
      <c r="A248" s="69" t="s">
        <v>200</v>
      </c>
      <c r="B248" s="69" t="s">
        <v>201</v>
      </c>
      <c r="C248" s="69" t="s">
        <v>73</v>
      </c>
      <c r="D248" s="69" t="s">
        <v>66</v>
      </c>
      <c r="E248" s="76">
        <v>41395032</v>
      </c>
      <c r="F248" s="70" t="s">
        <v>291</v>
      </c>
      <c r="G248" s="70" t="s">
        <v>223</v>
      </c>
      <c r="H248" s="70" t="s">
        <v>7</v>
      </c>
      <c r="I248" s="70" t="s">
        <v>214</v>
      </c>
      <c r="J248" s="69" t="s">
        <v>67</v>
      </c>
      <c r="K248" s="77">
        <v>63095.54</v>
      </c>
      <c r="L248" s="78">
        <f t="shared" si="6"/>
        <v>31547.77</v>
      </c>
      <c r="M248" s="78">
        <f>ROUND((L248*(VLOOKUP(C248,'[1]January 2017 NBV'!$D$6:$I$22,6,0))),2)</f>
        <v>9626.02</v>
      </c>
      <c r="N248" s="79">
        <f t="shared" si="7"/>
        <v>21921.75</v>
      </c>
      <c r="O248" s="21" t="str">
        <f>VLOOKUP(E248,'ML Look up'!$A$2:$B$1922,2,FALSE)</f>
        <v>FGD</v>
      </c>
    </row>
    <row r="249" spans="1:15" s="75" customFormat="1" x14ac:dyDescent="0.3">
      <c r="A249" s="69" t="s">
        <v>200</v>
      </c>
      <c r="B249" s="69" t="s">
        <v>201</v>
      </c>
      <c r="C249" s="69" t="s">
        <v>73</v>
      </c>
      <c r="D249" s="69" t="s">
        <v>66</v>
      </c>
      <c r="E249" s="76">
        <v>41398403</v>
      </c>
      <c r="F249" s="70" t="s">
        <v>305</v>
      </c>
      <c r="G249" s="70">
        <v>1</v>
      </c>
      <c r="H249" s="70" t="s">
        <v>17</v>
      </c>
      <c r="I249" s="70" t="s">
        <v>214</v>
      </c>
      <c r="J249" s="69" t="s">
        <v>67</v>
      </c>
      <c r="K249" s="77">
        <v>32419.39</v>
      </c>
      <c r="L249" s="78">
        <f t="shared" si="6"/>
        <v>16209.695</v>
      </c>
      <c r="M249" s="78">
        <f>ROUND((L249*(VLOOKUP(C249,'[1]January 2017 NBV'!$D$6:$I$22,6,0))),2)</f>
        <v>4945.99</v>
      </c>
      <c r="N249" s="79">
        <f t="shared" si="7"/>
        <v>11263.705</v>
      </c>
      <c r="O249" s="21" t="str">
        <f>VLOOKUP(E249,'ML Look up'!$A$2:$B$1922,2,FALSE)</f>
        <v>SCR</v>
      </c>
    </row>
    <row r="250" spans="1:15" s="75" customFormat="1" x14ac:dyDescent="0.3">
      <c r="A250" s="69" t="s">
        <v>200</v>
      </c>
      <c r="B250" s="69" t="s">
        <v>201</v>
      </c>
      <c r="C250" s="69" t="s">
        <v>73</v>
      </c>
      <c r="D250" s="69" t="s">
        <v>66</v>
      </c>
      <c r="E250" s="76">
        <v>41399274</v>
      </c>
      <c r="F250" s="70" t="s">
        <v>296</v>
      </c>
      <c r="G250" s="70" t="s">
        <v>223</v>
      </c>
      <c r="H250" s="70" t="s">
        <v>7</v>
      </c>
      <c r="I250" s="70" t="s">
        <v>214</v>
      </c>
      <c r="J250" s="69" t="s">
        <v>67</v>
      </c>
      <c r="K250" s="77">
        <v>16662.240000000002</v>
      </c>
      <c r="L250" s="78">
        <f t="shared" si="6"/>
        <v>8331.1200000000008</v>
      </c>
      <c r="M250" s="78">
        <f>ROUND((L250*(VLOOKUP(C250,'[1]January 2017 NBV'!$D$6:$I$22,6,0))),2)</f>
        <v>2542.04</v>
      </c>
      <c r="N250" s="79">
        <f t="shared" si="7"/>
        <v>5789.0800000000008</v>
      </c>
      <c r="O250" s="21" t="str">
        <f>VLOOKUP(E250,'ML Look up'!$A$2:$B$1922,2,FALSE)</f>
        <v>FGD</v>
      </c>
    </row>
    <row r="251" spans="1:15" s="75" customFormat="1" x14ac:dyDescent="0.3">
      <c r="A251" s="69" t="s">
        <v>200</v>
      </c>
      <c r="B251" s="69" t="s">
        <v>201</v>
      </c>
      <c r="C251" s="69" t="s">
        <v>73</v>
      </c>
      <c r="D251" s="69" t="s">
        <v>66</v>
      </c>
      <c r="E251" s="76">
        <v>41402785</v>
      </c>
      <c r="F251" s="70" t="s">
        <v>296</v>
      </c>
      <c r="G251" s="70" t="s">
        <v>223</v>
      </c>
      <c r="H251" s="70" t="s">
        <v>7</v>
      </c>
      <c r="I251" s="70" t="s">
        <v>214</v>
      </c>
      <c r="J251" s="69" t="s">
        <v>67</v>
      </c>
      <c r="K251" s="77">
        <v>13460.21</v>
      </c>
      <c r="L251" s="78">
        <f t="shared" si="6"/>
        <v>6730.1049999999996</v>
      </c>
      <c r="M251" s="78">
        <f>ROUND((L251*(VLOOKUP(C251,'[1]January 2017 NBV'!$D$6:$I$22,6,0))),2)</f>
        <v>2053.5300000000002</v>
      </c>
      <c r="N251" s="79">
        <f t="shared" si="7"/>
        <v>4676.5749999999989</v>
      </c>
      <c r="O251" s="21" t="str">
        <f>VLOOKUP(E251,'ML Look up'!$A$2:$B$1922,2,FALSE)</f>
        <v>FGD</v>
      </c>
    </row>
    <row r="252" spans="1:15" s="75" customFormat="1" x14ac:dyDescent="0.3">
      <c r="A252" s="69" t="s">
        <v>200</v>
      </c>
      <c r="B252" s="69" t="s">
        <v>201</v>
      </c>
      <c r="C252" s="69" t="s">
        <v>73</v>
      </c>
      <c r="D252" s="69" t="s">
        <v>66</v>
      </c>
      <c r="E252" s="76">
        <v>41408811</v>
      </c>
      <c r="F252" s="70" t="s">
        <v>296</v>
      </c>
      <c r="G252" s="70" t="s">
        <v>223</v>
      </c>
      <c r="H252" s="70" t="s">
        <v>7</v>
      </c>
      <c r="I252" s="70" t="s">
        <v>214</v>
      </c>
      <c r="J252" s="69" t="s">
        <v>67</v>
      </c>
      <c r="K252" s="77">
        <v>61230.03</v>
      </c>
      <c r="L252" s="78">
        <f t="shared" si="6"/>
        <v>30615.014999999999</v>
      </c>
      <c r="M252" s="78">
        <f>ROUND((L252*(VLOOKUP(C252,'[1]January 2017 NBV'!$D$6:$I$22,6,0))),2)</f>
        <v>9341.41</v>
      </c>
      <c r="N252" s="79">
        <f t="shared" si="7"/>
        <v>21273.605</v>
      </c>
      <c r="O252" s="21" t="str">
        <f>VLOOKUP(E252,'ML Look up'!$A$2:$B$1922,2,FALSE)</f>
        <v>FGD</v>
      </c>
    </row>
    <row r="253" spans="1:15" s="75" customFormat="1" x14ac:dyDescent="0.3">
      <c r="A253" s="69" t="s">
        <v>200</v>
      </c>
      <c r="B253" s="69" t="s">
        <v>201</v>
      </c>
      <c r="C253" s="69" t="s">
        <v>73</v>
      </c>
      <c r="D253" s="69" t="s">
        <v>66</v>
      </c>
      <c r="E253" s="76">
        <v>41409687</v>
      </c>
      <c r="F253" s="70" t="s">
        <v>301</v>
      </c>
      <c r="G253" s="70">
        <v>2</v>
      </c>
      <c r="H253" s="70" t="s">
        <v>27</v>
      </c>
      <c r="I253" s="70" t="s">
        <v>214</v>
      </c>
      <c r="J253" s="69" t="s">
        <v>67</v>
      </c>
      <c r="K253" s="77">
        <v>4961.05</v>
      </c>
      <c r="L253" s="78">
        <f t="shared" si="6"/>
        <v>2480.5250000000001</v>
      </c>
      <c r="M253" s="78">
        <f>ROUND((L253*(VLOOKUP(C253,'[1]January 2017 NBV'!$D$6:$I$22,6,0))),2)</f>
        <v>756.87</v>
      </c>
      <c r="N253" s="79">
        <f t="shared" si="7"/>
        <v>1723.6550000000002</v>
      </c>
      <c r="O253" s="21" t="str">
        <f>VLOOKUP(E253,'ML Look up'!$A$2:$B$1922,2,FALSE)</f>
        <v>CEMS</v>
      </c>
    </row>
    <row r="254" spans="1:15" s="75" customFormat="1" x14ac:dyDescent="0.3">
      <c r="A254" s="69" t="s">
        <v>200</v>
      </c>
      <c r="B254" s="69" t="s">
        <v>201</v>
      </c>
      <c r="C254" s="69" t="s">
        <v>73</v>
      </c>
      <c r="D254" s="69" t="s">
        <v>66</v>
      </c>
      <c r="E254" s="76">
        <v>41419793</v>
      </c>
      <c r="F254" s="70" t="s">
        <v>286</v>
      </c>
      <c r="G254" s="70">
        <v>10</v>
      </c>
      <c r="H254" s="70" t="s">
        <v>39</v>
      </c>
      <c r="I254" s="70" t="s">
        <v>214</v>
      </c>
      <c r="J254" s="69" t="s">
        <v>67</v>
      </c>
      <c r="K254" s="77">
        <v>2984.66</v>
      </c>
      <c r="L254" s="78">
        <f t="shared" si="6"/>
        <v>1492.33</v>
      </c>
      <c r="M254" s="78">
        <f>ROUND((L254*(VLOOKUP(C254,'[1]January 2017 NBV'!$D$6:$I$22,6,0))),2)</f>
        <v>455.35</v>
      </c>
      <c r="N254" s="79">
        <f t="shared" si="7"/>
        <v>1036.98</v>
      </c>
      <c r="O254" s="21" t="str">
        <f>VLOOKUP(E254,'ML Look up'!$A$2:$B$1922,2,FALSE)</f>
        <v>ASH</v>
      </c>
    </row>
    <row r="255" spans="1:15" s="75" customFormat="1" x14ac:dyDescent="0.3">
      <c r="A255" s="69" t="s">
        <v>200</v>
      </c>
      <c r="B255" s="69" t="s">
        <v>201</v>
      </c>
      <c r="C255" s="69" t="s">
        <v>73</v>
      </c>
      <c r="D255" s="69" t="s">
        <v>66</v>
      </c>
      <c r="E255" s="76">
        <v>41426623</v>
      </c>
      <c r="F255" s="70" t="s">
        <v>296</v>
      </c>
      <c r="G255" s="70" t="s">
        <v>223</v>
      </c>
      <c r="H255" s="70" t="s">
        <v>7</v>
      </c>
      <c r="I255" s="70" t="s">
        <v>214</v>
      </c>
      <c r="J255" s="69" t="s">
        <v>67</v>
      </c>
      <c r="K255" s="77">
        <v>6568.16</v>
      </c>
      <c r="L255" s="78">
        <f t="shared" si="6"/>
        <v>3284.08</v>
      </c>
      <c r="M255" s="78">
        <f>ROUND((L255*(VLOOKUP(C255,'[1]January 2017 NBV'!$D$6:$I$22,6,0))),2)</f>
        <v>1002.06</v>
      </c>
      <c r="N255" s="79">
        <f t="shared" si="7"/>
        <v>2282.02</v>
      </c>
      <c r="O255" s="21" t="str">
        <f>VLOOKUP(E255,'ML Look up'!$A$2:$B$1922,2,FALSE)</f>
        <v>FGD</v>
      </c>
    </row>
    <row r="256" spans="1:15" s="75" customFormat="1" x14ac:dyDescent="0.3">
      <c r="A256" s="69" t="s">
        <v>200</v>
      </c>
      <c r="B256" s="69" t="s">
        <v>201</v>
      </c>
      <c r="C256" s="69" t="s">
        <v>73</v>
      </c>
      <c r="D256" s="69" t="s">
        <v>66</v>
      </c>
      <c r="E256" s="76">
        <v>41427111</v>
      </c>
      <c r="F256" s="70" t="s">
        <v>296</v>
      </c>
      <c r="G256" s="70" t="s">
        <v>223</v>
      </c>
      <c r="H256" s="70" t="s">
        <v>7</v>
      </c>
      <c r="I256" s="70" t="s">
        <v>214</v>
      </c>
      <c r="J256" s="69" t="s">
        <v>67</v>
      </c>
      <c r="K256" s="77">
        <v>16610.18</v>
      </c>
      <c r="L256" s="78">
        <f t="shared" si="6"/>
        <v>8305.09</v>
      </c>
      <c r="M256" s="78">
        <f>ROUND((L256*(VLOOKUP(C256,'[1]January 2017 NBV'!$D$6:$I$22,6,0))),2)</f>
        <v>2534.09</v>
      </c>
      <c r="N256" s="79">
        <f t="shared" si="7"/>
        <v>5771</v>
      </c>
      <c r="O256" s="21" t="str">
        <f>VLOOKUP(E256,'ML Look up'!$A$2:$B$1922,2,FALSE)</f>
        <v>FGD</v>
      </c>
    </row>
    <row r="257" spans="1:15" s="75" customFormat="1" x14ac:dyDescent="0.3">
      <c r="A257" s="69" t="s">
        <v>200</v>
      </c>
      <c r="B257" s="69" t="s">
        <v>201</v>
      </c>
      <c r="C257" s="69" t="s">
        <v>73</v>
      </c>
      <c r="D257" s="69" t="s">
        <v>66</v>
      </c>
      <c r="E257" s="76">
        <v>41439098</v>
      </c>
      <c r="F257" s="70" t="s">
        <v>296</v>
      </c>
      <c r="G257" s="70">
        <v>1</v>
      </c>
      <c r="H257" s="70" t="s">
        <v>17</v>
      </c>
      <c r="I257" s="70" t="s">
        <v>214</v>
      </c>
      <c r="J257" s="69" t="s">
        <v>67</v>
      </c>
      <c r="K257" s="77">
        <v>15976.81</v>
      </c>
      <c r="L257" s="78">
        <f t="shared" si="6"/>
        <v>7988.4049999999997</v>
      </c>
      <c r="M257" s="78">
        <f>ROUND((L257*(VLOOKUP(C257,'[1]January 2017 NBV'!$D$6:$I$22,6,0))),2)</f>
        <v>2437.46</v>
      </c>
      <c r="N257" s="79">
        <f t="shared" si="7"/>
        <v>5550.9449999999997</v>
      </c>
      <c r="O257" s="21" t="str">
        <f>VLOOKUP(E257,'ML Look up'!$A$2:$B$1922,2,FALSE)</f>
        <v>SCR</v>
      </c>
    </row>
    <row r="258" spans="1:15" s="75" customFormat="1" x14ac:dyDescent="0.3">
      <c r="A258" s="69" t="s">
        <v>200</v>
      </c>
      <c r="B258" s="69" t="s">
        <v>201</v>
      </c>
      <c r="C258" s="69" t="s">
        <v>73</v>
      </c>
      <c r="D258" s="69" t="s">
        <v>66</v>
      </c>
      <c r="E258" s="69" t="s">
        <v>166</v>
      </c>
      <c r="F258" s="70" t="s">
        <v>262</v>
      </c>
      <c r="G258" s="70" t="s">
        <v>223</v>
      </c>
      <c r="H258" s="70" t="s">
        <v>7</v>
      </c>
      <c r="I258" s="70" t="s">
        <v>204</v>
      </c>
      <c r="J258" s="69" t="s">
        <v>67</v>
      </c>
      <c r="K258" s="77">
        <v>12750189.529999999</v>
      </c>
      <c r="L258" s="78">
        <f t="shared" si="6"/>
        <v>6375094.7649999997</v>
      </c>
      <c r="M258" s="78">
        <f>ROUND((L258*(VLOOKUP(C258,'[1]January 2017 NBV'!$D$6:$I$22,6,0))),2)</f>
        <v>1945202.43</v>
      </c>
      <c r="N258" s="79">
        <f t="shared" si="7"/>
        <v>4429892.335</v>
      </c>
      <c r="O258" s="21" t="str">
        <f>VLOOKUP(E258,'ML Look up'!$A$2:$B$1922,2,FALSE)</f>
        <v>FGD</v>
      </c>
    </row>
    <row r="259" spans="1:15" s="75" customFormat="1" x14ac:dyDescent="0.3">
      <c r="A259" s="69" t="s">
        <v>200</v>
      </c>
      <c r="B259" s="69" t="s">
        <v>201</v>
      </c>
      <c r="C259" s="69" t="s">
        <v>73</v>
      </c>
      <c r="D259" s="69" t="s">
        <v>66</v>
      </c>
      <c r="E259" s="69" t="s">
        <v>168</v>
      </c>
      <c r="F259" s="70" t="s">
        <v>303</v>
      </c>
      <c r="G259" s="70">
        <v>1</v>
      </c>
      <c r="H259" s="70" t="s">
        <v>17</v>
      </c>
      <c r="I259" s="70" t="s">
        <v>214</v>
      </c>
      <c r="J259" s="69" t="s">
        <v>67</v>
      </c>
      <c r="K259" s="77">
        <v>2875489.55</v>
      </c>
      <c r="L259" s="78">
        <f t="shared" si="6"/>
        <v>1437744.7749999999</v>
      </c>
      <c r="M259" s="78">
        <f>ROUND((L259*(VLOOKUP(C259,'[1]January 2017 NBV'!$D$6:$I$22,6,0))),2)</f>
        <v>438692.24</v>
      </c>
      <c r="N259" s="79">
        <f t="shared" si="7"/>
        <v>999052.53499999992</v>
      </c>
      <c r="O259" s="21" t="str">
        <f>VLOOKUP(E259,'ML Look up'!$A$2:$B$1922,2,FALSE)</f>
        <v>SCR</v>
      </c>
    </row>
    <row r="260" spans="1:15" s="75" customFormat="1" x14ac:dyDescent="0.3">
      <c r="A260" s="69" t="s">
        <v>200</v>
      </c>
      <c r="B260" s="69" t="s">
        <v>201</v>
      </c>
      <c r="C260" s="69" t="s">
        <v>75</v>
      </c>
      <c r="D260" s="69" t="s">
        <v>66</v>
      </c>
      <c r="E260" s="76">
        <v>41396521</v>
      </c>
      <c r="F260" s="70" t="s">
        <v>296</v>
      </c>
      <c r="G260" s="70" t="s">
        <v>223</v>
      </c>
      <c r="H260" s="70" t="s">
        <v>7</v>
      </c>
      <c r="I260" s="70" t="s">
        <v>208</v>
      </c>
      <c r="J260" s="69" t="s">
        <v>67</v>
      </c>
      <c r="K260" s="77">
        <v>75307.98</v>
      </c>
      <c r="L260" s="78">
        <f t="shared" si="6"/>
        <v>37653.99</v>
      </c>
      <c r="M260" s="78">
        <f>ROUND((L260*(VLOOKUP(C260,'[1]January 2017 NBV'!$D$6:$I$22,6,0))),2)</f>
        <v>7436.48</v>
      </c>
      <c r="N260" s="79">
        <f t="shared" si="7"/>
        <v>30217.51</v>
      </c>
      <c r="O260" s="21" t="str">
        <f>VLOOKUP(E260,'ML Look up'!$A$2:$B$1922,2,FALSE)</f>
        <v>FGD</v>
      </c>
    </row>
    <row r="261" spans="1:15" s="75" customFormat="1" x14ac:dyDescent="0.3">
      <c r="A261" s="69" t="s">
        <v>200</v>
      </c>
      <c r="B261" s="69" t="s">
        <v>201</v>
      </c>
      <c r="C261" s="69" t="s">
        <v>75</v>
      </c>
      <c r="D261" s="69" t="s">
        <v>66</v>
      </c>
      <c r="E261" s="76">
        <v>41398736</v>
      </c>
      <c r="F261" s="70" t="s">
        <v>291</v>
      </c>
      <c r="G261" s="70" t="s">
        <v>223</v>
      </c>
      <c r="H261" s="70" t="s">
        <v>7</v>
      </c>
      <c r="I261" s="70" t="s">
        <v>214</v>
      </c>
      <c r="J261" s="69" t="s">
        <v>67</v>
      </c>
      <c r="K261" s="77">
        <v>332398.17</v>
      </c>
      <c r="L261" s="78">
        <f t="shared" si="6"/>
        <v>166199.08499999999</v>
      </c>
      <c r="M261" s="78">
        <f>ROUND((L261*(VLOOKUP(C261,'[1]January 2017 NBV'!$D$6:$I$22,6,0))),2)</f>
        <v>32823.51</v>
      </c>
      <c r="N261" s="79">
        <f t="shared" si="7"/>
        <v>133375.57499999998</v>
      </c>
      <c r="O261" s="21" t="str">
        <f>VLOOKUP(E261,'ML Look up'!$A$2:$B$1922,2,FALSE)</f>
        <v>FGD</v>
      </c>
    </row>
    <row r="262" spans="1:15" s="75" customFormat="1" x14ac:dyDescent="0.3">
      <c r="A262" s="69" t="s">
        <v>200</v>
      </c>
      <c r="B262" s="69" t="s">
        <v>201</v>
      </c>
      <c r="C262" s="69" t="s">
        <v>75</v>
      </c>
      <c r="D262" s="69" t="s">
        <v>66</v>
      </c>
      <c r="E262" s="76">
        <v>41428030</v>
      </c>
      <c r="F262" s="70" t="s">
        <v>306</v>
      </c>
      <c r="G262" s="70" t="s">
        <v>223</v>
      </c>
      <c r="H262" s="70" t="s">
        <v>7</v>
      </c>
      <c r="I262" s="70" t="s">
        <v>214</v>
      </c>
      <c r="J262" s="69" t="s">
        <v>67</v>
      </c>
      <c r="K262" s="77">
        <v>2050.87</v>
      </c>
      <c r="L262" s="78">
        <f t="shared" si="6"/>
        <v>1025.4349999999999</v>
      </c>
      <c r="M262" s="78">
        <f>ROUND((L262*(VLOOKUP(C262,'[1]January 2017 NBV'!$D$6:$I$22,6,0))),2)</f>
        <v>202.52</v>
      </c>
      <c r="N262" s="79">
        <f t="shared" si="7"/>
        <v>822.91499999999996</v>
      </c>
      <c r="O262" s="21" t="str">
        <f>VLOOKUP(E262,'ML Look up'!$A$2:$B$1922,2,FALSE)</f>
        <v>FGD</v>
      </c>
    </row>
    <row r="263" spans="1:15" s="75" customFormat="1" x14ac:dyDescent="0.3">
      <c r="A263" s="69" t="s">
        <v>200</v>
      </c>
      <c r="B263" s="69" t="s">
        <v>201</v>
      </c>
      <c r="C263" s="69" t="s">
        <v>75</v>
      </c>
      <c r="D263" s="69" t="s">
        <v>66</v>
      </c>
      <c r="E263" s="76">
        <v>41430446</v>
      </c>
      <c r="F263" s="70" t="s">
        <v>296</v>
      </c>
      <c r="G263" s="70" t="s">
        <v>223</v>
      </c>
      <c r="H263" s="70" t="s">
        <v>7</v>
      </c>
      <c r="I263" s="70" t="s">
        <v>214</v>
      </c>
      <c r="J263" s="69" t="s">
        <v>67</v>
      </c>
      <c r="K263" s="77">
        <v>5703.22</v>
      </c>
      <c r="L263" s="78">
        <f t="shared" ref="L263:L326" si="8">K263*0.5</f>
        <v>2851.61</v>
      </c>
      <c r="M263" s="78">
        <f>ROUND((L263*(VLOOKUP(C263,'[1]January 2017 NBV'!$D$6:$I$22,6,0))),2)</f>
        <v>563.17999999999995</v>
      </c>
      <c r="N263" s="79">
        <f t="shared" ref="N263:N326" si="9">L263-M263</f>
        <v>2288.4300000000003</v>
      </c>
      <c r="O263" s="21" t="str">
        <f>VLOOKUP(E263,'ML Look up'!$A$2:$B$1922,2,FALSE)</f>
        <v>FGD</v>
      </c>
    </row>
    <row r="264" spans="1:15" s="75" customFormat="1" x14ac:dyDescent="0.3">
      <c r="A264" s="69" t="s">
        <v>200</v>
      </c>
      <c r="B264" s="69" t="s">
        <v>201</v>
      </c>
      <c r="C264" s="69" t="s">
        <v>75</v>
      </c>
      <c r="D264" s="69" t="s">
        <v>66</v>
      </c>
      <c r="E264" s="76">
        <v>41451225</v>
      </c>
      <c r="F264" s="70" t="s">
        <v>307</v>
      </c>
      <c r="G264" s="70">
        <v>10</v>
      </c>
      <c r="H264" s="70" t="s">
        <v>39</v>
      </c>
      <c r="I264" s="70" t="s">
        <v>214</v>
      </c>
      <c r="J264" s="69" t="s">
        <v>67</v>
      </c>
      <c r="K264" s="77">
        <v>44772.46</v>
      </c>
      <c r="L264" s="78">
        <f t="shared" si="8"/>
        <v>22386.23</v>
      </c>
      <c r="M264" s="78">
        <f>ROUND((L264*(VLOOKUP(C264,'[1]January 2017 NBV'!$D$6:$I$22,6,0))),2)</f>
        <v>4421.17</v>
      </c>
      <c r="N264" s="79">
        <f t="shared" si="9"/>
        <v>17965.059999999998</v>
      </c>
      <c r="O264" s="21" t="str">
        <f>VLOOKUP(E264,'ML Look up'!$A$2:$B$1922,2,FALSE)</f>
        <v>ASH</v>
      </c>
    </row>
    <row r="265" spans="1:15" s="75" customFormat="1" x14ac:dyDescent="0.3">
      <c r="A265" s="69" t="s">
        <v>200</v>
      </c>
      <c r="B265" s="69" t="s">
        <v>201</v>
      </c>
      <c r="C265" s="69" t="s">
        <v>75</v>
      </c>
      <c r="D265" s="69" t="s">
        <v>66</v>
      </c>
      <c r="E265" s="76">
        <v>41452403</v>
      </c>
      <c r="F265" s="70" t="s">
        <v>308</v>
      </c>
      <c r="G265" s="70" t="s">
        <v>223</v>
      </c>
      <c r="H265" s="70" t="s">
        <v>7</v>
      </c>
      <c r="I265" s="70" t="s">
        <v>214</v>
      </c>
      <c r="J265" s="69" t="s">
        <v>67</v>
      </c>
      <c r="K265" s="77">
        <v>16585.62</v>
      </c>
      <c r="L265" s="78">
        <f t="shared" si="8"/>
        <v>8292.81</v>
      </c>
      <c r="M265" s="78">
        <f>ROUND((L265*(VLOOKUP(C265,'[1]January 2017 NBV'!$D$6:$I$22,6,0))),2)</f>
        <v>1637.79</v>
      </c>
      <c r="N265" s="79">
        <f t="shared" si="9"/>
        <v>6655.0199999999995</v>
      </c>
      <c r="O265" s="21" t="str">
        <f>VLOOKUP(E265,'ML Look up'!$A$2:$B$1922,2,FALSE)</f>
        <v>FGD</v>
      </c>
    </row>
    <row r="266" spans="1:15" s="75" customFormat="1" x14ac:dyDescent="0.3">
      <c r="A266" s="69" t="s">
        <v>200</v>
      </c>
      <c r="B266" s="69" t="s">
        <v>201</v>
      </c>
      <c r="C266" s="69" t="s">
        <v>75</v>
      </c>
      <c r="D266" s="69" t="s">
        <v>66</v>
      </c>
      <c r="E266" s="76">
        <v>41453706</v>
      </c>
      <c r="F266" s="70" t="s">
        <v>309</v>
      </c>
      <c r="G266" s="70">
        <v>10</v>
      </c>
      <c r="H266" s="70" t="s">
        <v>39</v>
      </c>
      <c r="I266" s="70" t="s">
        <v>214</v>
      </c>
      <c r="J266" s="69" t="s">
        <v>67</v>
      </c>
      <c r="K266" s="77">
        <v>29151.040000000001</v>
      </c>
      <c r="L266" s="78">
        <f t="shared" si="8"/>
        <v>14575.52</v>
      </c>
      <c r="M266" s="78">
        <f>ROUND((L266*(VLOOKUP(C266,'[1]January 2017 NBV'!$D$6:$I$22,6,0))),2)</f>
        <v>2878.59</v>
      </c>
      <c r="N266" s="79">
        <f t="shared" si="9"/>
        <v>11696.93</v>
      </c>
      <c r="O266" s="21" t="str">
        <f>VLOOKUP(E266,'ML Look up'!$A$2:$B$1922,2,FALSE)</f>
        <v>ASH</v>
      </c>
    </row>
    <row r="267" spans="1:15" s="75" customFormat="1" x14ac:dyDescent="0.3">
      <c r="A267" s="69" t="s">
        <v>200</v>
      </c>
      <c r="B267" s="69" t="s">
        <v>201</v>
      </c>
      <c r="C267" s="69" t="s">
        <v>75</v>
      </c>
      <c r="D267" s="69" t="s">
        <v>66</v>
      </c>
      <c r="E267" s="76">
        <v>41462671</v>
      </c>
      <c r="F267" s="70" t="s">
        <v>310</v>
      </c>
      <c r="G267" s="70">
        <v>10</v>
      </c>
      <c r="H267" s="70" t="s">
        <v>39</v>
      </c>
      <c r="I267" s="70" t="s">
        <v>214</v>
      </c>
      <c r="J267" s="69" t="s">
        <v>67</v>
      </c>
      <c r="K267" s="77">
        <v>4351.18</v>
      </c>
      <c r="L267" s="78">
        <f t="shared" si="8"/>
        <v>2175.59</v>
      </c>
      <c r="M267" s="78">
        <f>ROUND((L267*(VLOOKUP(C267,'[1]January 2017 NBV'!$D$6:$I$22,6,0))),2)</f>
        <v>429.67</v>
      </c>
      <c r="N267" s="79">
        <f t="shared" si="9"/>
        <v>1745.92</v>
      </c>
      <c r="O267" s="21" t="str">
        <f>VLOOKUP(E267,'ML Look up'!$A$2:$B$1922,2,FALSE)</f>
        <v>ASH</v>
      </c>
    </row>
    <row r="268" spans="1:15" s="75" customFormat="1" x14ac:dyDescent="0.3">
      <c r="A268" s="69" t="s">
        <v>200</v>
      </c>
      <c r="B268" s="69" t="s">
        <v>201</v>
      </c>
      <c r="C268" s="69" t="s">
        <v>75</v>
      </c>
      <c r="D268" s="69" t="s">
        <v>66</v>
      </c>
      <c r="E268" s="76">
        <v>41462682</v>
      </c>
      <c r="F268" s="70" t="s">
        <v>310</v>
      </c>
      <c r="G268" s="70">
        <v>10</v>
      </c>
      <c r="H268" s="70" t="s">
        <v>39</v>
      </c>
      <c r="I268" s="70" t="s">
        <v>214</v>
      </c>
      <c r="J268" s="69" t="s">
        <v>67</v>
      </c>
      <c r="K268" s="77">
        <v>2452.41</v>
      </c>
      <c r="L268" s="78">
        <f t="shared" si="8"/>
        <v>1226.2049999999999</v>
      </c>
      <c r="M268" s="78">
        <f>ROUND((L268*(VLOOKUP(C268,'[1]January 2017 NBV'!$D$6:$I$22,6,0))),2)</f>
        <v>242.17</v>
      </c>
      <c r="N268" s="79">
        <f t="shared" si="9"/>
        <v>984.03499999999997</v>
      </c>
      <c r="O268" s="21" t="str">
        <f>VLOOKUP(E268,'ML Look up'!$A$2:$B$1922,2,FALSE)</f>
        <v>ASH</v>
      </c>
    </row>
    <row r="269" spans="1:15" s="75" customFormat="1" x14ac:dyDescent="0.3">
      <c r="A269" s="69" t="s">
        <v>200</v>
      </c>
      <c r="B269" s="69" t="s">
        <v>201</v>
      </c>
      <c r="C269" s="69" t="s">
        <v>75</v>
      </c>
      <c r="D269" s="69" t="s">
        <v>66</v>
      </c>
      <c r="E269" s="76">
        <v>41465067</v>
      </c>
      <c r="F269" s="70" t="s">
        <v>311</v>
      </c>
      <c r="G269" s="70" t="s">
        <v>223</v>
      </c>
      <c r="H269" s="70" t="s">
        <v>7</v>
      </c>
      <c r="I269" s="70" t="s">
        <v>214</v>
      </c>
      <c r="J269" s="69" t="s">
        <v>67</v>
      </c>
      <c r="K269" s="77">
        <v>67135.98</v>
      </c>
      <c r="L269" s="78">
        <f t="shared" si="8"/>
        <v>33567.99</v>
      </c>
      <c r="M269" s="78">
        <f>ROUND((L269*(VLOOKUP(C269,'[1]January 2017 NBV'!$D$6:$I$22,6,0))),2)</f>
        <v>6629.51</v>
      </c>
      <c r="N269" s="79">
        <f t="shared" si="9"/>
        <v>26938.479999999996</v>
      </c>
      <c r="O269" s="21" t="str">
        <f>VLOOKUP(E269,'ML Look up'!$A$2:$B$1922,2,FALSE)</f>
        <v>FGD</v>
      </c>
    </row>
    <row r="270" spans="1:15" s="75" customFormat="1" x14ac:dyDescent="0.3">
      <c r="A270" s="69" t="s">
        <v>200</v>
      </c>
      <c r="B270" s="69" t="s">
        <v>201</v>
      </c>
      <c r="C270" s="69" t="s">
        <v>75</v>
      </c>
      <c r="D270" s="69" t="s">
        <v>66</v>
      </c>
      <c r="E270" s="76">
        <v>41468520</v>
      </c>
      <c r="F270" s="70" t="s">
        <v>312</v>
      </c>
      <c r="G270" s="70">
        <v>9</v>
      </c>
      <c r="H270" s="70" t="s">
        <v>36</v>
      </c>
      <c r="I270" s="70" t="s">
        <v>204</v>
      </c>
      <c r="J270" s="69" t="s">
        <v>67</v>
      </c>
      <c r="K270" s="77">
        <v>78759.06</v>
      </c>
      <c r="L270" s="78">
        <f t="shared" si="8"/>
        <v>39379.53</v>
      </c>
      <c r="M270" s="78">
        <f>ROUND((L270*(VLOOKUP(C270,'[1]January 2017 NBV'!$D$6:$I$22,6,0))),2)</f>
        <v>7777.27</v>
      </c>
      <c r="N270" s="79">
        <f t="shared" si="9"/>
        <v>31602.26</v>
      </c>
      <c r="O270" s="21" t="str">
        <f>VLOOKUP(E270,'ML Look up'!$A$2:$B$1922,2,FALSE)</f>
        <v>PRECIP</v>
      </c>
    </row>
    <row r="271" spans="1:15" s="75" customFormat="1" x14ac:dyDescent="0.3">
      <c r="A271" s="69" t="s">
        <v>200</v>
      </c>
      <c r="B271" s="69" t="s">
        <v>201</v>
      </c>
      <c r="C271" s="69" t="s">
        <v>75</v>
      </c>
      <c r="D271" s="69" t="s">
        <v>66</v>
      </c>
      <c r="E271" s="76">
        <v>41468618</v>
      </c>
      <c r="F271" s="70" t="s">
        <v>312</v>
      </c>
      <c r="G271" s="70">
        <v>9</v>
      </c>
      <c r="H271" s="70" t="s">
        <v>36</v>
      </c>
      <c r="I271" s="70" t="s">
        <v>204</v>
      </c>
      <c r="J271" s="69" t="s">
        <v>67</v>
      </c>
      <c r="K271" s="77">
        <v>84271.62</v>
      </c>
      <c r="L271" s="78">
        <f t="shared" si="8"/>
        <v>42135.81</v>
      </c>
      <c r="M271" s="78">
        <f>ROUND((L271*(VLOOKUP(C271,'[1]January 2017 NBV'!$D$6:$I$22,6,0))),2)</f>
        <v>8321.6200000000008</v>
      </c>
      <c r="N271" s="79">
        <f t="shared" si="9"/>
        <v>33814.189999999995</v>
      </c>
      <c r="O271" s="21" t="str">
        <f>VLOOKUP(E271,'ML Look up'!$A$2:$B$1922,2,FALSE)</f>
        <v>PRECIP</v>
      </c>
    </row>
    <row r="272" spans="1:15" s="75" customFormat="1" x14ac:dyDescent="0.3">
      <c r="A272" s="69" t="s">
        <v>200</v>
      </c>
      <c r="B272" s="69" t="s">
        <v>201</v>
      </c>
      <c r="C272" s="69" t="s">
        <v>75</v>
      </c>
      <c r="D272" s="69" t="s">
        <v>66</v>
      </c>
      <c r="E272" s="76">
        <v>41474633</v>
      </c>
      <c r="F272" s="70" t="s">
        <v>313</v>
      </c>
      <c r="G272" s="70">
        <v>9</v>
      </c>
      <c r="H272" s="70" t="s">
        <v>36</v>
      </c>
      <c r="I272" s="70" t="s">
        <v>204</v>
      </c>
      <c r="J272" s="69" t="s">
        <v>67</v>
      </c>
      <c r="K272" s="77">
        <v>5278.13</v>
      </c>
      <c r="L272" s="78">
        <f t="shared" si="8"/>
        <v>2639.0650000000001</v>
      </c>
      <c r="M272" s="78">
        <f>ROUND((L272*(VLOOKUP(C272,'[1]January 2017 NBV'!$D$6:$I$22,6,0))),2)</f>
        <v>521.20000000000005</v>
      </c>
      <c r="N272" s="79">
        <f t="shared" si="9"/>
        <v>2117.8649999999998</v>
      </c>
      <c r="O272" s="21" t="str">
        <f>VLOOKUP(E272,'ML Look up'!$A$2:$B$1922,2,FALSE)</f>
        <v>PRECIP</v>
      </c>
    </row>
    <row r="273" spans="1:15" s="75" customFormat="1" x14ac:dyDescent="0.3">
      <c r="A273" s="69" t="s">
        <v>200</v>
      </c>
      <c r="B273" s="69" t="s">
        <v>201</v>
      </c>
      <c r="C273" s="69" t="s">
        <v>75</v>
      </c>
      <c r="D273" s="69" t="s">
        <v>66</v>
      </c>
      <c r="E273" s="76">
        <v>41478799</v>
      </c>
      <c r="F273" s="70" t="s">
        <v>314</v>
      </c>
      <c r="G273" s="70">
        <v>2</v>
      </c>
      <c r="H273" s="70" t="s">
        <v>27</v>
      </c>
      <c r="I273" s="70" t="s">
        <v>204</v>
      </c>
      <c r="J273" s="69" t="s">
        <v>67</v>
      </c>
      <c r="K273" s="77">
        <v>8887.26</v>
      </c>
      <c r="L273" s="78">
        <f t="shared" si="8"/>
        <v>4443.63</v>
      </c>
      <c r="M273" s="78">
        <f>ROUND((L273*(VLOOKUP(C273,'[1]January 2017 NBV'!$D$6:$I$22,6,0))),2)</f>
        <v>877.6</v>
      </c>
      <c r="N273" s="79">
        <f t="shared" si="9"/>
        <v>3566.03</v>
      </c>
      <c r="O273" s="21" t="str">
        <f>VLOOKUP(E273,'ML Look up'!$A$2:$B$1922,2,FALSE)</f>
        <v>CEMS</v>
      </c>
    </row>
    <row r="274" spans="1:15" s="75" customFormat="1" x14ac:dyDescent="0.3">
      <c r="A274" s="69" t="s">
        <v>200</v>
      </c>
      <c r="B274" s="69" t="s">
        <v>201</v>
      </c>
      <c r="C274" s="69" t="s">
        <v>75</v>
      </c>
      <c r="D274" s="69" t="s">
        <v>66</v>
      </c>
      <c r="E274" s="76">
        <v>41482787</v>
      </c>
      <c r="F274" s="70" t="s">
        <v>314</v>
      </c>
      <c r="G274" s="70">
        <v>2</v>
      </c>
      <c r="H274" s="70" t="s">
        <v>27</v>
      </c>
      <c r="I274" s="70" t="s">
        <v>208</v>
      </c>
      <c r="J274" s="69" t="s">
        <v>67</v>
      </c>
      <c r="K274" s="77">
        <v>6237.28</v>
      </c>
      <c r="L274" s="78">
        <f t="shared" si="8"/>
        <v>3118.64</v>
      </c>
      <c r="M274" s="78">
        <f>ROUND((L274*(VLOOKUP(C274,'[1]January 2017 NBV'!$D$6:$I$22,6,0))),2)</f>
        <v>615.91999999999996</v>
      </c>
      <c r="N274" s="79">
        <f t="shared" si="9"/>
        <v>2502.7199999999998</v>
      </c>
      <c r="O274" s="21" t="str">
        <f>VLOOKUP(E274,'ML Look up'!$A$2:$B$1922,2,FALSE)</f>
        <v>CEMS</v>
      </c>
    </row>
    <row r="275" spans="1:15" s="75" customFormat="1" x14ac:dyDescent="0.3">
      <c r="A275" s="69" t="s">
        <v>200</v>
      </c>
      <c r="B275" s="69" t="s">
        <v>201</v>
      </c>
      <c r="C275" s="69" t="s">
        <v>75</v>
      </c>
      <c r="D275" s="69" t="s">
        <v>66</v>
      </c>
      <c r="E275" s="76">
        <v>41488208</v>
      </c>
      <c r="F275" s="70" t="s">
        <v>309</v>
      </c>
      <c r="G275" s="70">
        <v>10</v>
      </c>
      <c r="H275" s="70" t="s">
        <v>39</v>
      </c>
      <c r="I275" s="70" t="s">
        <v>214</v>
      </c>
      <c r="J275" s="69" t="s">
        <v>67</v>
      </c>
      <c r="K275" s="77">
        <v>35349.19</v>
      </c>
      <c r="L275" s="78">
        <f t="shared" si="8"/>
        <v>17674.595000000001</v>
      </c>
      <c r="M275" s="78">
        <f>ROUND((L275*(VLOOKUP(C275,'[1]January 2017 NBV'!$D$6:$I$22,6,0))),2)</f>
        <v>3490.65</v>
      </c>
      <c r="N275" s="79">
        <f t="shared" si="9"/>
        <v>14183.945000000002</v>
      </c>
      <c r="O275" s="21" t="str">
        <f>VLOOKUP(E275,'ML Look up'!$A$2:$B$1922,2,FALSE)</f>
        <v>ASH</v>
      </c>
    </row>
    <row r="276" spans="1:15" s="75" customFormat="1" x14ac:dyDescent="0.3">
      <c r="A276" s="69" t="s">
        <v>200</v>
      </c>
      <c r="B276" s="69" t="s">
        <v>201</v>
      </c>
      <c r="C276" s="69" t="s">
        <v>75</v>
      </c>
      <c r="D276" s="69" t="s">
        <v>66</v>
      </c>
      <c r="E276" s="76">
        <v>41494205</v>
      </c>
      <c r="F276" s="70" t="s">
        <v>315</v>
      </c>
      <c r="G276" s="70">
        <v>10</v>
      </c>
      <c r="H276" s="70" t="s">
        <v>39</v>
      </c>
      <c r="I276" s="70" t="s">
        <v>214</v>
      </c>
      <c r="J276" s="69" t="s">
        <v>67</v>
      </c>
      <c r="K276" s="77">
        <v>52651.86</v>
      </c>
      <c r="L276" s="78">
        <f t="shared" si="8"/>
        <v>26325.93</v>
      </c>
      <c r="M276" s="78">
        <f>ROUND((L276*(VLOOKUP(C276,'[1]January 2017 NBV'!$D$6:$I$22,6,0))),2)</f>
        <v>5199.24</v>
      </c>
      <c r="N276" s="79">
        <f t="shared" si="9"/>
        <v>21126.690000000002</v>
      </c>
      <c r="O276" s="21" t="str">
        <f>VLOOKUP(E276,'ML Look up'!$A$2:$B$1922,2,FALSE)</f>
        <v>ASH</v>
      </c>
    </row>
    <row r="277" spans="1:15" s="75" customFormat="1" x14ac:dyDescent="0.3">
      <c r="A277" s="69" t="s">
        <v>200</v>
      </c>
      <c r="B277" s="69" t="s">
        <v>201</v>
      </c>
      <c r="C277" s="69" t="s">
        <v>75</v>
      </c>
      <c r="D277" s="69" t="s">
        <v>66</v>
      </c>
      <c r="E277" s="76">
        <v>41494466</v>
      </c>
      <c r="F277" s="70" t="s">
        <v>316</v>
      </c>
      <c r="G277" s="70">
        <v>1</v>
      </c>
      <c r="H277" s="70" t="s">
        <v>17</v>
      </c>
      <c r="I277" s="70" t="s">
        <v>214</v>
      </c>
      <c r="J277" s="69" t="s">
        <v>67</v>
      </c>
      <c r="K277" s="77">
        <v>1458.99</v>
      </c>
      <c r="L277" s="78">
        <f t="shared" si="8"/>
        <v>729.495</v>
      </c>
      <c r="M277" s="78">
        <f>ROUND((L277*(VLOOKUP(C277,'[1]January 2017 NBV'!$D$6:$I$22,6,0))),2)</f>
        <v>144.07</v>
      </c>
      <c r="N277" s="79">
        <f t="shared" si="9"/>
        <v>585.42499999999995</v>
      </c>
      <c r="O277" s="21" t="str">
        <f>VLOOKUP(E277,'ML Look up'!$A$2:$B$1922,2,FALSE)</f>
        <v>SCR</v>
      </c>
    </row>
    <row r="278" spans="1:15" s="75" customFormat="1" x14ac:dyDescent="0.3">
      <c r="A278" s="69" t="s">
        <v>200</v>
      </c>
      <c r="B278" s="69" t="s">
        <v>201</v>
      </c>
      <c r="C278" s="69" t="s">
        <v>75</v>
      </c>
      <c r="D278" s="69" t="s">
        <v>66</v>
      </c>
      <c r="E278" s="76">
        <v>41495567</v>
      </c>
      <c r="F278" s="70" t="s">
        <v>317</v>
      </c>
      <c r="G278" s="70" t="s">
        <v>223</v>
      </c>
      <c r="H278" s="70" t="s">
        <v>7</v>
      </c>
      <c r="I278" s="70" t="s">
        <v>214</v>
      </c>
      <c r="J278" s="69" t="s">
        <v>67</v>
      </c>
      <c r="K278" s="77">
        <v>9536.9599999999991</v>
      </c>
      <c r="L278" s="78">
        <f t="shared" si="8"/>
        <v>4768.4799999999996</v>
      </c>
      <c r="M278" s="78">
        <f>ROUND((L278*(VLOOKUP(C278,'[1]January 2017 NBV'!$D$6:$I$22,6,0))),2)</f>
        <v>941.75</v>
      </c>
      <c r="N278" s="79">
        <f t="shared" si="9"/>
        <v>3826.7299999999996</v>
      </c>
      <c r="O278" s="21" t="str">
        <f>VLOOKUP(E278,'ML Look up'!$A$2:$B$1922,2,FALSE)</f>
        <v>FGD</v>
      </c>
    </row>
    <row r="279" spans="1:15" s="75" customFormat="1" x14ac:dyDescent="0.3">
      <c r="A279" s="69" t="s">
        <v>200</v>
      </c>
      <c r="B279" s="69" t="s">
        <v>201</v>
      </c>
      <c r="C279" s="69" t="s">
        <v>75</v>
      </c>
      <c r="D279" s="69" t="s">
        <v>66</v>
      </c>
      <c r="E279" s="76">
        <v>41499028</v>
      </c>
      <c r="F279" s="70" t="s">
        <v>316</v>
      </c>
      <c r="G279" s="70">
        <v>1</v>
      </c>
      <c r="H279" s="70" t="s">
        <v>17</v>
      </c>
      <c r="I279" s="70" t="s">
        <v>214</v>
      </c>
      <c r="J279" s="69" t="s">
        <v>67</v>
      </c>
      <c r="K279" s="77">
        <v>1672.59</v>
      </c>
      <c r="L279" s="78">
        <f t="shared" si="8"/>
        <v>836.29499999999996</v>
      </c>
      <c r="M279" s="78">
        <f>ROUND((L279*(VLOOKUP(C279,'[1]January 2017 NBV'!$D$6:$I$22,6,0))),2)</f>
        <v>165.16</v>
      </c>
      <c r="N279" s="79">
        <f t="shared" si="9"/>
        <v>671.13499999999999</v>
      </c>
      <c r="O279" s="21" t="str">
        <f>VLOOKUP(E279,'ML Look up'!$A$2:$B$1922,2,FALSE)</f>
        <v>SCR</v>
      </c>
    </row>
    <row r="280" spans="1:15" s="75" customFormat="1" x14ac:dyDescent="0.3">
      <c r="A280" s="69" t="s">
        <v>200</v>
      </c>
      <c r="B280" s="69" t="s">
        <v>201</v>
      </c>
      <c r="C280" s="69" t="s">
        <v>75</v>
      </c>
      <c r="D280" s="69" t="s">
        <v>66</v>
      </c>
      <c r="E280" s="76">
        <v>41500966</v>
      </c>
      <c r="F280" s="70" t="s">
        <v>316</v>
      </c>
      <c r="G280" s="70">
        <v>1</v>
      </c>
      <c r="H280" s="70" t="s">
        <v>17</v>
      </c>
      <c r="I280" s="70" t="s">
        <v>214</v>
      </c>
      <c r="J280" s="69" t="s">
        <v>67</v>
      </c>
      <c r="K280" s="77">
        <v>22724.62</v>
      </c>
      <c r="L280" s="78">
        <f t="shared" si="8"/>
        <v>11362.31</v>
      </c>
      <c r="M280" s="78">
        <f>ROUND((L280*(VLOOKUP(C280,'[1]January 2017 NBV'!$D$6:$I$22,6,0))),2)</f>
        <v>2244</v>
      </c>
      <c r="N280" s="79">
        <f t="shared" si="9"/>
        <v>9118.31</v>
      </c>
      <c r="O280" s="21" t="str">
        <f>VLOOKUP(E280,'ML Look up'!$A$2:$B$1922,2,FALSE)</f>
        <v>SCR</v>
      </c>
    </row>
    <row r="281" spans="1:15" s="75" customFormat="1" x14ac:dyDescent="0.3">
      <c r="A281" s="69" t="s">
        <v>200</v>
      </c>
      <c r="B281" s="69" t="s">
        <v>201</v>
      </c>
      <c r="C281" s="69" t="s">
        <v>75</v>
      </c>
      <c r="D281" s="69" t="s">
        <v>66</v>
      </c>
      <c r="E281" s="76">
        <v>41501840</v>
      </c>
      <c r="F281" s="70" t="s">
        <v>313</v>
      </c>
      <c r="G281" s="70">
        <v>9</v>
      </c>
      <c r="H281" s="70" t="s">
        <v>36</v>
      </c>
      <c r="I281" s="70" t="s">
        <v>204</v>
      </c>
      <c r="J281" s="69" t="s">
        <v>67</v>
      </c>
      <c r="K281" s="77">
        <v>4552.96</v>
      </c>
      <c r="L281" s="78">
        <f t="shared" si="8"/>
        <v>2276.48</v>
      </c>
      <c r="M281" s="78">
        <f>ROUND((L281*(VLOOKUP(C281,'[1]January 2017 NBV'!$D$6:$I$22,6,0))),2)</f>
        <v>449.59</v>
      </c>
      <c r="N281" s="79">
        <f t="shared" si="9"/>
        <v>1826.89</v>
      </c>
      <c r="O281" s="21" t="str">
        <f>VLOOKUP(E281,'ML Look up'!$A$2:$B$1922,2,FALSE)</f>
        <v>PRECIP</v>
      </c>
    </row>
    <row r="282" spans="1:15" s="75" customFormat="1" x14ac:dyDescent="0.3">
      <c r="A282" s="69" t="s">
        <v>200</v>
      </c>
      <c r="B282" s="69" t="s">
        <v>201</v>
      </c>
      <c r="C282" s="69" t="s">
        <v>75</v>
      </c>
      <c r="D282" s="69" t="s">
        <v>66</v>
      </c>
      <c r="E282" s="76">
        <v>41505418</v>
      </c>
      <c r="F282" s="70" t="s">
        <v>313</v>
      </c>
      <c r="G282" s="70">
        <v>9</v>
      </c>
      <c r="H282" s="70" t="s">
        <v>36</v>
      </c>
      <c r="I282" s="70" t="s">
        <v>204</v>
      </c>
      <c r="J282" s="69" t="s">
        <v>67</v>
      </c>
      <c r="K282" s="77">
        <v>4222.91</v>
      </c>
      <c r="L282" s="78">
        <f t="shared" si="8"/>
        <v>2111.4549999999999</v>
      </c>
      <c r="M282" s="78">
        <f>ROUND((L282*(VLOOKUP(C282,'[1]January 2017 NBV'!$D$6:$I$22,6,0))),2)</f>
        <v>417</v>
      </c>
      <c r="N282" s="79">
        <f t="shared" si="9"/>
        <v>1694.4549999999999</v>
      </c>
      <c r="O282" s="21" t="str">
        <f>VLOOKUP(E282,'ML Look up'!$A$2:$B$1922,2,FALSE)</f>
        <v>PRECIP</v>
      </c>
    </row>
    <row r="283" spans="1:15" s="75" customFormat="1" x14ac:dyDescent="0.3">
      <c r="A283" s="69" t="s">
        <v>200</v>
      </c>
      <c r="B283" s="69" t="s">
        <v>201</v>
      </c>
      <c r="C283" s="69" t="s">
        <v>75</v>
      </c>
      <c r="D283" s="69" t="s">
        <v>66</v>
      </c>
      <c r="E283" s="76">
        <v>41510573</v>
      </c>
      <c r="F283" s="70" t="s">
        <v>318</v>
      </c>
      <c r="G283" s="70" t="s">
        <v>223</v>
      </c>
      <c r="H283" s="70" t="s">
        <v>7</v>
      </c>
      <c r="I283" s="70" t="s">
        <v>204</v>
      </c>
      <c r="J283" s="69" t="s">
        <v>67</v>
      </c>
      <c r="K283" s="77">
        <v>21784.43</v>
      </c>
      <c r="L283" s="78">
        <f t="shared" si="8"/>
        <v>10892.215</v>
      </c>
      <c r="M283" s="78">
        <f>ROUND((L283*(VLOOKUP(C283,'[1]January 2017 NBV'!$D$6:$I$22,6,0))),2)</f>
        <v>2151.16</v>
      </c>
      <c r="N283" s="79">
        <f t="shared" si="9"/>
        <v>8741.0550000000003</v>
      </c>
      <c r="O283" s="21" t="str">
        <f>VLOOKUP(E283,'ML Look up'!$A$2:$B$1922,2,FALSE)</f>
        <v>FGD</v>
      </c>
    </row>
    <row r="284" spans="1:15" s="75" customFormat="1" x14ac:dyDescent="0.3">
      <c r="A284" s="69" t="s">
        <v>200</v>
      </c>
      <c r="B284" s="69" t="s">
        <v>201</v>
      </c>
      <c r="C284" s="69" t="s">
        <v>75</v>
      </c>
      <c r="D284" s="69" t="s">
        <v>66</v>
      </c>
      <c r="E284" s="76">
        <v>41510598</v>
      </c>
      <c r="F284" s="70" t="s">
        <v>318</v>
      </c>
      <c r="G284" s="70" t="s">
        <v>223</v>
      </c>
      <c r="H284" s="70" t="s">
        <v>7</v>
      </c>
      <c r="I284" s="70" t="s">
        <v>214</v>
      </c>
      <c r="J284" s="69" t="s">
        <v>67</v>
      </c>
      <c r="K284" s="77">
        <v>47566.87</v>
      </c>
      <c r="L284" s="78">
        <f t="shared" si="8"/>
        <v>23783.435000000001</v>
      </c>
      <c r="M284" s="78">
        <f>ROUND((L284*(VLOOKUP(C284,'[1]January 2017 NBV'!$D$6:$I$22,6,0))),2)</f>
        <v>4697.1099999999997</v>
      </c>
      <c r="N284" s="79">
        <f t="shared" si="9"/>
        <v>19086.325000000001</v>
      </c>
      <c r="O284" s="21" t="str">
        <f>VLOOKUP(E284,'ML Look up'!$A$2:$B$1922,2,FALSE)</f>
        <v>FGD</v>
      </c>
    </row>
    <row r="285" spans="1:15" s="75" customFormat="1" x14ac:dyDescent="0.3">
      <c r="A285" s="69" t="s">
        <v>200</v>
      </c>
      <c r="B285" s="69" t="s">
        <v>201</v>
      </c>
      <c r="C285" s="69" t="s">
        <v>75</v>
      </c>
      <c r="D285" s="69" t="s">
        <v>66</v>
      </c>
      <c r="E285" s="76">
        <v>41511103</v>
      </c>
      <c r="F285" s="70" t="s">
        <v>319</v>
      </c>
      <c r="G285" s="70" t="s">
        <v>223</v>
      </c>
      <c r="H285" s="70" t="s">
        <v>7</v>
      </c>
      <c r="I285" s="70" t="s">
        <v>204</v>
      </c>
      <c r="J285" s="69" t="s">
        <v>67</v>
      </c>
      <c r="K285" s="77">
        <v>123673.69</v>
      </c>
      <c r="L285" s="78">
        <f t="shared" si="8"/>
        <v>61836.845000000001</v>
      </c>
      <c r="M285" s="78">
        <f>ROUND((L285*(VLOOKUP(C285,'[1]January 2017 NBV'!$D$6:$I$22,6,0))),2)</f>
        <v>12212.48</v>
      </c>
      <c r="N285" s="79">
        <f t="shared" si="9"/>
        <v>49624.365000000005</v>
      </c>
      <c r="O285" s="21" t="str">
        <f>VLOOKUP(E285,'ML Look up'!$A$2:$B$1922,2,FALSE)</f>
        <v>FGD</v>
      </c>
    </row>
    <row r="286" spans="1:15" s="75" customFormat="1" x14ac:dyDescent="0.3">
      <c r="A286" s="69" t="s">
        <v>200</v>
      </c>
      <c r="B286" s="69" t="s">
        <v>201</v>
      </c>
      <c r="C286" s="69" t="s">
        <v>75</v>
      </c>
      <c r="D286" s="69" t="s">
        <v>66</v>
      </c>
      <c r="E286" s="76">
        <v>41525707</v>
      </c>
      <c r="F286" s="70" t="s">
        <v>310</v>
      </c>
      <c r="G286" s="70">
        <v>10</v>
      </c>
      <c r="H286" s="70" t="s">
        <v>39</v>
      </c>
      <c r="I286" s="70" t="s">
        <v>214</v>
      </c>
      <c r="J286" s="69" t="s">
        <v>67</v>
      </c>
      <c r="K286" s="77">
        <v>7810.15</v>
      </c>
      <c r="L286" s="78">
        <f t="shared" si="8"/>
        <v>3905.0749999999998</v>
      </c>
      <c r="M286" s="78">
        <f>ROUND((L286*(VLOOKUP(C286,'[1]January 2017 NBV'!$D$6:$I$22,6,0))),2)</f>
        <v>771.23</v>
      </c>
      <c r="N286" s="79">
        <f t="shared" si="9"/>
        <v>3133.8449999999998</v>
      </c>
      <c r="O286" s="21" t="str">
        <f>VLOOKUP(E286,'ML Look up'!$A$2:$B$1922,2,FALSE)</f>
        <v>ASH</v>
      </c>
    </row>
    <row r="287" spans="1:15" s="75" customFormat="1" x14ac:dyDescent="0.3">
      <c r="A287" s="69" t="s">
        <v>200</v>
      </c>
      <c r="B287" s="69" t="s">
        <v>201</v>
      </c>
      <c r="C287" s="69" t="s">
        <v>75</v>
      </c>
      <c r="D287" s="69" t="s">
        <v>66</v>
      </c>
      <c r="E287" s="76">
        <v>41525777</v>
      </c>
      <c r="F287" s="70" t="s">
        <v>309</v>
      </c>
      <c r="G287" s="70">
        <v>10</v>
      </c>
      <c r="H287" s="70" t="s">
        <v>39</v>
      </c>
      <c r="I287" s="70" t="s">
        <v>214</v>
      </c>
      <c r="J287" s="69" t="s">
        <v>67</v>
      </c>
      <c r="K287" s="77">
        <v>11999.24</v>
      </c>
      <c r="L287" s="78">
        <f t="shared" si="8"/>
        <v>5999.62</v>
      </c>
      <c r="M287" s="78">
        <f>ROUND((L287*(VLOOKUP(C287,'[1]January 2017 NBV'!$D$6:$I$22,6,0))),2)</f>
        <v>1184.9000000000001</v>
      </c>
      <c r="N287" s="79">
        <f t="shared" si="9"/>
        <v>4814.7199999999993</v>
      </c>
      <c r="O287" s="21" t="str">
        <f>VLOOKUP(E287,'ML Look up'!$A$2:$B$1922,2,FALSE)</f>
        <v>ASH</v>
      </c>
    </row>
    <row r="288" spans="1:15" s="75" customFormat="1" x14ac:dyDescent="0.3">
      <c r="A288" s="69" t="s">
        <v>200</v>
      </c>
      <c r="B288" s="69" t="s">
        <v>201</v>
      </c>
      <c r="C288" s="69" t="s">
        <v>75</v>
      </c>
      <c r="D288" s="69" t="s">
        <v>66</v>
      </c>
      <c r="E288" s="76">
        <v>41528319</v>
      </c>
      <c r="F288" s="70" t="s">
        <v>313</v>
      </c>
      <c r="G288" s="70">
        <v>9</v>
      </c>
      <c r="H288" s="70" t="s">
        <v>36</v>
      </c>
      <c r="I288" s="70" t="s">
        <v>204</v>
      </c>
      <c r="J288" s="69" t="s">
        <v>67</v>
      </c>
      <c r="K288" s="77">
        <v>5341.6</v>
      </c>
      <c r="L288" s="78">
        <f t="shared" si="8"/>
        <v>2670.8</v>
      </c>
      <c r="M288" s="78">
        <f>ROUND((L288*(VLOOKUP(C288,'[1]January 2017 NBV'!$D$6:$I$22,6,0))),2)</f>
        <v>527.47</v>
      </c>
      <c r="N288" s="79">
        <f t="shared" si="9"/>
        <v>2143.33</v>
      </c>
      <c r="O288" s="21" t="str">
        <f>VLOOKUP(E288,'ML Look up'!$A$2:$B$1922,2,FALSE)</f>
        <v>PRECIP</v>
      </c>
    </row>
    <row r="289" spans="1:15" s="75" customFormat="1" x14ac:dyDescent="0.3">
      <c r="A289" s="69" t="s">
        <v>200</v>
      </c>
      <c r="B289" s="69" t="s">
        <v>201</v>
      </c>
      <c r="C289" s="69" t="s">
        <v>75</v>
      </c>
      <c r="D289" s="69" t="s">
        <v>66</v>
      </c>
      <c r="E289" s="76">
        <v>41531687</v>
      </c>
      <c r="F289" s="70" t="s">
        <v>315</v>
      </c>
      <c r="G289" s="70" t="s">
        <v>223</v>
      </c>
      <c r="H289" s="70" t="s">
        <v>7</v>
      </c>
      <c r="I289" s="70" t="s">
        <v>208</v>
      </c>
      <c r="J289" s="69" t="s">
        <v>67</v>
      </c>
      <c r="K289" s="77">
        <v>15158.72</v>
      </c>
      <c r="L289" s="78">
        <f t="shared" si="8"/>
        <v>7579.36</v>
      </c>
      <c r="M289" s="78">
        <f>ROUND((L289*(VLOOKUP(C289,'[1]January 2017 NBV'!$D$6:$I$22,6,0))),2)</f>
        <v>1496.89</v>
      </c>
      <c r="N289" s="79">
        <f t="shared" si="9"/>
        <v>6082.4699999999993</v>
      </c>
      <c r="O289" s="21" t="str">
        <f>VLOOKUP(E289,'ML Look up'!$A$2:$B$1922,2,FALSE)</f>
        <v>FGD</v>
      </c>
    </row>
    <row r="290" spans="1:15" s="75" customFormat="1" x14ac:dyDescent="0.3">
      <c r="A290" s="69" t="s">
        <v>200</v>
      </c>
      <c r="B290" s="69" t="s">
        <v>201</v>
      </c>
      <c r="C290" s="69" t="s">
        <v>75</v>
      </c>
      <c r="D290" s="69" t="s">
        <v>66</v>
      </c>
      <c r="E290" s="76">
        <v>41540532</v>
      </c>
      <c r="F290" s="70" t="s">
        <v>320</v>
      </c>
      <c r="G290" s="70">
        <v>1</v>
      </c>
      <c r="H290" s="70" t="s">
        <v>17</v>
      </c>
      <c r="I290" s="70" t="s">
        <v>208</v>
      </c>
      <c r="J290" s="69" t="s">
        <v>67</v>
      </c>
      <c r="K290" s="77">
        <v>6688.47</v>
      </c>
      <c r="L290" s="78">
        <f t="shared" si="8"/>
        <v>3344.2350000000001</v>
      </c>
      <c r="M290" s="78">
        <f>ROUND((L290*(VLOOKUP(C290,'[1]January 2017 NBV'!$D$6:$I$22,6,0))),2)</f>
        <v>660.47</v>
      </c>
      <c r="N290" s="79">
        <f t="shared" si="9"/>
        <v>2683.7650000000003</v>
      </c>
      <c r="O290" s="21" t="str">
        <f>VLOOKUP(E290,'ML Look up'!$A$2:$B$1922,2,FALSE)</f>
        <v>SCR</v>
      </c>
    </row>
    <row r="291" spans="1:15" s="75" customFormat="1" x14ac:dyDescent="0.3">
      <c r="A291" s="69" t="s">
        <v>200</v>
      </c>
      <c r="B291" s="69" t="s">
        <v>201</v>
      </c>
      <c r="C291" s="69" t="s">
        <v>75</v>
      </c>
      <c r="D291" s="69" t="s">
        <v>66</v>
      </c>
      <c r="E291" s="76">
        <v>41546910</v>
      </c>
      <c r="F291" s="70" t="s">
        <v>314</v>
      </c>
      <c r="G291" s="70">
        <v>2</v>
      </c>
      <c r="H291" s="70" t="s">
        <v>27</v>
      </c>
      <c r="I291" s="70" t="s">
        <v>204</v>
      </c>
      <c r="J291" s="69" t="s">
        <v>67</v>
      </c>
      <c r="K291" s="77">
        <v>5894.2</v>
      </c>
      <c r="L291" s="78">
        <f t="shared" si="8"/>
        <v>2947.1</v>
      </c>
      <c r="M291" s="78">
        <f>ROUND((L291*(VLOOKUP(C291,'[1]January 2017 NBV'!$D$6:$I$22,6,0))),2)</f>
        <v>582.04</v>
      </c>
      <c r="N291" s="79">
        <f t="shared" si="9"/>
        <v>2365.06</v>
      </c>
      <c r="O291" s="21" t="str">
        <f>VLOOKUP(E291,'ML Look up'!$A$2:$B$1922,2,FALSE)</f>
        <v>CEMS</v>
      </c>
    </row>
    <row r="292" spans="1:15" s="75" customFormat="1" x14ac:dyDescent="0.3">
      <c r="A292" s="69" t="s">
        <v>200</v>
      </c>
      <c r="B292" s="69" t="s">
        <v>201</v>
      </c>
      <c r="C292" s="69" t="s">
        <v>75</v>
      </c>
      <c r="D292" s="69" t="s">
        <v>66</v>
      </c>
      <c r="E292" s="76">
        <v>41548242</v>
      </c>
      <c r="F292" s="70" t="s">
        <v>309</v>
      </c>
      <c r="G292" s="70">
        <v>10</v>
      </c>
      <c r="H292" s="70" t="s">
        <v>39</v>
      </c>
      <c r="I292" s="70" t="s">
        <v>214</v>
      </c>
      <c r="J292" s="69" t="s">
        <v>67</v>
      </c>
      <c r="K292" s="77">
        <v>32529.27</v>
      </c>
      <c r="L292" s="78">
        <f t="shared" si="8"/>
        <v>16264.635</v>
      </c>
      <c r="M292" s="78">
        <f>ROUND((L292*(VLOOKUP(C292,'[1]January 2017 NBV'!$D$6:$I$22,6,0))),2)</f>
        <v>3212.19</v>
      </c>
      <c r="N292" s="79">
        <f t="shared" si="9"/>
        <v>13052.445</v>
      </c>
      <c r="O292" s="21" t="str">
        <f>VLOOKUP(E292,'ML Look up'!$A$2:$B$1922,2,FALSE)</f>
        <v>ASH</v>
      </c>
    </row>
    <row r="293" spans="1:15" s="75" customFormat="1" x14ac:dyDescent="0.3">
      <c r="A293" s="69" t="s">
        <v>200</v>
      </c>
      <c r="B293" s="69" t="s">
        <v>201</v>
      </c>
      <c r="C293" s="69" t="s">
        <v>75</v>
      </c>
      <c r="D293" s="69" t="s">
        <v>66</v>
      </c>
      <c r="E293" s="76">
        <v>41551083</v>
      </c>
      <c r="F293" s="70" t="s">
        <v>313</v>
      </c>
      <c r="G293" s="70">
        <v>9</v>
      </c>
      <c r="H293" s="70" t="s">
        <v>36</v>
      </c>
      <c r="I293" s="70" t="s">
        <v>204</v>
      </c>
      <c r="J293" s="69" t="s">
        <v>67</v>
      </c>
      <c r="K293" s="77">
        <v>4582.04</v>
      </c>
      <c r="L293" s="78">
        <f t="shared" si="8"/>
        <v>2291.02</v>
      </c>
      <c r="M293" s="78">
        <f>ROUND((L293*(VLOOKUP(C293,'[1]January 2017 NBV'!$D$6:$I$22,6,0))),2)</f>
        <v>452.47</v>
      </c>
      <c r="N293" s="79">
        <f t="shared" si="9"/>
        <v>1838.55</v>
      </c>
      <c r="O293" s="21" t="str">
        <f>VLOOKUP(E293,'ML Look up'!$A$2:$B$1922,2,FALSE)</f>
        <v>PRECIP</v>
      </c>
    </row>
    <row r="294" spans="1:15" s="75" customFormat="1" x14ac:dyDescent="0.3">
      <c r="A294" s="69" t="s">
        <v>200</v>
      </c>
      <c r="B294" s="69" t="s">
        <v>201</v>
      </c>
      <c r="C294" s="69" t="s">
        <v>75</v>
      </c>
      <c r="D294" s="69" t="s">
        <v>66</v>
      </c>
      <c r="E294" s="76">
        <v>41551086</v>
      </c>
      <c r="F294" s="70" t="s">
        <v>313</v>
      </c>
      <c r="G294" s="70">
        <v>9</v>
      </c>
      <c r="H294" s="70" t="s">
        <v>36</v>
      </c>
      <c r="I294" s="70" t="s">
        <v>204</v>
      </c>
      <c r="J294" s="69" t="s">
        <v>67</v>
      </c>
      <c r="K294" s="77">
        <v>5644.55</v>
      </c>
      <c r="L294" s="78">
        <f t="shared" si="8"/>
        <v>2822.2750000000001</v>
      </c>
      <c r="M294" s="78">
        <f>ROUND((L294*(VLOOKUP(C294,'[1]January 2017 NBV'!$D$6:$I$22,6,0))),2)</f>
        <v>557.39</v>
      </c>
      <c r="N294" s="79">
        <f t="shared" si="9"/>
        <v>2264.8850000000002</v>
      </c>
      <c r="O294" s="21" t="str">
        <f>VLOOKUP(E294,'ML Look up'!$A$2:$B$1922,2,FALSE)</f>
        <v>PRECIP</v>
      </c>
    </row>
    <row r="295" spans="1:15" s="75" customFormat="1" x14ac:dyDescent="0.3">
      <c r="A295" s="69" t="s">
        <v>200</v>
      </c>
      <c r="B295" s="69" t="s">
        <v>201</v>
      </c>
      <c r="C295" s="69" t="s">
        <v>75</v>
      </c>
      <c r="D295" s="69" t="s">
        <v>66</v>
      </c>
      <c r="E295" s="76">
        <v>41551088</v>
      </c>
      <c r="F295" s="70" t="s">
        <v>313</v>
      </c>
      <c r="G295" s="70">
        <v>9</v>
      </c>
      <c r="H295" s="70" t="s">
        <v>36</v>
      </c>
      <c r="I295" s="70" t="s">
        <v>204</v>
      </c>
      <c r="J295" s="69" t="s">
        <v>67</v>
      </c>
      <c r="K295" s="77">
        <v>4858.1099999999997</v>
      </c>
      <c r="L295" s="78">
        <f t="shared" si="8"/>
        <v>2429.0549999999998</v>
      </c>
      <c r="M295" s="78">
        <f>ROUND((L295*(VLOOKUP(C295,'[1]January 2017 NBV'!$D$6:$I$22,6,0))),2)</f>
        <v>479.73</v>
      </c>
      <c r="N295" s="79">
        <f t="shared" si="9"/>
        <v>1949.3249999999998</v>
      </c>
      <c r="O295" s="21" t="str">
        <f>VLOOKUP(E295,'ML Look up'!$A$2:$B$1922,2,FALSE)</f>
        <v>PRECIP</v>
      </c>
    </row>
    <row r="296" spans="1:15" s="75" customFormat="1" x14ac:dyDescent="0.3">
      <c r="A296" s="69" t="s">
        <v>200</v>
      </c>
      <c r="B296" s="69" t="s">
        <v>201</v>
      </c>
      <c r="C296" s="69" t="s">
        <v>75</v>
      </c>
      <c r="D296" s="69" t="s">
        <v>66</v>
      </c>
      <c r="E296" s="76">
        <v>41551093</v>
      </c>
      <c r="F296" s="70" t="s">
        <v>313</v>
      </c>
      <c r="G296" s="70">
        <v>9</v>
      </c>
      <c r="H296" s="70" t="s">
        <v>36</v>
      </c>
      <c r="I296" s="70" t="s">
        <v>204</v>
      </c>
      <c r="J296" s="69" t="s">
        <v>67</v>
      </c>
      <c r="K296" s="77">
        <v>5446.87</v>
      </c>
      <c r="L296" s="78">
        <f t="shared" si="8"/>
        <v>2723.4349999999999</v>
      </c>
      <c r="M296" s="78">
        <f>ROUND((L296*(VLOOKUP(C296,'[1]January 2017 NBV'!$D$6:$I$22,6,0))),2)</f>
        <v>537.87</v>
      </c>
      <c r="N296" s="79">
        <f t="shared" si="9"/>
        <v>2185.5650000000001</v>
      </c>
      <c r="O296" s="21" t="str">
        <f>VLOOKUP(E296,'ML Look up'!$A$2:$B$1922,2,FALSE)</f>
        <v>PRECIP</v>
      </c>
    </row>
    <row r="297" spans="1:15" s="75" customFormat="1" x14ac:dyDescent="0.3">
      <c r="A297" s="69" t="s">
        <v>200</v>
      </c>
      <c r="B297" s="69" t="s">
        <v>201</v>
      </c>
      <c r="C297" s="69" t="s">
        <v>75</v>
      </c>
      <c r="D297" s="69" t="s">
        <v>66</v>
      </c>
      <c r="E297" s="76">
        <v>41551096</v>
      </c>
      <c r="F297" s="70" t="s">
        <v>313</v>
      </c>
      <c r="G297" s="70">
        <v>9</v>
      </c>
      <c r="H297" s="70" t="s">
        <v>36</v>
      </c>
      <c r="I297" s="70" t="s">
        <v>204</v>
      </c>
      <c r="J297" s="69" t="s">
        <v>67</v>
      </c>
      <c r="K297" s="77">
        <v>5268.16</v>
      </c>
      <c r="L297" s="78">
        <f t="shared" si="8"/>
        <v>2634.08</v>
      </c>
      <c r="M297" s="78">
        <f>ROUND((L297*(VLOOKUP(C297,'[1]January 2017 NBV'!$D$6:$I$22,6,0))),2)</f>
        <v>520.22</v>
      </c>
      <c r="N297" s="79">
        <f t="shared" si="9"/>
        <v>2113.8599999999997</v>
      </c>
      <c r="O297" s="21" t="str">
        <f>VLOOKUP(E297,'ML Look up'!$A$2:$B$1922,2,FALSE)</f>
        <v>PRECIP</v>
      </c>
    </row>
    <row r="298" spans="1:15" s="75" customFormat="1" x14ac:dyDescent="0.3">
      <c r="A298" s="69" t="s">
        <v>200</v>
      </c>
      <c r="B298" s="69" t="s">
        <v>201</v>
      </c>
      <c r="C298" s="69" t="s">
        <v>75</v>
      </c>
      <c r="D298" s="69" t="s">
        <v>66</v>
      </c>
      <c r="E298" s="76">
        <v>41551097</v>
      </c>
      <c r="F298" s="70" t="s">
        <v>313</v>
      </c>
      <c r="G298" s="70">
        <v>9</v>
      </c>
      <c r="H298" s="70" t="s">
        <v>36</v>
      </c>
      <c r="I298" s="70" t="s">
        <v>204</v>
      </c>
      <c r="J298" s="69" t="s">
        <v>67</v>
      </c>
      <c r="K298" s="77">
        <v>5031.07</v>
      </c>
      <c r="L298" s="78">
        <f t="shared" si="8"/>
        <v>2515.5349999999999</v>
      </c>
      <c r="M298" s="78">
        <f>ROUND((L298*(VLOOKUP(C298,'[1]January 2017 NBV'!$D$6:$I$22,6,0))),2)</f>
        <v>496.81</v>
      </c>
      <c r="N298" s="79">
        <f t="shared" si="9"/>
        <v>2018.7249999999999</v>
      </c>
      <c r="O298" s="21" t="str">
        <f>VLOOKUP(E298,'ML Look up'!$A$2:$B$1922,2,FALSE)</f>
        <v>PRECIP</v>
      </c>
    </row>
    <row r="299" spans="1:15" s="75" customFormat="1" x14ac:dyDescent="0.3">
      <c r="A299" s="69" t="s">
        <v>200</v>
      </c>
      <c r="B299" s="69" t="s">
        <v>201</v>
      </c>
      <c r="C299" s="69" t="s">
        <v>75</v>
      </c>
      <c r="D299" s="69" t="s">
        <v>66</v>
      </c>
      <c r="E299" s="76">
        <v>41555229</v>
      </c>
      <c r="F299" s="70" t="s">
        <v>310</v>
      </c>
      <c r="G299" s="70">
        <v>10</v>
      </c>
      <c r="H299" s="70" t="s">
        <v>39</v>
      </c>
      <c r="I299" s="70" t="s">
        <v>214</v>
      </c>
      <c r="J299" s="69" t="s">
        <v>67</v>
      </c>
      <c r="K299" s="77">
        <v>2834.21</v>
      </c>
      <c r="L299" s="78">
        <f t="shared" si="8"/>
        <v>1417.105</v>
      </c>
      <c r="M299" s="78">
        <f>ROUND((L299*(VLOOKUP(C299,'[1]January 2017 NBV'!$D$6:$I$22,6,0))),2)</f>
        <v>279.87</v>
      </c>
      <c r="N299" s="79">
        <f t="shared" si="9"/>
        <v>1137.2350000000001</v>
      </c>
      <c r="O299" s="21" t="str">
        <f>VLOOKUP(E299,'ML Look up'!$A$2:$B$1922,2,FALSE)</f>
        <v>ASH</v>
      </c>
    </row>
    <row r="300" spans="1:15" s="75" customFormat="1" x14ac:dyDescent="0.3">
      <c r="A300" s="69" t="s">
        <v>200</v>
      </c>
      <c r="B300" s="69" t="s">
        <v>201</v>
      </c>
      <c r="C300" s="69" t="s">
        <v>75</v>
      </c>
      <c r="D300" s="69" t="s">
        <v>66</v>
      </c>
      <c r="E300" s="76">
        <v>41556740</v>
      </c>
      <c r="F300" s="70" t="s">
        <v>317</v>
      </c>
      <c r="G300" s="70" t="s">
        <v>223</v>
      </c>
      <c r="H300" s="70" t="s">
        <v>7</v>
      </c>
      <c r="I300" s="70" t="s">
        <v>214</v>
      </c>
      <c r="J300" s="69" t="s">
        <v>67</v>
      </c>
      <c r="K300" s="77">
        <v>19394.810000000001</v>
      </c>
      <c r="L300" s="78">
        <f t="shared" si="8"/>
        <v>9697.4050000000007</v>
      </c>
      <c r="M300" s="78">
        <f>ROUND((L300*(VLOOKUP(C300,'[1]January 2017 NBV'!$D$6:$I$22,6,0))),2)</f>
        <v>1915.19</v>
      </c>
      <c r="N300" s="79">
        <f t="shared" si="9"/>
        <v>7782.2150000000001</v>
      </c>
      <c r="O300" s="21" t="str">
        <f>VLOOKUP(E300,'ML Look up'!$A$2:$B$1922,2,FALSE)</f>
        <v>FGD</v>
      </c>
    </row>
    <row r="301" spans="1:15" s="75" customFormat="1" x14ac:dyDescent="0.3">
      <c r="A301" s="69" t="s">
        <v>200</v>
      </c>
      <c r="B301" s="69" t="s">
        <v>201</v>
      </c>
      <c r="C301" s="69" t="s">
        <v>75</v>
      </c>
      <c r="D301" s="69" t="s">
        <v>66</v>
      </c>
      <c r="E301" s="76">
        <v>41560537</v>
      </c>
      <c r="F301" s="70" t="s">
        <v>321</v>
      </c>
      <c r="G301" s="70" t="s">
        <v>223</v>
      </c>
      <c r="H301" s="70" t="s">
        <v>7</v>
      </c>
      <c r="I301" s="70" t="s">
        <v>214</v>
      </c>
      <c r="J301" s="69" t="s">
        <v>67</v>
      </c>
      <c r="K301" s="77">
        <v>15340.13</v>
      </c>
      <c r="L301" s="78">
        <f t="shared" si="8"/>
        <v>7670.0649999999996</v>
      </c>
      <c r="M301" s="78">
        <f>ROUND((L301*(VLOOKUP(C301,'[1]January 2017 NBV'!$D$6:$I$22,6,0))),2)</f>
        <v>1514.8</v>
      </c>
      <c r="N301" s="79">
        <f t="shared" si="9"/>
        <v>6155.2649999999994</v>
      </c>
      <c r="O301" s="21" t="str">
        <f>VLOOKUP(E301,'ML Look up'!$A$2:$B$1922,2,FALSE)</f>
        <v>FGD</v>
      </c>
    </row>
    <row r="302" spans="1:15" s="75" customFormat="1" x14ac:dyDescent="0.3">
      <c r="A302" s="69" t="s">
        <v>200</v>
      </c>
      <c r="B302" s="69" t="s">
        <v>201</v>
      </c>
      <c r="C302" s="69" t="s">
        <v>75</v>
      </c>
      <c r="D302" s="69" t="s">
        <v>66</v>
      </c>
      <c r="E302" s="76">
        <v>41568392</v>
      </c>
      <c r="F302" s="70" t="s">
        <v>313</v>
      </c>
      <c r="G302" s="70">
        <v>9</v>
      </c>
      <c r="H302" s="70" t="s">
        <v>36</v>
      </c>
      <c r="I302" s="70" t="s">
        <v>208</v>
      </c>
      <c r="J302" s="69" t="s">
        <v>67</v>
      </c>
      <c r="K302" s="77">
        <v>5737.92</v>
      </c>
      <c r="L302" s="78">
        <f t="shared" si="8"/>
        <v>2868.96</v>
      </c>
      <c r="M302" s="78">
        <f>ROUND((L302*(VLOOKUP(C302,'[1]January 2017 NBV'!$D$6:$I$22,6,0))),2)</f>
        <v>566.61</v>
      </c>
      <c r="N302" s="79">
        <f t="shared" si="9"/>
        <v>2302.35</v>
      </c>
      <c r="O302" s="21" t="str">
        <f>VLOOKUP(E302,'ML Look up'!$A$2:$B$1922,2,FALSE)</f>
        <v>PRECIP</v>
      </c>
    </row>
    <row r="303" spans="1:15" s="75" customFormat="1" x14ac:dyDescent="0.3">
      <c r="A303" s="69" t="s">
        <v>200</v>
      </c>
      <c r="B303" s="69" t="s">
        <v>201</v>
      </c>
      <c r="C303" s="69" t="s">
        <v>75</v>
      </c>
      <c r="D303" s="69" t="s">
        <v>66</v>
      </c>
      <c r="E303" s="76">
        <v>41569087</v>
      </c>
      <c r="F303" s="70" t="s">
        <v>313</v>
      </c>
      <c r="G303" s="70">
        <v>9</v>
      </c>
      <c r="H303" s="70" t="s">
        <v>36</v>
      </c>
      <c r="I303" s="70" t="s">
        <v>208</v>
      </c>
      <c r="J303" s="69" t="s">
        <v>67</v>
      </c>
      <c r="K303" s="77">
        <v>5740.32</v>
      </c>
      <c r="L303" s="78">
        <f t="shared" si="8"/>
        <v>2870.16</v>
      </c>
      <c r="M303" s="78">
        <f>ROUND((L303*(VLOOKUP(C303,'[1]January 2017 NBV'!$D$6:$I$22,6,0))),2)</f>
        <v>566.84</v>
      </c>
      <c r="N303" s="79">
        <f t="shared" si="9"/>
        <v>2303.3199999999997</v>
      </c>
      <c r="O303" s="21" t="str">
        <f>VLOOKUP(E303,'ML Look up'!$A$2:$B$1922,2,FALSE)</f>
        <v>PRECIP</v>
      </c>
    </row>
    <row r="304" spans="1:15" s="75" customFormat="1" x14ac:dyDescent="0.3">
      <c r="A304" s="69" t="s">
        <v>200</v>
      </c>
      <c r="B304" s="69" t="s">
        <v>201</v>
      </c>
      <c r="C304" s="69" t="s">
        <v>75</v>
      </c>
      <c r="D304" s="69" t="s">
        <v>66</v>
      </c>
      <c r="E304" s="76">
        <v>41574107</v>
      </c>
      <c r="F304" s="70" t="s">
        <v>309</v>
      </c>
      <c r="G304" s="70">
        <v>10</v>
      </c>
      <c r="H304" s="70" t="s">
        <v>39</v>
      </c>
      <c r="I304" s="70" t="s">
        <v>214</v>
      </c>
      <c r="J304" s="69" t="s">
        <v>67</v>
      </c>
      <c r="K304" s="77">
        <v>37649.769999999997</v>
      </c>
      <c r="L304" s="78">
        <f t="shared" si="8"/>
        <v>18824.884999999998</v>
      </c>
      <c r="M304" s="78">
        <f>ROUND((L304*(VLOOKUP(C304,'[1]January 2017 NBV'!$D$6:$I$22,6,0))),2)</f>
        <v>3717.82</v>
      </c>
      <c r="N304" s="79">
        <f t="shared" si="9"/>
        <v>15107.064999999999</v>
      </c>
      <c r="O304" s="21" t="str">
        <f>VLOOKUP(E304,'ML Look up'!$A$2:$B$1922,2,FALSE)</f>
        <v>ASH</v>
      </c>
    </row>
    <row r="305" spans="1:15" s="75" customFormat="1" x14ac:dyDescent="0.3">
      <c r="A305" s="69" t="s">
        <v>200</v>
      </c>
      <c r="B305" s="69" t="s">
        <v>201</v>
      </c>
      <c r="C305" s="69" t="s">
        <v>75</v>
      </c>
      <c r="D305" s="69" t="s">
        <v>66</v>
      </c>
      <c r="E305" s="76">
        <v>41576745</v>
      </c>
      <c r="F305" s="70" t="s">
        <v>310</v>
      </c>
      <c r="G305" s="70">
        <v>10</v>
      </c>
      <c r="H305" s="70" t="s">
        <v>39</v>
      </c>
      <c r="I305" s="70" t="s">
        <v>214</v>
      </c>
      <c r="J305" s="69" t="s">
        <v>67</v>
      </c>
      <c r="K305" s="77">
        <v>2524.9</v>
      </c>
      <c r="L305" s="78">
        <f t="shared" si="8"/>
        <v>1262.45</v>
      </c>
      <c r="M305" s="78">
        <f>ROUND((L305*(VLOOKUP(C305,'[1]January 2017 NBV'!$D$6:$I$22,6,0))),2)</f>
        <v>249.33</v>
      </c>
      <c r="N305" s="79">
        <f t="shared" si="9"/>
        <v>1013.12</v>
      </c>
      <c r="O305" s="21" t="str">
        <f>VLOOKUP(E305,'ML Look up'!$A$2:$B$1922,2,FALSE)</f>
        <v>ASH</v>
      </c>
    </row>
    <row r="306" spans="1:15" s="75" customFormat="1" x14ac:dyDescent="0.3">
      <c r="A306" s="69" t="s">
        <v>200</v>
      </c>
      <c r="B306" s="69" t="s">
        <v>201</v>
      </c>
      <c r="C306" s="69" t="s">
        <v>75</v>
      </c>
      <c r="D306" s="69" t="s">
        <v>66</v>
      </c>
      <c r="E306" s="76">
        <v>41579858</v>
      </c>
      <c r="F306" s="70" t="s">
        <v>310</v>
      </c>
      <c r="G306" s="70">
        <v>10</v>
      </c>
      <c r="H306" s="70" t="s">
        <v>39</v>
      </c>
      <c r="I306" s="70" t="s">
        <v>214</v>
      </c>
      <c r="J306" s="69" t="s">
        <v>67</v>
      </c>
      <c r="K306" s="77">
        <v>2780.19</v>
      </c>
      <c r="L306" s="78">
        <f t="shared" si="8"/>
        <v>1390.095</v>
      </c>
      <c r="M306" s="78">
        <f>ROUND((L306*(VLOOKUP(C306,'[1]January 2017 NBV'!$D$6:$I$22,6,0))),2)</f>
        <v>274.54000000000002</v>
      </c>
      <c r="N306" s="79">
        <f t="shared" si="9"/>
        <v>1115.5550000000001</v>
      </c>
      <c r="O306" s="21" t="str">
        <f>VLOOKUP(E306,'ML Look up'!$A$2:$B$1922,2,FALSE)</f>
        <v>ASH</v>
      </c>
    </row>
    <row r="307" spans="1:15" s="75" customFormat="1" x14ac:dyDescent="0.3">
      <c r="A307" s="69" t="s">
        <v>200</v>
      </c>
      <c r="B307" s="69" t="s">
        <v>201</v>
      </c>
      <c r="C307" s="69" t="s">
        <v>75</v>
      </c>
      <c r="D307" s="69" t="s">
        <v>66</v>
      </c>
      <c r="E307" s="76">
        <v>41581013</v>
      </c>
      <c r="F307" s="70" t="s">
        <v>322</v>
      </c>
      <c r="G307" s="70" t="s">
        <v>223</v>
      </c>
      <c r="H307" s="70" t="s">
        <v>7</v>
      </c>
      <c r="I307" s="70" t="s">
        <v>214</v>
      </c>
      <c r="J307" s="69" t="s">
        <v>67</v>
      </c>
      <c r="K307" s="77">
        <v>3100.86</v>
      </c>
      <c r="L307" s="78">
        <f t="shared" si="8"/>
        <v>1550.43</v>
      </c>
      <c r="M307" s="78">
        <f>ROUND((L307*(VLOOKUP(C307,'[1]January 2017 NBV'!$D$6:$I$22,6,0))),2)</f>
        <v>306.2</v>
      </c>
      <c r="N307" s="79">
        <f t="shared" si="9"/>
        <v>1244.23</v>
      </c>
      <c r="O307" s="21" t="str">
        <f>VLOOKUP(E307,'ML Look up'!$A$2:$B$1922,2,FALSE)</f>
        <v>FGD</v>
      </c>
    </row>
    <row r="308" spans="1:15" s="75" customFormat="1" x14ac:dyDescent="0.3">
      <c r="A308" s="69" t="s">
        <v>200</v>
      </c>
      <c r="B308" s="69" t="s">
        <v>201</v>
      </c>
      <c r="C308" s="69" t="s">
        <v>75</v>
      </c>
      <c r="D308" s="69" t="s">
        <v>66</v>
      </c>
      <c r="E308" s="76">
        <v>41584403</v>
      </c>
      <c r="F308" s="70" t="s">
        <v>309</v>
      </c>
      <c r="G308" s="70">
        <v>10</v>
      </c>
      <c r="H308" s="70" t="s">
        <v>39</v>
      </c>
      <c r="I308" s="70" t="s">
        <v>214</v>
      </c>
      <c r="J308" s="69" t="s">
        <v>67</v>
      </c>
      <c r="K308" s="77">
        <v>13813.75</v>
      </c>
      <c r="L308" s="78">
        <f t="shared" si="8"/>
        <v>6906.875</v>
      </c>
      <c r="M308" s="78">
        <f>ROUND((L308*(VLOOKUP(C308,'[1]January 2017 NBV'!$D$6:$I$22,6,0))),2)</f>
        <v>1364.07</v>
      </c>
      <c r="N308" s="79">
        <f t="shared" si="9"/>
        <v>5542.8050000000003</v>
      </c>
      <c r="O308" s="21" t="str">
        <f>VLOOKUP(E308,'ML Look up'!$A$2:$B$1922,2,FALSE)</f>
        <v>ASH</v>
      </c>
    </row>
    <row r="309" spans="1:15" s="75" customFormat="1" x14ac:dyDescent="0.3">
      <c r="A309" s="69" t="s">
        <v>200</v>
      </c>
      <c r="B309" s="69" t="s">
        <v>201</v>
      </c>
      <c r="C309" s="69" t="s">
        <v>75</v>
      </c>
      <c r="D309" s="69" t="s">
        <v>66</v>
      </c>
      <c r="E309" s="76">
        <v>41585251</v>
      </c>
      <c r="F309" s="70" t="s">
        <v>309</v>
      </c>
      <c r="G309" s="70">
        <v>10</v>
      </c>
      <c r="H309" s="70" t="s">
        <v>39</v>
      </c>
      <c r="I309" s="70" t="s">
        <v>214</v>
      </c>
      <c r="J309" s="69" t="s">
        <v>67</v>
      </c>
      <c r="K309" s="77">
        <v>32814.32</v>
      </c>
      <c r="L309" s="78">
        <f t="shared" si="8"/>
        <v>16407.16</v>
      </c>
      <c r="M309" s="78">
        <f>ROUND((L309*(VLOOKUP(C309,'[1]January 2017 NBV'!$D$6:$I$22,6,0))),2)</f>
        <v>3240.33</v>
      </c>
      <c r="N309" s="79">
        <f t="shared" si="9"/>
        <v>13166.83</v>
      </c>
      <c r="O309" s="21" t="str">
        <f>VLOOKUP(E309,'ML Look up'!$A$2:$B$1922,2,FALSE)</f>
        <v>ASH</v>
      </c>
    </row>
    <row r="310" spans="1:15" s="75" customFormat="1" x14ac:dyDescent="0.3">
      <c r="A310" s="69" t="s">
        <v>200</v>
      </c>
      <c r="B310" s="69" t="s">
        <v>201</v>
      </c>
      <c r="C310" s="69" t="s">
        <v>75</v>
      </c>
      <c r="D310" s="69" t="s">
        <v>66</v>
      </c>
      <c r="E310" s="76">
        <v>41599829</v>
      </c>
      <c r="F310" s="70" t="s">
        <v>317</v>
      </c>
      <c r="G310" s="70" t="s">
        <v>223</v>
      </c>
      <c r="H310" s="70" t="s">
        <v>7</v>
      </c>
      <c r="I310" s="70" t="s">
        <v>208</v>
      </c>
      <c r="J310" s="69" t="s">
        <v>67</v>
      </c>
      <c r="K310" s="77">
        <v>119480.64</v>
      </c>
      <c r="L310" s="78">
        <f t="shared" si="8"/>
        <v>59740.32</v>
      </c>
      <c r="M310" s="78">
        <f>ROUND((L310*(VLOOKUP(C310,'[1]January 2017 NBV'!$D$6:$I$22,6,0))),2)</f>
        <v>11798.42</v>
      </c>
      <c r="N310" s="79">
        <f t="shared" si="9"/>
        <v>47941.9</v>
      </c>
      <c r="O310" s="21" t="str">
        <f>VLOOKUP(E310,'ML Look up'!$A$2:$B$1922,2,FALSE)</f>
        <v>FGD</v>
      </c>
    </row>
    <row r="311" spans="1:15" s="75" customFormat="1" x14ac:dyDescent="0.3">
      <c r="A311" s="69" t="s">
        <v>200</v>
      </c>
      <c r="B311" s="69" t="s">
        <v>201</v>
      </c>
      <c r="C311" s="69" t="s">
        <v>75</v>
      </c>
      <c r="D311" s="69" t="s">
        <v>66</v>
      </c>
      <c r="E311" s="76">
        <v>41599902</v>
      </c>
      <c r="F311" s="70" t="s">
        <v>317</v>
      </c>
      <c r="G311" s="70" t="s">
        <v>223</v>
      </c>
      <c r="H311" s="70" t="s">
        <v>7</v>
      </c>
      <c r="I311" s="70" t="s">
        <v>214</v>
      </c>
      <c r="J311" s="69" t="s">
        <v>67</v>
      </c>
      <c r="K311" s="77">
        <v>35646.67</v>
      </c>
      <c r="L311" s="78">
        <f t="shared" si="8"/>
        <v>17823.334999999999</v>
      </c>
      <c r="M311" s="78">
        <f>ROUND((L311*(VLOOKUP(C311,'[1]January 2017 NBV'!$D$6:$I$22,6,0))),2)</f>
        <v>3520.02</v>
      </c>
      <c r="N311" s="79">
        <f t="shared" si="9"/>
        <v>14303.314999999999</v>
      </c>
      <c r="O311" s="21" t="str">
        <f>VLOOKUP(E311,'ML Look up'!$A$2:$B$1922,2,FALSE)</f>
        <v>FGD</v>
      </c>
    </row>
    <row r="312" spans="1:15" s="75" customFormat="1" x14ac:dyDescent="0.3">
      <c r="A312" s="69" t="s">
        <v>200</v>
      </c>
      <c r="B312" s="69" t="s">
        <v>201</v>
      </c>
      <c r="C312" s="69" t="s">
        <v>75</v>
      </c>
      <c r="D312" s="69" t="s">
        <v>66</v>
      </c>
      <c r="E312" s="76">
        <v>41603382</v>
      </c>
      <c r="F312" s="70" t="s">
        <v>317</v>
      </c>
      <c r="G312" s="70" t="s">
        <v>223</v>
      </c>
      <c r="H312" s="70" t="s">
        <v>7</v>
      </c>
      <c r="I312" s="70" t="s">
        <v>214</v>
      </c>
      <c r="J312" s="69" t="s">
        <v>67</v>
      </c>
      <c r="K312" s="77">
        <v>18362.099999999999</v>
      </c>
      <c r="L312" s="78">
        <f t="shared" si="8"/>
        <v>9181.0499999999993</v>
      </c>
      <c r="M312" s="78">
        <f>ROUND((L312*(VLOOKUP(C312,'[1]January 2017 NBV'!$D$6:$I$22,6,0))),2)</f>
        <v>1813.21</v>
      </c>
      <c r="N312" s="79">
        <f t="shared" si="9"/>
        <v>7367.8399999999992</v>
      </c>
      <c r="O312" s="21" t="str">
        <f>VLOOKUP(E312,'ML Look up'!$A$2:$B$1922,2,FALSE)</f>
        <v>FGD</v>
      </c>
    </row>
    <row r="313" spans="1:15" s="75" customFormat="1" x14ac:dyDescent="0.3">
      <c r="A313" s="69" t="s">
        <v>200</v>
      </c>
      <c r="B313" s="69" t="s">
        <v>201</v>
      </c>
      <c r="C313" s="69" t="s">
        <v>75</v>
      </c>
      <c r="D313" s="69" t="s">
        <v>66</v>
      </c>
      <c r="E313" s="76">
        <v>41606471</v>
      </c>
      <c r="F313" s="70" t="s">
        <v>323</v>
      </c>
      <c r="G313" s="70" t="s">
        <v>223</v>
      </c>
      <c r="H313" s="70" t="s">
        <v>7</v>
      </c>
      <c r="I313" s="70" t="s">
        <v>214</v>
      </c>
      <c r="J313" s="69" t="s">
        <v>67</v>
      </c>
      <c r="K313" s="77">
        <v>2111.4499999999998</v>
      </c>
      <c r="L313" s="78">
        <f t="shared" si="8"/>
        <v>1055.7249999999999</v>
      </c>
      <c r="M313" s="78">
        <f>ROUND((L313*(VLOOKUP(C313,'[1]January 2017 NBV'!$D$6:$I$22,6,0))),2)</f>
        <v>208.5</v>
      </c>
      <c r="N313" s="79">
        <f t="shared" si="9"/>
        <v>847.22499999999991</v>
      </c>
      <c r="O313" s="21" t="str">
        <f>VLOOKUP(E313,'ML Look up'!$A$2:$B$1922,2,FALSE)</f>
        <v>FGD</v>
      </c>
    </row>
    <row r="314" spans="1:15" s="75" customFormat="1" x14ac:dyDescent="0.3">
      <c r="A314" s="69" t="s">
        <v>200</v>
      </c>
      <c r="B314" s="69" t="s">
        <v>201</v>
      </c>
      <c r="C314" s="69" t="s">
        <v>75</v>
      </c>
      <c r="D314" s="69" t="s">
        <v>66</v>
      </c>
      <c r="E314" s="76">
        <v>41610928</v>
      </c>
      <c r="F314" s="70" t="s">
        <v>323</v>
      </c>
      <c r="G314" s="70" t="s">
        <v>223</v>
      </c>
      <c r="H314" s="70" t="s">
        <v>7</v>
      </c>
      <c r="I314" s="70" t="s">
        <v>214</v>
      </c>
      <c r="J314" s="69" t="s">
        <v>67</v>
      </c>
      <c r="K314" s="77">
        <v>3244.42</v>
      </c>
      <c r="L314" s="78">
        <f t="shared" si="8"/>
        <v>1622.21</v>
      </c>
      <c r="M314" s="78">
        <f>ROUND((L314*(VLOOKUP(C314,'[1]January 2017 NBV'!$D$6:$I$22,6,0))),2)</f>
        <v>320.38</v>
      </c>
      <c r="N314" s="79">
        <f t="shared" si="9"/>
        <v>1301.83</v>
      </c>
      <c r="O314" s="21" t="str">
        <f>VLOOKUP(E314,'ML Look up'!$A$2:$B$1922,2,FALSE)</f>
        <v>FGD</v>
      </c>
    </row>
    <row r="315" spans="1:15" s="75" customFormat="1" x14ac:dyDescent="0.3">
      <c r="A315" s="69" t="s">
        <v>200</v>
      </c>
      <c r="B315" s="69" t="s">
        <v>201</v>
      </c>
      <c r="C315" s="69" t="s">
        <v>75</v>
      </c>
      <c r="D315" s="69" t="s">
        <v>66</v>
      </c>
      <c r="E315" s="76">
        <v>41613297</v>
      </c>
      <c r="F315" s="70" t="s">
        <v>322</v>
      </c>
      <c r="G315" s="70" t="s">
        <v>223</v>
      </c>
      <c r="H315" s="70" t="s">
        <v>7</v>
      </c>
      <c r="I315" s="70" t="s">
        <v>208</v>
      </c>
      <c r="J315" s="69" t="s">
        <v>67</v>
      </c>
      <c r="K315" s="77">
        <v>55.16</v>
      </c>
      <c r="L315" s="78">
        <f t="shared" si="8"/>
        <v>27.58</v>
      </c>
      <c r="M315" s="78">
        <f>ROUND((L315*(VLOOKUP(C315,'[1]January 2017 NBV'!$D$6:$I$22,6,0))),2)</f>
        <v>5.45</v>
      </c>
      <c r="N315" s="79">
        <f t="shared" si="9"/>
        <v>22.13</v>
      </c>
      <c r="O315" s="21" t="str">
        <f>VLOOKUP(E315,'ML Look up'!$A$2:$B$1922,2,FALSE)</f>
        <v>FGD</v>
      </c>
    </row>
    <row r="316" spans="1:15" s="75" customFormat="1" x14ac:dyDescent="0.3">
      <c r="A316" s="69" t="s">
        <v>200</v>
      </c>
      <c r="B316" s="69" t="s">
        <v>201</v>
      </c>
      <c r="C316" s="69" t="s">
        <v>75</v>
      </c>
      <c r="D316" s="69" t="s">
        <v>66</v>
      </c>
      <c r="E316" s="76">
        <v>41617142</v>
      </c>
      <c r="F316" s="70" t="s">
        <v>310</v>
      </c>
      <c r="G316" s="70">
        <v>10</v>
      </c>
      <c r="H316" s="70" t="s">
        <v>39</v>
      </c>
      <c r="I316" s="70" t="s">
        <v>214</v>
      </c>
      <c r="J316" s="69" t="s">
        <v>67</v>
      </c>
      <c r="K316" s="77">
        <v>1218.1400000000001</v>
      </c>
      <c r="L316" s="78">
        <f t="shared" si="8"/>
        <v>609.07000000000005</v>
      </c>
      <c r="M316" s="78">
        <f>ROUND((L316*(VLOOKUP(C316,'[1]January 2017 NBV'!$D$6:$I$22,6,0))),2)</f>
        <v>120.29</v>
      </c>
      <c r="N316" s="79">
        <f t="shared" si="9"/>
        <v>488.78000000000003</v>
      </c>
      <c r="O316" s="21" t="str">
        <f>VLOOKUP(E316,'ML Look up'!$A$2:$B$1922,2,FALSE)</f>
        <v>ASH</v>
      </c>
    </row>
    <row r="317" spans="1:15" s="75" customFormat="1" x14ac:dyDescent="0.3">
      <c r="A317" s="69" t="s">
        <v>200</v>
      </c>
      <c r="B317" s="69" t="s">
        <v>201</v>
      </c>
      <c r="C317" s="69" t="s">
        <v>75</v>
      </c>
      <c r="D317" s="69" t="s">
        <v>66</v>
      </c>
      <c r="E317" s="76">
        <v>41617144</v>
      </c>
      <c r="F317" s="70" t="s">
        <v>310</v>
      </c>
      <c r="G317" s="70">
        <v>1</v>
      </c>
      <c r="H317" s="70" t="s">
        <v>17</v>
      </c>
      <c r="I317" s="70" t="s">
        <v>214</v>
      </c>
      <c r="J317" s="69" t="s">
        <v>67</v>
      </c>
      <c r="K317" s="77">
        <v>1218.1400000000001</v>
      </c>
      <c r="L317" s="78">
        <f t="shared" si="8"/>
        <v>609.07000000000005</v>
      </c>
      <c r="M317" s="78">
        <f>ROUND((L317*(VLOOKUP(C317,'[1]January 2017 NBV'!$D$6:$I$22,6,0))),2)</f>
        <v>120.29</v>
      </c>
      <c r="N317" s="79">
        <f t="shared" si="9"/>
        <v>488.78000000000003</v>
      </c>
      <c r="O317" s="21" t="str">
        <f>VLOOKUP(E317,'ML Look up'!$A$2:$B$1922,2,FALSE)</f>
        <v>SCR</v>
      </c>
    </row>
    <row r="318" spans="1:15" s="75" customFormat="1" x14ac:dyDescent="0.3">
      <c r="A318" s="69" t="s">
        <v>200</v>
      </c>
      <c r="B318" s="69" t="s">
        <v>201</v>
      </c>
      <c r="C318" s="69" t="s">
        <v>75</v>
      </c>
      <c r="D318" s="69" t="s">
        <v>66</v>
      </c>
      <c r="E318" s="76">
        <v>41618884</v>
      </c>
      <c r="F318" s="70" t="s">
        <v>316</v>
      </c>
      <c r="G318" s="70">
        <v>1</v>
      </c>
      <c r="H318" s="70" t="s">
        <v>17</v>
      </c>
      <c r="I318" s="70" t="s">
        <v>214</v>
      </c>
      <c r="J318" s="69" t="s">
        <v>67</v>
      </c>
      <c r="K318" s="77">
        <v>16354.57</v>
      </c>
      <c r="L318" s="78">
        <f t="shared" si="8"/>
        <v>8177.2849999999999</v>
      </c>
      <c r="M318" s="78">
        <f>ROUND((L318*(VLOOKUP(C318,'[1]January 2017 NBV'!$D$6:$I$22,6,0))),2)</f>
        <v>1614.97</v>
      </c>
      <c r="N318" s="79">
        <f t="shared" si="9"/>
        <v>6562.3149999999996</v>
      </c>
      <c r="O318" s="21" t="str">
        <f>VLOOKUP(E318,'ML Look up'!$A$2:$B$1922,2,FALSE)</f>
        <v>SCR</v>
      </c>
    </row>
    <row r="319" spans="1:15" s="75" customFormat="1" x14ac:dyDescent="0.3">
      <c r="A319" s="69" t="s">
        <v>200</v>
      </c>
      <c r="B319" s="69" t="s">
        <v>201</v>
      </c>
      <c r="C319" s="69" t="s">
        <v>75</v>
      </c>
      <c r="D319" s="69" t="s">
        <v>66</v>
      </c>
      <c r="E319" s="69" t="s">
        <v>163</v>
      </c>
      <c r="F319" s="70" t="s">
        <v>324</v>
      </c>
      <c r="G319" s="70">
        <v>11</v>
      </c>
      <c r="H319" s="70" t="s">
        <v>42</v>
      </c>
      <c r="I319" s="70" t="s">
        <v>208</v>
      </c>
      <c r="J319" s="69" t="s">
        <v>67</v>
      </c>
      <c r="K319" s="77">
        <v>1231576.5</v>
      </c>
      <c r="L319" s="78">
        <f t="shared" si="8"/>
        <v>615788.25</v>
      </c>
      <c r="M319" s="78">
        <f>ROUND((L319*(VLOOKUP(C319,'[1]January 2017 NBV'!$D$6:$I$22,6,0))),2)</f>
        <v>121615.19</v>
      </c>
      <c r="N319" s="79">
        <f t="shared" si="9"/>
        <v>494173.06</v>
      </c>
      <c r="O319" s="21" t="str">
        <f>VLOOKUP(E319,'ML Look up'!$A$2:$B$1922,2,FALSE)</f>
        <v>MERCURY</v>
      </c>
    </row>
    <row r="320" spans="1:15" s="75" customFormat="1" x14ac:dyDescent="0.3">
      <c r="A320" s="69" t="s">
        <v>200</v>
      </c>
      <c r="B320" s="69" t="s">
        <v>201</v>
      </c>
      <c r="C320" s="69" t="s">
        <v>75</v>
      </c>
      <c r="D320" s="69" t="s">
        <v>66</v>
      </c>
      <c r="E320" s="69" t="s">
        <v>164</v>
      </c>
      <c r="F320" s="70" t="s">
        <v>324</v>
      </c>
      <c r="G320" s="70">
        <v>11</v>
      </c>
      <c r="H320" s="70" t="s">
        <v>42</v>
      </c>
      <c r="I320" s="70" t="s">
        <v>204</v>
      </c>
      <c r="J320" s="69" t="s">
        <v>67</v>
      </c>
      <c r="K320" s="77">
        <v>969458.81</v>
      </c>
      <c r="L320" s="78">
        <f t="shared" si="8"/>
        <v>484729.40500000003</v>
      </c>
      <c r="M320" s="78">
        <f>ROUND((L320*(VLOOKUP(C320,'[1]January 2017 NBV'!$D$6:$I$22,6,0))),2)</f>
        <v>95731.7</v>
      </c>
      <c r="N320" s="79">
        <f t="shared" si="9"/>
        <v>388997.70500000002</v>
      </c>
      <c r="O320" s="21" t="str">
        <f>VLOOKUP(E320,'ML Look up'!$A$2:$B$1922,2,FALSE)</f>
        <v>MERCURY</v>
      </c>
    </row>
    <row r="321" spans="1:15" s="75" customFormat="1" x14ac:dyDescent="0.3">
      <c r="A321" s="69" t="s">
        <v>200</v>
      </c>
      <c r="B321" s="69" t="s">
        <v>201</v>
      </c>
      <c r="C321" s="69" t="s">
        <v>75</v>
      </c>
      <c r="D321" s="69" t="s">
        <v>66</v>
      </c>
      <c r="E321" s="69" t="s">
        <v>173</v>
      </c>
      <c r="F321" s="70" t="s">
        <v>325</v>
      </c>
      <c r="G321" s="70" t="s">
        <v>223</v>
      </c>
      <c r="H321" s="70" t="s">
        <v>7</v>
      </c>
      <c r="I321" s="70" t="s">
        <v>214</v>
      </c>
      <c r="J321" s="69" t="s">
        <v>67</v>
      </c>
      <c r="K321" s="77">
        <v>-1102920.74</v>
      </c>
      <c r="L321" s="78">
        <f t="shared" si="8"/>
        <v>-551460.37</v>
      </c>
      <c r="M321" s="78">
        <f>ROUND((L321*(VLOOKUP(C321,'[1]January 2017 NBV'!$D$6:$I$22,6,0))),2)</f>
        <v>-108910.74</v>
      </c>
      <c r="N321" s="79">
        <f t="shared" si="9"/>
        <v>-442549.63</v>
      </c>
      <c r="O321" s="21" t="str">
        <f>VLOOKUP(E321,'ML Look up'!$A$2:$B$1922,2,FALSE)</f>
        <v>FGD</v>
      </c>
    </row>
    <row r="322" spans="1:15" s="75" customFormat="1" x14ac:dyDescent="0.3">
      <c r="A322" s="69" t="s">
        <v>200</v>
      </c>
      <c r="B322" s="69" t="s">
        <v>201</v>
      </c>
      <c r="C322" s="69" t="s">
        <v>76</v>
      </c>
      <c r="D322" s="69" t="s">
        <v>66</v>
      </c>
      <c r="E322" s="76">
        <v>41547312</v>
      </c>
      <c r="F322" s="70" t="s">
        <v>326</v>
      </c>
      <c r="G322" s="70">
        <v>9</v>
      </c>
      <c r="H322" s="70" t="s">
        <v>36</v>
      </c>
      <c r="I322" s="70" t="s">
        <v>208</v>
      </c>
      <c r="J322" s="69" t="s">
        <v>67</v>
      </c>
      <c r="K322" s="77">
        <v>183438.84</v>
      </c>
      <c r="L322" s="78">
        <f t="shared" si="8"/>
        <v>91719.42</v>
      </c>
      <c r="M322" s="78">
        <f>ROUND((L322*(VLOOKUP(C322,'[1]January 2017 NBV'!$D$6:$I$22,6,0))),2)</f>
        <v>15487.11</v>
      </c>
      <c r="N322" s="79">
        <f t="shared" si="9"/>
        <v>76232.31</v>
      </c>
      <c r="O322" s="21" t="str">
        <f>VLOOKUP(E322,'ML Look up'!$A$2:$B$1922,2,FALSE)</f>
        <v>PRECIP</v>
      </c>
    </row>
    <row r="323" spans="1:15" s="75" customFormat="1" x14ac:dyDescent="0.3">
      <c r="A323" s="69" t="s">
        <v>200</v>
      </c>
      <c r="B323" s="69" t="s">
        <v>201</v>
      </c>
      <c r="C323" s="69" t="s">
        <v>76</v>
      </c>
      <c r="D323" s="69" t="s">
        <v>66</v>
      </c>
      <c r="E323" s="76">
        <v>41549330</v>
      </c>
      <c r="F323" s="70" t="s">
        <v>327</v>
      </c>
      <c r="G323" s="70">
        <v>10</v>
      </c>
      <c r="H323" s="70" t="s">
        <v>39</v>
      </c>
      <c r="I323" s="70" t="s">
        <v>214</v>
      </c>
      <c r="J323" s="69" t="s">
        <v>67</v>
      </c>
      <c r="K323" s="77">
        <v>97702.98</v>
      </c>
      <c r="L323" s="78">
        <f t="shared" si="8"/>
        <v>48851.49</v>
      </c>
      <c r="M323" s="78">
        <f>ROUND((L323*(VLOOKUP(C323,'[1]January 2017 NBV'!$D$6:$I$22,6,0))),2)</f>
        <v>8248.73</v>
      </c>
      <c r="N323" s="79">
        <f t="shared" si="9"/>
        <v>40602.759999999995</v>
      </c>
      <c r="O323" s="21" t="str">
        <f>VLOOKUP(E323,'ML Look up'!$A$2:$B$1922,2,FALSE)</f>
        <v>ASH</v>
      </c>
    </row>
    <row r="324" spans="1:15" s="75" customFormat="1" x14ac:dyDescent="0.3">
      <c r="A324" s="69" t="s">
        <v>200</v>
      </c>
      <c r="B324" s="69" t="s">
        <v>201</v>
      </c>
      <c r="C324" s="69" t="s">
        <v>76</v>
      </c>
      <c r="D324" s="69" t="s">
        <v>66</v>
      </c>
      <c r="E324" s="76">
        <v>41549419</v>
      </c>
      <c r="F324" s="70" t="s">
        <v>327</v>
      </c>
      <c r="G324" s="70">
        <v>10</v>
      </c>
      <c r="H324" s="70" t="s">
        <v>39</v>
      </c>
      <c r="I324" s="70" t="s">
        <v>214</v>
      </c>
      <c r="J324" s="69" t="s">
        <v>67</v>
      </c>
      <c r="K324" s="77">
        <v>90450.05</v>
      </c>
      <c r="L324" s="78">
        <f t="shared" si="8"/>
        <v>45225.025000000001</v>
      </c>
      <c r="M324" s="78">
        <f>ROUND((L324*(VLOOKUP(C324,'[1]January 2017 NBV'!$D$6:$I$22,6,0))),2)</f>
        <v>7636.39</v>
      </c>
      <c r="N324" s="79">
        <f t="shared" si="9"/>
        <v>37588.635000000002</v>
      </c>
      <c r="O324" s="21" t="str">
        <f>VLOOKUP(E324,'ML Look up'!$A$2:$B$1922,2,FALSE)</f>
        <v>ASH</v>
      </c>
    </row>
    <row r="325" spans="1:15" s="75" customFormat="1" x14ac:dyDescent="0.3">
      <c r="A325" s="69" t="s">
        <v>200</v>
      </c>
      <c r="B325" s="69" t="s">
        <v>201</v>
      </c>
      <c r="C325" s="69" t="s">
        <v>76</v>
      </c>
      <c r="D325" s="69" t="s">
        <v>66</v>
      </c>
      <c r="E325" s="76">
        <v>41563359</v>
      </c>
      <c r="F325" s="70" t="s">
        <v>315</v>
      </c>
      <c r="G325" s="70" t="s">
        <v>223</v>
      </c>
      <c r="H325" s="70" t="s">
        <v>7</v>
      </c>
      <c r="I325" s="70" t="s">
        <v>214</v>
      </c>
      <c r="J325" s="69" t="s">
        <v>67</v>
      </c>
      <c r="K325" s="77">
        <v>78834.16</v>
      </c>
      <c r="L325" s="78">
        <f t="shared" si="8"/>
        <v>39417.08</v>
      </c>
      <c r="M325" s="78">
        <f>ROUND((L325*(VLOOKUP(C325,'[1]January 2017 NBV'!$D$6:$I$22,6,0))),2)</f>
        <v>6655.7</v>
      </c>
      <c r="N325" s="79">
        <f t="shared" si="9"/>
        <v>32761.38</v>
      </c>
      <c r="O325" s="21" t="str">
        <f>VLOOKUP(E325,'ML Look up'!$A$2:$B$1922,2,FALSE)</f>
        <v>FGD</v>
      </c>
    </row>
    <row r="326" spans="1:15" s="75" customFormat="1" x14ac:dyDescent="0.3">
      <c r="A326" s="69" t="s">
        <v>200</v>
      </c>
      <c r="B326" s="69" t="s">
        <v>201</v>
      </c>
      <c r="C326" s="69" t="s">
        <v>76</v>
      </c>
      <c r="D326" s="69" t="s">
        <v>66</v>
      </c>
      <c r="E326" s="76">
        <v>41577389</v>
      </c>
      <c r="F326" s="70" t="s">
        <v>328</v>
      </c>
      <c r="G326" s="70">
        <v>2</v>
      </c>
      <c r="H326" s="70" t="s">
        <v>27</v>
      </c>
      <c r="I326" s="70" t="s">
        <v>214</v>
      </c>
      <c r="J326" s="69" t="s">
        <v>67</v>
      </c>
      <c r="K326" s="77">
        <v>33278.300000000003</v>
      </c>
      <c r="L326" s="78">
        <f t="shared" si="8"/>
        <v>16639.150000000001</v>
      </c>
      <c r="M326" s="78">
        <f>ROUND((L326*(VLOOKUP(C326,'[1]January 2017 NBV'!$D$6:$I$22,6,0))),2)</f>
        <v>2809.57</v>
      </c>
      <c r="N326" s="79">
        <f t="shared" si="9"/>
        <v>13829.580000000002</v>
      </c>
      <c r="O326" s="21" t="str">
        <f>VLOOKUP(E326,'ML Look up'!$A$2:$B$1922,2,FALSE)</f>
        <v>CEMS</v>
      </c>
    </row>
    <row r="327" spans="1:15" s="75" customFormat="1" x14ac:dyDescent="0.3">
      <c r="A327" s="69" t="s">
        <v>200</v>
      </c>
      <c r="B327" s="69" t="s">
        <v>201</v>
      </c>
      <c r="C327" s="69" t="s">
        <v>76</v>
      </c>
      <c r="D327" s="69" t="s">
        <v>66</v>
      </c>
      <c r="E327" s="76">
        <v>41610921</v>
      </c>
      <c r="F327" s="70" t="s">
        <v>315</v>
      </c>
      <c r="G327" s="70">
        <v>10</v>
      </c>
      <c r="H327" s="70" t="s">
        <v>39</v>
      </c>
      <c r="I327" s="70" t="s">
        <v>214</v>
      </c>
      <c r="J327" s="69" t="s">
        <v>67</v>
      </c>
      <c r="K327" s="77">
        <v>48694.95</v>
      </c>
      <c r="L327" s="78">
        <f t="shared" ref="L327:L390" si="10">K327*0.5</f>
        <v>24347.474999999999</v>
      </c>
      <c r="M327" s="78">
        <f>ROUND((L327*(VLOOKUP(C327,'[1]January 2017 NBV'!$D$6:$I$22,6,0))),2)</f>
        <v>4111.1499999999996</v>
      </c>
      <c r="N327" s="79">
        <f t="shared" ref="N327:N390" si="11">L327-M327</f>
        <v>20236.324999999997</v>
      </c>
      <c r="O327" s="21" t="str">
        <f>VLOOKUP(E327,'ML Look up'!$A$2:$B$1922,2,FALSE)</f>
        <v>ASH</v>
      </c>
    </row>
    <row r="328" spans="1:15" s="75" customFormat="1" x14ac:dyDescent="0.3">
      <c r="A328" s="69" t="s">
        <v>200</v>
      </c>
      <c r="B328" s="69" t="s">
        <v>201</v>
      </c>
      <c r="C328" s="69" t="s">
        <v>76</v>
      </c>
      <c r="D328" s="69" t="s">
        <v>66</v>
      </c>
      <c r="E328" s="76">
        <v>41616927</v>
      </c>
      <c r="F328" s="70" t="s">
        <v>329</v>
      </c>
      <c r="G328" s="70" t="s">
        <v>223</v>
      </c>
      <c r="H328" s="70" t="s">
        <v>7</v>
      </c>
      <c r="I328" s="70" t="s">
        <v>208</v>
      </c>
      <c r="J328" s="69" t="s">
        <v>67</v>
      </c>
      <c r="K328" s="77">
        <v>1649996.64</v>
      </c>
      <c r="L328" s="78">
        <f t="shared" si="10"/>
        <v>824998.32</v>
      </c>
      <c r="M328" s="78">
        <f>ROUND((L328*(VLOOKUP(C328,'[1]January 2017 NBV'!$D$6:$I$22,6,0))),2)</f>
        <v>139303.53</v>
      </c>
      <c r="N328" s="79">
        <f t="shared" si="11"/>
        <v>685694.78999999992</v>
      </c>
      <c r="O328" s="21" t="str">
        <f>VLOOKUP(E328,'ML Look up'!$A$2:$B$1922,2,FALSE)</f>
        <v>FGD</v>
      </c>
    </row>
    <row r="329" spans="1:15" s="75" customFormat="1" x14ac:dyDescent="0.3">
      <c r="A329" s="69" t="s">
        <v>200</v>
      </c>
      <c r="B329" s="69" t="s">
        <v>201</v>
      </c>
      <c r="C329" s="69" t="s">
        <v>76</v>
      </c>
      <c r="D329" s="69" t="s">
        <v>66</v>
      </c>
      <c r="E329" s="76">
        <v>41617942</v>
      </c>
      <c r="F329" s="70" t="s">
        <v>330</v>
      </c>
      <c r="G329" s="70" t="s">
        <v>223</v>
      </c>
      <c r="H329" s="70" t="s">
        <v>7</v>
      </c>
      <c r="I329" s="70" t="s">
        <v>208</v>
      </c>
      <c r="J329" s="69" t="s">
        <v>67</v>
      </c>
      <c r="K329" s="77">
        <v>3693853.58</v>
      </c>
      <c r="L329" s="78">
        <f t="shared" si="10"/>
        <v>1846926.79</v>
      </c>
      <c r="M329" s="78">
        <f>ROUND((L329*(VLOOKUP(C329,'[1]January 2017 NBV'!$D$6:$I$22,6,0))),2)</f>
        <v>311859.34000000003</v>
      </c>
      <c r="N329" s="79">
        <f t="shared" si="11"/>
        <v>1535067.45</v>
      </c>
      <c r="O329" s="21" t="str">
        <f>VLOOKUP(E329,'ML Look up'!$A$2:$B$1922,2,FALSE)</f>
        <v>FGD</v>
      </c>
    </row>
    <row r="330" spans="1:15" s="75" customFormat="1" x14ac:dyDescent="0.3">
      <c r="A330" s="69" t="s">
        <v>200</v>
      </c>
      <c r="B330" s="69" t="s">
        <v>201</v>
      </c>
      <c r="C330" s="69" t="s">
        <v>76</v>
      </c>
      <c r="D330" s="69" t="s">
        <v>66</v>
      </c>
      <c r="E330" s="76">
        <v>41626911</v>
      </c>
      <c r="F330" s="70" t="s">
        <v>331</v>
      </c>
      <c r="G330" s="70">
        <v>9</v>
      </c>
      <c r="H330" s="70" t="s">
        <v>36</v>
      </c>
      <c r="I330" s="70" t="s">
        <v>204</v>
      </c>
      <c r="J330" s="69" t="s">
        <v>67</v>
      </c>
      <c r="K330" s="77">
        <v>93931.55</v>
      </c>
      <c r="L330" s="78">
        <f t="shared" si="10"/>
        <v>46965.775000000001</v>
      </c>
      <c r="M330" s="78">
        <f>ROUND((L330*(VLOOKUP(C330,'[1]January 2017 NBV'!$D$6:$I$22,6,0))),2)</f>
        <v>7930.32</v>
      </c>
      <c r="N330" s="79">
        <f t="shared" si="11"/>
        <v>39035.455000000002</v>
      </c>
      <c r="O330" s="21" t="str">
        <f>VLOOKUP(E330,'ML Look up'!$A$2:$B$1922,2,FALSE)</f>
        <v>PRECIP</v>
      </c>
    </row>
    <row r="331" spans="1:15" s="75" customFormat="1" x14ac:dyDescent="0.3">
      <c r="A331" s="69" t="s">
        <v>200</v>
      </c>
      <c r="B331" s="69" t="s">
        <v>201</v>
      </c>
      <c r="C331" s="69" t="s">
        <v>76</v>
      </c>
      <c r="D331" s="69" t="s">
        <v>66</v>
      </c>
      <c r="E331" s="76">
        <v>41626927</v>
      </c>
      <c r="F331" s="70" t="s">
        <v>332</v>
      </c>
      <c r="G331" s="70">
        <v>9</v>
      </c>
      <c r="H331" s="70" t="s">
        <v>36</v>
      </c>
      <c r="I331" s="70" t="s">
        <v>208</v>
      </c>
      <c r="J331" s="69" t="s">
        <v>67</v>
      </c>
      <c r="K331" s="77">
        <v>170710.53</v>
      </c>
      <c r="L331" s="78">
        <f t="shared" si="10"/>
        <v>85355.264999999999</v>
      </c>
      <c r="M331" s="78">
        <f>ROUND((L331*(VLOOKUP(C331,'[1]January 2017 NBV'!$D$6:$I$22,6,0))),2)</f>
        <v>14412.5</v>
      </c>
      <c r="N331" s="79">
        <f t="shared" si="11"/>
        <v>70942.764999999999</v>
      </c>
      <c r="O331" s="21" t="str">
        <f>VLOOKUP(E331,'ML Look up'!$A$2:$B$1922,2,FALSE)</f>
        <v>PRECIP</v>
      </c>
    </row>
    <row r="332" spans="1:15" s="75" customFormat="1" x14ac:dyDescent="0.3">
      <c r="A332" s="69" t="s">
        <v>200</v>
      </c>
      <c r="B332" s="69" t="s">
        <v>201</v>
      </c>
      <c r="C332" s="69" t="s">
        <v>76</v>
      </c>
      <c r="D332" s="69" t="s">
        <v>66</v>
      </c>
      <c r="E332" s="76">
        <v>41628553</v>
      </c>
      <c r="F332" s="70" t="s">
        <v>333</v>
      </c>
      <c r="G332" s="70" t="s">
        <v>223</v>
      </c>
      <c r="H332" s="70" t="s">
        <v>7</v>
      </c>
      <c r="I332" s="70" t="s">
        <v>204</v>
      </c>
      <c r="J332" s="69" t="s">
        <v>67</v>
      </c>
      <c r="K332" s="77">
        <v>51209.09</v>
      </c>
      <c r="L332" s="78">
        <f t="shared" si="10"/>
        <v>25604.544999999998</v>
      </c>
      <c r="M332" s="78">
        <f>ROUND((L332*(VLOOKUP(C332,'[1]January 2017 NBV'!$D$6:$I$22,6,0))),2)</f>
        <v>4323.41</v>
      </c>
      <c r="N332" s="79">
        <f t="shared" si="11"/>
        <v>21281.134999999998</v>
      </c>
      <c r="O332" s="21" t="str">
        <f>VLOOKUP(E332,'ML Look up'!$A$2:$B$1922,2,FALSE)</f>
        <v>FGD</v>
      </c>
    </row>
    <row r="333" spans="1:15" s="75" customFormat="1" x14ac:dyDescent="0.3">
      <c r="A333" s="69" t="s">
        <v>200</v>
      </c>
      <c r="B333" s="69" t="s">
        <v>201</v>
      </c>
      <c r="C333" s="69" t="s">
        <v>76</v>
      </c>
      <c r="D333" s="69" t="s">
        <v>66</v>
      </c>
      <c r="E333" s="76">
        <v>41628576</v>
      </c>
      <c r="F333" s="70" t="s">
        <v>333</v>
      </c>
      <c r="G333" s="70" t="s">
        <v>223</v>
      </c>
      <c r="H333" s="70" t="s">
        <v>7</v>
      </c>
      <c r="I333" s="70" t="s">
        <v>204</v>
      </c>
      <c r="J333" s="69" t="s">
        <v>67</v>
      </c>
      <c r="K333" s="77">
        <v>33865.31</v>
      </c>
      <c r="L333" s="78">
        <f t="shared" si="10"/>
        <v>16932.654999999999</v>
      </c>
      <c r="M333" s="78">
        <f>ROUND((L333*(VLOOKUP(C333,'[1]January 2017 NBV'!$D$6:$I$22,6,0))),2)</f>
        <v>2859.13</v>
      </c>
      <c r="N333" s="79">
        <f t="shared" si="11"/>
        <v>14073.524999999998</v>
      </c>
      <c r="O333" s="21" t="str">
        <f>VLOOKUP(E333,'ML Look up'!$A$2:$B$1922,2,FALSE)</f>
        <v>FGD</v>
      </c>
    </row>
    <row r="334" spans="1:15" s="75" customFormat="1" x14ac:dyDescent="0.3">
      <c r="A334" s="69" t="s">
        <v>200</v>
      </c>
      <c r="B334" s="69" t="s">
        <v>201</v>
      </c>
      <c r="C334" s="69" t="s">
        <v>76</v>
      </c>
      <c r="D334" s="69" t="s">
        <v>66</v>
      </c>
      <c r="E334" s="76">
        <v>41628583</v>
      </c>
      <c r="F334" s="70" t="s">
        <v>334</v>
      </c>
      <c r="G334" s="70" t="s">
        <v>223</v>
      </c>
      <c r="H334" s="70" t="s">
        <v>7</v>
      </c>
      <c r="I334" s="70" t="s">
        <v>208</v>
      </c>
      <c r="J334" s="69" t="s">
        <v>67</v>
      </c>
      <c r="K334" s="77">
        <v>42304.46</v>
      </c>
      <c r="L334" s="78">
        <f t="shared" si="10"/>
        <v>21152.23</v>
      </c>
      <c r="M334" s="78">
        <f>ROUND((L334*(VLOOKUP(C334,'[1]January 2017 NBV'!$D$6:$I$22,6,0))),2)</f>
        <v>3571.62</v>
      </c>
      <c r="N334" s="79">
        <f t="shared" si="11"/>
        <v>17580.61</v>
      </c>
      <c r="O334" s="21" t="str">
        <f>VLOOKUP(E334,'ML Look up'!$A$2:$B$1922,2,FALSE)</f>
        <v>FGD</v>
      </c>
    </row>
    <row r="335" spans="1:15" s="75" customFormat="1" x14ac:dyDescent="0.3">
      <c r="A335" s="69" t="s">
        <v>200</v>
      </c>
      <c r="B335" s="69" t="s">
        <v>201</v>
      </c>
      <c r="C335" s="69" t="s">
        <v>76</v>
      </c>
      <c r="D335" s="69" t="s">
        <v>66</v>
      </c>
      <c r="E335" s="76">
        <v>41628593</v>
      </c>
      <c r="F335" s="70" t="s">
        <v>334</v>
      </c>
      <c r="G335" s="70" t="s">
        <v>223</v>
      </c>
      <c r="H335" s="70" t="s">
        <v>7</v>
      </c>
      <c r="I335" s="70" t="s">
        <v>208</v>
      </c>
      <c r="J335" s="69" t="s">
        <v>67</v>
      </c>
      <c r="K335" s="77">
        <v>41785.68</v>
      </c>
      <c r="L335" s="78">
        <f t="shared" si="10"/>
        <v>20892.84</v>
      </c>
      <c r="M335" s="78">
        <f>ROUND((L335*(VLOOKUP(C335,'[1]January 2017 NBV'!$D$6:$I$22,6,0))),2)</f>
        <v>3527.82</v>
      </c>
      <c r="N335" s="79">
        <f t="shared" si="11"/>
        <v>17365.02</v>
      </c>
      <c r="O335" s="21" t="str">
        <f>VLOOKUP(E335,'ML Look up'!$A$2:$B$1922,2,FALSE)</f>
        <v>FGD</v>
      </c>
    </row>
    <row r="336" spans="1:15" s="75" customFormat="1" x14ac:dyDescent="0.3">
      <c r="A336" s="69" t="s">
        <v>200</v>
      </c>
      <c r="B336" s="69" t="s">
        <v>201</v>
      </c>
      <c r="C336" s="69" t="s">
        <v>76</v>
      </c>
      <c r="D336" s="69" t="s">
        <v>66</v>
      </c>
      <c r="E336" s="76">
        <v>41629460</v>
      </c>
      <c r="F336" s="70" t="s">
        <v>333</v>
      </c>
      <c r="G336" s="70" t="s">
        <v>223</v>
      </c>
      <c r="H336" s="70" t="s">
        <v>7</v>
      </c>
      <c r="I336" s="70" t="s">
        <v>204</v>
      </c>
      <c r="J336" s="69" t="s">
        <v>67</v>
      </c>
      <c r="K336" s="77">
        <v>32092.2</v>
      </c>
      <c r="L336" s="78">
        <f t="shared" si="10"/>
        <v>16046.1</v>
      </c>
      <c r="M336" s="78">
        <f>ROUND((L336*(VLOOKUP(C336,'[1]January 2017 NBV'!$D$6:$I$22,6,0))),2)</f>
        <v>2709.43</v>
      </c>
      <c r="N336" s="79">
        <f t="shared" si="11"/>
        <v>13336.67</v>
      </c>
      <c r="O336" s="21" t="str">
        <f>VLOOKUP(E336,'ML Look up'!$A$2:$B$1922,2,FALSE)</f>
        <v>FGD</v>
      </c>
    </row>
    <row r="337" spans="1:15" s="75" customFormat="1" x14ac:dyDescent="0.3">
      <c r="A337" s="69" t="s">
        <v>200</v>
      </c>
      <c r="B337" s="69" t="s">
        <v>201</v>
      </c>
      <c r="C337" s="69" t="s">
        <v>76</v>
      </c>
      <c r="D337" s="69" t="s">
        <v>66</v>
      </c>
      <c r="E337" s="76">
        <v>41634116</v>
      </c>
      <c r="F337" s="70" t="s">
        <v>335</v>
      </c>
      <c r="G337" s="70">
        <v>10</v>
      </c>
      <c r="H337" s="70" t="s">
        <v>39</v>
      </c>
      <c r="I337" s="70" t="s">
        <v>214</v>
      </c>
      <c r="J337" s="69" t="s">
        <v>67</v>
      </c>
      <c r="K337" s="77">
        <v>2113.3000000000002</v>
      </c>
      <c r="L337" s="78">
        <f t="shared" si="10"/>
        <v>1056.6500000000001</v>
      </c>
      <c r="M337" s="78">
        <f>ROUND((L337*(VLOOKUP(C337,'[1]January 2017 NBV'!$D$6:$I$22,6,0))),2)</f>
        <v>178.42</v>
      </c>
      <c r="N337" s="79">
        <f t="shared" si="11"/>
        <v>878.23000000000013</v>
      </c>
      <c r="O337" s="21" t="str">
        <f>VLOOKUP(E337,'ML Look up'!$A$2:$B$1922,2,FALSE)</f>
        <v>ASH</v>
      </c>
    </row>
    <row r="338" spans="1:15" s="75" customFormat="1" x14ac:dyDescent="0.3">
      <c r="A338" s="69" t="s">
        <v>200</v>
      </c>
      <c r="B338" s="69" t="s">
        <v>201</v>
      </c>
      <c r="C338" s="69" t="s">
        <v>76</v>
      </c>
      <c r="D338" s="69" t="s">
        <v>66</v>
      </c>
      <c r="E338" s="76">
        <v>41635498</v>
      </c>
      <c r="F338" s="70" t="s">
        <v>336</v>
      </c>
      <c r="G338" s="70">
        <v>9</v>
      </c>
      <c r="H338" s="70" t="s">
        <v>36</v>
      </c>
      <c r="I338" s="70" t="s">
        <v>204</v>
      </c>
      <c r="J338" s="69" t="s">
        <v>67</v>
      </c>
      <c r="K338" s="77">
        <v>4252.21</v>
      </c>
      <c r="L338" s="78">
        <f t="shared" si="10"/>
        <v>2126.105</v>
      </c>
      <c r="M338" s="78">
        <f>ROUND((L338*(VLOOKUP(C338,'[1]January 2017 NBV'!$D$6:$I$22,6,0))),2)</f>
        <v>359</v>
      </c>
      <c r="N338" s="79">
        <f t="shared" si="11"/>
        <v>1767.105</v>
      </c>
      <c r="O338" s="21" t="str">
        <f>VLOOKUP(E338,'ML Look up'!$A$2:$B$1922,2,FALSE)</f>
        <v>PRECIP</v>
      </c>
    </row>
    <row r="339" spans="1:15" s="75" customFormat="1" x14ac:dyDescent="0.3">
      <c r="A339" s="69" t="s">
        <v>200</v>
      </c>
      <c r="B339" s="69" t="s">
        <v>201</v>
      </c>
      <c r="C339" s="69" t="s">
        <v>76</v>
      </c>
      <c r="D339" s="69" t="s">
        <v>66</v>
      </c>
      <c r="E339" s="76">
        <v>41636621</v>
      </c>
      <c r="F339" s="70" t="s">
        <v>336</v>
      </c>
      <c r="G339" s="70">
        <v>9</v>
      </c>
      <c r="H339" s="70" t="s">
        <v>36</v>
      </c>
      <c r="I339" s="70" t="s">
        <v>208</v>
      </c>
      <c r="J339" s="69" t="s">
        <v>67</v>
      </c>
      <c r="K339" s="77">
        <v>2589.67</v>
      </c>
      <c r="L339" s="78">
        <f t="shared" si="10"/>
        <v>1294.835</v>
      </c>
      <c r="M339" s="78">
        <f>ROUND((L339*(VLOOKUP(C339,'[1]January 2017 NBV'!$D$6:$I$22,6,0))),2)</f>
        <v>218.64</v>
      </c>
      <c r="N339" s="79">
        <f t="shared" si="11"/>
        <v>1076.1950000000002</v>
      </c>
      <c r="O339" s="21" t="str">
        <f>VLOOKUP(E339,'ML Look up'!$A$2:$B$1922,2,FALSE)</f>
        <v>PRECIP</v>
      </c>
    </row>
    <row r="340" spans="1:15" s="75" customFormat="1" x14ac:dyDescent="0.3">
      <c r="A340" s="69" t="s">
        <v>200</v>
      </c>
      <c r="B340" s="69" t="s">
        <v>201</v>
      </c>
      <c r="C340" s="69" t="s">
        <v>76</v>
      </c>
      <c r="D340" s="69" t="s">
        <v>66</v>
      </c>
      <c r="E340" s="76">
        <v>41639326</v>
      </c>
      <c r="F340" s="70" t="s">
        <v>337</v>
      </c>
      <c r="G340" s="70" t="s">
        <v>223</v>
      </c>
      <c r="H340" s="70" t="s">
        <v>7</v>
      </c>
      <c r="I340" s="70" t="s">
        <v>214</v>
      </c>
      <c r="J340" s="69" t="s">
        <v>67</v>
      </c>
      <c r="K340" s="77">
        <v>6662.82</v>
      </c>
      <c r="L340" s="78">
        <f t="shared" si="10"/>
        <v>3331.41</v>
      </c>
      <c r="M340" s="78">
        <f>ROUND((L340*(VLOOKUP(C340,'[1]January 2017 NBV'!$D$6:$I$22,6,0))),2)</f>
        <v>562.52</v>
      </c>
      <c r="N340" s="79">
        <f t="shared" si="11"/>
        <v>2768.89</v>
      </c>
      <c r="O340" s="21" t="str">
        <f>VLOOKUP(E340,'ML Look up'!$A$2:$B$1922,2,FALSE)</f>
        <v>FGD</v>
      </c>
    </row>
    <row r="341" spans="1:15" s="75" customFormat="1" x14ac:dyDescent="0.3">
      <c r="A341" s="69" t="s">
        <v>200</v>
      </c>
      <c r="B341" s="69" t="s">
        <v>201</v>
      </c>
      <c r="C341" s="69" t="s">
        <v>76</v>
      </c>
      <c r="D341" s="69" t="s">
        <v>66</v>
      </c>
      <c r="E341" s="76">
        <v>41643331</v>
      </c>
      <c r="F341" s="70" t="s">
        <v>337</v>
      </c>
      <c r="G341" s="70" t="s">
        <v>223</v>
      </c>
      <c r="H341" s="70" t="s">
        <v>7</v>
      </c>
      <c r="I341" s="70" t="s">
        <v>214</v>
      </c>
      <c r="J341" s="69" t="s">
        <v>67</v>
      </c>
      <c r="K341" s="77">
        <v>12200.99</v>
      </c>
      <c r="L341" s="78">
        <f t="shared" si="10"/>
        <v>6100.4949999999999</v>
      </c>
      <c r="M341" s="78">
        <f>ROUND((L341*(VLOOKUP(C341,'[1]January 2017 NBV'!$D$6:$I$22,6,0))),2)</f>
        <v>1030.0899999999999</v>
      </c>
      <c r="N341" s="79">
        <f t="shared" si="11"/>
        <v>5070.4049999999997</v>
      </c>
      <c r="O341" s="21" t="str">
        <f>VLOOKUP(E341,'ML Look up'!$A$2:$B$1922,2,FALSE)</f>
        <v>FGD</v>
      </c>
    </row>
    <row r="342" spans="1:15" s="75" customFormat="1" x14ac:dyDescent="0.3">
      <c r="A342" s="69" t="s">
        <v>200</v>
      </c>
      <c r="B342" s="69" t="s">
        <v>201</v>
      </c>
      <c r="C342" s="69" t="s">
        <v>76</v>
      </c>
      <c r="D342" s="69" t="s">
        <v>66</v>
      </c>
      <c r="E342" s="76">
        <v>41646577</v>
      </c>
      <c r="F342" s="70" t="s">
        <v>338</v>
      </c>
      <c r="G342" s="70">
        <v>10</v>
      </c>
      <c r="H342" s="70" t="s">
        <v>39</v>
      </c>
      <c r="I342" s="70" t="s">
        <v>214</v>
      </c>
      <c r="J342" s="69" t="s">
        <v>67</v>
      </c>
      <c r="K342" s="77">
        <v>8390.67</v>
      </c>
      <c r="L342" s="78">
        <f t="shared" si="10"/>
        <v>4195.335</v>
      </c>
      <c r="M342" s="78">
        <f>ROUND((L342*(VLOOKUP(C342,'[1]January 2017 NBV'!$D$6:$I$22,6,0))),2)</f>
        <v>708.4</v>
      </c>
      <c r="N342" s="79">
        <f t="shared" si="11"/>
        <v>3486.9349999999999</v>
      </c>
      <c r="O342" s="21" t="str">
        <f>VLOOKUP(E342,'ML Look up'!$A$2:$B$1922,2,FALSE)</f>
        <v>ASH</v>
      </c>
    </row>
    <row r="343" spans="1:15" s="75" customFormat="1" x14ac:dyDescent="0.3">
      <c r="A343" s="69" t="s">
        <v>200</v>
      </c>
      <c r="B343" s="69" t="s">
        <v>201</v>
      </c>
      <c r="C343" s="69" t="s">
        <v>76</v>
      </c>
      <c r="D343" s="69" t="s">
        <v>66</v>
      </c>
      <c r="E343" s="76">
        <v>41646649</v>
      </c>
      <c r="F343" s="70" t="s">
        <v>339</v>
      </c>
      <c r="G343" s="70">
        <v>10</v>
      </c>
      <c r="H343" s="70" t="s">
        <v>39</v>
      </c>
      <c r="I343" s="70" t="s">
        <v>214</v>
      </c>
      <c r="J343" s="69" t="s">
        <v>67</v>
      </c>
      <c r="K343" s="77">
        <v>26347.69</v>
      </c>
      <c r="L343" s="78">
        <f t="shared" si="10"/>
        <v>13173.844999999999</v>
      </c>
      <c r="M343" s="78">
        <f>ROUND((L343*(VLOOKUP(C343,'[1]January 2017 NBV'!$D$6:$I$22,6,0))),2)</f>
        <v>2224.44</v>
      </c>
      <c r="N343" s="79">
        <f t="shared" si="11"/>
        <v>10949.404999999999</v>
      </c>
      <c r="O343" s="21" t="str">
        <f>VLOOKUP(E343,'ML Look up'!$A$2:$B$1922,2,FALSE)</f>
        <v>ASH</v>
      </c>
    </row>
    <row r="344" spans="1:15" s="75" customFormat="1" x14ac:dyDescent="0.3">
      <c r="A344" s="69" t="s">
        <v>200</v>
      </c>
      <c r="B344" s="69" t="s">
        <v>201</v>
      </c>
      <c r="C344" s="69" t="s">
        <v>76</v>
      </c>
      <c r="D344" s="69" t="s">
        <v>66</v>
      </c>
      <c r="E344" s="76">
        <v>41647126</v>
      </c>
      <c r="F344" s="70" t="s">
        <v>334</v>
      </c>
      <c r="G344" s="70" t="s">
        <v>223</v>
      </c>
      <c r="H344" s="70" t="s">
        <v>7</v>
      </c>
      <c r="I344" s="70" t="s">
        <v>208</v>
      </c>
      <c r="J344" s="69" t="s">
        <v>67</v>
      </c>
      <c r="K344" s="77">
        <v>75805.56</v>
      </c>
      <c r="L344" s="78">
        <f t="shared" si="10"/>
        <v>37902.78</v>
      </c>
      <c r="M344" s="78">
        <f>ROUND((L344*(VLOOKUP(C344,'[1]January 2017 NBV'!$D$6:$I$22,6,0))),2)</f>
        <v>6400</v>
      </c>
      <c r="N344" s="79">
        <f t="shared" si="11"/>
        <v>31502.78</v>
      </c>
      <c r="O344" s="21" t="str">
        <f>VLOOKUP(E344,'ML Look up'!$A$2:$B$1922,2,FALSE)</f>
        <v>FGD</v>
      </c>
    </row>
    <row r="345" spans="1:15" s="75" customFormat="1" x14ac:dyDescent="0.3">
      <c r="A345" s="69" t="s">
        <v>200</v>
      </c>
      <c r="B345" s="69" t="s">
        <v>201</v>
      </c>
      <c r="C345" s="69" t="s">
        <v>76</v>
      </c>
      <c r="D345" s="69" t="s">
        <v>66</v>
      </c>
      <c r="E345" s="76">
        <v>41647150</v>
      </c>
      <c r="F345" s="70" t="s">
        <v>338</v>
      </c>
      <c r="G345" s="70">
        <v>10</v>
      </c>
      <c r="H345" s="70" t="s">
        <v>39</v>
      </c>
      <c r="I345" s="70" t="s">
        <v>214</v>
      </c>
      <c r="J345" s="69" t="s">
        <v>67</v>
      </c>
      <c r="K345" s="77">
        <v>10318.81</v>
      </c>
      <c r="L345" s="78">
        <f t="shared" si="10"/>
        <v>5159.4049999999997</v>
      </c>
      <c r="M345" s="78">
        <f>ROUND((L345*(VLOOKUP(C345,'[1]January 2017 NBV'!$D$6:$I$22,6,0))),2)</f>
        <v>871.18</v>
      </c>
      <c r="N345" s="79">
        <f t="shared" si="11"/>
        <v>4288.2249999999995</v>
      </c>
      <c r="O345" s="21" t="str">
        <f>VLOOKUP(E345,'ML Look up'!$A$2:$B$1922,2,FALSE)</f>
        <v>ASH</v>
      </c>
    </row>
    <row r="346" spans="1:15" s="75" customFormat="1" x14ac:dyDescent="0.3">
      <c r="A346" s="69" t="s">
        <v>200</v>
      </c>
      <c r="B346" s="69" t="s">
        <v>201</v>
      </c>
      <c r="C346" s="69" t="s">
        <v>76</v>
      </c>
      <c r="D346" s="69" t="s">
        <v>66</v>
      </c>
      <c r="E346" s="76">
        <v>41648766</v>
      </c>
      <c r="F346" s="70" t="s">
        <v>340</v>
      </c>
      <c r="G346" s="70">
        <v>10</v>
      </c>
      <c r="H346" s="70" t="s">
        <v>39</v>
      </c>
      <c r="I346" s="70" t="s">
        <v>214</v>
      </c>
      <c r="J346" s="69" t="s">
        <v>67</v>
      </c>
      <c r="K346" s="77">
        <v>4160.63</v>
      </c>
      <c r="L346" s="78">
        <f t="shared" si="10"/>
        <v>2080.3150000000001</v>
      </c>
      <c r="M346" s="78">
        <f>ROUND((L346*(VLOOKUP(C346,'[1]January 2017 NBV'!$D$6:$I$22,6,0))),2)</f>
        <v>351.27</v>
      </c>
      <c r="N346" s="79">
        <f t="shared" si="11"/>
        <v>1729.0450000000001</v>
      </c>
      <c r="O346" s="21" t="str">
        <f>VLOOKUP(E346,'ML Look up'!$A$2:$B$1922,2,FALSE)</f>
        <v>ASH</v>
      </c>
    </row>
    <row r="347" spans="1:15" s="75" customFormat="1" x14ac:dyDescent="0.3">
      <c r="A347" s="69" t="s">
        <v>200</v>
      </c>
      <c r="B347" s="69" t="s">
        <v>201</v>
      </c>
      <c r="C347" s="69" t="s">
        <v>76</v>
      </c>
      <c r="D347" s="69" t="s">
        <v>66</v>
      </c>
      <c r="E347" s="76">
        <v>41650817</v>
      </c>
      <c r="F347" s="70" t="s">
        <v>341</v>
      </c>
      <c r="G347" s="70">
        <v>10</v>
      </c>
      <c r="H347" s="70" t="s">
        <v>39</v>
      </c>
      <c r="I347" s="70" t="s">
        <v>214</v>
      </c>
      <c r="J347" s="69" t="s">
        <v>67</v>
      </c>
      <c r="K347" s="77">
        <v>9946.26</v>
      </c>
      <c r="L347" s="78">
        <f t="shared" si="10"/>
        <v>4973.13</v>
      </c>
      <c r="M347" s="78">
        <f>ROUND((L347*(VLOOKUP(C347,'[1]January 2017 NBV'!$D$6:$I$22,6,0))),2)</f>
        <v>839.73</v>
      </c>
      <c r="N347" s="79">
        <f t="shared" si="11"/>
        <v>4133.3999999999996</v>
      </c>
      <c r="O347" s="21" t="str">
        <f>VLOOKUP(E347,'ML Look up'!$A$2:$B$1922,2,FALSE)</f>
        <v>ASH</v>
      </c>
    </row>
    <row r="348" spans="1:15" s="75" customFormat="1" x14ac:dyDescent="0.3">
      <c r="A348" s="69" t="s">
        <v>200</v>
      </c>
      <c r="B348" s="69" t="s">
        <v>201</v>
      </c>
      <c r="C348" s="69" t="s">
        <v>76</v>
      </c>
      <c r="D348" s="69" t="s">
        <v>66</v>
      </c>
      <c r="E348" s="76">
        <v>41651652</v>
      </c>
      <c r="F348" s="70" t="s">
        <v>331</v>
      </c>
      <c r="G348" s="70">
        <v>9</v>
      </c>
      <c r="H348" s="70" t="s">
        <v>36</v>
      </c>
      <c r="I348" s="70" t="s">
        <v>204</v>
      </c>
      <c r="J348" s="69" t="s">
        <v>67</v>
      </c>
      <c r="K348" s="77">
        <v>3348.69</v>
      </c>
      <c r="L348" s="78">
        <f t="shared" si="10"/>
        <v>1674.345</v>
      </c>
      <c r="M348" s="78">
        <f>ROUND((L348*(VLOOKUP(C348,'[1]January 2017 NBV'!$D$6:$I$22,6,0))),2)</f>
        <v>282.72000000000003</v>
      </c>
      <c r="N348" s="79">
        <f t="shared" si="11"/>
        <v>1391.625</v>
      </c>
      <c r="O348" s="21" t="str">
        <f>VLOOKUP(E348,'ML Look up'!$A$2:$B$1922,2,FALSE)</f>
        <v>PRECIP</v>
      </c>
    </row>
    <row r="349" spans="1:15" s="75" customFormat="1" x14ac:dyDescent="0.3">
      <c r="A349" s="69" t="s">
        <v>200</v>
      </c>
      <c r="B349" s="69" t="s">
        <v>201</v>
      </c>
      <c r="C349" s="69" t="s">
        <v>76</v>
      </c>
      <c r="D349" s="69" t="s">
        <v>66</v>
      </c>
      <c r="E349" s="76">
        <v>41654844</v>
      </c>
      <c r="F349" s="70" t="s">
        <v>333</v>
      </c>
      <c r="G349" s="70" t="s">
        <v>223</v>
      </c>
      <c r="H349" s="70" t="s">
        <v>7</v>
      </c>
      <c r="I349" s="70" t="s">
        <v>204</v>
      </c>
      <c r="J349" s="69" t="s">
        <v>67</v>
      </c>
      <c r="K349" s="77">
        <v>4044.17</v>
      </c>
      <c r="L349" s="78">
        <f t="shared" si="10"/>
        <v>2022.085</v>
      </c>
      <c r="M349" s="78">
        <f>ROUND((L349*(VLOOKUP(C349,'[1]January 2017 NBV'!$D$6:$I$22,6,0))),2)</f>
        <v>341.44</v>
      </c>
      <c r="N349" s="79">
        <f t="shared" si="11"/>
        <v>1680.645</v>
      </c>
      <c r="O349" s="21" t="str">
        <f>VLOOKUP(E349,'ML Look up'!$A$2:$B$1922,2,FALSE)</f>
        <v>FGD</v>
      </c>
    </row>
    <row r="350" spans="1:15" s="75" customFormat="1" x14ac:dyDescent="0.3">
      <c r="A350" s="69" t="s">
        <v>200</v>
      </c>
      <c r="B350" s="69" t="s">
        <v>201</v>
      </c>
      <c r="C350" s="69" t="s">
        <v>76</v>
      </c>
      <c r="D350" s="69" t="s">
        <v>66</v>
      </c>
      <c r="E350" s="76">
        <v>41659962</v>
      </c>
      <c r="F350" s="70" t="s">
        <v>335</v>
      </c>
      <c r="G350" s="70" t="s">
        <v>223</v>
      </c>
      <c r="H350" s="70" t="s">
        <v>7</v>
      </c>
      <c r="I350" s="70" t="s">
        <v>208</v>
      </c>
      <c r="J350" s="69" t="s">
        <v>67</v>
      </c>
      <c r="K350" s="77">
        <v>12175.46</v>
      </c>
      <c r="L350" s="78">
        <f t="shared" si="10"/>
        <v>6087.73</v>
      </c>
      <c r="M350" s="78">
        <f>ROUND((L350*(VLOOKUP(C350,'[1]January 2017 NBV'!$D$6:$I$22,6,0))),2)</f>
        <v>1027.93</v>
      </c>
      <c r="N350" s="79">
        <f t="shared" si="11"/>
        <v>5059.7999999999993</v>
      </c>
      <c r="O350" s="21" t="str">
        <f>VLOOKUP(E350,'ML Look up'!$A$2:$B$1922,2,FALSE)</f>
        <v>FGD</v>
      </c>
    </row>
    <row r="351" spans="1:15" s="75" customFormat="1" x14ac:dyDescent="0.3">
      <c r="A351" s="69" t="s">
        <v>200</v>
      </c>
      <c r="B351" s="69" t="s">
        <v>201</v>
      </c>
      <c r="C351" s="69" t="s">
        <v>76</v>
      </c>
      <c r="D351" s="69" t="s">
        <v>66</v>
      </c>
      <c r="E351" s="76">
        <v>41662337</v>
      </c>
      <c r="F351" s="70" t="s">
        <v>337</v>
      </c>
      <c r="G351" s="70" t="s">
        <v>223</v>
      </c>
      <c r="H351" s="70" t="s">
        <v>7</v>
      </c>
      <c r="I351" s="70" t="s">
        <v>214</v>
      </c>
      <c r="J351" s="69" t="s">
        <v>67</v>
      </c>
      <c r="K351" s="77">
        <v>11408.42</v>
      </c>
      <c r="L351" s="78">
        <f t="shared" si="10"/>
        <v>5704.21</v>
      </c>
      <c r="M351" s="78">
        <f>ROUND((L351*(VLOOKUP(C351,'[1]January 2017 NBV'!$D$6:$I$22,6,0))),2)</f>
        <v>963.17</v>
      </c>
      <c r="N351" s="79">
        <f t="shared" si="11"/>
        <v>4741.04</v>
      </c>
      <c r="O351" s="21" t="str">
        <f>VLOOKUP(E351,'ML Look up'!$A$2:$B$1922,2,FALSE)</f>
        <v>FGD</v>
      </c>
    </row>
    <row r="352" spans="1:15" s="75" customFormat="1" x14ac:dyDescent="0.3">
      <c r="A352" s="69" t="s">
        <v>200</v>
      </c>
      <c r="B352" s="69" t="s">
        <v>201</v>
      </c>
      <c r="C352" s="69" t="s">
        <v>76</v>
      </c>
      <c r="D352" s="69" t="s">
        <v>66</v>
      </c>
      <c r="E352" s="76">
        <v>41665639</v>
      </c>
      <c r="F352" s="70" t="s">
        <v>334</v>
      </c>
      <c r="G352" s="70" t="s">
        <v>223</v>
      </c>
      <c r="H352" s="70" t="s">
        <v>7</v>
      </c>
      <c r="I352" s="70" t="s">
        <v>214</v>
      </c>
      <c r="J352" s="69" t="s">
        <v>67</v>
      </c>
      <c r="K352" s="77">
        <v>16413.55</v>
      </c>
      <c r="L352" s="78">
        <f t="shared" si="10"/>
        <v>8206.7749999999996</v>
      </c>
      <c r="M352" s="78">
        <f>ROUND((L352*(VLOOKUP(C352,'[1]January 2017 NBV'!$D$6:$I$22,6,0))),2)</f>
        <v>1385.74</v>
      </c>
      <c r="N352" s="79">
        <f t="shared" si="11"/>
        <v>6821.0349999999999</v>
      </c>
      <c r="O352" s="22" t="str">
        <f>VLOOKUP(E352,'ML Look up'!$A$2:$B$1922,2,FALSE)</f>
        <v>FGD</v>
      </c>
    </row>
    <row r="353" spans="1:15" s="75" customFormat="1" x14ac:dyDescent="0.3">
      <c r="A353" s="69" t="s">
        <v>200</v>
      </c>
      <c r="B353" s="69" t="s">
        <v>201</v>
      </c>
      <c r="C353" s="69" t="s">
        <v>76</v>
      </c>
      <c r="D353" s="69" t="s">
        <v>66</v>
      </c>
      <c r="E353" s="76">
        <v>41667752</v>
      </c>
      <c r="F353" s="70" t="s">
        <v>342</v>
      </c>
      <c r="G353" s="70">
        <v>10</v>
      </c>
      <c r="H353" s="70" t="s">
        <v>39</v>
      </c>
      <c r="I353" s="70" t="s">
        <v>214</v>
      </c>
      <c r="J353" s="69" t="s">
        <v>67</v>
      </c>
      <c r="K353" s="77">
        <v>33829.599999999999</v>
      </c>
      <c r="L353" s="78">
        <f t="shared" si="10"/>
        <v>16914.8</v>
      </c>
      <c r="M353" s="78">
        <f>ROUND((L353*(VLOOKUP(C353,'[1]January 2017 NBV'!$D$6:$I$22,6,0))),2)</f>
        <v>2856.12</v>
      </c>
      <c r="N353" s="79">
        <f t="shared" si="11"/>
        <v>14058.68</v>
      </c>
      <c r="O353" s="22" t="str">
        <f>VLOOKUP(E353,'ML Look up'!$A$2:$B$1922,2,FALSE)</f>
        <v>ASH</v>
      </c>
    </row>
    <row r="354" spans="1:15" s="75" customFormat="1" x14ac:dyDescent="0.3">
      <c r="A354" s="69" t="s">
        <v>200</v>
      </c>
      <c r="B354" s="69" t="s">
        <v>201</v>
      </c>
      <c r="C354" s="69" t="s">
        <v>76</v>
      </c>
      <c r="D354" s="69" t="s">
        <v>66</v>
      </c>
      <c r="E354" s="76">
        <v>41667760</v>
      </c>
      <c r="F354" s="70" t="s">
        <v>342</v>
      </c>
      <c r="G354" s="70">
        <v>10</v>
      </c>
      <c r="H354" s="70" t="s">
        <v>39</v>
      </c>
      <c r="I354" s="70" t="s">
        <v>214</v>
      </c>
      <c r="J354" s="69" t="s">
        <v>67</v>
      </c>
      <c r="K354" s="77">
        <v>36502.160000000003</v>
      </c>
      <c r="L354" s="78">
        <f t="shared" si="10"/>
        <v>18251.080000000002</v>
      </c>
      <c r="M354" s="78">
        <f>ROUND((L354*(VLOOKUP(C354,'[1]January 2017 NBV'!$D$6:$I$22,6,0))),2)</f>
        <v>3081.75</v>
      </c>
      <c r="N354" s="79">
        <f t="shared" si="11"/>
        <v>15169.330000000002</v>
      </c>
      <c r="O354" s="22" t="str">
        <f>VLOOKUP(E354,'ML Look up'!$A$2:$B$1922,2,FALSE)</f>
        <v>ASH</v>
      </c>
    </row>
    <row r="355" spans="1:15" s="75" customFormat="1" x14ac:dyDescent="0.3">
      <c r="A355" s="69" t="s">
        <v>200</v>
      </c>
      <c r="B355" s="69" t="s">
        <v>201</v>
      </c>
      <c r="C355" s="69" t="s">
        <v>76</v>
      </c>
      <c r="D355" s="69" t="s">
        <v>66</v>
      </c>
      <c r="E355" s="76">
        <v>41677438</v>
      </c>
      <c r="F355" s="70" t="s">
        <v>337</v>
      </c>
      <c r="G355" s="70" t="s">
        <v>223</v>
      </c>
      <c r="H355" s="70" t="s">
        <v>7</v>
      </c>
      <c r="I355" s="70" t="s">
        <v>214</v>
      </c>
      <c r="J355" s="69" t="s">
        <v>67</v>
      </c>
      <c r="K355" s="77">
        <v>21638.67</v>
      </c>
      <c r="L355" s="78">
        <f t="shared" si="10"/>
        <v>10819.334999999999</v>
      </c>
      <c r="M355" s="78">
        <f>ROUND((L355*(VLOOKUP(C355,'[1]January 2017 NBV'!$D$6:$I$22,6,0))),2)</f>
        <v>1826.88</v>
      </c>
      <c r="N355" s="79">
        <f t="shared" si="11"/>
        <v>8992.4549999999981</v>
      </c>
      <c r="O355" s="22" t="str">
        <f>VLOOKUP(E355,'ML Look up'!$A$2:$B$1922,2,FALSE)</f>
        <v>FGD</v>
      </c>
    </row>
    <row r="356" spans="1:15" s="75" customFormat="1" x14ac:dyDescent="0.3">
      <c r="A356" s="69" t="s">
        <v>200</v>
      </c>
      <c r="B356" s="69" t="s">
        <v>201</v>
      </c>
      <c r="C356" s="69" t="s">
        <v>76</v>
      </c>
      <c r="D356" s="69" t="s">
        <v>66</v>
      </c>
      <c r="E356" s="76">
        <v>41682893</v>
      </c>
      <c r="F356" s="70" t="s">
        <v>342</v>
      </c>
      <c r="G356" s="70">
        <v>10</v>
      </c>
      <c r="H356" s="70" t="s">
        <v>39</v>
      </c>
      <c r="I356" s="70" t="s">
        <v>214</v>
      </c>
      <c r="J356" s="69" t="s">
        <v>67</v>
      </c>
      <c r="K356" s="77">
        <v>36027</v>
      </c>
      <c r="L356" s="78">
        <f t="shared" si="10"/>
        <v>18013.5</v>
      </c>
      <c r="M356" s="78">
        <f>ROUND((L356*(VLOOKUP(C356,'[1]January 2017 NBV'!$D$6:$I$22,6,0))),2)</f>
        <v>3041.64</v>
      </c>
      <c r="N356" s="79">
        <f t="shared" si="11"/>
        <v>14971.86</v>
      </c>
      <c r="O356" s="22" t="str">
        <f>VLOOKUP(E356,'ML Look up'!$A$2:$B$1922,2,FALSE)</f>
        <v>ASH</v>
      </c>
    </row>
    <row r="357" spans="1:15" s="75" customFormat="1" x14ac:dyDescent="0.3">
      <c r="A357" s="69" t="s">
        <v>200</v>
      </c>
      <c r="B357" s="69" t="s">
        <v>201</v>
      </c>
      <c r="C357" s="69" t="s">
        <v>76</v>
      </c>
      <c r="D357" s="69" t="s">
        <v>66</v>
      </c>
      <c r="E357" s="76">
        <v>41687752</v>
      </c>
      <c r="F357" s="70" t="s">
        <v>337</v>
      </c>
      <c r="G357" s="70" t="s">
        <v>223</v>
      </c>
      <c r="H357" s="70" t="s">
        <v>7</v>
      </c>
      <c r="I357" s="70" t="s">
        <v>214</v>
      </c>
      <c r="J357" s="69" t="s">
        <v>67</v>
      </c>
      <c r="K357" s="77">
        <v>53528.12</v>
      </c>
      <c r="L357" s="78">
        <f t="shared" si="10"/>
        <v>26764.06</v>
      </c>
      <c r="M357" s="78">
        <f>ROUND((L357*(VLOOKUP(C357,'[1]January 2017 NBV'!$D$6:$I$22,6,0))),2)</f>
        <v>4519.1899999999996</v>
      </c>
      <c r="N357" s="79">
        <f t="shared" si="11"/>
        <v>22244.870000000003</v>
      </c>
      <c r="O357" s="22" t="str">
        <f>VLOOKUP(E357,'ML Look up'!$A$2:$B$1922,2,FALSE)</f>
        <v>FGD</v>
      </c>
    </row>
    <row r="358" spans="1:15" s="75" customFormat="1" x14ac:dyDescent="0.3">
      <c r="A358" s="69" t="s">
        <v>200</v>
      </c>
      <c r="B358" s="69" t="s">
        <v>201</v>
      </c>
      <c r="C358" s="69" t="s">
        <v>76</v>
      </c>
      <c r="D358" s="69" t="s">
        <v>66</v>
      </c>
      <c r="E358" s="76">
        <v>41688625</v>
      </c>
      <c r="F358" s="70" t="s">
        <v>343</v>
      </c>
      <c r="G358" s="70">
        <v>2</v>
      </c>
      <c r="H358" s="70" t="s">
        <v>27</v>
      </c>
      <c r="I358" s="70" t="s">
        <v>208</v>
      </c>
      <c r="J358" s="69" t="s">
        <v>67</v>
      </c>
      <c r="K358" s="77">
        <v>18305.22</v>
      </c>
      <c r="L358" s="78">
        <f t="shared" si="10"/>
        <v>9152.61</v>
      </c>
      <c r="M358" s="78">
        <f>ROUND((L358*(VLOOKUP(C358,'[1]January 2017 NBV'!$D$6:$I$22,6,0))),2)</f>
        <v>1545.45</v>
      </c>
      <c r="N358" s="79">
        <f t="shared" si="11"/>
        <v>7607.1600000000008</v>
      </c>
      <c r="O358" s="22" t="str">
        <f>VLOOKUP(E358,'ML Look up'!$A$2:$B$1922,2,FALSE)</f>
        <v>CEMS</v>
      </c>
    </row>
    <row r="359" spans="1:15" s="75" customFormat="1" x14ac:dyDescent="0.3">
      <c r="A359" s="69" t="s">
        <v>200</v>
      </c>
      <c r="B359" s="69" t="s">
        <v>201</v>
      </c>
      <c r="C359" s="69" t="s">
        <v>76</v>
      </c>
      <c r="D359" s="69" t="s">
        <v>66</v>
      </c>
      <c r="E359" s="76">
        <v>41690160</v>
      </c>
      <c r="F359" s="70" t="s">
        <v>335</v>
      </c>
      <c r="G359" s="70">
        <v>10</v>
      </c>
      <c r="H359" s="70" t="s">
        <v>39</v>
      </c>
      <c r="I359" s="70" t="s">
        <v>214</v>
      </c>
      <c r="J359" s="69" t="s">
        <v>67</v>
      </c>
      <c r="K359" s="77">
        <v>39248.639999999999</v>
      </c>
      <c r="L359" s="78">
        <f t="shared" si="10"/>
        <v>19624.32</v>
      </c>
      <c r="M359" s="78">
        <f>ROUND((L359*(VLOOKUP(C359,'[1]January 2017 NBV'!$D$6:$I$22,6,0))),2)</f>
        <v>3313.63</v>
      </c>
      <c r="N359" s="79">
        <f t="shared" si="11"/>
        <v>16310.689999999999</v>
      </c>
      <c r="O359" s="22" t="str">
        <f>VLOOKUP(E359,'ML Look up'!$A$2:$B$1922,2,FALSE)</f>
        <v>ASH</v>
      </c>
    </row>
    <row r="360" spans="1:15" s="75" customFormat="1" x14ac:dyDescent="0.3">
      <c r="A360" s="69" t="s">
        <v>200</v>
      </c>
      <c r="B360" s="69" t="s">
        <v>201</v>
      </c>
      <c r="C360" s="69" t="s">
        <v>76</v>
      </c>
      <c r="D360" s="69" t="s">
        <v>66</v>
      </c>
      <c r="E360" s="76">
        <v>41690190</v>
      </c>
      <c r="F360" s="70" t="s">
        <v>337</v>
      </c>
      <c r="G360" s="70" t="s">
        <v>223</v>
      </c>
      <c r="H360" s="70" t="s">
        <v>7</v>
      </c>
      <c r="I360" s="70" t="s">
        <v>214</v>
      </c>
      <c r="J360" s="69" t="s">
        <v>67</v>
      </c>
      <c r="K360" s="77">
        <v>3271.66</v>
      </c>
      <c r="L360" s="78">
        <f t="shared" si="10"/>
        <v>1635.83</v>
      </c>
      <c r="M360" s="78">
        <f>ROUND((L360*(VLOOKUP(C360,'[1]January 2017 NBV'!$D$6:$I$22,6,0))),2)</f>
        <v>276.20999999999998</v>
      </c>
      <c r="N360" s="79">
        <f t="shared" si="11"/>
        <v>1359.62</v>
      </c>
      <c r="O360" s="22" t="str">
        <f>VLOOKUP(E360,'ML Look up'!$A$2:$B$1922,2,FALSE)</f>
        <v>FGD</v>
      </c>
    </row>
    <row r="361" spans="1:15" s="75" customFormat="1" x14ac:dyDescent="0.3">
      <c r="A361" s="69" t="s">
        <v>200</v>
      </c>
      <c r="B361" s="69" t="s">
        <v>201</v>
      </c>
      <c r="C361" s="69" t="s">
        <v>76</v>
      </c>
      <c r="D361" s="69" t="s">
        <v>66</v>
      </c>
      <c r="E361" s="76">
        <v>41690597</v>
      </c>
      <c r="F361" s="70" t="s">
        <v>342</v>
      </c>
      <c r="G361" s="70">
        <v>10</v>
      </c>
      <c r="H361" s="70" t="s">
        <v>39</v>
      </c>
      <c r="I361" s="70" t="s">
        <v>214</v>
      </c>
      <c r="J361" s="69" t="s">
        <v>67</v>
      </c>
      <c r="K361" s="77">
        <v>6897.28</v>
      </c>
      <c r="L361" s="78">
        <f t="shared" si="10"/>
        <v>3448.64</v>
      </c>
      <c r="M361" s="78">
        <f>ROUND((L361*(VLOOKUP(C361,'[1]January 2017 NBV'!$D$6:$I$22,6,0))),2)</f>
        <v>582.30999999999995</v>
      </c>
      <c r="N361" s="79">
        <f t="shared" si="11"/>
        <v>2866.33</v>
      </c>
      <c r="O361" s="22" t="str">
        <f>VLOOKUP(E361,'ML Look up'!$A$2:$B$1922,2,FALSE)</f>
        <v>ASH</v>
      </c>
    </row>
    <row r="362" spans="1:15" s="75" customFormat="1" x14ac:dyDescent="0.3">
      <c r="A362" s="69" t="s">
        <v>200</v>
      </c>
      <c r="B362" s="69" t="s">
        <v>201</v>
      </c>
      <c r="C362" s="69" t="s">
        <v>76</v>
      </c>
      <c r="D362" s="69" t="s">
        <v>66</v>
      </c>
      <c r="E362" s="76">
        <v>41691652</v>
      </c>
      <c r="F362" s="70" t="s">
        <v>344</v>
      </c>
      <c r="G362" s="70">
        <v>9</v>
      </c>
      <c r="H362" s="70" t="s">
        <v>36</v>
      </c>
      <c r="I362" s="70" t="s">
        <v>204</v>
      </c>
      <c r="J362" s="69" t="s">
        <v>67</v>
      </c>
      <c r="K362" s="77">
        <v>169149.45</v>
      </c>
      <c r="L362" s="78">
        <f t="shared" si="10"/>
        <v>84574.725000000006</v>
      </c>
      <c r="M362" s="78">
        <f>ROUND((L362*(VLOOKUP(C362,'[1]January 2017 NBV'!$D$6:$I$22,6,0))),2)</f>
        <v>14280.71</v>
      </c>
      <c r="N362" s="79">
        <f t="shared" si="11"/>
        <v>70294.015000000014</v>
      </c>
      <c r="O362" s="22" t="str">
        <f>VLOOKUP(E362,'ML Look up'!$A$2:$B$1922,2,FALSE)</f>
        <v>PRECIP</v>
      </c>
    </row>
    <row r="363" spans="1:15" s="75" customFormat="1" x14ac:dyDescent="0.3">
      <c r="A363" s="69" t="s">
        <v>200</v>
      </c>
      <c r="B363" s="69" t="s">
        <v>201</v>
      </c>
      <c r="C363" s="69" t="s">
        <v>76</v>
      </c>
      <c r="D363" s="69" t="s">
        <v>66</v>
      </c>
      <c r="E363" s="76">
        <v>41702034</v>
      </c>
      <c r="F363" s="70" t="s">
        <v>337</v>
      </c>
      <c r="G363" s="70" t="s">
        <v>223</v>
      </c>
      <c r="H363" s="70" t="s">
        <v>7</v>
      </c>
      <c r="I363" s="70" t="s">
        <v>214</v>
      </c>
      <c r="J363" s="69" t="s">
        <v>67</v>
      </c>
      <c r="K363" s="77">
        <v>21794.99</v>
      </c>
      <c r="L363" s="78">
        <f t="shared" si="10"/>
        <v>10897.495000000001</v>
      </c>
      <c r="M363" s="78">
        <f>ROUND((L363*(VLOOKUP(C363,'[1]January 2017 NBV'!$D$6:$I$22,6,0))),2)</f>
        <v>1840.08</v>
      </c>
      <c r="N363" s="79">
        <f t="shared" si="11"/>
        <v>9057.4150000000009</v>
      </c>
      <c r="O363" s="22" t="str">
        <f>VLOOKUP(E363,'ML Look up'!$A$2:$B$1922,2,FALSE)</f>
        <v>FGD</v>
      </c>
    </row>
    <row r="364" spans="1:15" s="75" customFormat="1" x14ac:dyDescent="0.3">
      <c r="A364" s="69" t="s">
        <v>200</v>
      </c>
      <c r="B364" s="69" t="s">
        <v>201</v>
      </c>
      <c r="C364" s="69" t="s">
        <v>76</v>
      </c>
      <c r="D364" s="69" t="s">
        <v>66</v>
      </c>
      <c r="E364" s="76">
        <v>41704306</v>
      </c>
      <c r="F364" s="70" t="s">
        <v>345</v>
      </c>
      <c r="G364" s="70" t="s">
        <v>223</v>
      </c>
      <c r="H364" s="70" t="s">
        <v>7</v>
      </c>
      <c r="I364" s="70" t="s">
        <v>214</v>
      </c>
      <c r="J364" s="69" t="s">
        <v>67</v>
      </c>
      <c r="K364" s="77">
        <v>221901.77</v>
      </c>
      <c r="L364" s="78">
        <f t="shared" si="10"/>
        <v>110950.88499999999</v>
      </c>
      <c r="M364" s="78">
        <f>ROUND((L364*(VLOOKUP(C364,'[1]January 2017 NBV'!$D$6:$I$22,6,0))),2)</f>
        <v>18734.400000000001</v>
      </c>
      <c r="N364" s="79">
        <f t="shared" si="11"/>
        <v>92216.484999999986</v>
      </c>
      <c r="O364" s="22" t="str">
        <f>VLOOKUP(E364,'ML Look up'!$A$2:$B$1922,2,FALSE)</f>
        <v>FGD</v>
      </c>
    </row>
    <row r="365" spans="1:15" s="75" customFormat="1" x14ac:dyDescent="0.3">
      <c r="A365" s="69" t="s">
        <v>200</v>
      </c>
      <c r="B365" s="69" t="s">
        <v>201</v>
      </c>
      <c r="C365" s="69" t="s">
        <v>76</v>
      </c>
      <c r="D365" s="69" t="s">
        <v>66</v>
      </c>
      <c r="E365" s="76">
        <v>41707962</v>
      </c>
      <c r="F365" s="70" t="s">
        <v>342</v>
      </c>
      <c r="G365" s="70">
        <v>10</v>
      </c>
      <c r="H365" s="70" t="s">
        <v>39</v>
      </c>
      <c r="I365" s="70" t="s">
        <v>214</v>
      </c>
      <c r="J365" s="69" t="s">
        <v>67</v>
      </c>
      <c r="K365" s="77">
        <v>32280.94</v>
      </c>
      <c r="L365" s="78">
        <f t="shared" si="10"/>
        <v>16140.47</v>
      </c>
      <c r="M365" s="78">
        <f>ROUND((L365*(VLOOKUP(C365,'[1]January 2017 NBV'!$D$6:$I$22,6,0))),2)</f>
        <v>2725.37</v>
      </c>
      <c r="N365" s="79">
        <f t="shared" si="11"/>
        <v>13415.099999999999</v>
      </c>
      <c r="O365" s="22" t="str">
        <f>VLOOKUP(E365,'ML Look up'!$A$2:$B$1922,2,FALSE)</f>
        <v>ASH</v>
      </c>
    </row>
    <row r="366" spans="1:15" s="75" customFormat="1" x14ac:dyDescent="0.3">
      <c r="A366" s="69" t="s">
        <v>200</v>
      </c>
      <c r="B366" s="69" t="s">
        <v>201</v>
      </c>
      <c r="C366" s="69" t="s">
        <v>76</v>
      </c>
      <c r="D366" s="69" t="s">
        <v>66</v>
      </c>
      <c r="E366" s="76">
        <v>41708732</v>
      </c>
      <c r="F366" s="70" t="s">
        <v>346</v>
      </c>
      <c r="G366" s="70">
        <v>10</v>
      </c>
      <c r="H366" s="70" t="s">
        <v>39</v>
      </c>
      <c r="I366" s="70" t="s">
        <v>214</v>
      </c>
      <c r="J366" s="69" t="s">
        <v>67</v>
      </c>
      <c r="K366" s="77">
        <v>36252.160000000003</v>
      </c>
      <c r="L366" s="78">
        <f t="shared" si="10"/>
        <v>18126.080000000002</v>
      </c>
      <c r="M366" s="78">
        <f>ROUND((L366*(VLOOKUP(C366,'[1]January 2017 NBV'!$D$6:$I$22,6,0))),2)</f>
        <v>3060.65</v>
      </c>
      <c r="N366" s="79">
        <f t="shared" si="11"/>
        <v>15065.430000000002</v>
      </c>
      <c r="O366" s="22" t="str">
        <f>VLOOKUP(E366,'ML Look up'!$A$2:$B$1922,2,FALSE)</f>
        <v>ASH</v>
      </c>
    </row>
    <row r="367" spans="1:15" s="75" customFormat="1" x14ac:dyDescent="0.3">
      <c r="A367" s="69" t="s">
        <v>200</v>
      </c>
      <c r="B367" s="69" t="s">
        <v>201</v>
      </c>
      <c r="C367" s="69" t="s">
        <v>76</v>
      </c>
      <c r="D367" s="69" t="s">
        <v>66</v>
      </c>
      <c r="E367" s="76">
        <v>41708983</v>
      </c>
      <c r="F367" s="70" t="s">
        <v>337</v>
      </c>
      <c r="G367" s="70" t="s">
        <v>223</v>
      </c>
      <c r="H367" s="70" t="s">
        <v>7</v>
      </c>
      <c r="I367" s="70" t="s">
        <v>208</v>
      </c>
      <c r="J367" s="69" t="s">
        <v>67</v>
      </c>
      <c r="K367" s="77">
        <v>205908.39</v>
      </c>
      <c r="L367" s="78">
        <f t="shared" si="10"/>
        <v>102954.19500000001</v>
      </c>
      <c r="M367" s="78">
        <f>ROUND((L367*(VLOOKUP(C367,'[1]January 2017 NBV'!$D$6:$I$22,6,0))),2)</f>
        <v>17384.14</v>
      </c>
      <c r="N367" s="79">
        <f t="shared" si="11"/>
        <v>85570.055000000008</v>
      </c>
      <c r="O367" s="22" t="str">
        <f>VLOOKUP(E367,'ML Look up'!$A$2:$B$1922,2,FALSE)</f>
        <v>FGD</v>
      </c>
    </row>
    <row r="368" spans="1:15" s="75" customFormat="1" x14ac:dyDescent="0.3">
      <c r="A368" s="69" t="s">
        <v>200</v>
      </c>
      <c r="B368" s="69" t="s">
        <v>201</v>
      </c>
      <c r="C368" s="69" t="s">
        <v>76</v>
      </c>
      <c r="D368" s="69" t="s">
        <v>66</v>
      </c>
      <c r="E368" s="76">
        <v>41710321</v>
      </c>
      <c r="F368" s="70" t="s">
        <v>344</v>
      </c>
      <c r="G368" s="70">
        <v>9</v>
      </c>
      <c r="H368" s="70" t="s">
        <v>36</v>
      </c>
      <c r="I368" s="70" t="s">
        <v>208</v>
      </c>
      <c r="J368" s="69" t="s">
        <v>67</v>
      </c>
      <c r="K368" s="77">
        <v>157409.14000000001</v>
      </c>
      <c r="L368" s="78">
        <f t="shared" si="10"/>
        <v>78704.570000000007</v>
      </c>
      <c r="M368" s="78">
        <f>ROUND((L368*(VLOOKUP(C368,'[1]January 2017 NBV'!$D$6:$I$22,6,0))),2)</f>
        <v>13289.51</v>
      </c>
      <c r="N368" s="79">
        <f t="shared" si="11"/>
        <v>65415.060000000005</v>
      </c>
      <c r="O368" s="22" t="str">
        <f>VLOOKUP(E368,'ML Look up'!$A$2:$B$1922,2,FALSE)</f>
        <v>PRECIP</v>
      </c>
    </row>
    <row r="369" spans="1:15" s="75" customFormat="1" x14ac:dyDescent="0.3">
      <c r="A369" s="69" t="s">
        <v>200</v>
      </c>
      <c r="B369" s="69" t="s">
        <v>201</v>
      </c>
      <c r="C369" s="69" t="s">
        <v>76</v>
      </c>
      <c r="D369" s="69" t="s">
        <v>66</v>
      </c>
      <c r="E369" s="76">
        <v>41711646</v>
      </c>
      <c r="F369" s="70" t="s">
        <v>336</v>
      </c>
      <c r="G369" s="70">
        <v>9</v>
      </c>
      <c r="H369" s="70" t="s">
        <v>36</v>
      </c>
      <c r="I369" s="70" t="s">
        <v>208</v>
      </c>
      <c r="J369" s="69" t="s">
        <v>67</v>
      </c>
      <c r="K369" s="77">
        <v>4828.7700000000004</v>
      </c>
      <c r="L369" s="78">
        <f t="shared" si="10"/>
        <v>2414.3850000000002</v>
      </c>
      <c r="M369" s="78">
        <f>ROUND((L369*(VLOOKUP(C369,'[1]January 2017 NBV'!$D$6:$I$22,6,0))),2)</f>
        <v>407.68</v>
      </c>
      <c r="N369" s="79">
        <f t="shared" si="11"/>
        <v>2006.7050000000002</v>
      </c>
      <c r="O369" s="22" t="str">
        <f>VLOOKUP(E369,'ML Look up'!$A$2:$B$1922,2,FALSE)</f>
        <v>PRECIP</v>
      </c>
    </row>
    <row r="370" spans="1:15" s="75" customFormat="1" x14ac:dyDescent="0.3">
      <c r="A370" s="69" t="s">
        <v>200</v>
      </c>
      <c r="B370" s="69" t="s">
        <v>201</v>
      </c>
      <c r="C370" s="69" t="s">
        <v>76</v>
      </c>
      <c r="D370" s="69" t="s">
        <v>66</v>
      </c>
      <c r="E370" s="76">
        <v>41714606</v>
      </c>
      <c r="F370" s="70" t="s">
        <v>336</v>
      </c>
      <c r="G370" s="70">
        <v>9</v>
      </c>
      <c r="H370" s="70" t="s">
        <v>36</v>
      </c>
      <c r="I370" s="70" t="s">
        <v>208</v>
      </c>
      <c r="J370" s="69" t="s">
        <v>67</v>
      </c>
      <c r="K370" s="77">
        <v>1587.31</v>
      </c>
      <c r="L370" s="78">
        <f t="shared" si="10"/>
        <v>793.65499999999997</v>
      </c>
      <c r="M370" s="78">
        <f>ROUND((L370*(VLOOKUP(C370,'[1]January 2017 NBV'!$D$6:$I$22,6,0))),2)</f>
        <v>134.01</v>
      </c>
      <c r="N370" s="79">
        <f t="shared" si="11"/>
        <v>659.64499999999998</v>
      </c>
      <c r="O370" s="22" t="str">
        <f>VLOOKUP(E370,'ML Look up'!$A$2:$B$1922,2,FALSE)</f>
        <v>PRECIP</v>
      </c>
    </row>
    <row r="371" spans="1:15" s="75" customFormat="1" x14ac:dyDescent="0.3">
      <c r="A371" s="69" t="s">
        <v>200</v>
      </c>
      <c r="B371" s="69" t="s">
        <v>201</v>
      </c>
      <c r="C371" s="69" t="s">
        <v>76</v>
      </c>
      <c r="D371" s="69" t="s">
        <v>66</v>
      </c>
      <c r="E371" s="76">
        <v>41714610</v>
      </c>
      <c r="F371" s="70" t="s">
        <v>336</v>
      </c>
      <c r="G371" s="70">
        <v>9</v>
      </c>
      <c r="H371" s="70" t="s">
        <v>36</v>
      </c>
      <c r="I371" s="70" t="s">
        <v>204</v>
      </c>
      <c r="J371" s="69" t="s">
        <v>67</v>
      </c>
      <c r="K371" s="77">
        <v>4446.28</v>
      </c>
      <c r="L371" s="78">
        <f t="shared" si="10"/>
        <v>2223.14</v>
      </c>
      <c r="M371" s="78">
        <f>ROUND((L371*(VLOOKUP(C371,'[1]January 2017 NBV'!$D$6:$I$22,6,0))),2)</f>
        <v>375.38</v>
      </c>
      <c r="N371" s="79">
        <f t="shared" si="11"/>
        <v>1847.7599999999998</v>
      </c>
      <c r="O371" s="22" t="str">
        <f>VLOOKUP(E371,'ML Look up'!$A$2:$B$1922,2,FALSE)</f>
        <v>PRECIP</v>
      </c>
    </row>
    <row r="372" spans="1:15" s="75" customFormat="1" x14ac:dyDescent="0.3">
      <c r="A372" s="69" t="s">
        <v>200</v>
      </c>
      <c r="B372" s="69" t="s">
        <v>201</v>
      </c>
      <c r="C372" s="69" t="s">
        <v>76</v>
      </c>
      <c r="D372" s="69" t="s">
        <v>66</v>
      </c>
      <c r="E372" s="76">
        <v>41721361</v>
      </c>
      <c r="F372" s="70" t="s">
        <v>342</v>
      </c>
      <c r="G372" s="70">
        <v>10</v>
      </c>
      <c r="H372" s="70" t="s">
        <v>39</v>
      </c>
      <c r="I372" s="70" t="s">
        <v>214</v>
      </c>
      <c r="J372" s="69" t="s">
        <v>67</v>
      </c>
      <c r="K372" s="77">
        <v>32384.7</v>
      </c>
      <c r="L372" s="78">
        <f t="shared" si="10"/>
        <v>16192.35</v>
      </c>
      <c r="M372" s="78">
        <f>ROUND((L372*(VLOOKUP(C372,'[1]January 2017 NBV'!$D$6:$I$22,6,0))),2)</f>
        <v>2734.13</v>
      </c>
      <c r="N372" s="79">
        <f t="shared" si="11"/>
        <v>13458.220000000001</v>
      </c>
      <c r="O372" s="22" t="str">
        <f>VLOOKUP(E372,'ML Look up'!$A$2:$B$1922,2,FALSE)</f>
        <v>ASH</v>
      </c>
    </row>
    <row r="373" spans="1:15" s="75" customFormat="1" x14ac:dyDescent="0.3">
      <c r="A373" s="69" t="s">
        <v>200</v>
      </c>
      <c r="B373" s="69" t="s">
        <v>201</v>
      </c>
      <c r="C373" s="69" t="s">
        <v>76</v>
      </c>
      <c r="D373" s="69" t="s">
        <v>66</v>
      </c>
      <c r="E373" s="76">
        <v>41724840</v>
      </c>
      <c r="F373" s="70" t="s">
        <v>337</v>
      </c>
      <c r="G373" s="70" t="s">
        <v>223</v>
      </c>
      <c r="H373" s="70" t="s">
        <v>7</v>
      </c>
      <c r="I373" s="70" t="s">
        <v>214</v>
      </c>
      <c r="J373" s="69" t="s">
        <v>67</v>
      </c>
      <c r="K373" s="77">
        <v>2127.6</v>
      </c>
      <c r="L373" s="78">
        <f t="shared" si="10"/>
        <v>1063.8</v>
      </c>
      <c r="M373" s="78">
        <f>ROUND((L373*(VLOOKUP(C373,'[1]January 2017 NBV'!$D$6:$I$22,6,0))),2)</f>
        <v>179.63</v>
      </c>
      <c r="N373" s="79">
        <f t="shared" si="11"/>
        <v>884.17</v>
      </c>
      <c r="O373" s="22" t="str">
        <f>VLOOKUP(E373,'ML Look up'!$A$2:$B$1922,2,FALSE)</f>
        <v>FGD</v>
      </c>
    </row>
    <row r="374" spans="1:15" s="75" customFormat="1" x14ac:dyDescent="0.3">
      <c r="A374" s="69" t="s">
        <v>200</v>
      </c>
      <c r="B374" s="69" t="s">
        <v>201</v>
      </c>
      <c r="C374" s="69" t="s">
        <v>76</v>
      </c>
      <c r="D374" s="69" t="s">
        <v>66</v>
      </c>
      <c r="E374" s="76">
        <v>41726149</v>
      </c>
      <c r="F374" s="70" t="s">
        <v>337</v>
      </c>
      <c r="G374" s="70" t="s">
        <v>223</v>
      </c>
      <c r="H374" s="70" t="s">
        <v>7</v>
      </c>
      <c r="I374" s="70" t="s">
        <v>208</v>
      </c>
      <c r="J374" s="69" t="s">
        <v>67</v>
      </c>
      <c r="K374" s="77">
        <v>85258.16</v>
      </c>
      <c r="L374" s="78">
        <f t="shared" si="10"/>
        <v>42629.08</v>
      </c>
      <c r="M374" s="78">
        <f>ROUND((L374*(VLOOKUP(C374,'[1]January 2017 NBV'!$D$6:$I$22,6,0))),2)</f>
        <v>7198.05</v>
      </c>
      <c r="N374" s="79">
        <f t="shared" si="11"/>
        <v>35431.03</v>
      </c>
      <c r="O374" s="22" t="str">
        <f>VLOOKUP(E374,'ML Look up'!$A$2:$B$1922,2,FALSE)</f>
        <v>FGD</v>
      </c>
    </row>
    <row r="375" spans="1:15" s="75" customFormat="1" x14ac:dyDescent="0.3">
      <c r="A375" s="69" t="s">
        <v>200</v>
      </c>
      <c r="B375" s="69" t="s">
        <v>201</v>
      </c>
      <c r="C375" s="69" t="s">
        <v>76</v>
      </c>
      <c r="D375" s="69" t="s">
        <v>66</v>
      </c>
      <c r="E375" s="76">
        <v>41733960</v>
      </c>
      <c r="F375" s="70" t="s">
        <v>347</v>
      </c>
      <c r="G375" s="70">
        <v>11</v>
      </c>
      <c r="H375" s="70" t="s">
        <v>42</v>
      </c>
      <c r="I375" s="70" t="s">
        <v>214</v>
      </c>
      <c r="J375" s="69" t="s">
        <v>67</v>
      </c>
      <c r="K375" s="77">
        <v>16443.34</v>
      </c>
      <c r="L375" s="78">
        <f t="shared" si="10"/>
        <v>8221.67</v>
      </c>
      <c r="M375" s="78">
        <f>ROUND((L375*(VLOOKUP(C375,'[1]January 2017 NBV'!$D$6:$I$22,6,0))),2)</f>
        <v>1388.25</v>
      </c>
      <c r="N375" s="79">
        <f t="shared" si="11"/>
        <v>6833.42</v>
      </c>
      <c r="O375" s="22" t="str">
        <f>VLOOKUP(E375,'ML Look up'!$A$2:$B$1922,2,FALSE)</f>
        <v>MERCURY</v>
      </c>
    </row>
    <row r="376" spans="1:15" s="75" customFormat="1" x14ac:dyDescent="0.3">
      <c r="A376" s="69" t="s">
        <v>200</v>
      </c>
      <c r="B376" s="69" t="s">
        <v>201</v>
      </c>
      <c r="C376" s="69" t="s">
        <v>76</v>
      </c>
      <c r="D376" s="69" t="s">
        <v>66</v>
      </c>
      <c r="E376" s="76">
        <v>41736551</v>
      </c>
      <c r="F376" s="70" t="s">
        <v>337</v>
      </c>
      <c r="G376" s="70" t="s">
        <v>223</v>
      </c>
      <c r="H376" s="70" t="s">
        <v>7</v>
      </c>
      <c r="I376" s="70" t="s">
        <v>214</v>
      </c>
      <c r="J376" s="69" t="s">
        <v>67</v>
      </c>
      <c r="K376" s="77">
        <v>1619.85</v>
      </c>
      <c r="L376" s="78">
        <f t="shared" si="10"/>
        <v>809.92499999999995</v>
      </c>
      <c r="M376" s="78">
        <f>ROUND((L376*(VLOOKUP(C376,'[1]January 2017 NBV'!$D$6:$I$22,6,0))),2)</f>
        <v>136.76</v>
      </c>
      <c r="N376" s="79">
        <f t="shared" si="11"/>
        <v>673.16499999999996</v>
      </c>
      <c r="O376" s="22" t="str">
        <f>VLOOKUP(E376,'ML Look up'!$A$2:$B$1922,2,FALSE)</f>
        <v>FGD</v>
      </c>
    </row>
    <row r="377" spans="1:15" s="75" customFormat="1" x14ac:dyDescent="0.3">
      <c r="A377" s="69" t="s">
        <v>200</v>
      </c>
      <c r="B377" s="69" t="s">
        <v>201</v>
      </c>
      <c r="C377" s="69" t="s">
        <v>76</v>
      </c>
      <c r="D377" s="69" t="s">
        <v>66</v>
      </c>
      <c r="E377" s="76">
        <v>41736552</v>
      </c>
      <c r="F377" s="70" t="s">
        <v>337</v>
      </c>
      <c r="G377" s="70" t="s">
        <v>223</v>
      </c>
      <c r="H377" s="70" t="s">
        <v>7</v>
      </c>
      <c r="I377" s="70" t="s">
        <v>214</v>
      </c>
      <c r="J377" s="69" t="s">
        <v>67</v>
      </c>
      <c r="K377" s="77">
        <v>2646.22</v>
      </c>
      <c r="L377" s="78">
        <f t="shared" si="10"/>
        <v>1323.11</v>
      </c>
      <c r="M377" s="78">
        <f>ROUND((L377*(VLOOKUP(C377,'[1]January 2017 NBV'!$D$6:$I$22,6,0))),2)</f>
        <v>223.41</v>
      </c>
      <c r="N377" s="79">
        <f t="shared" si="11"/>
        <v>1099.6999999999998</v>
      </c>
      <c r="O377" s="22" t="str">
        <f>VLOOKUP(E377,'ML Look up'!$A$2:$B$1922,2,FALSE)</f>
        <v>FGD</v>
      </c>
    </row>
    <row r="378" spans="1:15" s="75" customFormat="1" x14ac:dyDescent="0.3">
      <c r="A378" s="69" t="s">
        <v>200</v>
      </c>
      <c r="B378" s="69" t="s">
        <v>201</v>
      </c>
      <c r="C378" s="69" t="s">
        <v>76</v>
      </c>
      <c r="D378" s="69" t="s">
        <v>66</v>
      </c>
      <c r="E378" s="76">
        <v>41738768</v>
      </c>
      <c r="F378" s="70" t="s">
        <v>337</v>
      </c>
      <c r="G378" s="70" t="s">
        <v>223</v>
      </c>
      <c r="H378" s="70" t="s">
        <v>7</v>
      </c>
      <c r="I378" s="70" t="s">
        <v>214</v>
      </c>
      <c r="J378" s="69" t="s">
        <v>67</v>
      </c>
      <c r="K378" s="77">
        <v>1626.4</v>
      </c>
      <c r="L378" s="78">
        <f t="shared" si="10"/>
        <v>813.2</v>
      </c>
      <c r="M378" s="78">
        <f>ROUND((L378*(VLOOKUP(C378,'[1]January 2017 NBV'!$D$6:$I$22,6,0))),2)</f>
        <v>137.31</v>
      </c>
      <c r="N378" s="79">
        <f t="shared" si="11"/>
        <v>675.8900000000001</v>
      </c>
      <c r="O378" s="22" t="str">
        <f>VLOOKUP(E378,'ML Look up'!$A$2:$B$1922,2,FALSE)</f>
        <v>FGD</v>
      </c>
    </row>
    <row r="379" spans="1:15" s="75" customFormat="1" x14ac:dyDescent="0.3">
      <c r="A379" s="69" t="s">
        <v>200</v>
      </c>
      <c r="B379" s="69" t="s">
        <v>201</v>
      </c>
      <c r="C379" s="69" t="s">
        <v>76</v>
      </c>
      <c r="D379" s="69" t="s">
        <v>66</v>
      </c>
      <c r="E379" s="76">
        <v>41743164</v>
      </c>
      <c r="F379" s="70" t="s">
        <v>337</v>
      </c>
      <c r="G379" s="70" t="s">
        <v>223</v>
      </c>
      <c r="H379" s="70" t="s">
        <v>7</v>
      </c>
      <c r="I379" s="70" t="s">
        <v>208</v>
      </c>
      <c r="J379" s="69" t="s">
        <v>67</v>
      </c>
      <c r="K379" s="77">
        <v>75327.91</v>
      </c>
      <c r="L379" s="78">
        <f t="shared" si="10"/>
        <v>37663.955000000002</v>
      </c>
      <c r="M379" s="78">
        <f>ROUND((L379*(VLOOKUP(C379,'[1]January 2017 NBV'!$D$6:$I$22,6,0))),2)</f>
        <v>6359.68</v>
      </c>
      <c r="N379" s="79">
        <f t="shared" si="11"/>
        <v>31304.275000000001</v>
      </c>
      <c r="O379" s="22" t="str">
        <f>VLOOKUP(E379,'ML Look up'!$A$2:$B$1922,2,FALSE)</f>
        <v>FGD</v>
      </c>
    </row>
    <row r="380" spans="1:15" s="75" customFormat="1" x14ac:dyDescent="0.3">
      <c r="A380" s="69" t="s">
        <v>200</v>
      </c>
      <c r="B380" s="69" t="s">
        <v>201</v>
      </c>
      <c r="C380" s="69" t="s">
        <v>76</v>
      </c>
      <c r="D380" s="69" t="s">
        <v>66</v>
      </c>
      <c r="E380" s="76">
        <v>41743176</v>
      </c>
      <c r="F380" s="70" t="s">
        <v>348</v>
      </c>
      <c r="G380" s="70">
        <v>9</v>
      </c>
      <c r="H380" s="70" t="s">
        <v>36</v>
      </c>
      <c r="I380" s="70" t="s">
        <v>208</v>
      </c>
      <c r="J380" s="69" t="s">
        <v>67</v>
      </c>
      <c r="K380" s="77">
        <v>37990.870000000003</v>
      </c>
      <c r="L380" s="78">
        <f t="shared" si="10"/>
        <v>18995.435000000001</v>
      </c>
      <c r="M380" s="78">
        <f>ROUND((L380*(VLOOKUP(C380,'[1]January 2017 NBV'!$D$6:$I$22,6,0))),2)</f>
        <v>3207.44</v>
      </c>
      <c r="N380" s="79">
        <f t="shared" si="11"/>
        <v>15787.995000000001</v>
      </c>
      <c r="O380" s="22" t="str">
        <f>VLOOKUP(E380,'ML Look up'!$A$2:$B$1922,2,FALSE)</f>
        <v>PRECIP</v>
      </c>
    </row>
    <row r="381" spans="1:15" s="75" customFormat="1" x14ac:dyDescent="0.3">
      <c r="A381" s="69" t="s">
        <v>200</v>
      </c>
      <c r="B381" s="69" t="s">
        <v>201</v>
      </c>
      <c r="C381" s="69" t="s">
        <v>76</v>
      </c>
      <c r="D381" s="69" t="s">
        <v>66</v>
      </c>
      <c r="E381" s="76">
        <v>41743189</v>
      </c>
      <c r="F381" s="70" t="s">
        <v>349</v>
      </c>
      <c r="G381" s="70">
        <v>9</v>
      </c>
      <c r="H381" s="70" t="s">
        <v>36</v>
      </c>
      <c r="I381" s="70" t="s">
        <v>208</v>
      </c>
      <c r="J381" s="69" t="s">
        <v>67</v>
      </c>
      <c r="K381" s="77">
        <v>202614.26</v>
      </c>
      <c r="L381" s="78">
        <f t="shared" si="10"/>
        <v>101307.13</v>
      </c>
      <c r="M381" s="78">
        <f>ROUND((L381*(VLOOKUP(C381,'[1]January 2017 NBV'!$D$6:$I$22,6,0))),2)</f>
        <v>17106.02</v>
      </c>
      <c r="N381" s="79">
        <f t="shared" si="11"/>
        <v>84201.11</v>
      </c>
      <c r="O381" s="22" t="str">
        <f>VLOOKUP(E381,'ML Look up'!$A$2:$B$1922,2,FALSE)</f>
        <v>PRECIP</v>
      </c>
    </row>
    <row r="382" spans="1:15" s="75" customFormat="1" x14ac:dyDescent="0.3">
      <c r="A382" s="69" t="s">
        <v>200</v>
      </c>
      <c r="B382" s="69" t="s">
        <v>201</v>
      </c>
      <c r="C382" s="69" t="s">
        <v>76</v>
      </c>
      <c r="D382" s="69" t="s">
        <v>66</v>
      </c>
      <c r="E382" s="76">
        <v>41743196</v>
      </c>
      <c r="F382" s="70" t="s">
        <v>350</v>
      </c>
      <c r="G382" s="70">
        <v>9</v>
      </c>
      <c r="H382" s="70" t="s">
        <v>36</v>
      </c>
      <c r="I382" s="70" t="s">
        <v>204</v>
      </c>
      <c r="J382" s="69" t="s">
        <v>67</v>
      </c>
      <c r="K382" s="77">
        <v>201650.33</v>
      </c>
      <c r="L382" s="78">
        <f t="shared" si="10"/>
        <v>100825.16499999999</v>
      </c>
      <c r="M382" s="78">
        <f>ROUND((L382*(VLOOKUP(C382,'[1]January 2017 NBV'!$D$6:$I$22,6,0))),2)</f>
        <v>17024.64</v>
      </c>
      <c r="N382" s="79">
        <f t="shared" si="11"/>
        <v>83800.524999999994</v>
      </c>
      <c r="O382" s="22" t="str">
        <f>VLOOKUP(E382,'ML Look up'!$A$2:$B$1922,2,FALSE)</f>
        <v>PRECIP</v>
      </c>
    </row>
    <row r="383" spans="1:15" s="75" customFormat="1" x14ac:dyDescent="0.3">
      <c r="A383" s="69" t="s">
        <v>200</v>
      </c>
      <c r="B383" s="69" t="s">
        <v>201</v>
      </c>
      <c r="C383" s="69" t="s">
        <v>76</v>
      </c>
      <c r="D383" s="69" t="s">
        <v>66</v>
      </c>
      <c r="E383" s="76">
        <v>41755223</v>
      </c>
      <c r="F383" s="70" t="s">
        <v>342</v>
      </c>
      <c r="G383" s="70">
        <v>10</v>
      </c>
      <c r="H383" s="70" t="s">
        <v>39</v>
      </c>
      <c r="I383" s="70" t="s">
        <v>214</v>
      </c>
      <c r="J383" s="69" t="s">
        <v>67</v>
      </c>
      <c r="K383" s="77">
        <v>31253.96</v>
      </c>
      <c r="L383" s="78">
        <f t="shared" si="10"/>
        <v>15626.98</v>
      </c>
      <c r="M383" s="78">
        <f>ROUND((L383*(VLOOKUP(C383,'[1]January 2017 NBV'!$D$6:$I$22,6,0))),2)</f>
        <v>2638.66</v>
      </c>
      <c r="N383" s="79">
        <f t="shared" si="11"/>
        <v>12988.32</v>
      </c>
      <c r="O383" s="22" t="str">
        <f>VLOOKUP(E383,'ML Look up'!$A$2:$B$1922,2,FALSE)</f>
        <v>ASH</v>
      </c>
    </row>
    <row r="384" spans="1:15" s="75" customFormat="1" x14ac:dyDescent="0.3">
      <c r="A384" s="69" t="s">
        <v>200</v>
      </c>
      <c r="B384" s="69" t="s">
        <v>201</v>
      </c>
      <c r="C384" s="69" t="s">
        <v>76</v>
      </c>
      <c r="D384" s="69" t="s">
        <v>66</v>
      </c>
      <c r="E384" s="76">
        <v>41757137</v>
      </c>
      <c r="F384" s="70" t="s">
        <v>337</v>
      </c>
      <c r="G384" s="70" t="s">
        <v>223</v>
      </c>
      <c r="H384" s="70" t="s">
        <v>7</v>
      </c>
      <c r="I384" s="70" t="s">
        <v>208</v>
      </c>
      <c r="J384" s="69" t="s">
        <v>67</v>
      </c>
      <c r="K384" s="77">
        <v>2453.27</v>
      </c>
      <c r="L384" s="78">
        <f t="shared" si="10"/>
        <v>1226.635</v>
      </c>
      <c r="M384" s="78">
        <f>ROUND((L384*(VLOOKUP(C384,'[1]January 2017 NBV'!$D$6:$I$22,6,0))),2)</f>
        <v>207.12</v>
      </c>
      <c r="N384" s="79">
        <f t="shared" si="11"/>
        <v>1019.515</v>
      </c>
      <c r="O384" s="22" t="str">
        <f>VLOOKUP(E384,'ML Look up'!$A$2:$B$1922,2,FALSE)</f>
        <v>FGD</v>
      </c>
    </row>
    <row r="385" spans="1:15" s="75" customFormat="1" x14ac:dyDescent="0.3">
      <c r="A385" s="69" t="s">
        <v>200</v>
      </c>
      <c r="B385" s="69" t="s">
        <v>201</v>
      </c>
      <c r="C385" s="69" t="s">
        <v>76</v>
      </c>
      <c r="D385" s="69" t="s">
        <v>66</v>
      </c>
      <c r="E385" s="76">
        <v>41757908</v>
      </c>
      <c r="F385" s="70" t="s">
        <v>335</v>
      </c>
      <c r="G385" s="70">
        <v>10</v>
      </c>
      <c r="H385" s="70" t="s">
        <v>39</v>
      </c>
      <c r="I385" s="70" t="s">
        <v>214</v>
      </c>
      <c r="J385" s="69" t="s">
        <v>67</v>
      </c>
      <c r="K385" s="77">
        <v>3189.61</v>
      </c>
      <c r="L385" s="78">
        <f t="shared" si="10"/>
        <v>1594.8050000000001</v>
      </c>
      <c r="M385" s="78">
        <f>ROUND((L385*(VLOOKUP(C385,'[1]January 2017 NBV'!$D$6:$I$22,6,0))),2)</f>
        <v>269.29000000000002</v>
      </c>
      <c r="N385" s="79">
        <f t="shared" si="11"/>
        <v>1325.5150000000001</v>
      </c>
      <c r="O385" s="22" t="str">
        <f>VLOOKUP(E385,'ML Look up'!$A$2:$B$1922,2,FALSE)</f>
        <v>ASH</v>
      </c>
    </row>
    <row r="386" spans="1:15" s="75" customFormat="1" x14ac:dyDescent="0.3">
      <c r="A386" s="69" t="s">
        <v>200</v>
      </c>
      <c r="B386" s="69" t="s">
        <v>201</v>
      </c>
      <c r="C386" s="69" t="s">
        <v>76</v>
      </c>
      <c r="D386" s="69" t="s">
        <v>66</v>
      </c>
      <c r="E386" s="76">
        <v>41776117</v>
      </c>
      <c r="F386" s="70" t="s">
        <v>346</v>
      </c>
      <c r="G386" s="70" t="s">
        <v>223</v>
      </c>
      <c r="H386" s="70" t="s">
        <v>7</v>
      </c>
      <c r="I386" s="70" t="s">
        <v>214</v>
      </c>
      <c r="J386" s="69" t="s">
        <v>67</v>
      </c>
      <c r="K386" s="77">
        <v>1875.98</v>
      </c>
      <c r="L386" s="78">
        <f t="shared" si="10"/>
        <v>937.99</v>
      </c>
      <c r="M386" s="78">
        <f>ROUND((L386*(VLOOKUP(C386,'[1]January 2017 NBV'!$D$6:$I$22,6,0))),2)</f>
        <v>158.38</v>
      </c>
      <c r="N386" s="79">
        <f t="shared" si="11"/>
        <v>779.61</v>
      </c>
      <c r="O386" s="22" t="str">
        <f>VLOOKUP(E386,'ML Look up'!$A$2:$B$1922,2,FALSE)</f>
        <v>FGD</v>
      </c>
    </row>
    <row r="387" spans="1:15" s="75" customFormat="1" x14ac:dyDescent="0.3">
      <c r="A387" s="69" t="s">
        <v>200</v>
      </c>
      <c r="B387" s="69" t="s">
        <v>201</v>
      </c>
      <c r="C387" s="69" t="s">
        <v>76</v>
      </c>
      <c r="D387" s="69" t="s">
        <v>66</v>
      </c>
      <c r="E387" s="76">
        <v>41779857</v>
      </c>
      <c r="F387" s="70" t="s">
        <v>335</v>
      </c>
      <c r="G387" s="70" t="s">
        <v>223</v>
      </c>
      <c r="H387" s="70" t="s">
        <v>7</v>
      </c>
      <c r="I387" s="70" t="s">
        <v>214</v>
      </c>
      <c r="J387" s="69" t="s">
        <v>67</v>
      </c>
      <c r="K387" s="77">
        <v>3889.74</v>
      </c>
      <c r="L387" s="78">
        <f t="shared" si="10"/>
        <v>1944.87</v>
      </c>
      <c r="M387" s="78">
        <f>ROUND((L387*(VLOOKUP(C387,'[1]January 2017 NBV'!$D$6:$I$22,6,0))),2)</f>
        <v>328.4</v>
      </c>
      <c r="N387" s="79">
        <f t="shared" si="11"/>
        <v>1616.4699999999998</v>
      </c>
      <c r="O387" s="22" t="str">
        <f>VLOOKUP(E387,'ML Look up'!$A$2:$B$1922,2,FALSE)</f>
        <v>FGD</v>
      </c>
    </row>
    <row r="388" spans="1:15" s="75" customFormat="1" x14ac:dyDescent="0.3">
      <c r="A388" s="69" t="s">
        <v>200</v>
      </c>
      <c r="B388" s="69" t="s">
        <v>201</v>
      </c>
      <c r="C388" s="69" t="s">
        <v>76</v>
      </c>
      <c r="D388" s="69" t="s">
        <v>66</v>
      </c>
      <c r="E388" s="76">
        <v>41780030</v>
      </c>
      <c r="F388" s="70" t="s">
        <v>335</v>
      </c>
      <c r="G388" s="70">
        <v>10</v>
      </c>
      <c r="H388" s="70" t="s">
        <v>39</v>
      </c>
      <c r="I388" s="70" t="s">
        <v>214</v>
      </c>
      <c r="J388" s="69" t="s">
        <v>67</v>
      </c>
      <c r="K388" s="77">
        <v>1276.48</v>
      </c>
      <c r="L388" s="78">
        <f t="shared" si="10"/>
        <v>638.24</v>
      </c>
      <c r="M388" s="78">
        <f>ROUND((L388*(VLOOKUP(C388,'[1]January 2017 NBV'!$D$6:$I$22,6,0))),2)</f>
        <v>107.77</v>
      </c>
      <c r="N388" s="79">
        <f t="shared" si="11"/>
        <v>530.47</v>
      </c>
      <c r="O388" s="22" t="str">
        <f>VLOOKUP(E388,'ML Look up'!$A$2:$B$1922,2,FALSE)</f>
        <v>ASH</v>
      </c>
    </row>
    <row r="389" spans="1:15" s="75" customFormat="1" x14ac:dyDescent="0.3">
      <c r="A389" s="69" t="s">
        <v>200</v>
      </c>
      <c r="B389" s="69" t="s">
        <v>201</v>
      </c>
      <c r="C389" s="69" t="s">
        <v>76</v>
      </c>
      <c r="D389" s="69" t="s">
        <v>66</v>
      </c>
      <c r="E389" s="76">
        <v>41781023</v>
      </c>
      <c r="F389" s="70" t="s">
        <v>337</v>
      </c>
      <c r="G389" s="70" t="s">
        <v>223</v>
      </c>
      <c r="H389" s="70" t="s">
        <v>7</v>
      </c>
      <c r="I389" s="70" t="s">
        <v>214</v>
      </c>
      <c r="J389" s="69" t="s">
        <v>67</v>
      </c>
      <c r="K389" s="77">
        <v>4150.62</v>
      </c>
      <c r="L389" s="78">
        <f t="shared" si="10"/>
        <v>2075.31</v>
      </c>
      <c r="M389" s="78">
        <f>ROUND((L389*(VLOOKUP(C389,'[1]January 2017 NBV'!$D$6:$I$22,6,0))),2)</f>
        <v>350.42</v>
      </c>
      <c r="N389" s="79">
        <f t="shared" si="11"/>
        <v>1724.8899999999999</v>
      </c>
      <c r="O389" s="22" t="str">
        <f>VLOOKUP(E389,'ML Look up'!$A$2:$B$1922,2,FALSE)</f>
        <v>FGD</v>
      </c>
    </row>
    <row r="390" spans="1:15" s="75" customFormat="1" x14ac:dyDescent="0.3">
      <c r="A390" s="69" t="s">
        <v>200</v>
      </c>
      <c r="B390" s="69" t="s">
        <v>201</v>
      </c>
      <c r="C390" s="69" t="s">
        <v>76</v>
      </c>
      <c r="D390" s="69" t="s">
        <v>66</v>
      </c>
      <c r="E390" s="76">
        <v>41786730</v>
      </c>
      <c r="F390" s="70" t="s">
        <v>337</v>
      </c>
      <c r="G390" s="70" t="s">
        <v>223</v>
      </c>
      <c r="H390" s="70" t="s">
        <v>7</v>
      </c>
      <c r="I390" s="70" t="s">
        <v>214</v>
      </c>
      <c r="J390" s="69" t="s">
        <v>67</v>
      </c>
      <c r="K390" s="77">
        <v>1994</v>
      </c>
      <c r="L390" s="78">
        <f t="shared" si="10"/>
        <v>997</v>
      </c>
      <c r="M390" s="78">
        <f>ROUND((L390*(VLOOKUP(C390,'[1]January 2017 NBV'!$D$6:$I$22,6,0))),2)</f>
        <v>168.35</v>
      </c>
      <c r="N390" s="79">
        <f t="shared" si="11"/>
        <v>828.65</v>
      </c>
      <c r="O390" s="22" t="str">
        <f>VLOOKUP(E390,'ML Look up'!$A$2:$B$1922,2,FALSE)</f>
        <v>FGD</v>
      </c>
    </row>
    <row r="391" spans="1:15" s="75" customFormat="1" x14ac:dyDescent="0.3">
      <c r="A391" s="69" t="s">
        <v>200</v>
      </c>
      <c r="B391" s="69" t="s">
        <v>201</v>
      </c>
      <c r="C391" s="69" t="s">
        <v>76</v>
      </c>
      <c r="D391" s="69" t="s">
        <v>66</v>
      </c>
      <c r="E391" s="76">
        <v>41788315</v>
      </c>
      <c r="F391" s="70" t="s">
        <v>342</v>
      </c>
      <c r="G391" s="70">
        <v>10</v>
      </c>
      <c r="H391" s="70" t="s">
        <v>39</v>
      </c>
      <c r="I391" s="70" t="s">
        <v>214</v>
      </c>
      <c r="J391" s="69" t="s">
        <v>67</v>
      </c>
      <c r="K391" s="77">
        <v>31739.42</v>
      </c>
      <c r="L391" s="78">
        <f t="shared" ref="L391:L454" si="12">K391*0.5</f>
        <v>15869.71</v>
      </c>
      <c r="M391" s="78">
        <f>ROUND((L391*(VLOOKUP(C391,'[1]January 2017 NBV'!$D$6:$I$22,6,0))),2)</f>
        <v>2679.65</v>
      </c>
      <c r="N391" s="79">
        <f t="shared" ref="N391:N454" si="13">L391-M391</f>
        <v>13190.06</v>
      </c>
      <c r="O391" s="22" t="str">
        <f>VLOOKUP(E391,'ML Look up'!$A$2:$B$1922,2,FALSE)</f>
        <v>ASH</v>
      </c>
    </row>
    <row r="392" spans="1:15" s="75" customFormat="1" x14ac:dyDescent="0.3">
      <c r="A392" s="69" t="s">
        <v>200</v>
      </c>
      <c r="B392" s="69" t="s">
        <v>201</v>
      </c>
      <c r="C392" s="69" t="s">
        <v>76</v>
      </c>
      <c r="D392" s="69" t="s">
        <v>66</v>
      </c>
      <c r="E392" s="76">
        <v>41790135</v>
      </c>
      <c r="F392" s="70" t="s">
        <v>351</v>
      </c>
      <c r="G392" s="70">
        <v>10</v>
      </c>
      <c r="H392" s="70" t="s">
        <v>39</v>
      </c>
      <c r="I392" s="70" t="s">
        <v>214</v>
      </c>
      <c r="J392" s="69" t="s">
        <v>67</v>
      </c>
      <c r="K392" s="77">
        <v>2353.6799999999998</v>
      </c>
      <c r="L392" s="78">
        <f t="shared" si="12"/>
        <v>1176.8399999999999</v>
      </c>
      <c r="M392" s="78">
        <f>ROUND((L392*(VLOOKUP(C392,'[1]January 2017 NBV'!$D$6:$I$22,6,0))),2)</f>
        <v>198.71</v>
      </c>
      <c r="N392" s="79">
        <f t="shared" si="13"/>
        <v>978.12999999999988</v>
      </c>
      <c r="O392" s="22" t="str">
        <f>VLOOKUP(E392,'ML Look up'!$A$2:$B$1922,2,FALSE)</f>
        <v>ASH</v>
      </c>
    </row>
    <row r="393" spans="1:15" s="75" customFormat="1" x14ac:dyDescent="0.3">
      <c r="A393" s="69" t="s">
        <v>200</v>
      </c>
      <c r="B393" s="69" t="s">
        <v>201</v>
      </c>
      <c r="C393" s="69" t="s">
        <v>76</v>
      </c>
      <c r="D393" s="69" t="s">
        <v>66</v>
      </c>
      <c r="E393" s="76">
        <v>41790253</v>
      </c>
      <c r="F393" s="70" t="s">
        <v>336</v>
      </c>
      <c r="G393" s="70">
        <v>9</v>
      </c>
      <c r="H393" s="70" t="s">
        <v>36</v>
      </c>
      <c r="I393" s="70" t="s">
        <v>208</v>
      </c>
      <c r="J393" s="69" t="s">
        <v>67</v>
      </c>
      <c r="K393" s="77">
        <v>2495.7399999999998</v>
      </c>
      <c r="L393" s="78">
        <f t="shared" si="12"/>
        <v>1247.8699999999999</v>
      </c>
      <c r="M393" s="78">
        <f>ROUND((L393*(VLOOKUP(C393,'[1]January 2017 NBV'!$D$6:$I$22,6,0))),2)</f>
        <v>210.71</v>
      </c>
      <c r="N393" s="79">
        <f t="shared" si="13"/>
        <v>1037.1599999999999</v>
      </c>
      <c r="O393" s="22" t="str">
        <f>VLOOKUP(E393,'ML Look up'!$A$2:$B$1922,2,FALSE)</f>
        <v>PRECIP</v>
      </c>
    </row>
    <row r="394" spans="1:15" s="75" customFormat="1" x14ac:dyDescent="0.3">
      <c r="A394" s="69" t="s">
        <v>200</v>
      </c>
      <c r="B394" s="69" t="s">
        <v>201</v>
      </c>
      <c r="C394" s="69" t="s">
        <v>76</v>
      </c>
      <c r="D394" s="69" t="s">
        <v>66</v>
      </c>
      <c r="E394" s="76">
        <v>41802819</v>
      </c>
      <c r="F394" s="70" t="s">
        <v>348</v>
      </c>
      <c r="G394" s="70">
        <v>9</v>
      </c>
      <c r="H394" s="70" t="s">
        <v>36</v>
      </c>
      <c r="I394" s="70" t="s">
        <v>208</v>
      </c>
      <c r="J394" s="69" t="s">
        <v>67</v>
      </c>
      <c r="K394" s="77">
        <v>2107.7399999999998</v>
      </c>
      <c r="L394" s="78">
        <f t="shared" si="12"/>
        <v>1053.8699999999999</v>
      </c>
      <c r="M394" s="78">
        <f>ROUND((L394*(VLOOKUP(C394,'[1]January 2017 NBV'!$D$6:$I$22,6,0))),2)</f>
        <v>177.95</v>
      </c>
      <c r="N394" s="79">
        <f t="shared" si="13"/>
        <v>875.91999999999985</v>
      </c>
      <c r="O394" s="22" t="str">
        <f>VLOOKUP(E394,'ML Look up'!$A$2:$B$1922,2,FALSE)</f>
        <v>PRECIP</v>
      </c>
    </row>
    <row r="395" spans="1:15" s="75" customFormat="1" x14ac:dyDescent="0.3">
      <c r="A395" s="69" t="s">
        <v>200</v>
      </c>
      <c r="B395" s="69" t="s">
        <v>201</v>
      </c>
      <c r="C395" s="69" t="s">
        <v>77</v>
      </c>
      <c r="D395" s="69" t="s">
        <v>66</v>
      </c>
      <c r="E395" s="76">
        <v>41536511</v>
      </c>
      <c r="F395" s="70" t="s">
        <v>352</v>
      </c>
      <c r="G395" s="70">
        <v>1</v>
      </c>
      <c r="H395" s="70" t="s">
        <v>17</v>
      </c>
      <c r="I395" s="70" t="s">
        <v>204</v>
      </c>
      <c r="J395" s="69" t="s">
        <v>67</v>
      </c>
      <c r="K395" s="77">
        <v>2727348.63</v>
      </c>
      <c r="L395" s="78">
        <f t="shared" si="12"/>
        <v>1363674.3149999999</v>
      </c>
      <c r="M395" s="78">
        <f>ROUND((L395*(VLOOKUP(C395,'[1]January 2017 NBV'!$D$6:$I$22,6,0))),2)</f>
        <v>297466.02</v>
      </c>
      <c r="N395" s="79">
        <f t="shared" si="13"/>
        <v>1066208.2949999999</v>
      </c>
      <c r="O395" s="22" t="str">
        <f>VLOOKUP(E395,'ML Look up'!$A$2:$B$1922,2,FALSE)</f>
        <v>SCR</v>
      </c>
    </row>
    <row r="396" spans="1:15" s="75" customFormat="1" x14ac:dyDescent="0.3">
      <c r="A396" s="69" t="s">
        <v>200</v>
      </c>
      <c r="B396" s="69" t="s">
        <v>201</v>
      </c>
      <c r="C396" s="69" t="s">
        <v>77</v>
      </c>
      <c r="D396" s="69" t="s">
        <v>66</v>
      </c>
      <c r="E396" s="76">
        <v>41707033</v>
      </c>
      <c r="F396" s="70" t="s">
        <v>337</v>
      </c>
      <c r="G396" s="70">
        <v>1</v>
      </c>
      <c r="H396" s="70" t="s">
        <v>17</v>
      </c>
      <c r="I396" s="70" t="s">
        <v>214</v>
      </c>
      <c r="J396" s="69" t="s">
        <v>67</v>
      </c>
      <c r="K396" s="77">
        <v>25191.15</v>
      </c>
      <c r="L396" s="78">
        <f t="shared" si="12"/>
        <v>12595.575000000001</v>
      </c>
      <c r="M396" s="78">
        <f>ROUND((L396*(VLOOKUP(C396,'[1]January 2017 NBV'!$D$6:$I$22,6,0))),2)</f>
        <v>2747.54</v>
      </c>
      <c r="N396" s="79">
        <f t="shared" si="13"/>
        <v>9848.0349999999999</v>
      </c>
      <c r="O396" s="22" t="str">
        <f>VLOOKUP(E396,'ML Look up'!$A$2:$B$1922,2,FALSE)</f>
        <v>SCR</v>
      </c>
    </row>
    <row r="397" spans="1:15" s="75" customFormat="1" x14ac:dyDescent="0.3">
      <c r="A397" s="69" t="s">
        <v>200</v>
      </c>
      <c r="B397" s="69" t="s">
        <v>201</v>
      </c>
      <c r="C397" s="69" t="s">
        <v>77</v>
      </c>
      <c r="D397" s="69" t="s">
        <v>66</v>
      </c>
      <c r="E397" s="76">
        <v>41715042</v>
      </c>
      <c r="F397" s="70" t="s">
        <v>353</v>
      </c>
      <c r="G397" s="70">
        <v>1</v>
      </c>
      <c r="H397" s="70" t="s">
        <v>17</v>
      </c>
      <c r="I397" s="70" t="s">
        <v>208</v>
      </c>
      <c r="J397" s="69" t="s">
        <v>67</v>
      </c>
      <c r="K397" s="77">
        <v>2193104.69</v>
      </c>
      <c r="L397" s="78">
        <f t="shared" si="12"/>
        <v>1096552.345</v>
      </c>
      <c r="M397" s="78">
        <f>ROUND((L397*(VLOOKUP(C397,'[1]January 2017 NBV'!$D$6:$I$22,6,0))),2)</f>
        <v>239197.19</v>
      </c>
      <c r="N397" s="79">
        <f t="shared" si="13"/>
        <v>857355.15500000003</v>
      </c>
      <c r="O397" s="22" t="str">
        <f>VLOOKUP(E397,'ML Look up'!$A$2:$B$1922,2,FALSE)</f>
        <v>SCR</v>
      </c>
    </row>
    <row r="398" spans="1:15" s="75" customFormat="1" x14ac:dyDescent="0.3">
      <c r="A398" s="69" t="s">
        <v>200</v>
      </c>
      <c r="B398" s="69" t="s">
        <v>201</v>
      </c>
      <c r="C398" s="69" t="s">
        <v>77</v>
      </c>
      <c r="D398" s="69" t="s">
        <v>66</v>
      </c>
      <c r="E398" s="76">
        <v>41719448</v>
      </c>
      <c r="F398" s="70" t="s">
        <v>354</v>
      </c>
      <c r="G398" s="70">
        <v>2</v>
      </c>
      <c r="H398" s="70" t="s">
        <v>27</v>
      </c>
      <c r="I398" s="70" t="s">
        <v>204</v>
      </c>
      <c r="J398" s="69" t="s">
        <v>67</v>
      </c>
      <c r="K398" s="77">
        <v>220131.03</v>
      </c>
      <c r="L398" s="78">
        <f t="shared" si="12"/>
        <v>110065.515</v>
      </c>
      <c r="M398" s="78">
        <f>ROUND((L398*(VLOOKUP(C398,'[1]January 2017 NBV'!$D$6:$I$22,6,0))),2)</f>
        <v>24009.22</v>
      </c>
      <c r="N398" s="79">
        <f t="shared" si="13"/>
        <v>86056.294999999998</v>
      </c>
      <c r="O398" s="22" t="str">
        <f>VLOOKUP(E398,'ML Look up'!$A$2:$B$1922,2,FALSE)</f>
        <v>CEMS</v>
      </c>
    </row>
    <row r="399" spans="1:15" s="75" customFormat="1" x14ac:dyDescent="0.3">
      <c r="A399" s="69" t="s">
        <v>200</v>
      </c>
      <c r="B399" s="69" t="s">
        <v>201</v>
      </c>
      <c r="C399" s="69" t="s">
        <v>77</v>
      </c>
      <c r="D399" s="69" t="s">
        <v>66</v>
      </c>
      <c r="E399" s="76">
        <v>41760828</v>
      </c>
      <c r="F399" s="70" t="s">
        <v>337</v>
      </c>
      <c r="G399" s="70" t="s">
        <v>223</v>
      </c>
      <c r="H399" s="70" t="s">
        <v>7</v>
      </c>
      <c r="I399" s="70" t="s">
        <v>214</v>
      </c>
      <c r="J399" s="69" t="s">
        <v>67</v>
      </c>
      <c r="K399" s="77">
        <v>16025.3</v>
      </c>
      <c r="L399" s="78">
        <f t="shared" si="12"/>
        <v>8012.65</v>
      </c>
      <c r="M399" s="78">
        <f>ROUND((L399*(VLOOKUP(C399,'[1]January 2017 NBV'!$D$6:$I$22,6,0))),2)</f>
        <v>1747.84</v>
      </c>
      <c r="N399" s="79">
        <f t="shared" si="13"/>
        <v>6264.8099999999995</v>
      </c>
      <c r="O399" s="22" t="str">
        <f>VLOOKUP(E399,'ML Look up'!$A$2:$B$1922,2,FALSE)</f>
        <v>FGD</v>
      </c>
    </row>
    <row r="400" spans="1:15" s="75" customFormat="1" x14ac:dyDescent="0.3">
      <c r="A400" s="69" t="s">
        <v>200</v>
      </c>
      <c r="B400" s="69" t="s">
        <v>201</v>
      </c>
      <c r="C400" s="69" t="s">
        <v>77</v>
      </c>
      <c r="D400" s="69" t="s">
        <v>66</v>
      </c>
      <c r="E400" s="76">
        <v>41792554</v>
      </c>
      <c r="F400" s="70" t="s">
        <v>355</v>
      </c>
      <c r="G400" s="70">
        <v>9</v>
      </c>
      <c r="H400" s="70" t="s">
        <v>36</v>
      </c>
      <c r="I400" s="70" t="s">
        <v>208</v>
      </c>
      <c r="J400" s="69" t="s">
        <v>67</v>
      </c>
      <c r="K400" s="77">
        <v>6581.59</v>
      </c>
      <c r="L400" s="78">
        <f t="shared" si="12"/>
        <v>3290.7950000000001</v>
      </c>
      <c r="M400" s="78">
        <f>ROUND((L400*(VLOOKUP(C400,'[1]January 2017 NBV'!$D$6:$I$22,6,0))),2)</f>
        <v>717.84</v>
      </c>
      <c r="N400" s="79">
        <f t="shared" si="13"/>
        <v>2572.9549999999999</v>
      </c>
      <c r="O400" s="22" t="str">
        <f>VLOOKUP(E400,'ML Look up'!$A$2:$B$1922,2,FALSE)</f>
        <v>PRECIP</v>
      </c>
    </row>
    <row r="401" spans="1:15" s="75" customFormat="1" x14ac:dyDescent="0.3">
      <c r="A401" s="69" t="s">
        <v>200</v>
      </c>
      <c r="B401" s="69" t="s">
        <v>201</v>
      </c>
      <c r="C401" s="69" t="s">
        <v>77</v>
      </c>
      <c r="D401" s="69" t="s">
        <v>66</v>
      </c>
      <c r="E401" s="76">
        <v>41792562</v>
      </c>
      <c r="F401" s="70" t="s">
        <v>355</v>
      </c>
      <c r="G401" s="70">
        <v>9</v>
      </c>
      <c r="H401" s="70" t="s">
        <v>36</v>
      </c>
      <c r="I401" s="70" t="s">
        <v>204</v>
      </c>
      <c r="J401" s="69" t="s">
        <v>67</v>
      </c>
      <c r="K401" s="77">
        <v>2313.46</v>
      </c>
      <c r="L401" s="78">
        <f t="shared" si="12"/>
        <v>1156.73</v>
      </c>
      <c r="M401" s="78">
        <f>ROUND((L401*(VLOOKUP(C401,'[1]January 2017 NBV'!$D$6:$I$22,6,0))),2)</f>
        <v>252.32</v>
      </c>
      <c r="N401" s="79">
        <f t="shared" si="13"/>
        <v>904.41000000000008</v>
      </c>
      <c r="O401" s="22" t="str">
        <f>VLOOKUP(E401,'ML Look up'!$A$2:$B$1922,2,FALSE)</f>
        <v>PRECIP</v>
      </c>
    </row>
    <row r="402" spans="1:15" s="75" customFormat="1" x14ac:dyDescent="0.3">
      <c r="A402" s="69" t="s">
        <v>200</v>
      </c>
      <c r="B402" s="69" t="s">
        <v>201</v>
      </c>
      <c r="C402" s="69" t="s">
        <v>77</v>
      </c>
      <c r="D402" s="69" t="s">
        <v>66</v>
      </c>
      <c r="E402" s="76">
        <v>41801664</v>
      </c>
      <c r="F402" s="70" t="s">
        <v>356</v>
      </c>
      <c r="G402" s="70" t="s">
        <v>223</v>
      </c>
      <c r="H402" s="70" t="s">
        <v>7</v>
      </c>
      <c r="I402" s="70" t="s">
        <v>214</v>
      </c>
      <c r="J402" s="69" t="s">
        <v>67</v>
      </c>
      <c r="K402" s="77">
        <v>230644.97</v>
      </c>
      <c r="L402" s="78">
        <f t="shared" si="12"/>
        <v>115322.485</v>
      </c>
      <c r="M402" s="78">
        <f>ROUND((L402*(VLOOKUP(C402,'[1]January 2017 NBV'!$D$6:$I$22,6,0))),2)</f>
        <v>25155.95</v>
      </c>
      <c r="N402" s="79">
        <f t="shared" si="13"/>
        <v>90166.535000000003</v>
      </c>
      <c r="O402" s="22" t="str">
        <f>VLOOKUP(E402,'ML Look up'!$A$2:$B$1922,2,FALSE)</f>
        <v>FGD</v>
      </c>
    </row>
    <row r="403" spans="1:15" s="75" customFormat="1" x14ac:dyDescent="0.3">
      <c r="A403" s="69" t="s">
        <v>200</v>
      </c>
      <c r="B403" s="69" t="s">
        <v>201</v>
      </c>
      <c r="C403" s="69" t="s">
        <v>77</v>
      </c>
      <c r="D403" s="69" t="s">
        <v>66</v>
      </c>
      <c r="E403" s="76">
        <v>41806060</v>
      </c>
      <c r="F403" s="70" t="s">
        <v>357</v>
      </c>
      <c r="G403" s="70" t="s">
        <v>223</v>
      </c>
      <c r="H403" s="70" t="s">
        <v>7</v>
      </c>
      <c r="I403" s="70" t="s">
        <v>214</v>
      </c>
      <c r="J403" s="69" t="s">
        <v>67</v>
      </c>
      <c r="K403" s="77">
        <v>24555.26</v>
      </c>
      <c r="L403" s="78">
        <f t="shared" si="12"/>
        <v>12277.63</v>
      </c>
      <c r="M403" s="78">
        <f>ROUND((L403*(VLOOKUP(C403,'[1]January 2017 NBV'!$D$6:$I$22,6,0))),2)</f>
        <v>2678.19</v>
      </c>
      <c r="N403" s="79">
        <f t="shared" si="13"/>
        <v>9599.4399999999987</v>
      </c>
      <c r="O403" s="22" t="str">
        <f>VLOOKUP(E403,'ML Look up'!$A$2:$B$1922,2,FALSE)</f>
        <v>FGD</v>
      </c>
    </row>
    <row r="404" spans="1:15" s="75" customFormat="1" x14ac:dyDescent="0.3">
      <c r="A404" s="69" t="s">
        <v>200</v>
      </c>
      <c r="B404" s="69" t="s">
        <v>201</v>
      </c>
      <c r="C404" s="69" t="s">
        <v>77</v>
      </c>
      <c r="D404" s="69" t="s">
        <v>66</v>
      </c>
      <c r="E404" s="76">
        <v>41809011</v>
      </c>
      <c r="F404" s="70" t="s">
        <v>358</v>
      </c>
      <c r="G404" s="70">
        <v>9</v>
      </c>
      <c r="H404" s="70" t="s">
        <v>36</v>
      </c>
      <c r="I404" s="70" t="s">
        <v>208</v>
      </c>
      <c r="J404" s="69" t="s">
        <v>67</v>
      </c>
      <c r="K404" s="77">
        <v>6021</v>
      </c>
      <c r="L404" s="78">
        <f t="shared" si="12"/>
        <v>3010.5</v>
      </c>
      <c r="M404" s="78">
        <f>ROUND((L404*(VLOOKUP(C404,'[1]January 2017 NBV'!$D$6:$I$22,6,0))),2)</f>
        <v>656.7</v>
      </c>
      <c r="N404" s="79">
        <f t="shared" si="13"/>
        <v>2353.8000000000002</v>
      </c>
      <c r="O404" s="22" t="str">
        <f>VLOOKUP(E404,'ML Look up'!$A$2:$B$1922,2,FALSE)</f>
        <v>PRECIP</v>
      </c>
    </row>
    <row r="405" spans="1:15" s="75" customFormat="1" x14ac:dyDescent="0.3">
      <c r="A405" s="69" t="s">
        <v>200</v>
      </c>
      <c r="B405" s="69" t="s">
        <v>201</v>
      </c>
      <c r="C405" s="69" t="s">
        <v>77</v>
      </c>
      <c r="D405" s="69" t="s">
        <v>66</v>
      </c>
      <c r="E405" s="76">
        <v>41817972</v>
      </c>
      <c r="F405" s="70" t="s">
        <v>359</v>
      </c>
      <c r="G405" s="70">
        <v>10</v>
      </c>
      <c r="H405" s="70" t="s">
        <v>39</v>
      </c>
      <c r="I405" s="70" t="s">
        <v>214</v>
      </c>
      <c r="J405" s="69" t="s">
        <v>67</v>
      </c>
      <c r="K405" s="77">
        <v>10283.34</v>
      </c>
      <c r="L405" s="78">
        <f t="shared" si="12"/>
        <v>5141.67</v>
      </c>
      <c r="M405" s="78">
        <f>ROUND((L405*(VLOOKUP(C405,'[1]January 2017 NBV'!$D$6:$I$22,6,0))),2)</f>
        <v>1121.58</v>
      </c>
      <c r="N405" s="79">
        <f t="shared" si="13"/>
        <v>4020.09</v>
      </c>
      <c r="O405" s="22" t="str">
        <f>VLOOKUP(E405,'ML Look up'!$A$2:$B$1922,2,FALSE)</f>
        <v>ASH</v>
      </c>
    </row>
    <row r="406" spans="1:15" s="75" customFormat="1" x14ac:dyDescent="0.3">
      <c r="A406" s="69" t="s">
        <v>200</v>
      </c>
      <c r="B406" s="69" t="s">
        <v>201</v>
      </c>
      <c r="C406" s="69" t="s">
        <v>77</v>
      </c>
      <c r="D406" s="69" t="s">
        <v>66</v>
      </c>
      <c r="E406" s="76">
        <v>41821404</v>
      </c>
      <c r="F406" s="70" t="s">
        <v>360</v>
      </c>
      <c r="G406" s="70">
        <v>10</v>
      </c>
      <c r="H406" s="70" t="s">
        <v>39</v>
      </c>
      <c r="I406" s="70" t="s">
        <v>214</v>
      </c>
      <c r="J406" s="69" t="s">
        <v>67</v>
      </c>
      <c r="K406" s="77">
        <v>1746.65</v>
      </c>
      <c r="L406" s="78">
        <f t="shared" si="12"/>
        <v>873.32500000000005</v>
      </c>
      <c r="M406" s="78">
        <f>ROUND((L406*(VLOOKUP(C406,'[1]January 2017 NBV'!$D$6:$I$22,6,0))),2)</f>
        <v>190.5</v>
      </c>
      <c r="N406" s="79">
        <f t="shared" si="13"/>
        <v>682.82500000000005</v>
      </c>
      <c r="O406" s="22" t="str">
        <f>VLOOKUP(E406,'ML Look up'!$A$2:$B$1922,2,FALSE)</f>
        <v>ASH</v>
      </c>
    </row>
    <row r="407" spans="1:15" s="75" customFormat="1" x14ac:dyDescent="0.3">
      <c r="A407" s="69" t="s">
        <v>200</v>
      </c>
      <c r="B407" s="69" t="s">
        <v>201</v>
      </c>
      <c r="C407" s="69" t="s">
        <v>77</v>
      </c>
      <c r="D407" s="69" t="s">
        <v>66</v>
      </c>
      <c r="E407" s="76">
        <v>41821480</v>
      </c>
      <c r="F407" s="70" t="s">
        <v>361</v>
      </c>
      <c r="G407" s="70">
        <v>10</v>
      </c>
      <c r="H407" s="70" t="s">
        <v>39</v>
      </c>
      <c r="I407" s="70" t="s">
        <v>214</v>
      </c>
      <c r="J407" s="69" t="s">
        <v>67</v>
      </c>
      <c r="K407" s="77">
        <v>98418.89</v>
      </c>
      <c r="L407" s="78">
        <f t="shared" si="12"/>
        <v>49209.445</v>
      </c>
      <c r="M407" s="78">
        <f>ROUND((L407*(VLOOKUP(C407,'[1]January 2017 NBV'!$D$6:$I$22,6,0))),2)</f>
        <v>10734.34</v>
      </c>
      <c r="N407" s="79">
        <f t="shared" si="13"/>
        <v>38475.104999999996</v>
      </c>
      <c r="O407" s="22" t="str">
        <f>VLOOKUP(E407,'ML Look up'!$A$2:$B$1922,2,FALSE)</f>
        <v>ASH</v>
      </c>
    </row>
    <row r="408" spans="1:15" s="75" customFormat="1" x14ac:dyDescent="0.3">
      <c r="A408" s="69" t="s">
        <v>200</v>
      </c>
      <c r="B408" s="69" t="s">
        <v>201</v>
      </c>
      <c r="C408" s="69" t="s">
        <v>77</v>
      </c>
      <c r="D408" s="69" t="s">
        <v>66</v>
      </c>
      <c r="E408" s="76">
        <v>41821665</v>
      </c>
      <c r="F408" s="70" t="s">
        <v>357</v>
      </c>
      <c r="G408" s="70" t="s">
        <v>223</v>
      </c>
      <c r="H408" s="70" t="s">
        <v>7</v>
      </c>
      <c r="I408" s="70" t="s">
        <v>214</v>
      </c>
      <c r="J408" s="69" t="s">
        <v>67</v>
      </c>
      <c r="K408" s="77">
        <v>7241.99</v>
      </c>
      <c r="L408" s="78">
        <f t="shared" si="12"/>
        <v>3620.9949999999999</v>
      </c>
      <c r="M408" s="78">
        <f>ROUND((L408*(VLOOKUP(C408,'[1]January 2017 NBV'!$D$6:$I$22,6,0))),2)</f>
        <v>789.87</v>
      </c>
      <c r="N408" s="79">
        <f t="shared" si="13"/>
        <v>2831.125</v>
      </c>
      <c r="O408" s="22" t="str">
        <f>VLOOKUP(E408,'ML Look up'!$A$2:$B$1922,2,FALSE)</f>
        <v>FGD</v>
      </c>
    </row>
    <row r="409" spans="1:15" s="75" customFormat="1" x14ac:dyDescent="0.3">
      <c r="A409" s="69" t="s">
        <v>200</v>
      </c>
      <c r="B409" s="69" t="s">
        <v>201</v>
      </c>
      <c r="C409" s="69" t="s">
        <v>77</v>
      </c>
      <c r="D409" s="69" t="s">
        <v>66</v>
      </c>
      <c r="E409" s="76">
        <v>41821673</v>
      </c>
      <c r="F409" s="70" t="s">
        <v>360</v>
      </c>
      <c r="G409" s="70">
        <v>1</v>
      </c>
      <c r="H409" s="70" t="s">
        <v>17</v>
      </c>
      <c r="I409" s="70" t="s">
        <v>214</v>
      </c>
      <c r="J409" s="69" t="s">
        <v>67</v>
      </c>
      <c r="K409" s="77">
        <v>1612.51</v>
      </c>
      <c r="L409" s="78">
        <f t="shared" si="12"/>
        <v>806.255</v>
      </c>
      <c r="M409" s="78">
        <f>ROUND((L409*(VLOOKUP(C409,'[1]January 2017 NBV'!$D$6:$I$22,6,0))),2)</f>
        <v>175.87</v>
      </c>
      <c r="N409" s="79">
        <f t="shared" si="13"/>
        <v>630.38499999999999</v>
      </c>
      <c r="O409" s="22" t="str">
        <f>VLOOKUP(E409,'ML Look up'!$A$2:$B$1922,2,FALSE)</f>
        <v>SCR</v>
      </c>
    </row>
    <row r="410" spans="1:15" s="75" customFormat="1" x14ac:dyDescent="0.3">
      <c r="A410" s="69" t="s">
        <v>200</v>
      </c>
      <c r="B410" s="69" t="s">
        <v>201</v>
      </c>
      <c r="C410" s="69" t="s">
        <v>77</v>
      </c>
      <c r="D410" s="69" t="s">
        <v>66</v>
      </c>
      <c r="E410" s="76">
        <v>41824072</v>
      </c>
      <c r="F410" s="70" t="s">
        <v>357</v>
      </c>
      <c r="G410" s="70" t="s">
        <v>223</v>
      </c>
      <c r="H410" s="70" t="s">
        <v>7</v>
      </c>
      <c r="I410" s="70" t="s">
        <v>214</v>
      </c>
      <c r="J410" s="69" t="s">
        <v>67</v>
      </c>
      <c r="K410" s="77">
        <v>3625.53</v>
      </c>
      <c r="L410" s="78">
        <f t="shared" si="12"/>
        <v>1812.7650000000001</v>
      </c>
      <c r="M410" s="78">
        <f>ROUND((L410*(VLOOKUP(C410,'[1]January 2017 NBV'!$D$6:$I$22,6,0))),2)</f>
        <v>395.43</v>
      </c>
      <c r="N410" s="79">
        <f t="shared" si="13"/>
        <v>1417.335</v>
      </c>
      <c r="O410" s="22" t="str">
        <f>VLOOKUP(E410,'ML Look up'!$A$2:$B$1922,2,FALSE)</f>
        <v>FGD</v>
      </c>
    </row>
    <row r="411" spans="1:15" s="75" customFormat="1" x14ac:dyDescent="0.3">
      <c r="A411" s="69" t="s">
        <v>200</v>
      </c>
      <c r="B411" s="69" t="s">
        <v>201</v>
      </c>
      <c r="C411" s="69" t="s">
        <v>77</v>
      </c>
      <c r="D411" s="69" t="s">
        <v>66</v>
      </c>
      <c r="E411" s="76">
        <v>41825275</v>
      </c>
      <c r="F411" s="70" t="s">
        <v>357</v>
      </c>
      <c r="G411" s="70" t="s">
        <v>223</v>
      </c>
      <c r="H411" s="70" t="s">
        <v>7</v>
      </c>
      <c r="I411" s="70" t="s">
        <v>214</v>
      </c>
      <c r="J411" s="69" t="s">
        <v>67</v>
      </c>
      <c r="K411" s="77">
        <v>2850.44</v>
      </c>
      <c r="L411" s="78">
        <f t="shared" si="12"/>
        <v>1425.22</v>
      </c>
      <c r="M411" s="78">
        <f>ROUND((L411*(VLOOKUP(C411,'[1]January 2017 NBV'!$D$6:$I$22,6,0))),2)</f>
        <v>310.89</v>
      </c>
      <c r="N411" s="79">
        <f t="shared" si="13"/>
        <v>1114.33</v>
      </c>
      <c r="O411" s="22" t="str">
        <f>VLOOKUP(E411,'ML Look up'!$A$2:$B$1922,2,FALSE)</f>
        <v>FGD</v>
      </c>
    </row>
    <row r="412" spans="1:15" s="75" customFormat="1" x14ac:dyDescent="0.3">
      <c r="A412" s="69" t="s">
        <v>200</v>
      </c>
      <c r="B412" s="69" t="s">
        <v>201</v>
      </c>
      <c r="C412" s="69" t="s">
        <v>77</v>
      </c>
      <c r="D412" s="69" t="s">
        <v>66</v>
      </c>
      <c r="E412" s="76">
        <v>41827109</v>
      </c>
      <c r="F412" s="70" t="s">
        <v>362</v>
      </c>
      <c r="G412" s="70" t="s">
        <v>223</v>
      </c>
      <c r="H412" s="70" t="s">
        <v>7</v>
      </c>
      <c r="I412" s="70" t="s">
        <v>208</v>
      </c>
      <c r="J412" s="69" t="s">
        <v>67</v>
      </c>
      <c r="K412" s="77">
        <v>169656.65</v>
      </c>
      <c r="L412" s="78">
        <f t="shared" si="12"/>
        <v>84828.324999999997</v>
      </c>
      <c r="M412" s="78">
        <f>ROUND((L412*(VLOOKUP(C412,'[1]January 2017 NBV'!$D$6:$I$22,6,0))),2)</f>
        <v>18504.080000000002</v>
      </c>
      <c r="N412" s="79">
        <f t="shared" si="13"/>
        <v>66324.244999999995</v>
      </c>
      <c r="O412" s="22" t="str">
        <f>VLOOKUP(E412,'ML Look up'!$A$2:$B$1922,2,FALSE)</f>
        <v>FGD</v>
      </c>
    </row>
    <row r="413" spans="1:15" s="75" customFormat="1" x14ac:dyDescent="0.3">
      <c r="A413" s="69" t="s">
        <v>200</v>
      </c>
      <c r="B413" s="69" t="s">
        <v>201</v>
      </c>
      <c r="C413" s="69" t="s">
        <v>77</v>
      </c>
      <c r="D413" s="69" t="s">
        <v>66</v>
      </c>
      <c r="E413" s="76">
        <v>41827131</v>
      </c>
      <c r="F413" s="70" t="s">
        <v>362</v>
      </c>
      <c r="G413" s="70" t="s">
        <v>223</v>
      </c>
      <c r="H413" s="70" t="s">
        <v>7</v>
      </c>
      <c r="I413" s="70" t="s">
        <v>208</v>
      </c>
      <c r="J413" s="69" t="s">
        <v>67</v>
      </c>
      <c r="K413" s="77">
        <v>171710.92</v>
      </c>
      <c r="L413" s="78">
        <f t="shared" si="12"/>
        <v>85855.46</v>
      </c>
      <c r="M413" s="78">
        <f>ROUND((L413*(VLOOKUP(C413,'[1]January 2017 NBV'!$D$6:$I$22,6,0))),2)</f>
        <v>18728.14</v>
      </c>
      <c r="N413" s="79">
        <f t="shared" si="13"/>
        <v>67127.320000000007</v>
      </c>
      <c r="O413" s="22" t="str">
        <f>VLOOKUP(E413,'ML Look up'!$A$2:$B$1922,2,FALSE)</f>
        <v>FGD</v>
      </c>
    </row>
    <row r="414" spans="1:15" s="75" customFormat="1" x14ac:dyDescent="0.3">
      <c r="A414" s="69" t="s">
        <v>200</v>
      </c>
      <c r="B414" s="69" t="s">
        <v>201</v>
      </c>
      <c r="C414" s="69" t="s">
        <v>77</v>
      </c>
      <c r="D414" s="69" t="s">
        <v>66</v>
      </c>
      <c r="E414" s="76">
        <v>41827133</v>
      </c>
      <c r="F414" s="70" t="s">
        <v>362</v>
      </c>
      <c r="G414" s="70" t="s">
        <v>223</v>
      </c>
      <c r="H414" s="70" t="s">
        <v>7</v>
      </c>
      <c r="I414" s="70" t="s">
        <v>208</v>
      </c>
      <c r="J414" s="69" t="s">
        <v>67</v>
      </c>
      <c r="K414" s="77">
        <v>193007.64</v>
      </c>
      <c r="L414" s="78">
        <f t="shared" si="12"/>
        <v>96503.82</v>
      </c>
      <c r="M414" s="78">
        <f>ROUND((L414*(VLOOKUP(C414,'[1]January 2017 NBV'!$D$6:$I$22,6,0))),2)</f>
        <v>21050.93</v>
      </c>
      <c r="N414" s="79">
        <f t="shared" si="13"/>
        <v>75452.890000000014</v>
      </c>
      <c r="O414" s="22" t="str">
        <f>VLOOKUP(E414,'ML Look up'!$A$2:$B$1922,2,FALSE)</f>
        <v>FGD</v>
      </c>
    </row>
    <row r="415" spans="1:15" s="75" customFormat="1" x14ac:dyDescent="0.3">
      <c r="A415" s="69" t="s">
        <v>200</v>
      </c>
      <c r="B415" s="69" t="s">
        <v>201</v>
      </c>
      <c r="C415" s="69" t="s">
        <v>77</v>
      </c>
      <c r="D415" s="69" t="s">
        <v>66</v>
      </c>
      <c r="E415" s="76">
        <v>41827134</v>
      </c>
      <c r="F415" s="70" t="s">
        <v>362</v>
      </c>
      <c r="G415" s="70" t="s">
        <v>223</v>
      </c>
      <c r="H415" s="70" t="s">
        <v>7</v>
      </c>
      <c r="I415" s="70" t="s">
        <v>208</v>
      </c>
      <c r="J415" s="69" t="s">
        <v>67</v>
      </c>
      <c r="K415" s="77">
        <v>152542.72</v>
      </c>
      <c r="L415" s="78">
        <f t="shared" si="12"/>
        <v>76271.360000000001</v>
      </c>
      <c r="M415" s="78">
        <f>ROUND((L415*(VLOOKUP(C415,'[1]January 2017 NBV'!$D$6:$I$22,6,0))),2)</f>
        <v>16637.5</v>
      </c>
      <c r="N415" s="79">
        <f t="shared" si="13"/>
        <v>59633.86</v>
      </c>
      <c r="O415" s="22" t="str">
        <f>VLOOKUP(E415,'ML Look up'!$A$2:$B$1922,2,FALSE)</f>
        <v>FGD</v>
      </c>
    </row>
    <row r="416" spans="1:15" s="75" customFormat="1" x14ac:dyDescent="0.3">
      <c r="A416" s="69" t="s">
        <v>200</v>
      </c>
      <c r="B416" s="69" t="s">
        <v>201</v>
      </c>
      <c r="C416" s="69" t="s">
        <v>77</v>
      </c>
      <c r="D416" s="69" t="s">
        <v>66</v>
      </c>
      <c r="E416" s="76">
        <v>41827136</v>
      </c>
      <c r="F416" s="70" t="s">
        <v>362</v>
      </c>
      <c r="G416" s="70" t="s">
        <v>223</v>
      </c>
      <c r="H416" s="70" t="s">
        <v>7</v>
      </c>
      <c r="I416" s="70" t="s">
        <v>208</v>
      </c>
      <c r="J416" s="69" t="s">
        <v>67</v>
      </c>
      <c r="K416" s="77">
        <v>161681.26</v>
      </c>
      <c r="L416" s="78">
        <f t="shared" si="12"/>
        <v>80840.63</v>
      </c>
      <c r="M416" s="78">
        <f>ROUND((L416*(VLOOKUP(C416,'[1]January 2017 NBV'!$D$6:$I$22,6,0))),2)</f>
        <v>17634.23</v>
      </c>
      <c r="N416" s="79">
        <f t="shared" si="13"/>
        <v>63206.400000000009</v>
      </c>
      <c r="O416" s="22" t="str">
        <f>VLOOKUP(E416,'ML Look up'!$A$2:$B$1922,2,FALSE)</f>
        <v>FGD</v>
      </c>
    </row>
    <row r="417" spans="1:15" s="75" customFormat="1" x14ac:dyDescent="0.3">
      <c r="A417" s="69" t="s">
        <v>200</v>
      </c>
      <c r="B417" s="69" t="s">
        <v>201</v>
      </c>
      <c r="C417" s="69" t="s">
        <v>77</v>
      </c>
      <c r="D417" s="69" t="s">
        <v>66</v>
      </c>
      <c r="E417" s="76">
        <v>41839036</v>
      </c>
      <c r="F417" s="70" t="s">
        <v>363</v>
      </c>
      <c r="G417" s="70">
        <v>9</v>
      </c>
      <c r="H417" s="70" t="s">
        <v>36</v>
      </c>
      <c r="I417" s="70" t="s">
        <v>208</v>
      </c>
      <c r="J417" s="69" t="s">
        <v>67</v>
      </c>
      <c r="K417" s="77">
        <v>201282.91</v>
      </c>
      <c r="L417" s="78">
        <f t="shared" si="12"/>
        <v>100641.455</v>
      </c>
      <c r="M417" s="78">
        <f>ROUND((L417*(VLOOKUP(C417,'[1]January 2017 NBV'!$D$6:$I$22,6,0))),2)</f>
        <v>21953.49</v>
      </c>
      <c r="N417" s="79">
        <f t="shared" si="13"/>
        <v>78687.964999999997</v>
      </c>
      <c r="O417" s="22" t="str">
        <f>VLOOKUP(E417,'ML Look up'!$A$2:$B$1922,2,FALSE)</f>
        <v>PRECIP</v>
      </c>
    </row>
    <row r="418" spans="1:15" s="75" customFormat="1" x14ac:dyDescent="0.3">
      <c r="A418" s="69" t="s">
        <v>200</v>
      </c>
      <c r="B418" s="69" t="s">
        <v>201</v>
      </c>
      <c r="C418" s="69" t="s">
        <v>77</v>
      </c>
      <c r="D418" s="69" t="s">
        <v>66</v>
      </c>
      <c r="E418" s="76">
        <v>41839041</v>
      </c>
      <c r="F418" s="70" t="s">
        <v>363</v>
      </c>
      <c r="G418" s="70">
        <v>9</v>
      </c>
      <c r="H418" s="70" t="s">
        <v>36</v>
      </c>
      <c r="I418" s="70" t="s">
        <v>208</v>
      </c>
      <c r="J418" s="69" t="s">
        <v>67</v>
      </c>
      <c r="K418" s="77">
        <v>199989.23</v>
      </c>
      <c r="L418" s="78">
        <f t="shared" si="12"/>
        <v>99994.615000000005</v>
      </c>
      <c r="M418" s="78">
        <f>ROUND((L418*(VLOOKUP(C418,'[1]January 2017 NBV'!$D$6:$I$22,6,0))),2)</f>
        <v>21812.39</v>
      </c>
      <c r="N418" s="79">
        <f t="shared" si="13"/>
        <v>78182.225000000006</v>
      </c>
      <c r="O418" s="22" t="str">
        <f>VLOOKUP(E418,'ML Look up'!$A$2:$B$1922,2,FALSE)</f>
        <v>PRECIP</v>
      </c>
    </row>
    <row r="419" spans="1:15" s="75" customFormat="1" x14ac:dyDescent="0.3">
      <c r="A419" s="69" t="s">
        <v>200</v>
      </c>
      <c r="B419" s="69" t="s">
        <v>201</v>
      </c>
      <c r="C419" s="69" t="s">
        <v>77</v>
      </c>
      <c r="D419" s="69" t="s">
        <v>66</v>
      </c>
      <c r="E419" s="76">
        <v>41839044</v>
      </c>
      <c r="F419" s="70" t="s">
        <v>363</v>
      </c>
      <c r="G419" s="70">
        <v>9</v>
      </c>
      <c r="H419" s="70" t="s">
        <v>36</v>
      </c>
      <c r="I419" s="70" t="s">
        <v>208</v>
      </c>
      <c r="J419" s="69" t="s">
        <v>67</v>
      </c>
      <c r="K419" s="77">
        <v>193185.97</v>
      </c>
      <c r="L419" s="78">
        <f t="shared" si="12"/>
        <v>96592.985000000001</v>
      </c>
      <c r="M419" s="78">
        <f>ROUND((L419*(VLOOKUP(C419,'[1]January 2017 NBV'!$D$6:$I$22,6,0))),2)</f>
        <v>21070.38</v>
      </c>
      <c r="N419" s="79">
        <f t="shared" si="13"/>
        <v>75522.604999999996</v>
      </c>
      <c r="O419" s="22" t="str">
        <f>VLOOKUP(E419,'ML Look up'!$A$2:$B$1922,2,FALSE)</f>
        <v>PRECIP</v>
      </c>
    </row>
    <row r="420" spans="1:15" s="75" customFormat="1" x14ac:dyDescent="0.3">
      <c r="A420" s="69" t="s">
        <v>200</v>
      </c>
      <c r="B420" s="69" t="s">
        <v>201</v>
      </c>
      <c r="C420" s="69" t="s">
        <v>77</v>
      </c>
      <c r="D420" s="69" t="s">
        <v>66</v>
      </c>
      <c r="E420" s="76">
        <v>41839052</v>
      </c>
      <c r="F420" s="70" t="s">
        <v>364</v>
      </c>
      <c r="G420" s="70">
        <v>10</v>
      </c>
      <c r="H420" s="70" t="s">
        <v>39</v>
      </c>
      <c r="I420" s="70" t="s">
        <v>214</v>
      </c>
      <c r="J420" s="69" t="s">
        <v>67</v>
      </c>
      <c r="K420" s="77">
        <v>3501.64</v>
      </c>
      <c r="L420" s="78">
        <f t="shared" si="12"/>
        <v>1750.82</v>
      </c>
      <c r="M420" s="78">
        <f>ROUND((L420*(VLOOKUP(C420,'[1]January 2017 NBV'!$D$6:$I$22,6,0))),2)</f>
        <v>381.92</v>
      </c>
      <c r="N420" s="79">
        <f t="shared" si="13"/>
        <v>1368.8999999999999</v>
      </c>
      <c r="O420" s="22" t="str">
        <f>VLOOKUP(E420,'ML Look up'!$A$2:$B$1922,2,FALSE)</f>
        <v>ASH</v>
      </c>
    </row>
    <row r="421" spans="1:15" s="75" customFormat="1" x14ac:dyDescent="0.3">
      <c r="A421" s="69" t="s">
        <v>200</v>
      </c>
      <c r="B421" s="69" t="s">
        <v>201</v>
      </c>
      <c r="C421" s="69" t="s">
        <v>77</v>
      </c>
      <c r="D421" s="69" t="s">
        <v>66</v>
      </c>
      <c r="E421" s="76">
        <v>41842551</v>
      </c>
      <c r="F421" s="70" t="s">
        <v>357</v>
      </c>
      <c r="G421" s="70" t="s">
        <v>223</v>
      </c>
      <c r="H421" s="70" t="s">
        <v>7</v>
      </c>
      <c r="I421" s="70" t="s">
        <v>204</v>
      </c>
      <c r="J421" s="69" t="s">
        <v>67</v>
      </c>
      <c r="K421" s="77">
        <v>7299.71</v>
      </c>
      <c r="L421" s="78">
        <f t="shared" si="12"/>
        <v>3649.855</v>
      </c>
      <c r="M421" s="78">
        <f>ROUND((L421*(VLOOKUP(C421,'[1]January 2017 NBV'!$D$6:$I$22,6,0))),2)</f>
        <v>796.16</v>
      </c>
      <c r="N421" s="79">
        <f t="shared" si="13"/>
        <v>2853.6950000000002</v>
      </c>
      <c r="O421" s="22" t="str">
        <f>VLOOKUP(E421,'ML Look up'!$A$2:$B$1922,2,FALSE)</f>
        <v>FGD</v>
      </c>
    </row>
    <row r="422" spans="1:15" s="75" customFormat="1" x14ac:dyDescent="0.3">
      <c r="A422" s="69" t="s">
        <v>200</v>
      </c>
      <c r="B422" s="69" t="s">
        <v>201</v>
      </c>
      <c r="C422" s="69" t="s">
        <v>77</v>
      </c>
      <c r="D422" s="69" t="s">
        <v>66</v>
      </c>
      <c r="E422" s="76">
        <v>41843359</v>
      </c>
      <c r="F422" s="70" t="s">
        <v>357</v>
      </c>
      <c r="G422" s="70" t="s">
        <v>223</v>
      </c>
      <c r="H422" s="70" t="s">
        <v>7</v>
      </c>
      <c r="I422" s="70" t="s">
        <v>204</v>
      </c>
      <c r="J422" s="69" t="s">
        <v>67</v>
      </c>
      <c r="K422" s="77">
        <v>14099.51</v>
      </c>
      <c r="L422" s="78">
        <f t="shared" si="12"/>
        <v>7049.7550000000001</v>
      </c>
      <c r="M422" s="78">
        <f>ROUND((L422*(VLOOKUP(C422,'[1]January 2017 NBV'!$D$6:$I$22,6,0))),2)</f>
        <v>1537.8</v>
      </c>
      <c r="N422" s="79">
        <f t="shared" si="13"/>
        <v>5511.9549999999999</v>
      </c>
      <c r="O422" s="22" t="str">
        <f>VLOOKUP(E422,'ML Look up'!$A$2:$B$1922,2,FALSE)</f>
        <v>FGD</v>
      </c>
    </row>
    <row r="423" spans="1:15" s="75" customFormat="1" x14ac:dyDescent="0.3">
      <c r="A423" s="69" t="s">
        <v>200</v>
      </c>
      <c r="B423" s="69" t="s">
        <v>201</v>
      </c>
      <c r="C423" s="69" t="s">
        <v>77</v>
      </c>
      <c r="D423" s="69" t="s">
        <v>66</v>
      </c>
      <c r="E423" s="76">
        <v>41844704</v>
      </c>
      <c r="F423" s="70" t="s">
        <v>357</v>
      </c>
      <c r="G423" s="70" t="s">
        <v>223</v>
      </c>
      <c r="H423" s="70" t="s">
        <v>7</v>
      </c>
      <c r="I423" s="70" t="s">
        <v>214</v>
      </c>
      <c r="J423" s="69" t="s">
        <v>67</v>
      </c>
      <c r="K423" s="77">
        <v>1109.3499999999999</v>
      </c>
      <c r="L423" s="78">
        <f t="shared" si="12"/>
        <v>554.67499999999995</v>
      </c>
      <c r="M423" s="78">
        <f>ROUND((L423*(VLOOKUP(C423,'[1]January 2017 NBV'!$D$6:$I$22,6,0))),2)</f>
        <v>120.99</v>
      </c>
      <c r="N423" s="79">
        <f t="shared" si="13"/>
        <v>433.68499999999995</v>
      </c>
      <c r="O423" s="22" t="str">
        <f>VLOOKUP(E423,'ML Look up'!$A$2:$B$1922,2,FALSE)</f>
        <v>FGD</v>
      </c>
    </row>
    <row r="424" spans="1:15" s="75" customFormat="1" x14ac:dyDescent="0.3">
      <c r="A424" s="69" t="s">
        <v>200</v>
      </c>
      <c r="B424" s="69" t="s">
        <v>201</v>
      </c>
      <c r="C424" s="69" t="s">
        <v>77</v>
      </c>
      <c r="D424" s="69" t="s">
        <v>66</v>
      </c>
      <c r="E424" s="76">
        <v>41848521</v>
      </c>
      <c r="F424" s="70" t="s">
        <v>360</v>
      </c>
      <c r="G424" s="70">
        <v>1</v>
      </c>
      <c r="H424" s="70" t="s">
        <v>17</v>
      </c>
      <c r="I424" s="70" t="s">
        <v>214</v>
      </c>
      <c r="J424" s="69" t="s">
        <v>67</v>
      </c>
      <c r="K424" s="77">
        <v>12560.43</v>
      </c>
      <c r="L424" s="78">
        <f t="shared" si="12"/>
        <v>6280.2150000000001</v>
      </c>
      <c r="M424" s="78">
        <f>ROUND((L424*(VLOOKUP(C424,'[1]January 2017 NBV'!$D$6:$I$22,6,0))),2)</f>
        <v>1369.94</v>
      </c>
      <c r="N424" s="79">
        <f t="shared" si="13"/>
        <v>4910.2749999999996</v>
      </c>
      <c r="O424" s="22" t="str">
        <f>VLOOKUP(E424,'ML Look up'!$A$2:$B$1922,2,FALSE)</f>
        <v>SCR</v>
      </c>
    </row>
    <row r="425" spans="1:15" s="75" customFormat="1" x14ac:dyDescent="0.3">
      <c r="A425" s="69" t="s">
        <v>200</v>
      </c>
      <c r="B425" s="69" t="s">
        <v>201</v>
      </c>
      <c r="C425" s="69" t="s">
        <v>77</v>
      </c>
      <c r="D425" s="69" t="s">
        <v>66</v>
      </c>
      <c r="E425" s="76">
        <v>41859534</v>
      </c>
      <c r="F425" s="70" t="s">
        <v>359</v>
      </c>
      <c r="G425" s="70">
        <v>10</v>
      </c>
      <c r="H425" s="70" t="s">
        <v>39</v>
      </c>
      <c r="I425" s="70" t="s">
        <v>214</v>
      </c>
      <c r="J425" s="69" t="s">
        <v>67</v>
      </c>
      <c r="K425" s="77">
        <v>31170.6</v>
      </c>
      <c r="L425" s="78">
        <f t="shared" si="12"/>
        <v>15585.3</v>
      </c>
      <c r="M425" s="78">
        <f>ROUND((L425*(VLOOKUP(C425,'[1]January 2017 NBV'!$D$6:$I$22,6,0))),2)</f>
        <v>3399.71</v>
      </c>
      <c r="N425" s="79">
        <f t="shared" si="13"/>
        <v>12185.59</v>
      </c>
      <c r="O425" s="22" t="str">
        <f>VLOOKUP(E425,'ML Look up'!$A$2:$B$1922,2,FALSE)</f>
        <v>ASH</v>
      </c>
    </row>
    <row r="426" spans="1:15" s="75" customFormat="1" x14ac:dyDescent="0.3">
      <c r="A426" s="69" t="s">
        <v>200</v>
      </c>
      <c r="B426" s="69" t="s">
        <v>201</v>
      </c>
      <c r="C426" s="69" t="s">
        <v>77</v>
      </c>
      <c r="D426" s="69" t="s">
        <v>66</v>
      </c>
      <c r="E426" s="76">
        <v>41865487</v>
      </c>
      <c r="F426" s="70" t="s">
        <v>365</v>
      </c>
      <c r="G426" s="70">
        <v>10</v>
      </c>
      <c r="H426" s="70" t="s">
        <v>39</v>
      </c>
      <c r="I426" s="70" t="s">
        <v>214</v>
      </c>
      <c r="J426" s="69" t="s">
        <v>67</v>
      </c>
      <c r="K426" s="77">
        <v>73165.97</v>
      </c>
      <c r="L426" s="78">
        <f t="shared" si="12"/>
        <v>36582.985000000001</v>
      </c>
      <c r="M426" s="78">
        <f>ROUND((L426*(VLOOKUP(C426,'[1]January 2017 NBV'!$D$6:$I$22,6,0))),2)</f>
        <v>7980.05</v>
      </c>
      <c r="N426" s="79">
        <f t="shared" si="13"/>
        <v>28602.935000000001</v>
      </c>
      <c r="O426" s="22" t="str">
        <f>VLOOKUP(E426,'ML Look up'!$A$2:$B$1922,2,FALSE)</f>
        <v>ASH</v>
      </c>
    </row>
    <row r="427" spans="1:15" s="75" customFormat="1" x14ac:dyDescent="0.3">
      <c r="A427" s="69" t="s">
        <v>200</v>
      </c>
      <c r="B427" s="69" t="s">
        <v>201</v>
      </c>
      <c r="C427" s="69" t="s">
        <v>77</v>
      </c>
      <c r="D427" s="69" t="s">
        <v>66</v>
      </c>
      <c r="E427" s="76">
        <v>41870785</v>
      </c>
      <c r="F427" s="70" t="s">
        <v>360</v>
      </c>
      <c r="G427" s="70" t="s">
        <v>223</v>
      </c>
      <c r="H427" s="70" t="s">
        <v>7</v>
      </c>
      <c r="I427" s="70" t="s">
        <v>214</v>
      </c>
      <c r="J427" s="69" t="s">
        <v>67</v>
      </c>
      <c r="K427" s="77">
        <v>2962.62</v>
      </c>
      <c r="L427" s="78">
        <f t="shared" si="12"/>
        <v>1481.31</v>
      </c>
      <c r="M427" s="78">
        <f>ROUND((L427*(VLOOKUP(C427,'[1]January 2017 NBV'!$D$6:$I$22,6,0))),2)</f>
        <v>323.13</v>
      </c>
      <c r="N427" s="79">
        <f t="shared" si="13"/>
        <v>1158.1799999999998</v>
      </c>
      <c r="O427" s="22" t="str">
        <f>VLOOKUP(E427,'ML Look up'!$A$2:$B$1922,2,FALSE)</f>
        <v>FGD</v>
      </c>
    </row>
    <row r="428" spans="1:15" s="75" customFormat="1" x14ac:dyDescent="0.3">
      <c r="A428" s="69" t="s">
        <v>200</v>
      </c>
      <c r="B428" s="69" t="s">
        <v>201</v>
      </c>
      <c r="C428" s="69" t="s">
        <v>77</v>
      </c>
      <c r="D428" s="69" t="s">
        <v>66</v>
      </c>
      <c r="E428" s="76">
        <v>41875426</v>
      </c>
      <c r="F428" s="70" t="s">
        <v>359</v>
      </c>
      <c r="G428" s="70">
        <v>10</v>
      </c>
      <c r="H428" s="70" t="s">
        <v>39</v>
      </c>
      <c r="I428" s="70" t="s">
        <v>214</v>
      </c>
      <c r="J428" s="69" t="s">
        <v>67</v>
      </c>
      <c r="K428" s="77">
        <v>31927.279999999999</v>
      </c>
      <c r="L428" s="78">
        <f t="shared" si="12"/>
        <v>15963.64</v>
      </c>
      <c r="M428" s="78">
        <f>ROUND((L428*(VLOOKUP(C428,'[1]January 2017 NBV'!$D$6:$I$22,6,0))),2)</f>
        <v>3482.24</v>
      </c>
      <c r="N428" s="79">
        <f t="shared" si="13"/>
        <v>12481.4</v>
      </c>
      <c r="O428" s="22" t="str">
        <f>VLOOKUP(E428,'ML Look up'!$A$2:$B$1922,2,FALSE)</f>
        <v>ASH</v>
      </c>
    </row>
    <row r="429" spans="1:15" s="75" customFormat="1" x14ac:dyDescent="0.3">
      <c r="A429" s="69" t="s">
        <v>200</v>
      </c>
      <c r="B429" s="69" t="s">
        <v>201</v>
      </c>
      <c r="C429" s="69" t="s">
        <v>77</v>
      </c>
      <c r="D429" s="69" t="s">
        <v>66</v>
      </c>
      <c r="E429" s="76">
        <v>41880464</v>
      </c>
      <c r="F429" s="70" t="s">
        <v>366</v>
      </c>
      <c r="G429" s="70">
        <v>9</v>
      </c>
      <c r="H429" s="70" t="s">
        <v>36</v>
      </c>
      <c r="I429" s="70" t="s">
        <v>214</v>
      </c>
      <c r="J429" s="69" t="s">
        <v>67</v>
      </c>
      <c r="K429" s="77">
        <v>-851.85</v>
      </c>
      <c r="L429" s="78">
        <f t="shared" si="12"/>
        <v>-425.92500000000001</v>
      </c>
      <c r="M429" s="78">
        <f>ROUND((L429*(VLOOKUP(C429,'[1]January 2017 NBV'!$D$6:$I$22,6,0))),2)</f>
        <v>-92.91</v>
      </c>
      <c r="N429" s="79">
        <f t="shared" si="13"/>
        <v>-333.01499999999999</v>
      </c>
      <c r="O429" s="22" t="str">
        <f>VLOOKUP(E429,'ML Look up'!$A$2:$B$1922,2,FALSE)</f>
        <v>PRECIP</v>
      </c>
    </row>
    <row r="430" spans="1:15" s="75" customFormat="1" x14ac:dyDescent="0.3">
      <c r="A430" s="69" t="s">
        <v>200</v>
      </c>
      <c r="B430" s="69" t="s">
        <v>201</v>
      </c>
      <c r="C430" s="69" t="s">
        <v>77</v>
      </c>
      <c r="D430" s="69" t="s">
        <v>66</v>
      </c>
      <c r="E430" s="76">
        <v>41882104</v>
      </c>
      <c r="F430" s="70" t="s">
        <v>359</v>
      </c>
      <c r="G430" s="70" t="s">
        <v>223</v>
      </c>
      <c r="H430" s="70" t="s">
        <v>7</v>
      </c>
      <c r="I430" s="70" t="s">
        <v>208</v>
      </c>
      <c r="J430" s="69" t="s">
        <v>67</v>
      </c>
      <c r="K430" s="77">
        <v>3310.13</v>
      </c>
      <c r="L430" s="78">
        <f t="shared" si="12"/>
        <v>1655.0650000000001</v>
      </c>
      <c r="M430" s="78">
        <f>ROUND((L430*(VLOOKUP(C430,'[1]January 2017 NBV'!$D$6:$I$22,6,0))),2)</f>
        <v>361.03</v>
      </c>
      <c r="N430" s="79">
        <f t="shared" si="13"/>
        <v>1294.0350000000001</v>
      </c>
      <c r="O430" s="22" t="str">
        <f>VLOOKUP(E430,'ML Look up'!$A$2:$B$1922,2,FALSE)</f>
        <v>FGD</v>
      </c>
    </row>
    <row r="431" spans="1:15" s="75" customFormat="1" x14ac:dyDescent="0.3">
      <c r="A431" s="69" t="s">
        <v>200</v>
      </c>
      <c r="B431" s="69" t="s">
        <v>201</v>
      </c>
      <c r="C431" s="69" t="s">
        <v>77</v>
      </c>
      <c r="D431" s="69" t="s">
        <v>66</v>
      </c>
      <c r="E431" s="76">
        <v>41883643</v>
      </c>
      <c r="F431" s="70" t="s">
        <v>359</v>
      </c>
      <c r="G431" s="70">
        <v>1</v>
      </c>
      <c r="H431" s="70" t="s">
        <v>19</v>
      </c>
      <c r="I431" s="70" t="s">
        <v>214</v>
      </c>
      <c r="J431" s="69" t="s">
        <v>67</v>
      </c>
      <c r="K431" s="77">
        <v>1320.78</v>
      </c>
      <c r="L431" s="78">
        <f t="shared" si="12"/>
        <v>660.39</v>
      </c>
      <c r="M431" s="78">
        <f>ROUND((L431*(VLOOKUP(C431,'[1]January 2017 NBV'!$D$6:$I$22,6,0))),2)</f>
        <v>144.05000000000001</v>
      </c>
      <c r="N431" s="79">
        <f t="shared" si="13"/>
        <v>516.33999999999992</v>
      </c>
      <c r="O431" s="22" t="str">
        <f>VLOOKUP(E431,'ML Look up'!$A$2:$B$1922,2,FALSE)</f>
        <v>LDFL</v>
      </c>
    </row>
    <row r="432" spans="1:15" s="75" customFormat="1" x14ac:dyDescent="0.3">
      <c r="A432" s="69" t="s">
        <v>200</v>
      </c>
      <c r="B432" s="69" t="s">
        <v>201</v>
      </c>
      <c r="C432" s="69" t="s">
        <v>77</v>
      </c>
      <c r="D432" s="69" t="s">
        <v>66</v>
      </c>
      <c r="E432" s="76">
        <v>41886704</v>
      </c>
      <c r="F432" s="70" t="s">
        <v>367</v>
      </c>
      <c r="G432" s="70" t="s">
        <v>223</v>
      </c>
      <c r="H432" s="70" t="s">
        <v>7</v>
      </c>
      <c r="I432" s="70" t="s">
        <v>214</v>
      </c>
      <c r="J432" s="69" t="s">
        <v>67</v>
      </c>
      <c r="K432" s="77">
        <v>98962.52</v>
      </c>
      <c r="L432" s="78">
        <f t="shared" si="12"/>
        <v>49481.26</v>
      </c>
      <c r="M432" s="78">
        <f>ROUND((L432*(VLOOKUP(C432,'[1]January 2017 NBV'!$D$6:$I$22,6,0))),2)</f>
        <v>10793.63</v>
      </c>
      <c r="N432" s="79">
        <f t="shared" si="13"/>
        <v>38687.630000000005</v>
      </c>
      <c r="O432" s="22" t="str">
        <f>VLOOKUP(E432,'ML Look up'!$A$2:$B$1922,2,FALSE)</f>
        <v>FGD</v>
      </c>
    </row>
    <row r="433" spans="1:15" s="75" customFormat="1" x14ac:dyDescent="0.3">
      <c r="A433" s="69" t="s">
        <v>200</v>
      </c>
      <c r="B433" s="69" t="s">
        <v>201</v>
      </c>
      <c r="C433" s="69" t="s">
        <v>77</v>
      </c>
      <c r="D433" s="69" t="s">
        <v>66</v>
      </c>
      <c r="E433" s="76">
        <v>41887060</v>
      </c>
      <c r="F433" s="70" t="s">
        <v>360</v>
      </c>
      <c r="G433" s="70">
        <v>10</v>
      </c>
      <c r="H433" s="70" t="s">
        <v>39</v>
      </c>
      <c r="I433" s="70" t="s">
        <v>214</v>
      </c>
      <c r="J433" s="69" t="s">
        <v>67</v>
      </c>
      <c r="K433" s="77">
        <v>3277.59</v>
      </c>
      <c r="L433" s="78">
        <f t="shared" si="12"/>
        <v>1638.7950000000001</v>
      </c>
      <c r="M433" s="78">
        <f>ROUND((L433*(VLOOKUP(C433,'[1]January 2017 NBV'!$D$6:$I$22,6,0))),2)</f>
        <v>357.48</v>
      </c>
      <c r="N433" s="79">
        <f t="shared" si="13"/>
        <v>1281.3150000000001</v>
      </c>
      <c r="O433" s="22" t="str">
        <f>VLOOKUP(E433,'ML Look up'!$A$2:$B$1922,2,FALSE)</f>
        <v>ASH</v>
      </c>
    </row>
    <row r="434" spans="1:15" s="75" customFormat="1" x14ac:dyDescent="0.3">
      <c r="A434" s="69" t="s">
        <v>200</v>
      </c>
      <c r="B434" s="69" t="s">
        <v>201</v>
      </c>
      <c r="C434" s="69" t="s">
        <v>77</v>
      </c>
      <c r="D434" s="69" t="s">
        <v>66</v>
      </c>
      <c r="E434" s="76">
        <v>41888192</v>
      </c>
      <c r="F434" s="70" t="s">
        <v>360</v>
      </c>
      <c r="G434" s="70">
        <v>10</v>
      </c>
      <c r="H434" s="70" t="s">
        <v>39</v>
      </c>
      <c r="I434" s="70" t="s">
        <v>214</v>
      </c>
      <c r="J434" s="69" t="s">
        <v>67</v>
      </c>
      <c r="K434" s="77">
        <v>3988.63</v>
      </c>
      <c r="L434" s="78">
        <f t="shared" si="12"/>
        <v>1994.3150000000001</v>
      </c>
      <c r="M434" s="78">
        <f>ROUND((L434*(VLOOKUP(C434,'[1]January 2017 NBV'!$D$6:$I$22,6,0))),2)</f>
        <v>435.03</v>
      </c>
      <c r="N434" s="79">
        <f t="shared" si="13"/>
        <v>1559.2850000000001</v>
      </c>
      <c r="O434" s="22" t="str">
        <f>VLOOKUP(E434,'ML Look up'!$A$2:$B$1922,2,FALSE)</f>
        <v>ASH</v>
      </c>
    </row>
    <row r="435" spans="1:15" s="75" customFormat="1" x14ac:dyDescent="0.3">
      <c r="A435" s="69" t="s">
        <v>200</v>
      </c>
      <c r="B435" s="69" t="s">
        <v>201</v>
      </c>
      <c r="C435" s="69" t="s">
        <v>77</v>
      </c>
      <c r="D435" s="69" t="s">
        <v>66</v>
      </c>
      <c r="E435" s="76">
        <v>41888210</v>
      </c>
      <c r="F435" s="70" t="s">
        <v>357</v>
      </c>
      <c r="G435" s="70" t="s">
        <v>223</v>
      </c>
      <c r="H435" s="70" t="s">
        <v>7</v>
      </c>
      <c r="I435" s="70" t="s">
        <v>208</v>
      </c>
      <c r="J435" s="69" t="s">
        <v>67</v>
      </c>
      <c r="K435" s="77">
        <v>220463.15</v>
      </c>
      <c r="L435" s="78">
        <f t="shared" si="12"/>
        <v>110231.575</v>
      </c>
      <c r="M435" s="78">
        <f>ROUND((L435*(VLOOKUP(C435,'[1]January 2017 NBV'!$D$6:$I$22,6,0))),2)</f>
        <v>24045.439999999999</v>
      </c>
      <c r="N435" s="79">
        <f t="shared" si="13"/>
        <v>86186.134999999995</v>
      </c>
      <c r="O435" s="22" t="str">
        <f>VLOOKUP(E435,'ML Look up'!$A$2:$B$1922,2,FALSE)</f>
        <v>FGD</v>
      </c>
    </row>
    <row r="436" spans="1:15" s="75" customFormat="1" x14ac:dyDescent="0.3">
      <c r="A436" s="69" t="s">
        <v>200</v>
      </c>
      <c r="B436" s="69" t="s">
        <v>201</v>
      </c>
      <c r="C436" s="69" t="s">
        <v>77</v>
      </c>
      <c r="D436" s="69" t="s">
        <v>66</v>
      </c>
      <c r="E436" s="76">
        <v>41894547</v>
      </c>
      <c r="F436" s="70" t="s">
        <v>368</v>
      </c>
      <c r="G436" s="70">
        <v>9</v>
      </c>
      <c r="H436" s="70" t="s">
        <v>36</v>
      </c>
      <c r="I436" s="70" t="s">
        <v>208</v>
      </c>
      <c r="J436" s="69" t="s">
        <v>67</v>
      </c>
      <c r="K436" s="77">
        <v>3897.83</v>
      </c>
      <c r="L436" s="78">
        <f t="shared" si="12"/>
        <v>1948.915</v>
      </c>
      <c r="M436" s="78">
        <f>ROUND((L436*(VLOOKUP(C436,'[1]January 2017 NBV'!$D$6:$I$22,6,0))),2)</f>
        <v>425.13</v>
      </c>
      <c r="N436" s="79">
        <f t="shared" si="13"/>
        <v>1523.7849999999999</v>
      </c>
      <c r="O436" s="22" t="str">
        <f>VLOOKUP(E436,'ML Look up'!$A$2:$B$1922,2,FALSE)</f>
        <v>PRECIP</v>
      </c>
    </row>
    <row r="437" spans="1:15" s="75" customFormat="1" x14ac:dyDescent="0.3">
      <c r="A437" s="69" t="s">
        <v>200</v>
      </c>
      <c r="B437" s="69" t="s">
        <v>201</v>
      </c>
      <c r="C437" s="69" t="s">
        <v>77</v>
      </c>
      <c r="D437" s="69" t="s">
        <v>66</v>
      </c>
      <c r="E437" s="76">
        <v>41895513</v>
      </c>
      <c r="F437" s="70" t="s">
        <v>369</v>
      </c>
      <c r="G437" s="70">
        <v>2</v>
      </c>
      <c r="H437" s="70" t="s">
        <v>33</v>
      </c>
      <c r="I437" s="70" t="s">
        <v>214</v>
      </c>
      <c r="J437" s="69" t="s">
        <v>67</v>
      </c>
      <c r="K437" s="77">
        <v>101067.58</v>
      </c>
      <c r="L437" s="78">
        <f t="shared" si="12"/>
        <v>50533.79</v>
      </c>
      <c r="M437" s="78">
        <f>ROUND((L437*(VLOOKUP(C437,'[1]January 2017 NBV'!$D$6:$I$22,6,0))),2)</f>
        <v>11023.22</v>
      </c>
      <c r="N437" s="79">
        <f t="shared" si="13"/>
        <v>39510.57</v>
      </c>
      <c r="O437" s="22" t="str">
        <f>VLOOKUP(E437,'ML Look up'!$A$2:$B$1922,2,FALSE)</f>
        <v>GYPSUM</v>
      </c>
    </row>
    <row r="438" spans="1:15" s="75" customFormat="1" x14ac:dyDescent="0.3">
      <c r="A438" s="69" t="s">
        <v>200</v>
      </c>
      <c r="B438" s="69" t="s">
        <v>201</v>
      </c>
      <c r="C438" s="69" t="s">
        <v>77</v>
      </c>
      <c r="D438" s="69" t="s">
        <v>66</v>
      </c>
      <c r="E438" s="76">
        <v>41895963</v>
      </c>
      <c r="F438" s="70" t="s">
        <v>357</v>
      </c>
      <c r="G438" s="70" t="s">
        <v>223</v>
      </c>
      <c r="H438" s="70" t="s">
        <v>7</v>
      </c>
      <c r="I438" s="70" t="s">
        <v>214</v>
      </c>
      <c r="J438" s="69" t="s">
        <v>67</v>
      </c>
      <c r="K438" s="77">
        <v>16981.419999999998</v>
      </c>
      <c r="L438" s="78">
        <f t="shared" si="12"/>
        <v>8490.7099999999991</v>
      </c>
      <c r="M438" s="78">
        <f>ROUND((L438*(VLOOKUP(C438,'[1]January 2017 NBV'!$D$6:$I$22,6,0))),2)</f>
        <v>1852.13</v>
      </c>
      <c r="N438" s="79">
        <f t="shared" si="13"/>
        <v>6638.579999999999</v>
      </c>
      <c r="O438" s="22" t="str">
        <f>VLOOKUP(E438,'ML Look up'!$A$2:$B$1922,2,FALSE)</f>
        <v>FGD</v>
      </c>
    </row>
    <row r="439" spans="1:15" s="75" customFormat="1" x14ac:dyDescent="0.3">
      <c r="A439" s="69" t="s">
        <v>200</v>
      </c>
      <c r="B439" s="69" t="s">
        <v>201</v>
      </c>
      <c r="C439" s="69" t="s">
        <v>77</v>
      </c>
      <c r="D439" s="69" t="s">
        <v>66</v>
      </c>
      <c r="E439" s="76">
        <v>41899831</v>
      </c>
      <c r="F439" s="70" t="s">
        <v>370</v>
      </c>
      <c r="G439" s="70">
        <v>2</v>
      </c>
      <c r="H439" s="70" t="s">
        <v>27</v>
      </c>
      <c r="I439" s="70" t="s">
        <v>214</v>
      </c>
      <c r="J439" s="69" t="s">
        <v>67</v>
      </c>
      <c r="K439" s="77">
        <v>3616.71</v>
      </c>
      <c r="L439" s="78">
        <f t="shared" si="12"/>
        <v>1808.355</v>
      </c>
      <c r="M439" s="78">
        <f>ROUND((L439*(VLOOKUP(C439,'[1]January 2017 NBV'!$D$6:$I$22,6,0))),2)</f>
        <v>394.47</v>
      </c>
      <c r="N439" s="79">
        <f t="shared" si="13"/>
        <v>1413.885</v>
      </c>
      <c r="O439" s="22" t="str">
        <f>VLOOKUP(E439,'ML Look up'!$A$2:$B$1922,2,FALSE)</f>
        <v>CEMS</v>
      </c>
    </row>
    <row r="440" spans="1:15" s="75" customFormat="1" x14ac:dyDescent="0.3">
      <c r="A440" s="69" t="s">
        <v>200</v>
      </c>
      <c r="B440" s="69" t="s">
        <v>201</v>
      </c>
      <c r="C440" s="69" t="s">
        <v>77</v>
      </c>
      <c r="D440" s="69" t="s">
        <v>66</v>
      </c>
      <c r="E440" s="76">
        <v>41899866</v>
      </c>
      <c r="F440" s="70" t="s">
        <v>371</v>
      </c>
      <c r="G440" s="70">
        <v>10</v>
      </c>
      <c r="H440" s="70" t="s">
        <v>39</v>
      </c>
      <c r="I440" s="70" t="s">
        <v>214</v>
      </c>
      <c r="J440" s="69" t="s">
        <v>67</v>
      </c>
      <c r="K440" s="77">
        <v>17551.68</v>
      </c>
      <c r="L440" s="78">
        <f t="shared" si="12"/>
        <v>8775.84</v>
      </c>
      <c r="M440" s="78">
        <f>ROUND((L440*(VLOOKUP(C440,'[1]January 2017 NBV'!$D$6:$I$22,6,0))),2)</f>
        <v>1914.32</v>
      </c>
      <c r="N440" s="79">
        <f t="shared" si="13"/>
        <v>6861.52</v>
      </c>
      <c r="O440" s="22" t="str">
        <f>VLOOKUP(E440,'ML Look up'!$A$2:$B$1922,2,FALSE)</f>
        <v>ASH</v>
      </c>
    </row>
    <row r="441" spans="1:15" s="75" customFormat="1" x14ac:dyDescent="0.3">
      <c r="A441" s="69" t="s">
        <v>200</v>
      </c>
      <c r="B441" s="69" t="s">
        <v>201</v>
      </c>
      <c r="C441" s="69" t="s">
        <v>77</v>
      </c>
      <c r="D441" s="69" t="s">
        <v>66</v>
      </c>
      <c r="E441" s="76">
        <v>41906952</v>
      </c>
      <c r="F441" s="70" t="s">
        <v>359</v>
      </c>
      <c r="G441" s="70">
        <v>10</v>
      </c>
      <c r="H441" s="70" t="s">
        <v>39</v>
      </c>
      <c r="I441" s="70" t="s">
        <v>214</v>
      </c>
      <c r="J441" s="69" t="s">
        <v>67</v>
      </c>
      <c r="K441" s="77">
        <v>31200.21</v>
      </c>
      <c r="L441" s="78">
        <f t="shared" si="12"/>
        <v>15600.105</v>
      </c>
      <c r="M441" s="78">
        <f>ROUND((L441*(VLOOKUP(C441,'[1]January 2017 NBV'!$D$6:$I$22,6,0))),2)</f>
        <v>3402.94</v>
      </c>
      <c r="N441" s="79">
        <f t="shared" si="13"/>
        <v>12197.164999999999</v>
      </c>
      <c r="O441" s="22" t="str">
        <f>VLOOKUP(E441,'ML Look up'!$A$2:$B$1922,2,FALSE)</f>
        <v>ASH</v>
      </c>
    </row>
    <row r="442" spans="1:15" s="75" customFormat="1" x14ac:dyDescent="0.3">
      <c r="A442" s="69" t="s">
        <v>200</v>
      </c>
      <c r="B442" s="69" t="s">
        <v>201</v>
      </c>
      <c r="C442" s="69" t="s">
        <v>77</v>
      </c>
      <c r="D442" s="69" t="s">
        <v>66</v>
      </c>
      <c r="E442" s="76">
        <v>41910437</v>
      </c>
      <c r="F442" s="70" t="s">
        <v>372</v>
      </c>
      <c r="G442" s="70" t="s">
        <v>223</v>
      </c>
      <c r="H442" s="70" t="s">
        <v>7</v>
      </c>
      <c r="I442" s="70" t="s">
        <v>214</v>
      </c>
      <c r="J442" s="69" t="s">
        <v>67</v>
      </c>
      <c r="K442" s="77">
        <v>1766.66</v>
      </c>
      <c r="L442" s="78">
        <f t="shared" si="12"/>
        <v>883.33</v>
      </c>
      <c r="M442" s="78">
        <f>ROUND((L442*(VLOOKUP(C442,'[1]January 2017 NBV'!$D$6:$I$22,6,0))),2)</f>
        <v>192.69</v>
      </c>
      <c r="N442" s="79">
        <f t="shared" si="13"/>
        <v>690.6400000000001</v>
      </c>
      <c r="O442" s="22" t="str">
        <f>VLOOKUP(E442,'ML Look up'!$A$2:$B$1922,2,FALSE)</f>
        <v>FGD</v>
      </c>
    </row>
    <row r="443" spans="1:15" s="75" customFormat="1" x14ac:dyDescent="0.3">
      <c r="A443" s="69" t="s">
        <v>200</v>
      </c>
      <c r="B443" s="69" t="s">
        <v>201</v>
      </c>
      <c r="C443" s="69" t="s">
        <v>77</v>
      </c>
      <c r="D443" s="69" t="s">
        <v>66</v>
      </c>
      <c r="E443" s="76">
        <v>41912421</v>
      </c>
      <c r="F443" s="70" t="s">
        <v>357</v>
      </c>
      <c r="G443" s="70" t="s">
        <v>223</v>
      </c>
      <c r="H443" s="70" t="s">
        <v>7</v>
      </c>
      <c r="I443" s="70" t="s">
        <v>214</v>
      </c>
      <c r="J443" s="69" t="s">
        <v>67</v>
      </c>
      <c r="K443" s="77">
        <v>1966.27</v>
      </c>
      <c r="L443" s="78">
        <f t="shared" si="12"/>
        <v>983.13499999999999</v>
      </c>
      <c r="M443" s="78">
        <f>ROUND((L443*(VLOOKUP(C443,'[1]January 2017 NBV'!$D$6:$I$22,6,0))),2)</f>
        <v>214.46</v>
      </c>
      <c r="N443" s="79">
        <f t="shared" si="13"/>
        <v>768.67499999999995</v>
      </c>
      <c r="O443" s="22" t="str">
        <f>VLOOKUP(E443,'ML Look up'!$A$2:$B$1922,2,FALSE)</f>
        <v>FGD</v>
      </c>
    </row>
    <row r="444" spans="1:15" s="75" customFormat="1" x14ac:dyDescent="0.3">
      <c r="A444" s="69" t="s">
        <v>200</v>
      </c>
      <c r="B444" s="69" t="s">
        <v>201</v>
      </c>
      <c r="C444" s="69" t="s">
        <v>77</v>
      </c>
      <c r="D444" s="69" t="s">
        <v>66</v>
      </c>
      <c r="E444" s="76">
        <v>41912852</v>
      </c>
      <c r="F444" s="70" t="s">
        <v>360</v>
      </c>
      <c r="G444" s="70">
        <v>10</v>
      </c>
      <c r="H444" s="70" t="s">
        <v>39</v>
      </c>
      <c r="I444" s="70" t="s">
        <v>214</v>
      </c>
      <c r="J444" s="69" t="s">
        <v>67</v>
      </c>
      <c r="K444" s="77">
        <v>3349.21</v>
      </c>
      <c r="L444" s="78">
        <f t="shared" si="12"/>
        <v>1674.605</v>
      </c>
      <c r="M444" s="78">
        <f>ROUND((L444*(VLOOKUP(C444,'[1]January 2017 NBV'!$D$6:$I$22,6,0))),2)</f>
        <v>365.29</v>
      </c>
      <c r="N444" s="79">
        <f t="shared" si="13"/>
        <v>1309.3150000000001</v>
      </c>
      <c r="O444" s="22" t="str">
        <f>VLOOKUP(E444,'ML Look up'!$A$2:$B$1922,2,FALSE)</f>
        <v>ASH</v>
      </c>
    </row>
    <row r="445" spans="1:15" s="75" customFormat="1" x14ac:dyDescent="0.3">
      <c r="A445" s="69" t="s">
        <v>200</v>
      </c>
      <c r="B445" s="69" t="s">
        <v>201</v>
      </c>
      <c r="C445" s="69" t="s">
        <v>77</v>
      </c>
      <c r="D445" s="69" t="s">
        <v>66</v>
      </c>
      <c r="E445" s="76">
        <v>41912855</v>
      </c>
      <c r="F445" s="70" t="s">
        <v>360</v>
      </c>
      <c r="G445" s="70">
        <v>10</v>
      </c>
      <c r="H445" s="70" t="s">
        <v>39</v>
      </c>
      <c r="I445" s="70" t="s">
        <v>214</v>
      </c>
      <c r="J445" s="69" t="s">
        <v>67</v>
      </c>
      <c r="K445" s="77">
        <v>3703.34</v>
      </c>
      <c r="L445" s="78">
        <f t="shared" si="12"/>
        <v>1851.67</v>
      </c>
      <c r="M445" s="78">
        <f>ROUND((L445*(VLOOKUP(C445,'[1]January 2017 NBV'!$D$6:$I$22,6,0))),2)</f>
        <v>403.92</v>
      </c>
      <c r="N445" s="79">
        <f t="shared" si="13"/>
        <v>1447.75</v>
      </c>
      <c r="O445" s="22" t="str">
        <f>VLOOKUP(E445,'ML Look up'!$A$2:$B$1922,2,FALSE)</f>
        <v>ASH</v>
      </c>
    </row>
    <row r="446" spans="1:15" s="75" customFormat="1" x14ac:dyDescent="0.3">
      <c r="A446" s="69" t="s">
        <v>200</v>
      </c>
      <c r="B446" s="69" t="s">
        <v>201</v>
      </c>
      <c r="C446" s="69" t="s">
        <v>77</v>
      </c>
      <c r="D446" s="69" t="s">
        <v>66</v>
      </c>
      <c r="E446" s="76">
        <v>41915026</v>
      </c>
      <c r="F446" s="70" t="s">
        <v>367</v>
      </c>
      <c r="G446" s="70" t="s">
        <v>223</v>
      </c>
      <c r="H446" s="70" t="s">
        <v>7</v>
      </c>
      <c r="I446" s="70" t="s">
        <v>214</v>
      </c>
      <c r="J446" s="69" t="s">
        <v>67</v>
      </c>
      <c r="K446" s="77">
        <v>75590.83</v>
      </c>
      <c r="L446" s="78">
        <f t="shared" si="12"/>
        <v>37795.415000000001</v>
      </c>
      <c r="M446" s="78">
        <f>ROUND((L446*(VLOOKUP(C446,'[1]January 2017 NBV'!$D$6:$I$22,6,0))),2)</f>
        <v>8244.5300000000007</v>
      </c>
      <c r="N446" s="79">
        <f t="shared" si="13"/>
        <v>29550.885000000002</v>
      </c>
      <c r="O446" s="22" t="str">
        <f>VLOOKUP(E446,'ML Look up'!$A$2:$B$1922,2,FALSE)</f>
        <v>FGD</v>
      </c>
    </row>
    <row r="447" spans="1:15" s="75" customFormat="1" x14ac:dyDescent="0.3">
      <c r="A447" s="69" t="s">
        <v>200</v>
      </c>
      <c r="B447" s="69" t="s">
        <v>201</v>
      </c>
      <c r="C447" s="69" t="s">
        <v>77</v>
      </c>
      <c r="D447" s="69" t="s">
        <v>66</v>
      </c>
      <c r="E447" s="76">
        <v>41919129</v>
      </c>
      <c r="F447" s="70" t="s">
        <v>373</v>
      </c>
      <c r="G447" s="70" t="s">
        <v>223</v>
      </c>
      <c r="H447" s="70" t="s">
        <v>7</v>
      </c>
      <c r="I447" s="70" t="s">
        <v>214</v>
      </c>
      <c r="J447" s="69" t="s">
        <v>67</v>
      </c>
      <c r="K447" s="77">
        <v>11726.02</v>
      </c>
      <c r="L447" s="78">
        <f t="shared" si="12"/>
        <v>5863.01</v>
      </c>
      <c r="M447" s="78">
        <f>ROUND((L447*(VLOOKUP(C447,'[1]January 2017 NBV'!$D$6:$I$22,6,0))),2)</f>
        <v>1278.93</v>
      </c>
      <c r="N447" s="79">
        <f t="shared" si="13"/>
        <v>4584.08</v>
      </c>
      <c r="O447" s="22" t="str">
        <f>VLOOKUP(E447,'ML Look up'!$A$2:$B$1922,2,FALSE)</f>
        <v>FGD</v>
      </c>
    </row>
    <row r="448" spans="1:15" s="75" customFormat="1" x14ac:dyDescent="0.3">
      <c r="A448" s="69" t="s">
        <v>200</v>
      </c>
      <c r="B448" s="69" t="s">
        <v>201</v>
      </c>
      <c r="C448" s="69" t="s">
        <v>77</v>
      </c>
      <c r="D448" s="69" t="s">
        <v>66</v>
      </c>
      <c r="E448" s="76">
        <v>41921683</v>
      </c>
      <c r="F448" s="70" t="s">
        <v>357</v>
      </c>
      <c r="G448" s="70" t="s">
        <v>223</v>
      </c>
      <c r="H448" s="70" t="s">
        <v>7</v>
      </c>
      <c r="I448" s="70" t="s">
        <v>214</v>
      </c>
      <c r="J448" s="69" t="s">
        <v>67</v>
      </c>
      <c r="K448" s="77">
        <v>28997.51</v>
      </c>
      <c r="L448" s="78">
        <f t="shared" si="12"/>
        <v>14498.754999999999</v>
      </c>
      <c r="M448" s="78">
        <f>ROUND((L448*(VLOOKUP(C448,'[1]January 2017 NBV'!$D$6:$I$22,6,0))),2)</f>
        <v>3162.7</v>
      </c>
      <c r="N448" s="79">
        <f t="shared" si="13"/>
        <v>11336.055</v>
      </c>
      <c r="O448" s="22" t="str">
        <f>VLOOKUP(E448,'ML Look up'!$A$2:$B$1922,2,FALSE)</f>
        <v>FGD</v>
      </c>
    </row>
    <row r="449" spans="1:15" s="75" customFormat="1" x14ac:dyDescent="0.3">
      <c r="A449" s="69" t="s">
        <v>200</v>
      </c>
      <c r="B449" s="69" t="s">
        <v>201</v>
      </c>
      <c r="C449" s="69" t="s">
        <v>77</v>
      </c>
      <c r="D449" s="69" t="s">
        <v>66</v>
      </c>
      <c r="E449" s="76">
        <v>41922473</v>
      </c>
      <c r="F449" s="70" t="s">
        <v>357</v>
      </c>
      <c r="G449" s="70" t="s">
        <v>223</v>
      </c>
      <c r="H449" s="70" t="s">
        <v>7</v>
      </c>
      <c r="I449" s="70" t="s">
        <v>214</v>
      </c>
      <c r="J449" s="69" t="s">
        <v>67</v>
      </c>
      <c r="K449" s="77">
        <v>5091.18</v>
      </c>
      <c r="L449" s="78">
        <f t="shared" si="12"/>
        <v>2545.59</v>
      </c>
      <c r="M449" s="78">
        <f>ROUND((L449*(VLOOKUP(C449,'[1]January 2017 NBV'!$D$6:$I$22,6,0))),2)</f>
        <v>555.28</v>
      </c>
      <c r="N449" s="79">
        <f t="shared" si="13"/>
        <v>1990.3100000000002</v>
      </c>
      <c r="O449" s="22" t="str">
        <f>VLOOKUP(E449,'ML Look up'!$A$2:$B$1922,2,FALSE)</f>
        <v>FGD</v>
      </c>
    </row>
    <row r="450" spans="1:15" s="75" customFormat="1" x14ac:dyDescent="0.3">
      <c r="A450" s="69" t="s">
        <v>200</v>
      </c>
      <c r="B450" s="69" t="s">
        <v>201</v>
      </c>
      <c r="C450" s="69" t="s">
        <v>77</v>
      </c>
      <c r="D450" s="69" t="s">
        <v>66</v>
      </c>
      <c r="E450" s="76">
        <v>41923985</v>
      </c>
      <c r="F450" s="70" t="s">
        <v>372</v>
      </c>
      <c r="G450" s="70">
        <v>1</v>
      </c>
      <c r="H450" s="70" t="s">
        <v>17</v>
      </c>
      <c r="I450" s="70" t="s">
        <v>214</v>
      </c>
      <c r="J450" s="69" t="s">
        <v>67</v>
      </c>
      <c r="K450" s="77">
        <v>28425.27</v>
      </c>
      <c r="L450" s="78">
        <f t="shared" si="12"/>
        <v>14212.635</v>
      </c>
      <c r="M450" s="78">
        <f>ROUND((L450*(VLOOKUP(C450,'[1]January 2017 NBV'!$D$6:$I$22,6,0))),2)</f>
        <v>3100.28</v>
      </c>
      <c r="N450" s="79">
        <f t="shared" si="13"/>
        <v>11112.355</v>
      </c>
      <c r="O450" s="22" t="str">
        <f>VLOOKUP(E450,'ML Look up'!$A$2:$B$1922,2,FALSE)</f>
        <v>SCR</v>
      </c>
    </row>
    <row r="451" spans="1:15" s="75" customFormat="1" x14ac:dyDescent="0.3">
      <c r="A451" s="69" t="s">
        <v>200</v>
      </c>
      <c r="B451" s="69" t="s">
        <v>201</v>
      </c>
      <c r="C451" s="69" t="s">
        <v>77</v>
      </c>
      <c r="D451" s="69" t="s">
        <v>66</v>
      </c>
      <c r="E451" s="76">
        <v>41927105</v>
      </c>
      <c r="F451" s="70" t="s">
        <v>355</v>
      </c>
      <c r="G451" s="70">
        <v>1</v>
      </c>
      <c r="H451" s="70" t="s">
        <v>17</v>
      </c>
      <c r="I451" s="70" t="s">
        <v>214</v>
      </c>
      <c r="J451" s="69" t="s">
        <v>67</v>
      </c>
      <c r="K451" s="77">
        <v>9942.91</v>
      </c>
      <c r="L451" s="78">
        <f t="shared" si="12"/>
        <v>4971.4549999999999</v>
      </c>
      <c r="M451" s="78">
        <f>ROUND((L451*(VLOOKUP(C451,'[1]January 2017 NBV'!$D$6:$I$22,6,0))),2)</f>
        <v>1084.45</v>
      </c>
      <c r="N451" s="79">
        <f t="shared" si="13"/>
        <v>3887.0050000000001</v>
      </c>
      <c r="O451" s="22" t="str">
        <f>VLOOKUP(E451,'ML Look up'!$A$2:$B$1922,2,FALSE)</f>
        <v>SCR</v>
      </c>
    </row>
    <row r="452" spans="1:15" s="75" customFormat="1" x14ac:dyDescent="0.3">
      <c r="A452" s="69" t="s">
        <v>200</v>
      </c>
      <c r="B452" s="69" t="s">
        <v>201</v>
      </c>
      <c r="C452" s="69" t="s">
        <v>77</v>
      </c>
      <c r="D452" s="69" t="s">
        <v>66</v>
      </c>
      <c r="E452" s="76">
        <v>41927207</v>
      </c>
      <c r="F452" s="70" t="s">
        <v>357</v>
      </c>
      <c r="G452" s="70" t="s">
        <v>223</v>
      </c>
      <c r="H452" s="70" t="s">
        <v>7</v>
      </c>
      <c r="I452" s="70" t="s">
        <v>214</v>
      </c>
      <c r="J452" s="69" t="s">
        <v>67</v>
      </c>
      <c r="K452" s="77">
        <v>25726.61</v>
      </c>
      <c r="L452" s="78">
        <f t="shared" si="12"/>
        <v>12863.305</v>
      </c>
      <c r="M452" s="78">
        <f>ROUND((L452*(VLOOKUP(C452,'[1]January 2017 NBV'!$D$6:$I$22,6,0))),2)</f>
        <v>2805.95</v>
      </c>
      <c r="N452" s="79">
        <f t="shared" si="13"/>
        <v>10057.355</v>
      </c>
      <c r="O452" s="22" t="str">
        <f>VLOOKUP(E452,'ML Look up'!$A$2:$B$1922,2,FALSE)</f>
        <v>FGD</v>
      </c>
    </row>
    <row r="453" spans="1:15" s="75" customFormat="1" x14ac:dyDescent="0.3">
      <c r="A453" s="69" t="s">
        <v>200</v>
      </c>
      <c r="B453" s="69" t="s">
        <v>201</v>
      </c>
      <c r="C453" s="69" t="s">
        <v>77</v>
      </c>
      <c r="D453" s="69" t="s">
        <v>66</v>
      </c>
      <c r="E453" s="76">
        <v>41931048</v>
      </c>
      <c r="F453" s="70" t="s">
        <v>370</v>
      </c>
      <c r="G453" s="70" t="s">
        <v>223</v>
      </c>
      <c r="H453" s="70" t="s">
        <v>7</v>
      </c>
      <c r="I453" s="70" t="s">
        <v>214</v>
      </c>
      <c r="J453" s="69" t="s">
        <v>67</v>
      </c>
      <c r="K453" s="77">
        <v>3807.92</v>
      </c>
      <c r="L453" s="78">
        <f t="shared" si="12"/>
        <v>1903.96</v>
      </c>
      <c r="M453" s="78">
        <f>ROUND((L453*(VLOOKUP(C453,'[1]January 2017 NBV'!$D$6:$I$22,6,0))),2)</f>
        <v>415.32</v>
      </c>
      <c r="N453" s="79">
        <f t="shared" si="13"/>
        <v>1488.64</v>
      </c>
      <c r="O453" s="22" t="str">
        <f>VLOOKUP(E453,'ML Look up'!$A$2:$B$1922,2,FALSE)</f>
        <v>FGD</v>
      </c>
    </row>
    <row r="454" spans="1:15" s="75" customFormat="1" x14ac:dyDescent="0.3">
      <c r="A454" s="69" t="s">
        <v>200</v>
      </c>
      <c r="B454" s="69" t="s">
        <v>201</v>
      </c>
      <c r="C454" s="69" t="s">
        <v>77</v>
      </c>
      <c r="D454" s="69" t="s">
        <v>66</v>
      </c>
      <c r="E454" s="76">
        <v>41935455</v>
      </c>
      <c r="F454" s="70" t="s">
        <v>357</v>
      </c>
      <c r="G454" s="70" t="s">
        <v>223</v>
      </c>
      <c r="H454" s="70" t="s">
        <v>7</v>
      </c>
      <c r="I454" s="70" t="s">
        <v>204</v>
      </c>
      <c r="J454" s="69" t="s">
        <v>67</v>
      </c>
      <c r="K454" s="77">
        <v>39335.480000000003</v>
      </c>
      <c r="L454" s="78">
        <f t="shared" si="12"/>
        <v>19667.740000000002</v>
      </c>
      <c r="M454" s="78">
        <f>ROUND((L454*(VLOOKUP(C454,'[1]January 2017 NBV'!$D$6:$I$22,6,0))),2)</f>
        <v>4290.24</v>
      </c>
      <c r="N454" s="79">
        <f t="shared" si="13"/>
        <v>15377.500000000002</v>
      </c>
      <c r="O454" s="22" t="str">
        <f>VLOOKUP(E454,'ML Look up'!$A$2:$B$1922,2,FALSE)</f>
        <v>FGD</v>
      </c>
    </row>
    <row r="455" spans="1:15" s="75" customFormat="1" x14ac:dyDescent="0.3">
      <c r="A455" s="69" t="s">
        <v>200</v>
      </c>
      <c r="B455" s="69" t="s">
        <v>201</v>
      </c>
      <c r="C455" s="69" t="s">
        <v>77</v>
      </c>
      <c r="D455" s="69" t="s">
        <v>66</v>
      </c>
      <c r="E455" s="76">
        <v>41936396</v>
      </c>
      <c r="F455" s="70" t="s">
        <v>357</v>
      </c>
      <c r="G455" s="70">
        <v>1</v>
      </c>
      <c r="H455" s="70" t="s">
        <v>17</v>
      </c>
      <c r="I455" s="70" t="s">
        <v>214</v>
      </c>
      <c r="J455" s="69" t="s">
        <v>67</v>
      </c>
      <c r="K455" s="77">
        <v>20455.310000000001</v>
      </c>
      <c r="L455" s="78">
        <f t="shared" ref="L455:L518" si="14">K455*0.5</f>
        <v>10227.655000000001</v>
      </c>
      <c r="M455" s="78">
        <f>ROUND((L455*(VLOOKUP(C455,'[1]January 2017 NBV'!$D$6:$I$22,6,0))),2)</f>
        <v>2231.02</v>
      </c>
      <c r="N455" s="79">
        <f t="shared" ref="N455:N518" si="15">L455-M455</f>
        <v>7996.6350000000002</v>
      </c>
      <c r="O455" s="22" t="str">
        <f>VLOOKUP(E455,'ML Look up'!$A$2:$B$1922,2,FALSE)</f>
        <v>SCR</v>
      </c>
    </row>
    <row r="456" spans="1:15" s="75" customFormat="1" x14ac:dyDescent="0.3">
      <c r="A456" s="69" t="s">
        <v>200</v>
      </c>
      <c r="B456" s="69" t="s">
        <v>201</v>
      </c>
      <c r="C456" s="69" t="s">
        <v>77</v>
      </c>
      <c r="D456" s="69" t="s">
        <v>66</v>
      </c>
      <c r="E456" s="76">
        <v>41937816</v>
      </c>
      <c r="F456" s="70" t="s">
        <v>357</v>
      </c>
      <c r="G456" s="70" t="s">
        <v>223</v>
      </c>
      <c r="H456" s="70" t="s">
        <v>7</v>
      </c>
      <c r="I456" s="70" t="s">
        <v>214</v>
      </c>
      <c r="J456" s="69" t="s">
        <v>67</v>
      </c>
      <c r="K456" s="77">
        <v>2737.57</v>
      </c>
      <c r="L456" s="78">
        <f t="shared" si="14"/>
        <v>1368.7850000000001</v>
      </c>
      <c r="M456" s="78">
        <f>ROUND((L456*(VLOOKUP(C456,'[1]January 2017 NBV'!$D$6:$I$22,6,0))),2)</f>
        <v>298.58</v>
      </c>
      <c r="N456" s="79">
        <f t="shared" si="15"/>
        <v>1070.2050000000002</v>
      </c>
      <c r="O456" s="22" t="str">
        <f>VLOOKUP(E456,'ML Look up'!$A$2:$B$1922,2,FALSE)</f>
        <v>FGD</v>
      </c>
    </row>
    <row r="457" spans="1:15" s="75" customFormat="1" x14ac:dyDescent="0.3">
      <c r="A457" s="69" t="s">
        <v>200</v>
      </c>
      <c r="B457" s="69" t="s">
        <v>201</v>
      </c>
      <c r="C457" s="69" t="s">
        <v>77</v>
      </c>
      <c r="D457" s="69" t="s">
        <v>66</v>
      </c>
      <c r="E457" s="76">
        <v>41938655</v>
      </c>
      <c r="F457" s="70" t="s">
        <v>357</v>
      </c>
      <c r="G457" s="70" t="s">
        <v>223</v>
      </c>
      <c r="H457" s="70" t="s">
        <v>7</v>
      </c>
      <c r="I457" s="70" t="s">
        <v>214</v>
      </c>
      <c r="J457" s="69" t="s">
        <v>67</v>
      </c>
      <c r="K457" s="77">
        <v>22499.84</v>
      </c>
      <c r="L457" s="78">
        <f t="shared" si="14"/>
        <v>11249.92</v>
      </c>
      <c r="M457" s="78">
        <f>ROUND((L457*(VLOOKUP(C457,'[1]January 2017 NBV'!$D$6:$I$22,6,0))),2)</f>
        <v>2454.0100000000002</v>
      </c>
      <c r="N457" s="79">
        <f t="shared" si="15"/>
        <v>8795.91</v>
      </c>
      <c r="O457" s="22" t="str">
        <f>VLOOKUP(E457,'ML Look up'!$A$2:$B$1922,2,FALSE)</f>
        <v>FGD</v>
      </c>
    </row>
    <row r="458" spans="1:15" s="75" customFormat="1" x14ac:dyDescent="0.3">
      <c r="A458" s="69" t="s">
        <v>200</v>
      </c>
      <c r="B458" s="69" t="s">
        <v>201</v>
      </c>
      <c r="C458" s="69" t="s">
        <v>77</v>
      </c>
      <c r="D458" s="69" t="s">
        <v>66</v>
      </c>
      <c r="E458" s="76">
        <v>41940000</v>
      </c>
      <c r="F458" s="70" t="s">
        <v>370</v>
      </c>
      <c r="G458" s="70">
        <v>2</v>
      </c>
      <c r="H458" s="70" t="s">
        <v>27</v>
      </c>
      <c r="I458" s="70" t="s">
        <v>208</v>
      </c>
      <c r="J458" s="69" t="s">
        <v>67</v>
      </c>
      <c r="K458" s="77">
        <v>13036.57</v>
      </c>
      <c r="L458" s="78">
        <f t="shared" si="14"/>
        <v>6518.2849999999999</v>
      </c>
      <c r="M458" s="78">
        <f>ROUND((L458*(VLOOKUP(C458,'[1]January 2017 NBV'!$D$6:$I$22,6,0))),2)</f>
        <v>1421.87</v>
      </c>
      <c r="N458" s="79">
        <f t="shared" si="15"/>
        <v>5096.415</v>
      </c>
      <c r="O458" s="22" t="str">
        <f>VLOOKUP(E458,'ML Look up'!$A$2:$B$1922,2,FALSE)</f>
        <v>CEMS</v>
      </c>
    </row>
    <row r="459" spans="1:15" s="75" customFormat="1" x14ac:dyDescent="0.3">
      <c r="A459" s="69" t="s">
        <v>200</v>
      </c>
      <c r="B459" s="69" t="s">
        <v>201</v>
      </c>
      <c r="C459" s="69" t="s">
        <v>77</v>
      </c>
      <c r="D459" s="69" t="s">
        <v>66</v>
      </c>
      <c r="E459" s="76">
        <v>41940040</v>
      </c>
      <c r="F459" s="70" t="s">
        <v>370</v>
      </c>
      <c r="G459" s="70">
        <v>2</v>
      </c>
      <c r="H459" s="70" t="s">
        <v>27</v>
      </c>
      <c r="I459" s="70" t="s">
        <v>204</v>
      </c>
      <c r="J459" s="69" t="s">
        <v>67</v>
      </c>
      <c r="K459" s="77">
        <v>13036.57</v>
      </c>
      <c r="L459" s="78">
        <f t="shared" si="14"/>
        <v>6518.2849999999999</v>
      </c>
      <c r="M459" s="78">
        <f>ROUND((L459*(VLOOKUP(C459,'[1]January 2017 NBV'!$D$6:$I$22,6,0))),2)</f>
        <v>1421.87</v>
      </c>
      <c r="N459" s="79">
        <f t="shared" si="15"/>
        <v>5096.415</v>
      </c>
      <c r="O459" s="22" t="str">
        <f>VLOOKUP(E459,'ML Look up'!$A$2:$B$1922,2,FALSE)</f>
        <v>CEMS</v>
      </c>
    </row>
    <row r="460" spans="1:15" s="75" customFormat="1" x14ac:dyDescent="0.3">
      <c r="A460" s="69" t="s">
        <v>200</v>
      </c>
      <c r="B460" s="69" t="s">
        <v>201</v>
      </c>
      <c r="C460" s="69" t="s">
        <v>77</v>
      </c>
      <c r="D460" s="69" t="s">
        <v>66</v>
      </c>
      <c r="E460" s="76">
        <v>41940042</v>
      </c>
      <c r="F460" s="70" t="s">
        <v>370</v>
      </c>
      <c r="G460" s="70">
        <v>2</v>
      </c>
      <c r="H460" s="70" t="s">
        <v>27</v>
      </c>
      <c r="I460" s="70" t="s">
        <v>214</v>
      </c>
      <c r="J460" s="69" t="s">
        <v>67</v>
      </c>
      <c r="K460" s="77">
        <v>13301.71</v>
      </c>
      <c r="L460" s="78">
        <f t="shared" si="14"/>
        <v>6650.8549999999996</v>
      </c>
      <c r="M460" s="78">
        <f>ROUND((L460*(VLOOKUP(C460,'[1]January 2017 NBV'!$D$6:$I$22,6,0))),2)</f>
        <v>1450.79</v>
      </c>
      <c r="N460" s="79">
        <f t="shared" si="15"/>
        <v>5200.0649999999996</v>
      </c>
      <c r="O460" s="22" t="str">
        <f>VLOOKUP(E460,'ML Look up'!$A$2:$B$1922,2,FALSE)</f>
        <v>CEMS</v>
      </c>
    </row>
    <row r="461" spans="1:15" s="75" customFormat="1" x14ac:dyDescent="0.3">
      <c r="A461" s="69" t="s">
        <v>200</v>
      </c>
      <c r="B461" s="69" t="s">
        <v>201</v>
      </c>
      <c r="C461" s="69" t="s">
        <v>77</v>
      </c>
      <c r="D461" s="69" t="s">
        <v>66</v>
      </c>
      <c r="E461" s="76">
        <v>41944757</v>
      </c>
      <c r="F461" s="70" t="s">
        <v>373</v>
      </c>
      <c r="G461" s="70">
        <v>10</v>
      </c>
      <c r="H461" s="70" t="s">
        <v>39</v>
      </c>
      <c r="I461" s="70" t="s">
        <v>214</v>
      </c>
      <c r="J461" s="69" t="s">
        <v>67</v>
      </c>
      <c r="K461" s="77">
        <v>49665.49</v>
      </c>
      <c r="L461" s="78">
        <f t="shared" si="14"/>
        <v>24832.744999999999</v>
      </c>
      <c r="M461" s="78">
        <f>ROUND((L461*(VLOOKUP(C461,'[1]January 2017 NBV'!$D$6:$I$22,6,0))),2)</f>
        <v>5416.91</v>
      </c>
      <c r="N461" s="79">
        <f t="shared" si="15"/>
        <v>19415.834999999999</v>
      </c>
      <c r="O461" s="22" t="str">
        <f>VLOOKUP(E461,'ML Look up'!$A$2:$B$1922,2,FALSE)</f>
        <v>ASH</v>
      </c>
    </row>
    <row r="462" spans="1:15" s="75" customFormat="1" x14ac:dyDescent="0.3">
      <c r="A462" s="69" t="s">
        <v>200</v>
      </c>
      <c r="B462" s="69" t="s">
        <v>201</v>
      </c>
      <c r="C462" s="69" t="s">
        <v>77</v>
      </c>
      <c r="D462" s="69" t="s">
        <v>66</v>
      </c>
      <c r="E462" s="76">
        <v>41949015</v>
      </c>
      <c r="F462" s="70" t="s">
        <v>359</v>
      </c>
      <c r="G462" s="70">
        <v>10</v>
      </c>
      <c r="H462" s="70" t="s">
        <v>39</v>
      </c>
      <c r="I462" s="70" t="s">
        <v>214</v>
      </c>
      <c r="J462" s="69" t="s">
        <v>67</v>
      </c>
      <c r="K462" s="77">
        <v>33179.68</v>
      </c>
      <c r="L462" s="78">
        <f t="shared" si="14"/>
        <v>16589.84</v>
      </c>
      <c r="M462" s="78">
        <f>ROUND((L462*(VLOOKUP(C462,'[1]January 2017 NBV'!$D$6:$I$22,6,0))),2)</f>
        <v>3618.84</v>
      </c>
      <c r="N462" s="79">
        <f t="shared" si="15"/>
        <v>12971</v>
      </c>
      <c r="O462" s="22" t="str">
        <f>VLOOKUP(E462,'ML Look up'!$A$2:$B$1922,2,FALSE)</f>
        <v>ASH</v>
      </c>
    </row>
    <row r="463" spans="1:15" s="75" customFormat="1" x14ac:dyDescent="0.3">
      <c r="A463" s="69" t="s">
        <v>200</v>
      </c>
      <c r="B463" s="69" t="s">
        <v>201</v>
      </c>
      <c r="C463" s="69" t="s">
        <v>77</v>
      </c>
      <c r="D463" s="69" t="s">
        <v>66</v>
      </c>
      <c r="E463" s="76">
        <v>41951050</v>
      </c>
      <c r="F463" s="70" t="s">
        <v>357</v>
      </c>
      <c r="G463" s="70" t="s">
        <v>223</v>
      </c>
      <c r="H463" s="70" t="s">
        <v>7</v>
      </c>
      <c r="I463" s="70" t="s">
        <v>214</v>
      </c>
      <c r="J463" s="69" t="s">
        <v>67</v>
      </c>
      <c r="K463" s="77">
        <v>29060.54</v>
      </c>
      <c r="L463" s="78">
        <f t="shared" si="14"/>
        <v>14530.27</v>
      </c>
      <c r="M463" s="78">
        <f>ROUND((L463*(VLOOKUP(C463,'[1]January 2017 NBV'!$D$6:$I$22,6,0))),2)</f>
        <v>3169.57</v>
      </c>
      <c r="N463" s="79">
        <f t="shared" si="15"/>
        <v>11360.7</v>
      </c>
      <c r="O463" s="22" t="str">
        <f>VLOOKUP(E463,'ML Look up'!$A$2:$B$1922,2,FALSE)</f>
        <v>FGD</v>
      </c>
    </row>
    <row r="464" spans="1:15" s="75" customFormat="1" x14ac:dyDescent="0.3">
      <c r="A464" s="69" t="s">
        <v>200</v>
      </c>
      <c r="B464" s="69" t="s">
        <v>201</v>
      </c>
      <c r="C464" s="69" t="s">
        <v>77</v>
      </c>
      <c r="D464" s="69" t="s">
        <v>66</v>
      </c>
      <c r="E464" s="76">
        <v>41957860</v>
      </c>
      <c r="F464" s="70" t="s">
        <v>359</v>
      </c>
      <c r="G464" s="70">
        <v>10</v>
      </c>
      <c r="H464" s="70" t="s">
        <v>39</v>
      </c>
      <c r="I464" s="70" t="s">
        <v>214</v>
      </c>
      <c r="J464" s="69" t="s">
        <v>67</v>
      </c>
      <c r="K464" s="77">
        <v>31320.400000000001</v>
      </c>
      <c r="L464" s="78">
        <f t="shared" si="14"/>
        <v>15660.2</v>
      </c>
      <c r="M464" s="78">
        <f>ROUND((L464*(VLOOKUP(C464,'[1]January 2017 NBV'!$D$6:$I$22,6,0))),2)</f>
        <v>3416.05</v>
      </c>
      <c r="N464" s="79">
        <f t="shared" si="15"/>
        <v>12244.150000000001</v>
      </c>
      <c r="O464" s="22" t="str">
        <f>VLOOKUP(E464,'ML Look up'!$A$2:$B$1922,2,FALSE)</f>
        <v>ASH</v>
      </c>
    </row>
    <row r="465" spans="1:15" s="75" customFormat="1" x14ac:dyDescent="0.3">
      <c r="A465" s="69" t="s">
        <v>200</v>
      </c>
      <c r="B465" s="69" t="s">
        <v>201</v>
      </c>
      <c r="C465" s="69" t="s">
        <v>77</v>
      </c>
      <c r="D465" s="69" t="s">
        <v>66</v>
      </c>
      <c r="E465" s="76">
        <v>41966193</v>
      </c>
      <c r="F465" s="70" t="s">
        <v>359</v>
      </c>
      <c r="G465" s="70">
        <v>10</v>
      </c>
      <c r="H465" s="70" t="s">
        <v>39</v>
      </c>
      <c r="I465" s="70" t="s">
        <v>214</v>
      </c>
      <c r="J465" s="69" t="s">
        <v>67</v>
      </c>
      <c r="K465" s="77">
        <v>6602.55</v>
      </c>
      <c r="L465" s="78">
        <f t="shared" si="14"/>
        <v>3301.2750000000001</v>
      </c>
      <c r="M465" s="78">
        <f>ROUND((L465*(VLOOKUP(C465,'[1]January 2017 NBV'!$D$6:$I$22,6,0))),2)</f>
        <v>720.13</v>
      </c>
      <c r="N465" s="79">
        <f t="shared" si="15"/>
        <v>2581.145</v>
      </c>
      <c r="O465" s="22" t="str">
        <f>VLOOKUP(E465,'ML Look up'!$A$2:$B$1922,2,FALSE)</f>
        <v>ASH</v>
      </c>
    </row>
    <row r="466" spans="1:15" s="75" customFormat="1" x14ac:dyDescent="0.3">
      <c r="A466" s="69" t="s">
        <v>200</v>
      </c>
      <c r="B466" s="69" t="s">
        <v>201</v>
      </c>
      <c r="C466" s="69" t="s">
        <v>78</v>
      </c>
      <c r="D466" s="69" t="s">
        <v>66</v>
      </c>
      <c r="E466" s="76">
        <v>41578158</v>
      </c>
      <c r="F466" s="70" t="s">
        <v>374</v>
      </c>
      <c r="G466" s="70">
        <v>9</v>
      </c>
      <c r="H466" s="70" t="s">
        <v>36</v>
      </c>
      <c r="I466" s="70" t="s">
        <v>214</v>
      </c>
      <c r="J466" s="69" t="s">
        <v>67</v>
      </c>
      <c r="K466" s="77">
        <v>105112.17</v>
      </c>
      <c r="L466" s="78">
        <f t="shared" si="14"/>
        <v>52556.084999999999</v>
      </c>
      <c r="M466" s="78">
        <f>ROUND((L466*(VLOOKUP(C466,'[1]January 2017 NBV'!$D$6:$I$22,6,0))),2)</f>
        <v>5261.14</v>
      </c>
      <c r="N466" s="79">
        <f t="shared" si="15"/>
        <v>47294.945</v>
      </c>
      <c r="O466" s="22" t="str">
        <f>VLOOKUP(E466,'ML Look up'!$A$2:$B$1922,2,FALSE)</f>
        <v>PRECIP</v>
      </c>
    </row>
    <row r="467" spans="1:15" s="75" customFormat="1" x14ac:dyDescent="0.3">
      <c r="A467" s="69" t="s">
        <v>200</v>
      </c>
      <c r="B467" s="69" t="s">
        <v>201</v>
      </c>
      <c r="C467" s="69" t="s">
        <v>78</v>
      </c>
      <c r="D467" s="69" t="s">
        <v>66</v>
      </c>
      <c r="E467" s="76">
        <v>41786764</v>
      </c>
      <c r="F467" s="70" t="s">
        <v>375</v>
      </c>
      <c r="G467" s="70">
        <v>2</v>
      </c>
      <c r="H467" s="70" t="s">
        <v>27</v>
      </c>
      <c r="I467" s="70" t="s">
        <v>208</v>
      </c>
      <c r="J467" s="69" t="s">
        <v>67</v>
      </c>
      <c r="K467" s="77">
        <v>44771.48</v>
      </c>
      <c r="L467" s="78">
        <f t="shared" si="14"/>
        <v>22385.74</v>
      </c>
      <c r="M467" s="78">
        <f>ROUND((L467*(VLOOKUP(C467,'[1]January 2017 NBV'!$D$6:$I$22,6,0))),2)</f>
        <v>2240.9299999999998</v>
      </c>
      <c r="N467" s="79">
        <f t="shared" si="15"/>
        <v>20144.810000000001</v>
      </c>
      <c r="O467" s="22" t="str">
        <f>VLOOKUP(E467,'ML Look up'!$A$2:$B$1922,2,FALSE)</f>
        <v>CEMS</v>
      </c>
    </row>
    <row r="468" spans="1:15" s="75" customFormat="1" x14ac:dyDescent="0.3">
      <c r="A468" s="69" t="s">
        <v>200</v>
      </c>
      <c r="B468" s="69" t="s">
        <v>201</v>
      </c>
      <c r="C468" s="69" t="s">
        <v>78</v>
      </c>
      <c r="D468" s="69" t="s">
        <v>66</v>
      </c>
      <c r="E468" s="76">
        <v>41827137</v>
      </c>
      <c r="F468" s="70" t="s">
        <v>376</v>
      </c>
      <c r="G468" s="70" t="s">
        <v>223</v>
      </c>
      <c r="H468" s="70" t="s">
        <v>7</v>
      </c>
      <c r="I468" s="70" t="s">
        <v>204</v>
      </c>
      <c r="J468" s="69" t="s">
        <v>67</v>
      </c>
      <c r="K468" s="77">
        <v>153338.09</v>
      </c>
      <c r="L468" s="78">
        <f t="shared" si="14"/>
        <v>76669.044999999998</v>
      </c>
      <c r="M468" s="78">
        <f>ROUND((L468*(VLOOKUP(C468,'[1]January 2017 NBV'!$D$6:$I$22,6,0))),2)</f>
        <v>7674.98</v>
      </c>
      <c r="N468" s="79">
        <f t="shared" si="15"/>
        <v>68994.065000000002</v>
      </c>
      <c r="O468" s="22" t="str">
        <f>VLOOKUP(E468,'ML Look up'!$A$2:$B$1922,2,FALSE)</f>
        <v>FGD</v>
      </c>
    </row>
    <row r="469" spans="1:15" s="75" customFormat="1" x14ac:dyDescent="0.3">
      <c r="A469" s="69" t="s">
        <v>200</v>
      </c>
      <c r="B469" s="69" t="s">
        <v>201</v>
      </c>
      <c r="C469" s="69" t="s">
        <v>78</v>
      </c>
      <c r="D469" s="69" t="s">
        <v>66</v>
      </c>
      <c r="E469" s="76">
        <v>41827140</v>
      </c>
      <c r="F469" s="70" t="s">
        <v>376</v>
      </c>
      <c r="G469" s="70" t="s">
        <v>223</v>
      </c>
      <c r="H469" s="70" t="s">
        <v>7</v>
      </c>
      <c r="I469" s="70" t="s">
        <v>204</v>
      </c>
      <c r="J469" s="69" t="s">
        <v>67</v>
      </c>
      <c r="K469" s="77">
        <v>156408.10999999999</v>
      </c>
      <c r="L469" s="78">
        <f t="shared" si="14"/>
        <v>78204.054999999993</v>
      </c>
      <c r="M469" s="78">
        <f>ROUND((L469*(VLOOKUP(C469,'[1]January 2017 NBV'!$D$6:$I$22,6,0))),2)</f>
        <v>7828.64</v>
      </c>
      <c r="N469" s="79">
        <f t="shared" si="15"/>
        <v>70375.414999999994</v>
      </c>
      <c r="O469" s="22" t="str">
        <f>VLOOKUP(E469,'ML Look up'!$A$2:$B$1922,2,FALSE)</f>
        <v>FGD</v>
      </c>
    </row>
    <row r="470" spans="1:15" s="75" customFormat="1" x14ac:dyDescent="0.3">
      <c r="A470" s="69" t="s">
        <v>200</v>
      </c>
      <c r="B470" s="69" t="s">
        <v>201</v>
      </c>
      <c r="C470" s="69" t="s">
        <v>78</v>
      </c>
      <c r="D470" s="69" t="s">
        <v>66</v>
      </c>
      <c r="E470" s="76">
        <v>41827143</v>
      </c>
      <c r="F470" s="70" t="s">
        <v>376</v>
      </c>
      <c r="G470" s="70" t="s">
        <v>223</v>
      </c>
      <c r="H470" s="70" t="s">
        <v>7</v>
      </c>
      <c r="I470" s="70" t="s">
        <v>204</v>
      </c>
      <c r="J470" s="69" t="s">
        <v>67</v>
      </c>
      <c r="K470" s="77">
        <v>160530.15</v>
      </c>
      <c r="L470" s="78">
        <f t="shared" si="14"/>
        <v>80265.074999999997</v>
      </c>
      <c r="M470" s="78">
        <f>ROUND((L470*(VLOOKUP(C470,'[1]January 2017 NBV'!$D$6:$I$22,6,0))),2)</f>
        <v>8034.96</v>
      </c>
      <c r="N470" s="79">
        <f t="shared" si="15"/>
        <v>72230.114999999991</v>
      </c>
      <c r="O470" s="22" t="str">
        <f>VLOOKUP(E470,'ML Look up'!$A$2:$B$1922,2,FALSE)</f>
        <v>FGD</v>
      </c>
    </row>
    <row r="471" spans="1:15" s="75" customFormat="1" x14ac:dyDescent="0.3">
      <c r="A471" s="69" t="s">
        <v>200</v>
      </c>
      <c r="B471" s="69" t="s">
        <v>201</v>
      </c>
      <c r="C471" s="69" t="s">
        <v>78</v>
      </c>
      <c r="D471" s="69" t="s">
        <v>66</v>
      </c>
      <c r="E471" s="76">
        <v>41827144</v>
      </c>
      <c r="F471" s="70" t="s">
        <v>376</v>
      </c>
      <c r="G471" s="70" t="s">
        <v>223</v>
      </c>
      <c r="H471" s="70" t="s">
        <v>7</v>
      </c>
      <c r="I471" s="70" t="s">
        <v>204</v>
      </c>
      <c r="J471" s="69" t="s">
        <v>67</v>
      </c>
      <c r="K471" s="77">
        <v>157140.10999999999</v>
      </c>
      <c r="L471" s="78">
        <f t="shared" si="14"/>
        <v>78570.054999999993</v>
      </c>
      <c r="M471" s="78">
        <f>ROUND((L471*(VLOOKUP(C471,'[1]January 2017 NBV'!$D$6:$I$22,6,0))),2)</f>
        <v>7865.28</v>
      </c>
      <c r="N471" s="79">
        <f t="shared" si="15"/>
        <v>70704.774999999994</v>
      </c>
      <c r="O471" s="22" t="str">
        <f>VLOOKUP(E471,'ML Look up'!$A$2:$B$1922,2,FALSE)</f>
        <v>FGD</v>
      </c>
    </row>
    <row r="472" spans="1:15" s="75" customFormat="1" x14ac:dyDescent="0.3">
      <c r="A472" s="69" t="s">
        <v>200</v>
      </c>
      <c r="B472" s="69" t="s">
        <v>201</v>
      </c>
      <c r="C472" s="69" t="s">
        <v>78</v>
      </c>
      <c r="D472" s="69" t="s">
        <v>66</v>
      </c>
      <c r="E472" s="76">
        <v>41827145</v>
      </c>
      <c r="F472" s="70" t="s">
        <v>376</v>
      </c>
      <c r="G472" s="70" t="s">
        <v>223</v>
      </c>
      <c r="H472" s="70" t="s">
        <v>7</v>
      </c>
      <c r="I472" s="70" t="s">
        <v>204</v>
      </c>
      <c r="J472" s="69" t="s">
        <v>67</v>
      </c>
      <c r="K472" s="77">
        <v>169483.21</v>
      </c>
      <c r="L472" s="78">
        <f t="shared" si="14"/>
        <v>84741.604999999996</v>
      </c>
      <c r="M472" s="78">
        <f>ROUND((L472*(VLOOKUP(C472,'[1]January 2017 NBV'!$D$6:$I$22,6,0))),2)</f>
        <v>8483.09</v>
      </c>
      <c r="N472" s="79">
        <f t="shared" si="15"/>
        <v>76258.514999999999</v>
      </c>
      <c r="O472" s="22" t="str">
        <f>VLOOKUP(E472,'ML Look up'!$A$2:$B$1922,2,FALSE)</f>
        <v>FGD</v>
      </c>
    </row>
    <row r="473" spans="1:15" s="75" customFormat="1" x14ac:dyDescent="0.3">
      <c r="A473" s="69" t="s">
        <v>200</v>
      </c>
      <c r="B473" s="69" t="s">
        <v>201</v>
      </c>
      <c r="C473" s="69" t="s">
        <v>78</v>
      </c>
      <c r="D473" s="69" t="s">
        <v>66</v>
      </c>
      <c r="E473" s="76">
        <v>41842044</v>
      </c>
      <c r="F473" s="70" t="s">
        <v>357</v>
      </c>
      <c r="G473" s="70" t="s">
        <v>223</v>
      </c>
      <c r="H473" s="70" t="s">
        <v>7</v>
      </c>
      <c r="I473" s="70" t="s">
        <v>214</v>
      </c>
      <c r="J473" s="69" t="s">
        <v>67</v>
      </c>
      <c r="K473" s="77">
        <v>2517.79</v>
      </c>
      <c r="L473" s="78">
        <f t="shared" si="14"/>
        <v>1258.895</v>
      </c>
      <c r="M473" s="78">
        <f>ROUND((L473*(VLOOKUP(C473,'[1]January 2017 NBV'!$D$6:$I$22,6,0))),2)</f>
        <v>126.02</v>
      </c>
      <c r="N473" s="79">
        <f t="shared" si="15"/>
        <v>1132.875</v>
      </c>
      <c r="O473" s="22" t="str">
        <f>VLOOKUP(E473,'ML Look up'!$A$2:$B$1922,2,FALSE)</f>
        <v>FGD</v>
      </c>
    </row>
    <row r="474" spans="1:15" s="75" customFormat="1" x14ac:dyDescent="0.3">
      <c r="A474" s="69" t="s">
        <v>200</v>
      </c>
      <c r="B474" s="69" t="s">
        <v>201</v>
      </c>
      <c r="C474" s="69" t="s">
        <v>78</v>
      </c>
      <c r="D474" s="69" t="s">
        <v>66</v>
      </c>
      <c r="E474" s="76">
        <v>41880468</v>
      </c>
      <c r="F474" s="70" t="s">
        <v>366</v>
      </c>
      <c r="G474" s="70">
        <v>9</v>
      </c>
      <c r="H474" s="70" t="s">
        <v>36</v>
      </c>
      <c r="I474" s="70" t="s">
        <v>214</v>
      </c>
      <c r="J474" s="69" t="s">
        <v>67</v>
      </c>
      <c r="K474" s="77">
        <v>113765.79</v>
      </c>
      <c r="L474" s="78">
        <f t="shared" si="14"/>
        <v>56882.894999999997</v>
      </c>
      <c r="M474" s="78">
        <f>ROUND((L474*(VLOOKUP(C474,'[1]January 2017 NBV'!$D$6:$I$22,6,0))),2)</f>
        <v>5694.28</v>
      </c>
      <c r="N474" s="79">
        <f t="shared" si="15"/>
        <v>51188.614999999998</v>
      </c>
      <c r="O474" s="22" t="str">
        <f>VLOOKUP(E474,'ML Look up'!$A$2:$B$1922,2,FALSE)</f>
        <v>PRECIP</v>
      </c>
    </row>
    <row r="475" spans="1:15" s="75" customFormat="1" x14ac:dyDescent="0.3">
      <c r="A475" s="69" t="s">
        <v>200</v>
      </c>
      <c r="B475" s="69" t="s">
        <v>201</v>
      </c>
      <c r="C475" s="69" t="s">
        <v>78</v>
      </c>
      <c r="D475" s="69" t="s">
        <v>66</v>
      </c>
      <c r="E475" s="76">
        <v>41895961</v>
      </c>
      <c r="F475" s="70" t="s">
        <v>357</v>
      </c>
      <c r="G475" s="70" t="s">
        <v>223</v>
      </c>
      <c r="H475" s="70" t="s">
        <v>7</v>
      </c>
      <c r="I475" s="70" t="s">
        <v>214</v>
      </c>
      <c r="J475" s="69" t="s">
        <v>67</v>
      </c>
      <c r="K475" s="77">
        <v>31386.9</v>
      </c>
      <c r="L475" s="78">
        <f t="shared" si="14"/>
        <v>15693.45</v>
      </c>
      <c r="M475" s="78">
        <f>ROUND((L475*(VLOOKUP(C475,'[1]January 2017 NBV'!$D$6:$I$22,6,0))),2)</f>
        <v>1571</v>
      </c>
      <c r="N475" s="79">
        <f t="shared" si="15"/>
        <v>14122.45</v>
      </c>
      <c r="O475" s="22" t="str">
        <f>VLOOKUP(E475,'ML Look up'!$A$2:$B$1922,2,FALSE)</f>
        <v>FGD</v>
      </c>
    </row>
    <row r="476" spans="1:15" s="75" customFormat="1" x14ac:dyDescent="0.3">
      <c r="A476" s="69" t="s">
        <v>200</v>
      </c>
      <c r="B476" s="69" t="s">
        <v>201</v>
      </c>
      <c r="C476" s="69" t="s">
        <v>78</v>
      </c>
      <c r="D476" s="69" t="s">
        <v>66</v>
      </c>
      <c r="E476" s="76">
        <v>41917246</v>
      </c>
      <c r="F476" s="70" t="s">
        <v>357</v>
      </c>
      <c r="G476" s="70" t="s">
        <v>223</v>
      </c>
      <c r="H476" s="70" t="s">
        <v>7</v>
      </c>
      <c r="I476" s="70" t="s">
        <v>214</v>
      </c>
      <c r="J476" s="69" t="s">
        <v>67</v>
      </c>
      <c r="K476" s="77">
        <v>24.47</v>
      </c>
      <c r="L476" s="78">
        <f t="shared" si="14"/>
        <v>12.234999999999999</v>
      </c>
      <c r="M476" s="78">
        <f>ROUND((L476*(VLOOKUP(C476,'[1]January 2017 NBV'!$D$6:$I$22,6,0))),2)</f>
        <v>1.22</v>
      </c>
      <c r="N476" s="79">
        <f t="shared" si="15"/>
        <v>11.014999999999999</v>
      </c>
      <c r="O476" s="22" t="str">
        <f>VLOOKUP(E476,'ML Look up'!$A$2:$B$1922,2,FALSE)</f>
        <v>FGD</v>
      </c>
    </row>
    <row r="477" spans="1:15" s="75" customFormat="1" x14ac:dyDescent="0.3">
      <c r="A477" s="69" t="s">
        <v>200</v>
      </c>
      <c r="B477" s="69" t="s">
        <v>201</v>
      </c>
      <c r="C477" s="69" t="s">
        <v>78</v>
      </c>
      <c r="D477" s="69" t="s">
        <v>66</v>
      </c>
      <c r="E477" s="76">
        <v>41919244</v>
      </c>
      <c r="F477" s="70" t="s">
        <v>377</v>
      </c>
      <c r="G477" s="70" t="s">
        <v>223</v>
      </c>
      <c r="H477" s="70" t="s">
        <v>7</v>
      </c>
      <c r="I477" s="70" t="s">
        <v>208</v>
      </c>
      <c r="J477" s="69" t="s">
        <v>67</v>
      </c>
      <c r="K477" s="77">
        <v>443526.9</v>
      </c>
      <c r="L477" s="78">
        <f t="shared" si="14"/>
        <v>221763.45</v>
      </c>
      <c r="M477" s="78">
        <f>ROUND((L477*(VLOOKUP(C477,'[1]January 2017 NBV'!$D$6:$I$22,6,0))),2)</f>
        <v>22199.7</v>
      </c>
      <c r="N477" s="79">
        <f t="shared" si="15"/>
        <v>199563.75</v>
      </c>
      <c r="O477" s="22" t="str">
        <f>VLOOKUP(E477,'ML Look up'!$A$2:$B$1922,2,FALSE)</f>
        <v>FGD</v>
      </c>
    </row>
    <row r="478" spans="1:15" s="75" customFormat="1" x14ac:dyDescent="0.3">
      <c r="A478" s="69" t="s">
        <v>200</v>
      </c>
      <c r="B478" s="69" t="s">
        <v>201</v>
      </c>
      <c r="C478" s="69" t="s">
        <v>78</v>
      </c>
      <c r="D478" s="69" t="s">
        <v>66</v>
      </c>
      <c r="E478" s="76">
        <v>41923922</v>
      </c>
      <c r="F478" s="70" t="s">
        <v>378</v>
      </c>
      <c r="G478" s="70">
        <v>9</v>
      </c>
      <c r="H478" s="70" t="s">
        <v>36</v>
      </c>
      <c r="I478" s="70" t="s">
        <v>208</v>
      </c>
      <c r="J478" s="69" t="s">
        <v>67</v>
      </c>
      <c r="K478" s="77">
        <v>55331.9</v>
      </c>
      <c r="L478" s="78">
        <f t="shared" si="14"/>
        <v>27665.95</v>
      </c>
      <c r="M478" s="78">
        <f>ROUND((L478*(VLOOKUP(C478,'[1]January 2017 NBV'!$D$6:$I$22,6,0))),2)</f>
        <v>2769.51</v>
      </c>
      <c r="N478" s="79">
        <f t="shared" si="15"/>
        <v>24896.440000000002</v>
      </c>
      <c r="O478" s="22" t="str">
        <f>VLOOKUP(E478,'ML Look up'!$A$2:$B$1922,2,FALSE)</f>
        <v>PRECIP</v>
      </c>
    </row>
    <row r="479" spans="1:15" s="75" customFormat="1" x14ac:dyDescent="0.3">
      <c r="A479" s="69" t="s">
        <v>200</v>
      </c>
      <c r="B479" s="69" t="s">
        <v>201</v>
      </c>
      <c r="C479" s="69" t="s">
        <v>78</v>
      </c>
      <c r="D479" s="69" t="s">
        <v>66</v>
      </c>
      <c r="E479" s="76">
        <v>41923935</v>
      </c>
      <c r="F479" s="70" t="s">
        <v>379</v>
      </c>
      <c r="G479" s="70">
        <v>1</v>
      </c>
      <c r="H479" s="70" t="s">
        <v>17</v>
      </c>
      <c r="I479" s="70" t="s">
        <v>208</v>
      </c>
      <c r="J479" s="69" t="s">
        <v>67</v>
      </c>
      <c r="K479" s="77">
        <v>56677.120000000003</v>
      </c>
      <c r="L479" s="78">
        <f t="shared" si="14"/>
        <v>28338.560000000001</v>
      </c>
      <c r="M479" s="78">
        <f>ROUND((L479*(VLOOKUP(C479,'[1]January 2017 NBV'!$D$6:$I$22,6,0))),2)</f>
        <v>2836.84</v>
      </c>
      <c r="N479" s="79">
        <f t="shared" si="15"/>
        <v>25501.72</v>
      </c>
      <c r="O479" s="22" t="str">
        <f>VLOOKUP(E479,'ML Look up'!$A$2:$B$1922,2,FALSE)</f>
        <v>SCR</v>
      </c>
    </row>
    <row r="480" spans="1:15" s="75" customFormat="1" x14ac:dyDescent="0.3">
      <c r="A480" s="69" t="s">
        <v>200</v>
      </c>
      <c r="B480" s="69" t="s">
        <v>201</v>
      </c>
      <c r="C480" s="69" t="s">
        <v>78</v>
      </c>
      <c r="D480" s="69" t="s">
        <v>66</v>
      </c>
      <c r="E480" s="76">
        <v>41924449</v>
      </c>
      <c r="F480" s="70" t="s">
        <v>380</v>
      </c>
      <c r="G480" s="70">
        <v>10</v>
      </c>
      <c r="H480" s="70" t="s">
        <v>39</v>
      </c>
      <c r="I480" s="70" t="s">
        <v>214</v>
      </c>
      <c r="J480" s="69" t="s">
        <v>67</v>
      </c>
      <c r="K480" s="77">
        <v>2424.44</v>
      </c>
      <c r="L480" s="78">
        <f t="shared" si="14"/>
        <v>1212.22</v>
      </c>
      <c r="M480" s="78">
        <f>ROUND((L480*(VLOOKUP(C480,'[1]January 2017 NBV'!$D$6:$I$22,6,0))),2)</f>
        <v>121.35</v>
      </c>
      <c r="N480" s="79">
        <f t="shared" si="15"/>
        <v>1090.8700000000001</v>
      </c>
      <c r="O480" s="22" t="str">
        <f>VLOOKUP(E480,'ML Look up'!$A$2:$B$1922,2,FALSE)</f>
        <v>ASH</v>
      </c>
    </row>
    <row r="481" spans="1:15" s="75" customFormat="1" x14ac:dyDescent="0.3">
      <c r="A481" s="69" t="s">
        <v>200</v>
      </c>
      <c r="B481" s="69" t="s">
        <v>201</v>
      </c>
      <c r="C481" s="69" t="s">
        <v>78</v>
      </c>
      <c r="D481" s="69" t="s">
        <v>66</v>
      </c>
      <c r="E481" s="76">
        <v>41928507</v>
      </c>
      <c r="F481" s="70" t="s">
        <v>357</v>
      </c>
      <c r="G481" s="70">
        <v>1</v>
      </c>
      <c r="H481" s="70" t="s">
        <v>17</v>
      </c>
      <c r="I481" s="70" t="s">
        <v>214</v>
      </c>
      <c r="J481" s="69" t="s">
        <v>67</v>
      </c>
      <c r="K481" s="77">
        <v>16564.599999999999</v>
      </c>
      <c r="L481" s="78">
        <f t="shared" si="14"/>
        <v>8282.2999999999993</v>
      </c>
      <c r="M481" s="78">
        <f>ROUND((L481*(VLOOKUP(C481,'[1]January 2017 NBV'!$D$6:$I$22,6,0))),2)</f>
        <v>829.1</v>
      </c>
      <c r="N481" s="79">
        <f t="shared" si="15"/>
        <v>7453.1999999999989</v>
      </c>
      <c r="O481" s="22" t="str">
        <f>VLOOKUP(E481,'ML Look up'!$A$2:$B$1922,2,FALSE)</f>
        <v>SCR</v>
      </c>
    </row>
    <row r="482" spans="1:15" s="75" customFormat="1" x14ac:dyDescent="0.3">
      <c r="A482" s="69" t="s">
        <v>200</v>
      </c>
      <c r="B482" s="69" t="s">
        <v>201</v>
      </c>
      <c r="C482" s="69" t="s">
        <v>78</v>
      </c>
      <c r="D482" s="69" t="s">
        <v>66</v>
      </c>
      <c r="E482" s="76">
        <v>41930468</v>
      </c>
      <c r="F482" s="70" t="s">
        <v>381</v>
      </c>
      <c r="G482" s="70">
        <v>2</v>
      </c>
      <c r="H482" s="70" t="s">
        <v>27</v>
      </c>
      <c r="I482" s="70" t="s">
        <v>208</v>
      </c>
      <c r="J482" s="69" t="s">
        <v>67</v>
      </c>
      <c r="K482" s="77">
        <v>26831.8</v>
      </c>
      <c r="L482" s="78">
        <f t="shared" si="14"/>
        <v>13415.9</v>
      </c>
      <c r="M482" s="78">
        <f>ROUND((L482*(VLOOKUP(C482,'[1]January 2017 NBV'!$D$6:$I$22,6,0))),2)</f>
        <v>1343</v>
      </c>
      <c r="N482" s="79">
        <f t="shared" si="15"/>
        <v>12072.9</v>
      </c>
      <c r="O482" s="22" t="str">
        <f>VLOOKUP(E482,'ML Look up'!$A$2:$B$1922,2,FALSE)</f>
        <v>CEMS</v>
      </c>
    </row>
    <row r="483" spans="1:15" s="75" customFormat="1" x14ac:dyDescent="0.3">
      <c r="A483" s="69" t="s">
        <v>200</v>
      </c>
      <c r="B483" s="69" t="s">
        <v>201</v>
      </c>
      <c r="C483" s="69" t="s">
        <v>78</v>
      </c>
      <c r="D483" s="69" t="s">
        <v>66</v>
      </c>
      <c r="E483" s="76">
        <v>41930628</v>
      </c>
      <c r="F483" s="70" t="s">
        <v>381</v>
      </c>
      <c r="G483" s="70">
        <v>2</v>
      </c>
      <c r="H483" s="70" t="s">
        <v>27</v>
      </c>
      <c r="I483" s="70" t="s">
        <v>204</v>
      </c>
      <c r="J483" s="69" t="s">
        <v>67</v>
      </c>
      <c r="K483" s="77">
        <v>22932.85</v>
      </c>
      <c r="L483" s="78">
        <f t="shared" si="14"/>
        <v>11466.424999999999</v>
      </c>
      <c r="M483" s="78">
        <f>ROUND((L483*(VLOOKUP(C483,'[1]January 2017 NBV'!$D$6:$I$22,6,0))),2)</f>
        <v>1147.8499999999999</v>
      </c>
      <c r="N483" s="79">
        <f t="shared" si="15"/>
        <v>10318.574999999999</v>
      </c>
      <c r="O483" s="22" t="str">
        <f>VLOOKUP(E483,'ML Look up'!$A$2:$B$1922,2,FALSE)</f>
        <v>CEMS</v>
      </c>
    </row>
    <row r="484" spans="1:15" s="75" customFormat="1" x14ac:dyDescent="0.3">
      <c r="A484" s="69" t="s">
        <v>200</v>
      </c>
      <c r="B484" s="69" t="s">
        <v>201</v>
      </c>
      <c r="C484" s="69" t="s">
        <v>78</v>
      </c>
      <c r="D484" s="69" t="s">
        <v>66</v>
      </c>
      <c r="E484" s="76">
        <v>41931391</v>
      </c>
      <c r="F484" s="70" t="s">
        <v>382</v>
      </c>
      <c r="G484" s="70">
        <v>9</v>
      </c>
      <c r="H484" s="70" t="s">
        <v>36</v>
      </c>
      <c r="I484" s="70" t="s">
        <v>204</v>
      </c>
      <c r="J484" s="69" t="s">
        <v>67</v>
      </c>
      <c r="K484" s="77">
        <v>74431.8</v>
      </c>
      <c r="L484" s="78">
        <f t="shared" si="14"/>
        <v>37215.9</v>
      </c>
      <c r="M484" s="78">
        <f>ROUND((L484*(VLOOKUP(C484,'[1]January 2017 NBV'!$D$6:$I$22,6,0))),2)</f>
        <v>3725.51</v>
      </c>
      <c r="N484" s="79">
        <f t="shared" si="15"/>
        <v>33490.39</v>
      </c>
      <c r="O484" s="22" t="str">
        <f>VLOOKUP(E484,'ML Look up'!$A$2:$B$1922,2,FALSE)</f>
        <v>PRECIP</v>
      </c>
    </row>
    <row r="485" spans="1:15" s="75" customFormat="1" x14ac:dyDescent="0.3">
      <c r="A485" s="69" t="s">
        <v>200</v>
      </c>
      <c r="B485" s="69" t="s">
        <v>201</v>
      </c>
      <c r="C485" s="69" t="s">
        <v>78</v>
      </c>
      <c r="D485" s="69" t="s">
        <v>66</v>
      </c>
      <c r="E485" s="76">
        <v>41931403</v>
      </c>
      <c r="F485" s="70" t="s">
        <v>383</v>
      </c>
      <c r="G485" s="70">
        <v>10</v>
      </c>
      <c r="H485" s="70" t="s">
        <v>39</v>
      </c>
      <c r="I485" s="70" t="s">
        <v>214</v>
      </c>
      <c r="J485" s="69" t="s">
        <v>67</v>
      </c>
      <c r="K485" s="77">
        <v>3987.55</v>
      </c>
      <c r="L485" s="78">
        <f t="shared" si="14"/>
        <v>1993.7750000000001</v>
      </c>
      <c r="M485" s="78">
        <f>ROUND((L485*(VLOOKUP(C485,'[1]January 2017 NBV'!$D$6:$I$22,6,0))),2)</f>
        <v>199.59</v>
      </c>
      <c r="N485" s="79">
        <f t="shared" si="15"/>
        <v>1794.1850000000002</v>
      </c>
      <c r="O485" s="22" t="str">
        <f>VLOOKUP(E485,'ML Look up'!$A$2:$B$1922,2,FALSE)</f>
        <v>ASH</v>
      </c>
    </row>
    <row r="486" spans="1:15" s="75" customFormat="1" x14ac:dyDescent="0.3">
      <c r="A486" s="69" t="s">
        <v>200</v>
      </c>
      <c r="B486" s="69" t="s">
        <v>201</v>
      </c>
      <c r="C486" s="69" t="s">
        <v>78</v>
      </c>
      <c r="D486" s="69" t="s">
        <v>66</v>
      </c>
      <c r="E486" s="76">
        <v>41933733</v>
      </c>
      <c r="F486" s="70" t="s">
        <v>384</v>
      </c>
      <c r="G486" s="70" t="s">
        <v>223</v>
      </c>
      <c r="H486" s="70" t="s">
        <v>7</v>
      </c>
      <c r="I486" s="70" t="s">
        <v>204</v>
      </c>
      <c r="J486" s="69" t="s">
        <v>67</v>
      </c>
      <c r="K486" s="77">
        <v>2289.1799999999998</v>
      </c>
      <c r="L486" s="78">
        <f t="shared" si="14"/>
        <v>1144.5899999999999</v>
      </c>
      <c r="M486" s="78">
        <f>ROUND((L486*(VLOOKUP(C486,'[1]January 2017 NBV'!$D$6:$I$22,6,0))),2)</f>
        <v>114.58</v>
      </c>
      <c r="N486" s="79">
        <f t="shared" si="15"/>
        <v>1030.01</v>
      </c>
      <c r="O486" s="22" t="str">
        <f>VLOOKUP(E486,'ML Look up'!$A$2:$B$1922,2,FALSE)</f>
        <v>FGD</v>
      </c>
    </row>
    <row r="487" spans="1:15" s="75" customFormat="1" x14ac:dyDescent="0.3">
      <c r="A487" s="69" t="s">
        <v>200</v>
      </c>
      <c r="B487" s="69" t="s">
        <v>201</v>
      </c>
      <c r="C487" s="69" t="s">
        <v>78</v>
      </c>
      <c r="D487" s="69" t="s">
        <v>66</v>
      </c>
      <c r="E487" s="76">
        <v>41936385</v>
      </c>
      <c r="F487" s="70" t="s">
        <v>360</v>
      </c>
      <c r="G487" s="70">
        <v>10</v>
      </c>
      <c r="H487" s="70" t="s">
        <v>39</v>
      </c>
      <c r="I487" s="70" t="s">
        <v>214</v>
      </c>
      <c r="J487" s="69" t="s">
        <v>67</v>
      </c>
      <c r="K487" s="77">
        <v>1866.66</v>
      </c>
      <c r="L487" s="78">
        <f t="shared" si="14"/>
        <v>933.33</v>
      </c>
      <c r="M487" s="78">
        <f>ROUND((L487*(VLOOKUP(C487,'[1]January 2017 NBV'!$D$6:$I$22,6,0))),2)</f>
        <v>93.43</v>
      </c>
      <c r="N487" s="79">
        <f t="shared" si="15"/>
        <v>839.90000000000009</v>
      </c>
      <c r="O487" s="22" t="str">
        <f>VLOOKUP(E487,'ML Look up'!$A$2:$B$1922,2,FALSE)</f>
        <v>ASH</v>
      </c>
    </row>
    <row r="488" spans="1:15" s="75" customFormat="1" x14ac:dyDescent="0.3">
      <c r="A488" s="69" t="s">
        <v>200</v>
      </c>
      <c r="B488" s="69" t="s">
        <v>201</v>
      </c>
      <c r="C488" s="69" t="s">
        <v>78</v>
      </c>
      <c r="D488" s="69" t="s">
        <v>66</v>
      </c>
      <c r="E488" s="76">
        <v>41941064</v>
      </c>
      <c r="F488" s="70" t="s">
        <v>385</v>
      </c>
      <c r="G488" s="70">
        <v>2</v>
      </c>
      <c r="H488" s="70" t="s">
        <v>27</v>
      </c>
      <c r="I488" s="70" t="s">
        <v>204</v>
      </c>
      <c r="J488" s="69" t="s">
        <v>67</v>
      </c>
      <c r="K488" s="77">
        <v>5513.24</v>
      </c>
      <c r="L488" s="78">
        <f t="shared" si="14"/>
        <v>2756.62</v>
      </c>
      <c r="M488" s="78">
        <f>ROUND((L488*(VLOOKUP(C488,'[1]January 2017 NBV'!$D$6:$I$22,6,0))),2)</f>
        <v>275.95</v>
      </c>
      <c r="N488" s="79">
        <f t="shared" si="15"/>
        <v>2480.67</v>
      </c>
      <c r="O488" s="22" t="str">
        <f>VLOOKUP(E488,'ML Look up'!$A$2:$B$1922,2,FALSE)</f>
        <v>CEMS</v>
      </c>
    </row>
    <row r="489" spans="1:15" s="75" customFormat="1" x14ac:dyDescent="0.3">
      <c r="A489" s="69" t="s">
        <v>200</v>
      </c>
      <c r="B489" s="69" t="s">
        <v>201</v>
      </c>
      <c r="C489" s="69" t="s">
        <v>78</v>
      </c>
      <c r="D489" s="69" t="s">
        <v>66</v>
      </c>
      <c r="E489" s="76">
        <v>41943981</v>
      </c>
      <c r="F489" s="70" t="s">
        <v>378</v>
      </c>
      <c r="G489" s="70">
        <v>9</v>
      </c>
      <c r="H489" s="70" t="s">
        <v>36</v>
      </c>
      <c r="I489" s="70" t="s">
        <v>208</v>
      </c>
      <c r="J489" s="69" t="s">
        <v>67</v>
      </c>
      <c r="K489" s="77">
        <v>174999.82</v>
      </c>
      <c r="L489" s="78">
        <f t="shared" si="14"/>
        <v>87499.91</v>
      </c>
      <c r="M489" s="78">
        <f>ROUND((L489*(VLOOKUP(C489,'[1]January 2017 NBV'!$D$6:$I$22,6,0))),2)</f>
        <v>8759.2099999999991</v>
      </c>
      <c r="N489" s="79">
        <f t="shared" si="15"/>
        <v>78740.700000000012</v>
      </c>
      <c r="O489" s="22" t="str">
        <f>VLOOKUP(E489,'ML Look up'!$A$2:$B$1922,2,FALSE)</f>
        <v>PRECIP</v>
      </c>
    </row>
    <row r="490" spans="1:15" s="75" customFormat="1" x14ac:dyDescent="0.3">
      <c r="A490" s="69" t="s">
        <v>200</v>
      </c>
      <c r="B490" s="69" t="s">
        <v>201</v>
      </c>
      <c r="C490" s="69" t="s">
        <v>78</v>
      </c>
      <c r="D490" s="69" t="s">
        <v>66</v>
      </c>
      <c r="E490" s="76">
        <v>41944388</v>
      </c>
      <c r="F490" s="70" t="s">
        <v>385</v>
      </c>
      <c r="G490" s="70">
        <v>2</v>
      </c>
      <c r="H490" s="70" t="s">
        <v>27</v>
      </c>
      <c r="I490" s="70" t="s">
        <v>204</v>
      </c>
      <c r="J490" s="69" t="s">
        <v>67</v>
      </c>
      <c r="K490" s="77">
        <v>13927.1</v>
      </c>
      <c r="L490" s="78">
        <f t="shared" si="14"/>
        <v>6963.55</v>
      </c>
      <c r="M490" s="78">
        <f>ROUND((L490*(VLOOKUP(C490,'[1]January 2017 NBV'!$D$6:$I$22,6,0))),2)</f>
        <v>697.09</v>
      </c>
      <c r="N490" s="79">
        <f t="shared" si="15"/>
        <v>6266.46</v>
      </c>
      <c r="O490" s="22" t="str">
        <f>VLOOKUP(E490,'ML Look up'!$A$2:$B$1922,2,FALSE)</f>
        <v>CEMS</v>
      </c>
    </row>
    <row r="491" spans="1:15" s="75" customFormat="1" x14ac:dyDescent="0.3">
      <c r="A491" s="69" t="s">
        <v>200</v>
      </c>
      <c r="B491" s="69" t="s">
        <v>201</v>
      </c>
      <c r="C491" s="69" t="s">
        <v>78</v>
      </c>
      <c r="D491" s="69" t="s">
        <v>66</v>
      </c>
      <c r="E491" s="76">
        <v>41948208</v>
      </c>
      <c r="F491" s="70" t="s">
        <v>368</v>
      </c>
      <c r="G491" s="70">
        <v>9</v>
      </c>
      <c r="H491" s="70" t="s">
        <v>36</v>
      </c>
      <c r="I491" s="70" t="s">
        <v>204</v>
      </c>
      <c r="J491" s="69" t="s">
        <v>67</v>
      </c>
      <c r="K491" s="77">
        <v>9261.43</v>
      </c>
      <c r="L491" s="78">
        <f t="shared" si="14"/>
        <v>4630.7150000000001</v>
      </c>
      <c r="M491" s="78">
        <f>ROUND((L491*(VLOOKUP(C491,'[1]January 2017 NBV'!$D$6:$I$22,6,0))),2)</f>
        <v>463.56</v>
      </c>
      <c r="N491" s="79">
        <f t="shared" si="15"/>
        <v>4167.1549999999997</v>
      </c>
      <c r="O491" s="22" t="str">
        <f>VLOOKUP(E491,'ML Look up'!$A$2:$B$1922,2,FALSE)</f>
        <v>PRECIP</v>
      </c>
    </row>
    <row r="492" spans="1:15" s="75" customFormat="1" x14ac:dyDescent="0.3">
      <c r="A492" s="69" t="s">
        <v>200</v>
      </c>
      <c r="B492" s="69" t="s">
        <v>201</v>
      </c>
      <c r="C492" s="69" t="s">
        <v>78</v>
      </c>
      <c r="D492" s="69" t="s">
        <v>66</v>
      </c>
      <c r="E492" s="76">
        <v>41952932</v>
      </c>
      <c r="F492" s="70" t="s">
        <v>378</v>
      </c>
      <c r="G492" s="70">
        <v>9</v>
      </c>
      <c r="H492" s="70" t="s">
        <v>36</v>
      </c>
      <c r="I492" s="70" t="s">
        <v>208</v>
      </c>
      <c r="J492" s="69" t="s">
        <v>67</v>
      </c>
      <c r="K492" s="77">
        <v>116610.92</v>
      </c>
      <c r="L492" s="78">
        <f t="shared" si="14"/>
        <v>58305.46</v>
      </c>
      <c r="M492" s="78">
        <f>ROUND((L492*(VLOOKUP(C492,'[1]January 2017 NBV'!$D$6:$I$22,6,0))),2)</f>
        <v>5836.69</v>
      </c>
      <c r="N492" s="79">
        <f t="shared" si="15"/>
        <v>52468.77</v>
      </c>
      <c r="O492" s="22" t="str">
        <f>VLOOKUP(E492,'ML Look up'!$A$2:$B$1922,2,FALSE)</f>
        <v>PRECIP</v>
      </c>
    </row>
    <row r="493" spans="1:15" s="75" customFormat="1" x14ac:dyDescent="0.3">
      <c r="A493" s="69" t="s">
        <v>200</v>
      </c>
      <c r="B493" s="69" t="s">
        <v>201</v>
      </c>
      <c r="C493" s="69" t="s">
        <v>78</v>
      </c>
      <c r="D493" s="69" t="s">
        <v>66</v>
      </c>
      <c r="E493" s="76">
        <v>41954421</v>
      </c>
      <c r="F493" s="70" t="s">
        <v>379</v>
      </c>
      <c r="G493" s="70" t="s">
        <v>223</v>
      </c>
      <c r="H493" s="70" t="s">
        <v>7</v>
      </c>
      <c r="I493" s="70" t="s">
        <v>208</v>
      </c>
      <c r="J493" s="69" t="s">
        <v>67</v>
      </c>
      <c r="K493" s="77">
        <v>466681.31</v>
      </c>
      <c r="L493" s="78">
        <f t="shared" si="14"/>
        <v>233340.655</v>
      </c>
      <c r="M493" s="78">
        <f>ROUND((L493*(VLOOKUP(C493,'[1]January 2017 NBV'!$D$6:$I$22,6,0))),2)</f>
        <v>23358.639999999999</v>
      </c>
      <c r="N493" s="79">
        <f t="shared" si="15"/>
        <v>209982.01500000001</v>
      </c>
      <c r="O493" s="22" t="str">
        <f>VLOOKUP(E493,'ML Look up'!$A$2:$B$1922,2,FALSE)</f>
        <v>FGD</v>
      </c>
    </row>
    <row r="494" spans="1:15" s="75" customFormat="1" x14ac:dyDescent="0.3">
      <c r="A494" s="69" t="s">
        <v>200</v>
      </c>
      <c r="B494" s="69" t="s">
        <v>201</v>
      </c>
      <c r="C494" s="69" t="s">
        <v>78</v>
      </c>
      <c r="D494" s="69" t="s">
        <v>66</v>
      </c>
      <c r="E494" s="76">
        <v>41957904</v>
      </c>
      <c r="F494" s="70" t="s">
        <v>386</v>
      </c>
      <c r="G494" s="70" t="s">
        <v>223</v>
      </c>
      <c r="H494" s="70" t="s">
        <v>7</v>
      </c>
      <c r="I494" s="70" t="s">
        <v>214</v>
      </c>
      <c r="J494" s="69" t="s">
        <v>67</v>
      </c>
      <c r="K494" s="77">
        <v>51288.52</v>
      </c>
      <c r="L494" s="78">
        <f t="shared" si="14"/>
        <v>25644.26</v>
      </c>
      <c r="M494" s="78">
        <f>ROUND((L494*(VLOOKUP(C494,'[1]January 2017 NBV'!$D$6:$I$22,6,0))),2)</f>
        <v>2567.13</v>
      </c>
      <c r="N494" s="79">
        <f t="shared" si="15"/>
        <v>23077.129999999997</v>
      </c>
      <c r="O494" s="22" t="str">
        <f>VLOOKUP(E494,'ML Look up'!$A$2:$B$1922,2,FALSE)</f>
        <v>FGD</v>
      </c>
    </row>
    <row r="495" spans="1:15" s="75" customFormat="1" x14ac:dyDescent="0.3">
      <c r="A495" s="69" t="s">
        <v>200</v>
      </c>
      <c r="B495" s="69" t="s">
        <v>201</v>
      </c>
      <c r="C495" s="69" t="s">
        <v>78</v>
      </c>
      <c r="D495" s="69" t="s">
        <v>66</v>
      </c>
      <c r="E495" s="76">
        <v>41959058</v>
      </c>
      <c r="F495" s="70" t="s">
        <v>354</v>
      </c>
      <c r="G495" s="70">
        <v>2</v>
      </c>
      <c r="H495" s="70" t="s">
        <v>27</v>
      </c>
      <c r="I495" s="70" t="s">
        <v>204</v>
      </c>
      <c r="J495" s="69" t="s">
        <v>67</v>
      </c>
      <c r="K495" s="77">
        <v>51367.29</v>
      </c>
      <c r="L495" s="78">
        <f t="shared" si="14"/>
        <v>25683.645</v>
      </c>
      <c r="M495" s="78">
        <f>ROUND((L495*(VLOOKUP(C495,'[1]January 2017 NBV'!$D$6:$I$22,6,0))),2)</f>
        <v>2571.0700000000002</v>
      </c>
      <c r="N495" s="79">
        <f t="shared" si="15"/>
        <v>23112.575000000001</v>
      </c>
      <c r="O495" s="22" t="str">
        <f>VLOOKUP(E495,'ML Look up'!$A$2:$B$1922,2,FALSE)</f>
        <v>CEMS</v>
      </c>
    </row>
    <row r="496" spans="1:15" s="75" customFormat="1" x14ac:dyDescent="0.3">
      <c r="A496" s="69" t="s">
        <v>200</v>
      </c>
      <c r="B496" s="69" t="s">
        <v>201</v>
      </c>
      <c r="C496" s="69" t="s">
        <v>78</v>
      </c>
      <c r="D496" s="69" t="s">
        <v>66</v>
      </c>
      <c r="E496" s="76">
        <v>41980644</v>
      </c>
      <c r="F496" s="70" t="s">
        <v>387</v>
      </c>
      <c r="G496" s="70">
        <v>10</v>
      </c>
      <c r="H496" s="70" t="s">
        <v>39</v>
      </c>
      <c r="I496" s="70" t="s">
        <v>214</v>
      </c>
      <c r="J496" s="69" t="s">
        <v>67</v>
      </c>
      <c r="K496" s="77">
        <v>51687.74</v>
      </c>
      <c r="L496" s="78">
        <f t="shared" si="14"/>
        <v>25843.87</v>
      </c>
      <c r="M496" s="78">
        <f>ROUND((L496*(VLOOKUP(C496,'[1]January 2017 NBV'!$D$6:$I$22,6,0))),2)</f>
        <v>2587.11</v>
      </c>
      <c r="N496" s="79">
        <f t="shared" si="15"/>
        <v>23256.76</v>
      </c>
      <c r="O496" s="22" t="str">
        <f>VLOOKUP(E496,'ML Look up'!$A$2:$B$1922,2,FALSE)</f>
        <v>ASH</v>
      </c>
    </row>
    <row r="497" spans="1:15" s="75" customFormat="1" x14ac:dyDescent="0.3">
      <c r="A497" s="69" t="s">
        <v>200</v>
      </c>
      <c r="B497" s="69" t="s">
        <v>201</v>
      </c>
      <c r="C497" s="69" t="s">
        <v>78</v>
      </c>
      <c r="D497" s="69" t="s">
        <v>66</v>
      </c>
      <c r="E497" s="76">
        <v>41980655</v>
      </c>
      <c r="F497" s="70" t="s">
        <v>388</v>
      </c>
      <c r="G497" s="70">
        <v>10</v>
      </c>
      <c r="H497" s="70" t="s">
        <v>39</v>
      </c>
      <c r="I497" s="70" t="s">
        <v>214</v>
      </c>
      <c r="J497" s="69" t="s">
        <v>67</v>
      </c>
      <c r="K497" s="77">
        <v>37557.61</v>
      </c>
      <c r="L497" s="78">
        <f t="shared" si="14"/>
        <v>18778.805</v>
      </c>
      <c r="M497" s="78">
        <f>ROUND((L497*(VLOOKUP(C497,'[1]January 2017 NBV'!$D$6:$I$22,6,0))),2)</f>
        <v>1879.86</v>
      </c>
      <c r="N497" s="79">
        <f t="shared" si="15"/>
        <v>16898.945</v>
      </c>
      <c r="O497" s="22" t="str">
        <f>VLOOKUP(E497,'ML Look up'!$A$2:$B$1922,2,FALSE)</f>
        <v>ASH</v>
      </c>
    </row>
    <row r="498" spans="1:15" s="75" customFormat="1" x14ac:dyDescent="0.3">
      <c r="A498" s="69" t="s">
        <v>200</v>
      </c>
      <c r="B498" s="69" t="s">
        <v>201</v>
      </c>
      <c r="C498" s="69" t="s">
        <v>78</v>
      </c>
      <c r="D498" s="69" t="s">
        <v>66</v>
      </c>
      <c r="E498" s="76">
        <v>41980677</v>
      </c>
      <c r="F498" s="70" t="s">
        <v>388</v>
      </c>
      <c r="G498" s="70">
        <v>10</v>
      </c>
      <c r="H498" s="70" t="s">
        <v>39</v>
      </c>
      <c r="I498" s="70" t="s">
        <v>214</v>
      </c>
      <c r="J498" s="69" t="s">
        <v>67</v>
      </c>
      <c r="K498" s="77">
        <v>32791.760000000002</v>
      </c>
      <c r="L498" s="78">
        <f t="shared" si="14"/>
        <v>16395.88</v>
      </c>
      <c r="M498" s="78">
        <f>ROUND((L498*(VLOOKUP(C498,'[1]January 2017 NBV'!$D$6:$I$22,6,0))),2)</f>
        <v>1641.32</v>
      </c>
      <c r="N498" s="79">
        <f t="shared" si="15"/>
        <v>14754.560000000001</v>
      </c>
      <c r="O498" s="22" t="str">
        <f>VLOOKUP(E498,'ML Look up'!$A$2:$B$1922,2,FALSE)</f>
        <v>ASH</v>
      </c>
    </row>
    <row r="499" spans="1:15" s="75" customFormat="1" x14ac:dyDescent="0.3">
      <c r="A499" s="69" t="s">
        <v>200</v>
      </c>
      <c r="B499" s="69" t="s">
        <v>201</v>
      </c>
      <c r="C499" s="69" t="s">
        <v>78</v>
      </c>
      <c r="D499" s="69" t="s">
        <v>66</v>
      </c>
      <c r="E499" s="76">
        <v>41980707</v>
      </c>
      <c r="F499" s="70" t="s">
        <v>389</v>
      </c>
      <c r="G499" s="70">
        <v>2</v>
      </c>
      <c r="H499" s="70" t="s">
        <v>27</v>
      </c>
      <c r="I499" s="70" t="s">
        <v>208</v>
      </c>
      <c r="J499" s="69" t="s">
        <v>67</v>
      </c>
      <c r="K499" s="77">
        <v>7428.52</v>
      </c>
      <c r="L499" s="78">
        <f t="shared" si="14"/>
        <v>3714.26</v>
      </c>
      <c r="M499" s="78">
        <f>ROUND((L499*(VLOOKUP(C499,'[1]January 2017 NBV'!$D$6:$I$22,6,0))),2)</f>
        <v>371.82</v>
      </c>
      <c r="N499" s="79">
        <f t="shared" si="15"/>
        <v>3342.44</v>
      </c>
      <c r="O499" s="22" t="str">
        <f>VLOOKUP(E499,'ML Look up'!$A$2:$B$1922,2,FALSE)</f>
        <v>CEMS</v>
      </c>
    </row>
    <row r="500" spans="1:15" s="75" customFormat="1" x14ac:dyDescent="0.3">
      <c r="A500" s="69" t="s">
        <v>200</v>
      </c>
      <c r="B500" s="69" t="s">
        <v>201</v>
      </c>
      <c r="C500" s="69" t="s">
        <v>78</v>
      </c>
      <c r="D500" s="69" t="s">
        <v>66</v>
      </c>
      <c r="E500" s="76">
        <v>41981377</v>
      </c>
      <c r="F500" s="70" t="s">
        <v>387</v>
      </c>
      <c r="G500" s="70">
        <v>10</v>
      </c>
      <c r="H500" s="70" t="s">
        <v>39</v>
      </c>
      <c r="I500" s="70" t="s">
        <v>214</v>
      </c>
      <c r="J500" s="69" t="s">
        <v>67</v>
      </c>
      <c r="K500" s="77">
        <v>3275.99</v>
      </c>
      <c r="L500" s="78">
        <f t="shared" si="14"/>
        <v>1637.9949999999999</v>
      </c>
      <c r="M500" s="78">
        <f>ROUND((L500*(VLOOKUP(C500,'[1]January 2017 NBV'!$D$6:$I$22,6,0))),2)</f>
        <v>163.97</v>
      </c>
      <c r="N500" s="79">
        <f t="shared" si="15"/>
        <v>1474.0249999999999</v>
      </c>
      <c r="O500" s="22" t="str">
        <f>VLOOKUP(E500,'ML Look up'!$A$2:$B$1922,2,FALSE)</f>
        <v>ASH</v>
      </c>
    </row>
    <row r="501" spans="1:15" s="75" customFormat="1" x14ac:dyDescent="0.3">
      <c r="A501" s="69" t="s">
        <v>200</v>
      </c>
      <c r="B501" s="69" t="s">
        <v>201</v>
      </c>
      <c r="C501" s="69" t="s">
        <v>78</v>
      </c>
      <c r="D501" s="69" t="s">
        <v>66</v>
      </c>
      <c r="E501" s="76">
        <v>41983681</v>
      </c>
      <c r="F501" s="70" t="s">
        <v>387</v>
      </c>
      <c r="G501" s="70">
        <v>10</v>
      </c>
      <c r="H501" s="70" t="s">
        <v>39</v>
      </c>
      <c r="I501" s="70" t="s">
        <v>214</v>
      </c>
      <c r="J501" s="69" t="s">
        <v>67</v>
      </c>
      <c r="K501" s="77">
        <v>3379.42</v>
      </c>
      <c r="L501" s="78">
        <f t="shared" si="14"/>
        <v>1689.71</v>
      </c>
      <c r="M501" s="78">
        <f>ROUND((L501*(VLOOKUP(C501,'[1]January 2017 NBV'!$D$6:$I$22,6,0))),2)</f>
        <v>169.15</v>
      </c>
      <c r="N501" s="79">
        <f t="shared" si="15"/>
        <v>1520.56</v>
      </c>
      <c r="O501" s="22" t="str">
        <f>VLOOKUP(E501,'ML Look up'!$A$2:$B$1922,2,FALSE)</f>
        <v>ASH</v>
      </c>
    </row>
    <row r="502" spans="1:15" s="75" customFormat="1" x14ac:dyDescent="0.3">
      <c r="A502" s="69" t="s">
        <v>200</v>
      </c>
      <c r="B502" s="69" t="s">
        <v>201</v>
      </c>
      <c r="C502" s="69" t="s">
        <v>78</v>
      </c>
      <c r="D502" s="69" t="s">
        <v>66</v>
      </c>
      <c r="E502" s="76">
        <v>41985687</v>
      </c>
      <c r="F502" s="70" t="s">
        <v>386</v>
      </c>
      <c r="G502" s="70" t="s">
        <v>223</v>
      </c>
      <c r="H502" s="70" t="s">
        <v>7</v>
      </c>
      <c r="I502" s="70" t="s">
        <v>214</v>
      </c>
      <c r="J502" s="69" t="s">
        <v>67</v>
      </c>
      <c r="K502" s="77">
        <v>13937.49</v>
      </c>
      <c r="L502" s="78">
        <f t="shared" si="14"/>
        <v>6968.7449999999999</v>
      </c>
      <c r="M502" s="78">
        <f>ROUND((L502*(VLOOKUP(C502,'[1]January 2017 NBV'!$D$6:$I$22,6,0))),2)</f>
        <v>697.61</v>
      </c>
      <c r="N502" s="79">
        <f t="shared" si="15"/>
        <v>6271.1350000000002</v>
      </c>
      <c r="O502" s="22" t="str">
        <f>VLOOKUP(E502,'ML Look up'!$A$2:$B$1922,2,FALSE)</f>
        <v>FGD</v>
      </c>
    </row>
    <row r="503" spans="1:15" s="75" customFormat="1" x14ac:dyDescent="0.3">
      <c r="A503" s="69" t="s">
        <v>200</v>
      </c>
      <c r="B503" s="69" t="s">
        <v>201</v>
      </c>
      <c r="C503" s="69" t="s">
        <v>78</v>
      </c>
      <c r="D503" s="69" t="s">
        <v>66</v>
      </c>
      <c r="E503" s="76">
        <v>41987243</v>
      </c>
      <c r="F503" s="70" t="s">
        <v>386</v>
      </c>
      <c r="G503" s="70" t="s">
        <v>223</v>
      </c>
      <c r="H503" s="70" t="s">
        <v>7</v>
      </c>
      <c r="I503" s="70" t="s">
        <v>214</v>
      </c>
      <c r="J503" s="69" t="s">
        <v>67</v>
      </c>
      <c r="K503" s="77">
        <v>26151.52</v>
      </c>
      <c r="L503" s="78">
        <f t="shared" si="14"/>
        <v>13075.76</v>
      </c>
      <c r="M503" s="78">
        <f>ROUND((L503*(VLOOKUP(C503,'[1]January 2017 NBV'!$D$6:$I$22,6,0))),2)</f>
        <v>1308.95</v>
      </c>
      <c r="N503" s="79">
        <f t="shared" si="15"/>
        <v>11766.81</v>
      </c>
      <c r="O503" s="22" t="str">
        <f>VLOOKUP(E503,'ML Look up'!$A$2:$B$1922,2,FALSE)</f>
        <v>FGD</v>
      </c>
    </row>
    <row r="504" spans="1:15" s="75" customFormat="1" x14ac:dyDescent="0.3">
      <c r="A504" s="69" t="s">
        <v>200</v>
      </c>
      <c r="B504" s="69" t="s">
        <v>201</v>
      </c>
      <c r="C504" s="69" t="s">
        <v>78</v>
      </c>
      <c r="D504" s="69" t="s">
        <v>66</v>
      </c>
      <c r="E504" s="76">
        <v>41987703</v>
      </c>
      <c r="F504" s="70" t="s">
        <v>386</v>
      </c>
      <c r="G504" s="70" t="s">
        <v>223</v>
      </c>
      <c r="H504" s="70" t="s">
        <v>7</v>
      </c>
      <c r="I504" s="70" t="s">
        <v>214</v>
      </c>
      <c r="J504" s="69" t="s">
        <v>67</v>
      </c>
      <c r="K504" s="77">
        <v>1697.63</v>
      </c>
      <c r="L504" s="78">
        <f t="shared" si="14"/>
        <v>848.81500000000005</v>
      </c>
      <c r="M504" s="78">
        <f>ROUND((L504*(VLOOKUP(C504,'[1]January 2017 NBV'!$D$6:$I$22,6,0))),2)</f>
        <v>84.97</v>
      </c>
      <c r="N504" s="79">
        <f t="shared" si="15"/>
        <v>763.84500000000003</v>
      </c>
      <c r="O504" s="22" t="str">
        <f>VLOOKUP(E504,'ML Look up'!$A$2:$B$1922,2,FALSE)</f>
        <v>FGD</v>
      </c>
    </row>
    <row r="505" spans="1:15" s="75" customFormat="1" x14ac:dyDescent="0.3">
      <c r="A505" s="69" t="s">
        <v>200</v>
      </c>
      <c r="B505" s="69" t="s">
        <v>201</v>
      </c>
      <c r="C505" s="69" t="s">
        <v>78</v>
      </c>
      <c r="D505" s="69" t="s">
        <v>66</v>
      </c>
      <c r="E505" s="76">
        <v>41988908</v>
      </c>
      <c r="F505" s="70" t="s">
        <v>388</v>
      </c>
      <c r="G505" s="70">
        <v>10</v>
      </c>
      <c r="H505" s="70" t="s">
        <v>39</v>
      </c>
      <c r="I505" s="70" t="s">
        <v>214</v>
      </c>
      <c r="J505" s="69" t="s">
        <v>67</v>
      </c>
      <c r="K505" s="77">
        <v>9439.5499999999993</v>
      </c>
      <c r="L505" s="78">
        <f t="shared" si="14"/>
        <v>4719.7749999999996</v>
      </c>
      <c r="M505" s="78">
        <f>ROUND((L505*(VLOOKUP(C505,'[1]January 2017 NBV'!$D$6:$I$22,6,0))),2)</f>
        <v>472.47</v>
      </c>
      <c r="N505" s="79">
        <f t="shared" si="15"/>
        <v>4247.3049999999994</v>
      </c>
      <c r="O505" s="22" t="str">
        <f>VLOOKUP(E505,'ML Look up'!$A$2:$B$1922,2,FALSE)</f>
        <v>ASH</v>
      </c>
    </row>
    <row r="506" spans="1:15" s="75" customFormat="1" x14ac:dyDescent="0.3">
      <c r="A506" s="69" t="s">
        <v>200</v>
      </c>
      <c r="B506" s="69" t="s">
        <v>201</v>
      </c>
      <c r="C506" s="69" t="s">
        <v>78</v>
      </c>
      <c r="D506" s="69" t="s">
        <v>66</v>
      </c>
      <c r="E506" s="76">
        <v>41997758</v>
      </c>
      <c r="F506" s="70" t="s">
        <v>390</v>
      </c>
      <c r="G506" s="70">
        <v>9</v>
      </c>
      <c r="H506" s="70" t="s">
        <v>36</v>
      </c>
      <c r="I506" s="70" t="s">
        <v>208</v>
      </c>
      <c r="J506" s="69" t="s">
        <v>67</v>
      </c>
      <c r="K506" s="77">
        <v>27460.92</v>
      </c>
      <c r="L506" s="78">
        <f t="shared" si="14"/>
        <v>13730.46</v>
      </c>
      <c r="M506" s="78">
        <f>ROUND((L506*(VLOOKUP(C506,'[1]January 2017 NBV'!$D$6:$I$22,6,0))),2)</f>
        <v>1374.49</v>
      </c>
      <c r="N506" s="79">
        <f t="shared" si="15"/>
        <v>12355.97</v>
      </c>
      <c r="O506" s="22" t="str">
        <f>VLOOKUP(E506,'ML Look up'!$A$2:$B$1922,2,FALSE)</f>
        <v>PRECIP</v>
      </c>
    </row>
    <row r="507" spans="1:15" s="75" customFormat="1" x14ac:dyDescent="0.3">
      <c r="A507" s="69" t="s">
        <v>200</v>
      </c>
      <c r="B507" s="69" t="s">
        <v>201</v>
      </c>
      <c r="C507" s="69" t="s">
        <v>78</v>
      </c>
      <c r="D507" s="69" t="s">
        <v>66</v>
      </c>
      <c r="E507" s="76">
        <v>41997764</v>
      </c>
      <c r="F507" s="70" t="s">
        <v>390</v>
      </c>
      <c r="G507" s="70">
        <v>9</v>
      </c>
      <c r="H507" s="70" t="s">
        <v>36</v>
      </c>
      <c r="I507" s="70" t="s">
        <v>204</v>
      </c>
      <c r="J507" s="69" t="s">
        <v>67</v>
      </c>
      <c r="K507" s="77">
        <v>29908.639999999999</v>
      </c>
      <c r="L507" s="78">
        <f t="shared" si="14"/>
        <v>14954.32</v>
      </c>
      <c r="M507" s="78">
        <f>ROUND((L507*(VLOOKUP(C507,'[1]January 2017 NBV'!$D$6:$I$22,6,0))),2)</f>
        <v>1497.01</v>
      </c>
      <c r="N507" s="79">
        <f t="shared" si="15"/>
        <v>13457.31</v>
      </c>
      <c r="O507" s="22" t="str">
        <f>VLOOKUP(E507,'ML Look up'!$A$2:$B$1922,2,FALSE)</f>
        <v>PRECIP</v>
      </c>
    </row>
    <row r="508" spans="1:15" s="75" customFormat="1" x14ac:dyDescent="0.3">
      <c r="A508" s="69" t="s">
        <v>200</v>
      </c>
      <c r="B508" s="69" t="s">
        <v>201</v>
      </c>
      <c r="C508" s="69" t="s">
        <v>78</v>
      </c>
      <c r="D508" s="69" t="s">
        <v>66</v>
      </c>
      <c r="E508" s="76">
        <v>42000522</v>
      </c>
      <c r="F508" s="70" t="s">
        <v>391</v>
      </c>
      <c r="G508" s="70">
        <v>10</v>
      </c>
      <c r="H508" s="70" t="s">
        <v>39</v>
      </c>
      <c r="I508" s="70" t="s">
        <v>214</v>
      </c>
      <c r="J508" s="69" t="s">
        <v>67</v>
      </c>
      <c r="K508" s="77">
        <v>24405.71</v>
      </c>
      <c r="L508" s="78">
        <f t="shared" si="14"/>
        <v>12202.855</v>
      </c>
      <c r="M508" s="78">
        <f>ROUND((L508*(VLOOKUP(C508,'[1]January 2017 NBV'!$D$6:$I$22,6,0))),2)</f>
        <v>1221.57</v>
      </c>
      <c r="N508" s="79">
        <f t="shared" si="15"/>
        <v>10981.285</v>
      </c>
      <c r="O508" s="22" t="str">
        <f>VLOOKUP(E508,'ML Look up'!$A$2:$B$1922,2,FALSE)</f>
        <v>ASH</v>
      </c>
    </row>
    <row r="509" spans="1:15" s="75" customFormat="1" x14ac:dyDescent="0.3">
      <c r="A509" s="69" t="s">
        <v>200</v>
      </c>
      <c r="B509" s="69" t="s">
        <v>201</v>
      </c>
      <c r="C509" s="69" t="s">
        <v>78</v>
      </c>
      <c r="D509" s="69" t="s">
        <v>66</v>
      </c>
      <c r="E509" s="76">
        <v>42001952</v>
      </c>
      <c r="F509" s="70" t="s">
        <v>386</v>
      </c>
      <c r="G509" s="70" t="s">
        <v>223</v>
      </c>
      <c r="H509" s="70" t="s">
        <v>7</v>
      </c>
      <c r="I509" s="70" t="s">
        <v>214</v>
      </c>
      <c r="J509" s="69" t="s">
        <v>67</v>
      </c>
      <c r="K509" s="77">
        <v>27675.51</v>
      </c>
      <c r="L509" s="78">
        <f t="shared" si="14"/>
        <v>13837.754999999999</v>
      </c>
      <c r="M509" s="78">
        <f>ROUND((L509*(VLOOKUP(C509,'[1]January 2017 NBV'!$D$6:$I$22,6,0))),2)</f>
        <v>1385.23</v>
      </c>
      <c r="N509" s="79">
        <f t="shared" si="15"/>
        <v>12452.525</v>
      </c>
      <c r="O509" s="22" t="str">
        <f>VLOOKUP(E509,'ML Look up'!$A$2:$B$1922,2,FALSE)</f>
        <v>FGD</v>
      </c>
    </row>
    <row r="510" spans="1:15" s="75" customFormat="1" x14ac:dyDescent="0.3">
      <c r="A510" s="69" t="s">
        <v>200</v>
      </c>
      <c r="B510" s="69" t="s">
        <v>201</v>
      </c>
      <c r="C510" s="69" t="s">
        <v>78</v>
      </c>
      <c r="D510" s="69" t="s">
        <v>66</v>
      </c>
      <c r="E510" s="76">
        <v>42004236</v>
      </c>
      <c r="F510" s="70" t="s">
        <v>387</v>
      </c>
      <c r="G510" s="70">
        <v>10</v>
      </c>
      <c r="H510" s="70" t="s">
        <v>39</v>
      </c>
      <c r="I510" s="70" t="s">
        <v>214</v>
      </c>
      <c r="J510" s="69" t="s">
        <v>67</v>
      </c>
      <c r="K510" s="77">
        <v>2696.52</v>
      </c>
      <c r="L510" s="78">
        <f t="shared" si="14"/>
        <v>1348.26</v>
      </c>
      <c r="M510" s="78">
        <f>ROUND((L510*(VLOOKUP(C510,'[1]January 2017 NBV'!$D$6:$I$22,6,0))),2)</f>
        <v>134.97</v>
      </c>
      <c r="N510" s="79">
        <f t="shared" si="15"/>
        <v>1213.29</v>
      </c>
      <c r="O510" s="22" t="str">
        <f>VLOOKUP(E510,'ML Look up'!$A$2:$B$1922,2,FALSE)</f>
        <v>ASH</v>
      </c>
    </row>
    <row r="511" spans="1:15" s="75" customFormat="1" x14ac:dyDescent="0.3">
      <c r="A511" s="69" t="s">
        <v>200</v>
      </c>
      <c r="B511" s="69" t="s">
        <v>201</v>
      </c>
      <c r="C511" s="69" t="s">
        <v>78</v>
      </c>
      <c r="D511" s="69" t="s">
        <v>66</v>
      </c>
      <c r="E511" s="76">
        <v>42004477</v>
      </c>
      <c r="F511" s="70" t="s">
        <v>378</v>
      </c>
      <c r="G511" s="70">
        <v>9</v>
      </c>
      <c r="H511" s="70" t="s">
        <v>36</v>
      </c>
      <c r="I511" s="70" t="s">
        <v>208</v>
      </c>
      <c r="J511" s="69" t="s">
        <v>67</v>
      </c>
      <c r="K511" s="77">
        <v>54808.75</v>
      </c>
      <c r="L511" s="78">
        <f t="shared" si="14"/>
        <v>27404.375</v>
      </c>
      <c r="M511" s="78">
        <f>ROUND((L511*(VLOOKUP(C511,'[1]January 2017 NBV'!$D$6:$I$22,6,0))),2)</f>
        <v>2743.32</v>
      </c>
      <c r="N511" s="79">
        <f t="shared" si="15"/>
        <v>24661.055</v>
      </c>
      <c r="O511" s="22" t="str">
        <f>VLOOKUP(E511,'ML Look up'!$A$2:$B$1922,2,FALSE)</f>
        <v>PRECIP</v>
      </c>
    </row>
    <row r="512" spans="1:15" s="75" customFormat="1" x14ac:dyDescent="0.3">
      <c r="A512" s="69" t="s">
        <v>200</v>
      </c>
      <c r="B512" s="69" t="s">
        <v>201</v>
      </c>
      <c r="C512" s="69" t="s">
        <v>78</v>
      </c>
      <c r="D512" s="69" t="s">
        <v>66</v>
      </c>
      <c r="E512" s="76">
        <v>42005011</v>
      </c>
      <c r="F512" s="70" t="s">
        <v>379</v>
      </c>
      <c r="G512" s="70" t="s">
        <v>223</v>
      </c>
      <c r="H512" s="70" t="s">
        <v>7</v>
      </c>
      <c r="I512" s="70" t="s">
        <v>208</v>
      </c>
      <c r="J512" s="69" t="s">
        <v>67</v>
      </c>
      <c r="K512" s="77">
        <v>39294.54</v>
      </c>
      <c r="L512" s="78">
        <f t="shared" si="14"/>
        <v>19647.27</v>
      </c>
      <c r="M512" s="78">
        <f>ROUND((L512*(VLOOKUP(C512,'[1]January 2017 NBV'!$D$6:$I$22,6,0))),2)</f>
        <v>1966.8</v>
      </c>
      <c r="N512" s="79">
        <f t="shared" si="15"/>
        <v>17680.47</v>
      </c>
      <c r="O512" s="22" t="str">
        <f>VLOOKUP(E512,'ML Look up'!$A$2:$B$1922,2,FALSE)</f>
        <v>FGD</v>
      </c>
    </row>
    <row r="513" spans="1:15" s="75" customFormat="1" x14ac:dyDescent="0.3">
      <c r="A513" s="69" t="s">
        <v>200</v>
      </c>
      <c r="B513" s="69" t="s">
        <v>201</v>
      </c>
      <c r="C513" s="69" t="s">
        <v>78</v>
      </c>
      <c r="D513" s="69" t="s">
        <v>66</v>
      </c>
      <c r="E513" s="76">
        <v>42005018</v>
      </c>
      <c r="F513" s="70" t="s">
        <v>379</v>
      </c>
      <c r="G513" s="70" t="s">
        <v>223</v>
      </c>
      <c r="H513" s="70" t="s">
        <v>7</v>
      </c>
      <c r="I513" s="70" t="s">
        <v>208</v>
      </c>
      <c r="J513" s="69" t="s">
        <v>67</v>
      </c>
      <c r="K513" s="77">
        <v>35284.660000000003</v>
      </c>
      <c r="L513" s="78">
        <f t="shared" si="14"/>
        <v>17642.330000000002</v>
      </c>
      <c r="M513" s="78">
        <f>ROUND((L513*(VLOOKUP(C513,'[1]January 2017 NBV'!$D$6:$I$22,6,0))),2)</f>
        <v>1766.09</v>
      </c>
      <c r="N513" s="79">
        <f t="shared" si="15"/>
        <v>15876.240000000002</v>
      </c>
      <c r="O513" s="22" t="str">
        <f>VLOOKUP(E513,'ML Look up'!$A$2:$B$1922,2,FALSE)</f>
        <v>FGD</v>
      </c>
    </row>
    <row r="514" spans="1:15" s="75" customFormat="1" x14ac:dyDescent="0.3">
      <c r="A514" s="69" t="s">
        <v>200</v>
      </c>
      <c r="B514" s="69" t="s">
        <v>201</v>
      </c>
      <c r="C514" s="69" t="s">
        <v>78</v>
      </c>
      <c r="D514" s="69" t="s">
        <v>66</v>
      </c>
      <c r="E514" s="76">
        <v>42005711</v>
      </c>
      <c r="F514" s="70" t="s">
        <v>379</v>
      </c>
      <c r="G514" s="70" t="s">
        <v>223</v>
      </c>
      <c r="H514" s="70" t="s">
        <v>7</v>
      </c>
      <c r="I514" s="70" t="s">
        <v>208</v>
      </c>
      <c r="J514" s="69" t="s">
        <v>67</v>
      </c>
      <c r="K514" s="77">
        <v>8934.98</v>
      </c>
      <c r="L514" s="78">
        <f t="shared" si="14"/>
        <v>4467.49</v>
      </c>
      <c r="M514" s="78">
        <f>ROUND((L514*(VLOOKUP(C514,'[1]January 2017 NBV'!$D$6:$I$22,6,0))),2)</f>
        <v>447.22</v>
      </c>
      <c r="N514" s="79">
        <f t="shared" si="15"/>
        <v>4020.2699999999995</v>
      </c>
      <c r="O514" s="22" t="str">
        <f>VLOOKUP(E514,'ML Look up'!$A$2:$B$1922,2,FALSE)</f>
        <v>FGD</v>
      </c>
    </row>
    <row r="515" spans="1:15" s="75" customFormat="1" x14ac:dyDescent="0.3">
      <c r="A515" s="69" t="s">
        <v>200</v>
      </c>
      <c r="B515" s="69" t="s">
        <v>201</v>
      </c>
      <c r="C515" s="69" t="s">
        <v>78</v>
      </c>
      <c r="D515" s="69" t="s">
        <v>66</v>
      </c>
      <c r="E515" s="76">
        <v>42007303</v>
      </c>
      <c r="F515" s="70" t="s">
        <v>387</v>
      </c>
      <c r="G515" s="70">
        <v>10</v>
      </c>
      <c r="H515" s="70" t="s">
        <v>39</v>
      </c>
      <c r="I515" s="70" t="s">
        <v>214</v>
      </c>
      <c r="J515" s="69" t="s">
        <v>67</v>
      </c>
      <c r="K515" s="77">
        <v>6589.56</v>
      </c>
      <c r="L515" s="78">
        <f t="shared" si="14"/>
        <v>3294.78</v>
      </c>
      <c r="M515" s="78">
        <f>ROUND((L515*(VLOOKUP(C515,'[1]January 2017 NBV'!$D$6:$I$22,6,0))),2)</f>
        <v>329.83</v>
      </c>
      <c r="N515" s="79">
        <f t="shared" si="15"/>
        <v>2964.9500000000003</v>
      </c>
      <c r="O515" s="22" t="str">
        <f>VLOOKUP(E515,'ML Look up'!$A$2:$B$1922,2,FALSE)</f>
        <v>ASH</v>
      </c>
    </row>
    <row r="516" spans="1:15" s="75" customFormat="1" x14ac:dyDescent="0.3">
      <c r="A516" s="69" t="s">
        <v>200</v>
      </c>
      <c r="B516" s="69" t="s">
        <v>201</v>
      </c>
      <c r="C516" s="69" t="s">
        <v>78</v>
      </c>
      <c r="D516" s="69" t="s">
        <v>66</v>
      </c>
      <c r="E516" s="76">
        <v>42007305</v>
      </c>
      <c r="F516" s="70" t="s">
        <v>387</v>
      </c>
      <c r="G516" s="70">
        <v>10</v>
      </c>
      <c r="H516" s="70" t="s">
        <v>39</v>
      </c>
      <c r="I516" s="70" t="s">
        <v>214</v>
      </c>
      <c r="J516" s="69" t="s">
        <v>67</v>
      </c>
      <c r="K516" s="77">
        <v>2480.62</v>
      </c>
      <c r="L516" s="78">
        <f t="shared" si="14"/>
        <v>1240.31</v>
      </c>
      <c r="M516" s="78">
        <f>ROUND((L516*(VLOOKUP(C516,'[1]January 2017 NBV'!$D$6:$I$22,6,0))),2)</f>
        <v>124.16</v>
      </c>
      <c r="N516" s="79">
        <f t="shared" si="15"/>
        <v>1116.1499999999999</v>
      </c>
      <c r="O516" s="22" t="str">
        <f>VLOOKUP(E516,'ML Look up'!$A$2:$B$1922,2,FALSE)</f>
        <v>ASH</v>
      </c>
    </row>
    <row r="517" spans="1:15" s="75" customFormat="1" x14ac:dyDescent="0.3">
      <c r="A517" s="69" t="s">
        <v>200</v>
      </c>
      <c r="B517" s="69" t="s">
        <v>201</v>
      </c>
      <c r="C517" s="69" t="s">
        <v>78</v>
      </c>
      <c r="D517" s="69" t="s">
        <v>66</v>
      </c>
      <c r="E517" s="76">
        <v>42009848</v>
      </c>
      <c r="F517" s="70" t="s">
        <v>386</v>
      </c>
      <c r="G517" s="70" t="s">
        <v>223</v>
      </c>
      <c r="H517" s="70" t="s">
        <v>7</v>
      </c>
      <c r="I517" s="70" t="s">
        <v>214</v>
      </c>
      <c r="J517" s="69" t="s">
        <v>67</v>
      </c>
      <c r="K517" s="77">
        <v>1982.63</v>
      </c>
      <c r="L517" s="78">
        <f t="shared" si="14"/>
        <v>991.31500000000005</v>
      </c>
      <c r="M517" s="78">
        <f>ROUND((L517*(VLOOKUP(C517,'[1]January 2017 NBV'!$D$6:$I$22,6,0))),2)</f>
        <v>99.24</v>
      </c>
      <c r="N517" s="79">
        <f t="shared" si="15"/>
        <v>892.07500000000005</v>
      </c>
      <c r="O517" s="22" t="str">
        <f>VLOOKUP(E517,'ML Look up'!$A$2:$B$1922,2,FALSE)</f>
        <v>FGD</v>
      </c>
    </row>
    <row r="518" spans="1:15" s="75" customFormat="1" x14ac:dyDescent="0.3">
      <c r="A518" s="69" t="s">
        <v>200</v>
      </c>
      <c r="B518" s="69" t="s">
        <v>201</v>
      </c>
      <c r="C518" s="69" t="s">
        <v>78</v>
      </c>
      <c r="D518" s="69" t="s">
        <v>66</v>
      </c>
      <c r="E518" s="76">
        <v>42010840</v>
      </c>
      <c r="F518" s="70" t="s">
        <v>392</v>
      </c>
      <c r="G518" s="70" t="s">
        <v>223</v>
      </c>
      <c r="H518" s="70" t="s">
        <v>7</v>
      </c>
      <c r="I518" s="70" t="s">
        <v>208</v>
      </c>
      <c r="J518" s="69" t="s">
        <v>67</v>
      </c>
      <c r="K518" s="77">
        <v>83856.759999999995</v>
      </c>
      <c r="L518" s="78">
        <f t="shared" si="14"/>
        <v>41928.379999999997</v>
      </c>
      <c r="M518" s="78">
        <f>ROUND((L518*(VLOOKUP(C518,'[1]January 2017 NBV'!$D$6:$I$22,6,0))),2)</f>
        <v>4197.25</v>
      </c>
      <c r="N518" s="79">
        <f t="shared" si="15"/>
        <v>37731.129999999997</v>
      </c>
      <c r="O518" s="22" t="str">
        <f>VLOOKUP(E518,'ML Look up'!$A$2:$B$1922,2,FALSE)</f>
        <v>FGD</v>
      </c>
    </row>
    <row r="519" spans="1:15" s="75" customFormat="1" x14ac:dyDescent="0.3">
      <c r="A519" s="69" t="s">
        <v>200</v>
      </c>
      <c r="B519" s="69" t="s">
        <v>201</v>
      </c>
      <c r="C519" s="69" t="s">
        <v>78</v>
      </c>
      <c r="D519" s="69" t="s">
        <v>66</v>
      </c>
      <c r="E519" s="76">
        <v>42010841</v>
      </c>
      <c r="F519" s="70" t="s">
        <v>393</v>
      </c>
      <c r="G519" s="70" t="s">
        <v>223</v>
      </c>
      <c r="H519" s="70" t="s">
        <v>7</v>
      </c>
      <c r="I519" s="70" t="s">
        <v>208</v>
      </c>
      <c r="J519" s="69" t="s">
        <v>67</v>
      </c>
      <c r="K519" s="77">
        <v>109574.19</v>
      </c>
      <c r="L519" s="78">
        <f t="shared" ref="L519:L582" si="16">K519*0.5</f>
        <v>54787.095000000001</v>
      </c>
      <c r="M519" s="78">
        <f>ROUND((L519*(VLOOKUP(C519,'[1]January 2017 NBV'!$D$6:$I$22,6,0))),2)</f>
        <v>5484.48</v>
      </c>
      <c r="N519" s="79">
        <f t="shared" ref="N519:N582" si="17">L519-M519</f>
        <v>49302.615000000005</v>
      </c>
      <c r="O519" s="22" t="str">
        <f>VLOOKUP(E519,'ML Look up'!$A$2:$B$1922,2,FALSE)</f>
        <v>FGD</v>
      </c>
    </row>
    <row r="520" spans="1:15" s="75" customFormat="1" x14ac:dyDescent="0.3">
      <c r="A520" s="69" t="s">
        <v>200</v>
      </c>
      <c r="B520" s="69" t="s">
        <v>201</v>
      </c>
      <c r="C520" s="69" t="s">
        <v>78</v>
      </c>
      <c r="D520" s="69" t="s">
        <v>66</v>
      </c>
      <c r="E520" s="76">
        <v>42013072</v>
      </c>
      <c r="F520" s="70" t="s">
        <v>388</v>
      </c>
      <c r="G520" s="70">
        <v>10</v>
      </c>
      <c r="H520" s="70" t="s">
        <v>39</v>
      </c>
      <c r="I520" s="70" t="s">
        <v>214</v>
      </c>
      <c r="J520" s="69" t="s">
        <v>67</v>
      </c>
      <c r="K520" s="77">
        <v>34753.54</v>
      </c>
      <c r="L520" s="78">
        <f t="shared" si="16"/>
        <v>17376.77</v>
      </c>
      <c r="M520" s="78">
        <f>ROUND((L520*(VLOOKUP(C520,'[1]January 2017 NBV'!$D$6:$I$22,6,0))),2)</f>
        <v>1739.51</v>
      </c>
      <c r="N520" s="79">
        <f t="shared" si="17"/>
        <v>15637.26</v>
      </c>
      <c r="O520" s="22" t="str">
        <f>VLOOKUP(E520,'ML Look up'!$A$2:$B$1922,2,FALSE)</f>
        <v>ASH</v>
      </c>
    </row>
    <row r="521" spans="1:15" s="75" customFormat="1" x14ac:dyDescent="0.3">
      <c r="A521" s="69" t="s">
        <v>200</v>
      </c>
      <c r="B521" s="69" t="s">
        <v>201</v>
      </c>
      <c r="C521" s="69" t="s">
        <v>78</v>
      </c>
      <c r="D521" s="69" t="s">
        <v>66</v>
      </c>
      <c r="E521" s="76">
        <v>42013182</v>
      </c>
      <c r="F521" s="70" t="s">
        <v>379</v>
      </c>
      <c r="G521" s="70" t="s">
        <v>223</v>
      </c>
      <c r="H521" s="70" t="s">
        <v>7</v>
      </c>
      <c r="I521" s="70" t="s">
        <v>208</v>
      </c>
      <c r="J521" s="69" t="s">
        <v>67</v>
      </c>
      <c r="K521" s="77">
        <v>7362.08</v>
      </c>
      <c r="L521" s="78">
        <f t="shared" si="16"/>
        <v>3681.04</v>
      </c>
      <c r="M521" s="78">
        <f>ROUND((L521*(VLOOKUP(C521,'[1]January 2017 NBV'!$D$6:$I$22,6,0))),2)</f>
        <v>368.49</v>
      </c>
      <c r="N521" s="79">
        <f t="shared" si="17"/>
        <v>3312.55</v>
      </c>
      <c r="O521" s="22" t="str">
        <f>VLOOKUP(E521,'ML Look up'!$A$2:$B$1922,2,FALSE)</f>
        <v>FGD</v>
      </c>
    </row>
    <row r="522" spans="1:15" s="75" customFormat="1" x14ac:dyDescent="0.3">
      <c r="A522" s="69" t="s">
        <v>200</v>
      </c>
      <c r="B522" s="69" t="s">
        <v>201</v>
      </c>
      <c r="C522" s="69" t="s">
        <v>78</v>
      </c>
      <c r="D522" s="69" t="s">
        <v>66</v>
      </c>
      <c r="E522" s="76">
        <v>42015269</v>
      </c>
      <c r="F522" s="70" t="s">
        <v>394</v>
      </c>
      <c r="G522" s="70">
        <v>2</v>
      </c>
      <c r="H522" s="70" t="s">
        <v>27</v>
      </c>
      <c r="I522" s="70" t="s">
        <v>208</v>
      </c>
      <c r="J522" s="69" t="s">
        <v>67</v>
      </c>
      <c r="K522" s="77">
        <v>37234.269999999997</v>
      </c>
      <c r="L522" s="78">
        <f t="shared" si="16"/>
        <v>18617.134999999998</v>
      </c>
      <c r="M522" s="78">
        <f>ROUND((L522*(VLOOKUP(C522,'[1]January 2017 NBV'!$D$6:$I$22,6,0))),2)</f>
        <v>1863.67</v>
      </c>
      <c r="N522" s="79">
        <f t="shared" si="17"/>
        <v>16753.464999999997</v>
      </c>
      <c r="O522" s="22" t="str">
        <f>VLOOKUP(E522,'ML Look up'!$A$2:$B$1922,2,FALSE)</f>
        <v>CEMS</v>
      </c>
    </row>
    <row r="523" spans="1:15" s="75" customFormat="1" x14ac:dyDescent="0.3">
      <c r="A523" s="69" t="s">
        <v>200</v>
      </c>
      <c r="B523" s="69" t="s">
        <v>201</v>
      </c>
      <c r="C523" s="69" t="s">
        <v>78</v>
      </c>
      <c r="D523" s="69" t="s">
        <v>66</v>
      </c>
      <c r="E523" s="76">
        <v>42018726</v>
      </c>
      <c r="F523" s="70" t="s">
        <v>395</v>
      </c>
      <c r="G523" s="70">
        <v>9</v>
      </c>
      <c r="H523" s="70" t="s">
        <v>36</v>
      </c>
      <c r="I523" s="70" t="s">
        <v>208</v>
      </c>
      <c r="J523" s="69" t="s">
        <v>67</v>
      </c>
      <c r="K523" s="77">
        <v>23863.41</v>
      </c>
      <c r="L523" s="78">
        <f t="shared" si="16"/>
        <v>11931.705</v>
      </c>
      <c r="M523" s="78">
        <f>ROUND((L523*(VLOOKUP(C523,'[1]January 2017 NBV'!$D$6:$I$22,6,0))),2)</f>
        <v>1194.43</v>
      </c>
      <c r="N523" s="79">
        <f t="shared" si="17"/>
        <v>10737.275</v>
      </c>
      <c r="O523" s="22" t="str">
        <f>VLOOKUP(E523,'ML Look up'!$A$2:$B$1922,2,FALSE)</f>
        <v>PRECIP</v>
      </c>
    </row>
    <row r="524" spans="1:15" s="75" customFormat="1" x14ac:dyDescent="0.3">
      <c r="A524" s="69" t="s">
        <v>200</v>
      </c>
      <c r="B524" s="69" t="s">
        <v>201</v>
      </c>
      <c r="C524" s="69" t="s">
        <v>78</v>
      </c>
      <c r="D524" s="69" t="s">
        <v>66</v>
      </c>
      <c r="E524" s="76">
        <v>42025686</v>
      </c>
      <c r="F524" s="70" t="s">
        <v>391</v>
      </c>
      <c r="G524" s="70">
        <v>10</v>
      </c>
      <c r="H524" s="70" t="s">
        <v>39</v>
      </c>
      <c r="I524" s="70" t="s">
        <v>214</v>
      </c>
      <c r="J524" s="69" t="s">
        <v>67</v>
      </c>
      <c r="K524" s="77">
        <v>26499.95</v>
      </c>
      <c r="L524" s="78">
        <f t="shared" si="16"/>
        <v>13249.975</v>
      </c>
      <c r="M524" s="78">
        <f>ROUND((L524*(VLOOKUP(C524,'[1]January 2017 NBV'!$D$6:$I$22,6,0))),2)</f>
        <v>1326.39</v>
      </c>
      <c r="N524" s="79">
        <f t="shared" si="17"/>
        <v>11923.585000000001</v>
      </c>
      <c r="O524" s="22" t="str">
        <f>VLOOKUP(E524,'ML Look up'!$A$2:$B$1922,2,FALSE)</f>
        <v>ASH</v>
      </c>
    </row>
    <row r="525" spans="1:15" s="75" customFormat="1" x14ac:dyDescent="0.3">
      <c r="A525" s="69" t="s">
        <v>200</v>
      </c>
      <c r="B525" s="69" t="s">
        <v>201</v>
      </c>
      <c r="C525" s="69" t="s">
        <v>78</v>
      </c>
      <c r="D525" s="69" t="s">
        <v>66</v>
      </c>
      <c r="E525" s="76">
        <v>42025779</v>
      </c>
      <c r="F525" s="70" t="s">
        <v>396</v>
      </c>
      <c r="G525" s="70" t="s">
        <v>223</v>
      </c>
      <c r="H525" s="70" t="s">
        <v>7</v>
      </c>
      <c r="I525" s="70" t="s">
        <v>214</v>
      </c>
      <c r="J525" s="69" t="s">
        <v>67</v>
      </c>
      <c r="K525" s="77">
        <v>25175.87</v>
      </c>
      <c r="L525" s="78">
        <f t="shared" si="16"/>
        <v>12587.934999999999</v>
      </c>
      <c r="M525" s="78">
        <f>ROUND((L525*(VLOOKUP(C525,'[1]January 2017 NBV'!$D$6:$I$22,6,0))),2)</f>
        <v>1260.1199999999999</v>
      </c>
      <c r="N525" s="79">
        <f t="shared" si="17"/>
        <v>11327.814999999999</v>
      </c>
      <c r="O525" s="22" t="str">
        <f>VLOOKUP(E525,'ML Look up'!$A$2:$B$1922,2,FALSE)</f>
        <v>FGD</v>
      </c>
    </row>
    <row r="526" spans="1:15" s="75" customFormat="1" x14ac:dyDescent="0.3">
      <c r="A526" s="69" t="s">
        <v>200</v>
      </c>
      <c r="B526" s="69" t="s">
        <v>201</v>
      </c>
      <c r="C526" s="69" t="s">
        <v>78</v>
      </c>
      <c r="D526" s="69" t="s">
        <v>66</v>
      </c>
      <c r="E526" s="76">
        <v>42032779</v>
      </c>
      <c r="F526" s="70" t="s">
        <v>386</v>
      </c>
      <c r="G526" s="70" t="s">
        <v>223</v>
      </c>
      <c r="H526" s="70" t="s">
        <v>7</v>
      </c>
      <c r="I526" s="70" t="s">
        <v>214</v>
      </c>
      <c r="J526" s="69" t="s">
        <v>67</v>
      </c>
      <c r="K526" s="77">
        <v>1536.74</v>
      </c>
      <c r="L526" s="78">
        <f t="shared" si="16"/>
        <v>768.37</v>
      </c>
      <c r="M526" s="78">
        <f>ROUND((L526*(VLOOKUP(C526,'[1]January 2017 NBV'!$D$6:$I$22,6,0))),2)</f>
        <v>76.92</v>
      </c>
      <c r="N526" s="79">
        <f t="shared" si="17"/>
        <v>691.45</v>
      </c>
      <c r="O526" s="22" t="str">
        <f>VLOOKUP(E526,'ML Look up'!$A$2:$B$1922,2,FALSE)</f>
        <v>FGD</v>
      </c>
    </row>
    <row r="527" spans="1:15" s="75" customFormat="1" x14ac:dyDescent="0.3">
      <c r="A527" s="69" t="s">
        <v>200</v>
      </c>
      <c r="B527" s="69" t="s">
        <v>201</v>
      </c>
      <c r="C527" s="69" t="s">
        <v>78</v>
      </c>
      <c r="D527" s="69" t="s">
        <v>66</v>
      </c>
      <c r="E527" s="76">
        <v>42039616</v>
      </c>
      <c r="F527" s="70" t="s">
        <v>397</v>
      </c>
      <c r="G527" s="70" t="s">
        <v>223</v>
      </c>
      <c r="H527" s="70" t="s">
        <v>7</v>
      </c>
      <c r="I527" s="70" t="s">
        <v>214</v>
      </c>
      <c r="J527" s="69" t="s">
        <v>67</v>
      </c>
      <c r="K527" s="77">
        <v>96733.83</v>
      </c>
      <c r="L527" s="78">
        <f t="shared" si="16"/>
        <v>48366.915000000001</v>
      </c>
      <c r="M527" s="78">
        <f>ROUND((L527*(VLOOKUP(C527,'[1]January 2017 NBV'!$D$6:$I$22,6,0))),2)</f>
        <v>4841.79</v>
      </c>
      <c r="N527" s="79">
        <f t="shared" si="17"/>
        <v>43525.125</v>
      </c>
      <c r="O527" s="22" t="str">
        <f>VLOOKUP(E527,'ML Look up'!$A$2:$B$1922,2,FALSE)</f>
        <v>FGD</v>
      </c>
    </row>
    <row r="528" spans="1:15" s="75" customFormat="1" x14ac:dyDescent="0.3">
      <c r="A528" s="69" t="s">
        <v>200</v>
      </c>
      <c r="B528" s="69" t="s">
        <v>201</v>
      </c>
      <c r="C528" s="69" t="s">
        <v>78</v>
      </c>
      <c r="D528" s="69" t="s">
        <v>66</v>
      </c>
      <c r="E528" s="76">
        <v>42041426</v>
      </c>
      <c r="F528" s="70" t="s">
        <v>398</v>
      </c>
      <c r="G528" s="70">
        <v>1</v>
      </c>
      <c r="H528" s="70" t="s">
        <v>17</v>
      </c>
      <c r="I528" s="70" t="s">
        <v>204</v>
      </c>
      <c r="J528" s="69" t="s">
        <v>67</v>
      </c>
      <c r="K528" s="77">
        <v>80548.600000000006</v>
      </c>
      <c r="L528" s="78">
        <f t="shared" si="16"/>
        <v>40274.300000000003</v>
      </c>
      <c r="M528" s="78">
        <f>ROUND((L528*(VLOOKUP(C528,'[1]January 2017 NBV'!$D$6:$I$22,6,0))),2)</f>
        <v>4031.67</v>
      </c>
      <c r="N528" s="79">
        <f t="shared" si="17"/>
        <v>36242.630000000005</v>
      </c>
      <c r="O528" s="22" t="str">
        <f>VLOOKUP(E528,'ML Look up'!$A$2:$B$1922,2,FALSE)</f>
        <v>SCR</v>
      </c>
    </row>
    <row r="529" spans="1:15" s="75" customFormat="1" x14ac:dyDescent="0.3">
      <c r="A529" s="69" t="s">
        <v>200</v>
      </c>
      <c r="B529" s="69" t="s">
        <v>201</v>
      </c>
      <c r="C529" s="69" t="s">
        <v>78</v>
      </c>
      <c r="D529" s="69" t="s">
        <v>66</v>
      </c>
      <c r="E529" s="76">
        <v>42042423</v>
      </c>
      <c r="F529" s="70" t="s">
        <v>399</v>
      </c>
      <c r="G529" s="70" t="s">
        <v>223</v>
      </c>
      <c r="H529" s="70" t="s">
        <v>7</v>
      </c>
      <c r="I529" s="70" t="s">
        <v>204</v>
      </c>
      <c r="J529" s="69" t="s">
        <v>67</v>
      </c>
      <c r="K529" s="77">
        <v>120628.59</v>
      </c>
      <c r="L529" s="78">
        <f t="shared" si="16"/>
        <v>60314.294999999998</v>
      </c>
      <c r="M529" s="78">
        <f>ROUND((L529*(VLOOKUP(C529,'[1]January 2017 NBV'!$D$6:$I$22,6,0))),2)</f>
        <v>6037.78</v>
      </c>
      <c r="N529" s="79">
        <f t="shared" si="17"/>
        <v>54276.514999999999</v>
      </c>
      <c r="O529" s="22" t="str">
        <f>VLOOKUP(E529,'ML Look up'!$A$2:$B$1922,2,FALSE)</f>
        <v>FGD</v>
      </c>
    </row>
    <row r="530" spans="1:15" s="75" customFormat="1" x14ac:dyDescent="0.3">
      <c r="A530" s="69" t="s">
        <v>200</v>
      </c>
      <c r="B530" s="69" t="s">
        <v>201</v>
      </c>
      <c r="C530" s="69" t="s">
        <v>78</v>
      </c>
      <c r="D530" s="69" t="s">
        <v>66</v>
      </c>
      <c r="E530" s="76">
        <v>42042438</v>
      </c>
      <c r="F530" s="70" t="s">
        <v>399</v>
      </c>
      <c r="G530" s="70" t="s">
        <v>223</v>
      </c>
      <c r="H530" s="70" t="s">
        <v>7</v>
      </c>
      <c r="I530" s="70" t="s">
        <v>204</v>
      </c>
      <c r="J530" s="69" t="s">
        <v>67</v>
      </c>
      <c r="K530" s="77">
        <v>1111852.94</v>
      </c>
      <c r="L530" s="78">
        <f t="shared" si="16"/>
        <v>555926.47</v>
      </c>
      <c r="M530" s="78">
        <f>ROUND((L530*(VLOOKUP(C530,'[1]January 2017 NBV'!$D$6:$I$22,6,0))),2)</f>
        <v>55651.199999999997</v>
      </c>
      <c r="N530" s="79">
        <f t="shared" si="17"/>
        <v>500275.26999999996</v>
      </c>
      <c r="O530" s="22" t="str">
        <f>VLOOKUP(E530,'ML Look up'!$A$2:$B$1922,2,FALSE)</f>
        <v>FGD</v>
      </c>
    </row>
    <row r="531" spans="1:15" s="75" customFormat="1" x14ac:dyDescent="0.3">
      <c r="A531" s="69" t="s">
        <v>200</v>
      </c>
      <c r="B531" s="69" t="s">
        <v>201</v>
      </c>
      <c r="C531" s="69" t="s">
        <v>78</v>
      </c>
      <c r="D531" s="69" t="s">
        <v>66</v>
      </c>
      <c r="E531" s="76">
        <v>42043306</v>
      </c>
      <c r="F531" s="70" t="s">
        <v>399</v>
      </c>
      <c r="G531" s="70" t="s">
        <v>223</v>
      </c>
      <c r="H531" s="70" t="s">
        <v>7</v>
      </c>
      <c r="I531" s="70" t="s">
        <v>204</v>
      </c>
      <c r="J531" s="69" t="s">
        <v>67</v>
      </c>
      <c r="K531" s="77">
        <v>870618.96</v>
      </c>
      <c r="L531" s="78">
        <f t="shared" si="16"/>
        <v>435309.48</v>
      </c>
      <c r="M531" s="78">
        <f>ROUND((L531*(VLOOKUP(C531,'[1]January 2017 NBV'!$D$6:$I$22,6,0))),2)</f>
        <v>43576.800000000003</v>
      </c>
      <c r="N531" s="79">
        <f t="shared" si="17"/>
        <v>391732.68</v>
      </c>
      <c r="O531" s="22" t="str">
        <f>VLOOKUP(E531,'ML Look up'!$A$2:$B$1922,2,FALSE)</f>
        <v>FGD</v>
      </c>
    </row>
    <row r="532" spans="1:15" s="75" customFormat="1" x14ac:dyDescent="0.3">
      <c r="A532" s="69" t="s">
        <v>200</v>
      </c>
      <c r="B532" s="69" t="s">
        <v>201</v>
      </c>
      <c r="C532" s="69" t="s">
        <v>78</v>
      </c>
      <c r="D532" s="69" t="s">
        <v>66</v>
      </c>
      <c r="E532" s="76">
        <v>42043985</v>
      </c>
      <c r="F532" s="70" t="s">
        <v>400</v>
      </c>
      <c r="G532" s="70" t="s">
        <v>223</v>
      </c>
      <c r="H532" s="70" t="s">
        <v>7</v>
      </c>
      <c r="I532" s="70" t="s">
        <v>204</v>
      </c>
      <c r="J532" s="69" t="s">
        <v>67</v>
      </c>
      <c r="K532" s="77">
        <v>21980.55</v>
      </c>
      <c r="L532" s="78">
        <f t="shared" si="16"/>
        <v>10990.275</v>
      </c>
      <c r="M532" s="78">
        <f>ROUND((L532*(VLOOKUP(C532,'[1]January 2017 NBV'!$D$6:$I$22,6,0))),2)</f>
        <v>1100.19</v>
      </c>
      <c r="N532" s="79">
        <f t="shared" si="17"/>
        <v>9890.0849999999991</v>
      </c>
      <c r="O532" s="22" t="str">
        <f>VLOOKUP(E532,'ML Look up'!$A$2:$B$1922,2,FALSE)</f>
        <v>FGD</v>
      </c>
    </row>
    <row r="533" spans="1:15" s="75" customFormat="1" x14ac:dyDescent="0.3">
      <c r="A533" s="69" t="s">
        <v>200</v>
      </c>
      <c r="B533" s="69" t="s">
        <v>201</v>
      </c>
      <c r="C533" s="69" t="s">
        <v>78</v>
      </c>
      <c r="D533" s="69" t="s">
        <v>66</v>
      </c>
      <c r="E533" s="76">
        <v>42043989</v>
      </c>
      <c r="F533" s="70" t="s">
        <v>398</v>
      </c>
      <c r="G533" s="70" t="s">
        <v>223</v>
      </c>
      <c r="H533" s="70" t="s">
        <v>7</v>
      </c>
      <c r="I533" s="70" t="s">
        <v>204</v>
      </c>
      <c r="J533" s="69" t="s">
        <v>67</v>
      </c>
      <c r="K533" s="77">
        <v>30392.02</v>
      </c>
      <c r="L533" s="78">
        <f t="shared" si="16"/>
        <v>15196.01</v>
      </c>
      <c r="M533" s="78">
        <f>ROUND((L533*(VLOOKUP(C533,'[1]January 2017 NBV'!$D$6:$I$22,6,0))),2)</f>
        <v>1521.2</v>
      </c>
      <c r="N533" s="79">
        <f t="shared" si="17"/>
        <v>13674.81</v>
      </c>
      <c r="O533" s="22" t="str">
        <f>VLOOKUP(E533,'ML Look up'!$A$2:$B$1922,2,FALSE)</f>
        <v>FGD</v>
      </c>
    </row>
    <row r="534" spans="1:15" s="75" customFormat="1" x14ac:dyDescent="0.3">
      <c r="A534" s="69" t="s">
        <v>200</v>
      </c>
      <c r="B534" s="69" t="s">
        <v>201</v>
      </c>
      <c r="C534" s="69" t="s">
        <v>78</v>
      </c>
      <c r="D534" s="69" t="s">
        <v>66</v>
      </c>
      <c r="E534" s="76">
        <v>42044527</v>
      </c>
      <c r="F534" s="70" t="s">
        <v>387</v>
      </c>
      <c r="G534" s="70">
        <v>1</v>
      </c>
      <c r="H534" s="70" t="s">
        <v>17</v>
      </c>
      <c r="I534" s="70" t="s">
        <v>214</v>
      </c>
      <c r="J534" s="69" t="s">
        <v>67</v>
      </c>
      <c r="K534" s="77">
        <v>1532.75</v>
      </c>
      <c r="L534" s="78">
        <f t="shared" si="16"/>
        <v>766.375</v>
      </c>
      <c r="M534" s="78">
        <f>ROUND((L534*(VLOOKUP(C534,'[1]January 2017 NBV'!$D$6:$I$22,6,0))),2)</f>
        <v>76.72</v>
      </c>
      <c r="N534" s="79">
        <f t="shared" si="17"/>
        <v>689.65499999999997</v>
      </c>
      <c r="O534" s="22" t="str">
        <f>VLOOKUP(E534,'ML Look up'!$A$2:$B$1922,2,FALSE)</f>
        <v>SCR</v>
      </c>
    </row>
    <row r="535" spans="1:15" s="75" customFormat="1" x14ac:dyDescent="0.3">
      <c r="A535" s="69" t="s">
        <v>200</v>
      </c>
      <c r="B535" s="69" t="s">
        <v>201</v>
      </c>
      <c r="C535" s="69" t="s">
        <v>78</v>
      </c>
      <c r="D535" s="69" t="s">
        <v>66</v>
      </c>
      <c r="E535" s="76">
        <v>42046958</v>
      </c>
      <c r="F535" s="70" t="s">
        <v>401</v>
      </c>
      <c r="G535" s="70">
        <v>1</v>
      </c>
      <c r="H535" s="70" t="s">
        <v>17</v>
      </c>
      <c r="I535" s="70" t="s">
        <v>208</v>
      </c>
      <c r="J535" s="69" t="s">
        <v>67</v>
      </c>
      <c r="K535" s="77">
        <v>10778.29</v>
      </c>
      <c r="L535" s="78">
        <f t="shared" si="16"/>
        <v>5389.1450000000004</v>
      </c>
      <c r="M535" s="78">
        <f>ROUND((L535*(VLOOKUP(C535,'[1]January 2017 NBV'!$D$6:$I$22,6,0))),2)</f>
        <v>539.48</v>
      </c>
      <c r="N535" s="79">
        <f t="shared" si="17"/>
        <v>4849.6650000000009</v>
      </c>
      <c r="O535" s="22" t="str">
        <f>VLOOKUP(E535,'ML Look up'!$A$2:$B$1922,2,FALSE)</f>
        <v>SCR</v>
      </c>
    </row>
    <row r="536" spans="1:15" s="75" customFormat="1" x14ac:dyDescent="0.3">
      <c r="A536" s="69" t="s">
        <v>200</v>
      </c>
      <c r="B536" s="69" t="s">
        <v>201</v>
      </c>
      <c r="C536" s="69" t="s">
        <v>78</v>
      </c>
      <c r="D536" s="69" t="s">
        <v>66</v>
      </c>
      <c r="E536" s="76">
        <v>42047372</v>
      </c>
      <c r="F536" s="70" t="s">
        <v>402</v>
      </c>
      <c r="G536" s="70" t="s">
        <v>223</v>
      </c>
      <c r="H536" s="70" t="s">
        <v>7</v>
      </c>
      <c r="I536" s="70" t="s">
        <v>204</v>
      </c>
      <c r="J536" s="69" t="s">
        <v>67</v>
      </c>
      <c r="K536" s="77">
        <v>151536.51</v>
      </c>
      <c r="L536" s="78">
        <f t="shared" si="16"/>
        <v>75768.255000000005</v>
      </c>
      <c r="M536" s="78">
        <f>ROUND((L536*(VLOOKUP(C536,'[1]January 2017 NBV'!$D$6:$I$22,6,0))),2)</f>
        <v>7584.81</v>
      </c>
      <c r="N536" s="79">
        <f t="shared" si="17"/>
        <v>68183.445000000007</v>
      </c>
      <c r="O536" s="22" t="str">
        <f>VLOOKUP(E536,'ML Look up'!$A$2:$B$1922,2,FALSE)</f>
        <v>FGD</v>
      </c>
    </row>
    <row r="537" spans="1:15" s="75" customFormat="1" x14ac:dyDescent="0.3">
      <c r="A537" s="69" t="s">
        <v>200</v>
      </c>
      <c r="B537" s="69" t="s">
        <v>201</v>
      </c>
      <c r="C537" s="69" t="s">
        <v>78</v>
      </c>
      <c r="D537" s="69" t="s">
        <v>66</v>
      </c>
      <c r="E537" s="76">
        <v>42047396</v>
      </c>
      <c r="F537" s="70" t="s">
        <v>403</v>
      </c>
      <c r="G537" s="70">
        <v>1</v>
      </c>
      <c r="H537" s="70" t="s">
        <v>17</v>
      </c>
      <c r="I537" s="70" t="s">
        <v>214</v>
      </c>
      <c r="J537" s="69" t="s">
        <v>67</v>
      </c>
      <c r="K537" s="77">
        <v>242598.21</v>
      </c>
      <c r="L537" s="78">
        <f t="shared" si="16"/>
        <v>121299.105</v>
      </c>
      <c r="M537" s="78">
        <f>ROUND((L537*(VLOOKUP(C537,'[1]January 2017 NBV'!$D$6:$I$22,6,0))),2)</f>
        <v>12142.69</v>
      </c>
      <c r="N537" s="79">
        <f t="shared" si="17"/>
        <v>109156.41499999999</v>
      </c>
      <c r="O537" s="22" t="str">
        <f>VLOOKUP(E537,'ML Look up'!$A$2:$B$1922,2,FALSE)</f>
        <v>SCR</v>
      </c>
    </row>
    <row r="538" spans="1:15" s="75" customFormat="1" x14ac:dyDescent="0.3">
      <c r="A538" s="69" t="s">
        <v>200</v>
      </c>
      <c r="B538" s="69" t="s">
        <v>201</v>
      </c>
      <c r="C538" s="69" t="s">
        <v>78</v>
      </c>
      <c r="D538" s="69" t="s">
        <v>66</v>
      </c>
      <c r="E538" s="76">
        <v>42055590</v>
      </c>
      <c r="F538" s="70" t="s">
        <v>374</v>
      </c>
      <c r="G538" s="70">
        <v>9</v>
      </c>
      <c r="H538" s="70" t="s">
        <v>36</v>
      </c>
      <c r="I538" s="70" t="s">
        <v>208</v>
      </c>
      <c r="J538" s="69" t="s">
        <v>67</v>
      </c>
      <c r="K538" s="77">
        <v>142280.04999999999</v>
      </c>
      <c r="L538" s="78">
        <f t="shared" si="16"/>
        <v>71140.024999999994</v>
      </c>
      <c r="M538" s="78">
        <f>ROUND((L538*(VLOOKUP(C538,'[1]January 2017 NBV'!$D$6:$I$22,6,0))),2)</f>
        <v>7121.5</v>
      </c>
      <c r="N538" s="79">
        <f t="shared" si="17"/>
        <v>64018.524999999994</v>
      </c>
      <c r="O538" s="22" t="str">
        <f>VLOOKUP(E538,'ML Look up'!$A$2:$B$1922,2,FALSE)</f>
        <v>PRECIP</v>
      </c>
    </row>
    <row r="539" spans="1:15" s="75" customFormat="1" x14ac:dyDescent="0.3">
      <c r="A539" s="69" t="s">
        <v>200</v>
      </c>
      <c r="B539" s="69" t="s">
        <v>201</v>
      </c>
      <c r="C539" s="69" t="s">
        <v>78</v>
      </c>
      <c r="D539" s="69" t="s">
        <v>66</v>
      </c>
      <c r="E539" s="76">
        <v>42055592</v>
      </c>
      <c r="F539" s="70" t="s">
        <v>374</v>
      </c>
      <c r="G539" s="70">
        <v>9</v>
      </c>
      <c r="H539" s="70" t="s">
        <v>36</v>
      </c>
      <c r="I539" s="70" t="s">
        <v>204</v>
      </c>
      <c r="J539" s="69" t="s">
        <v>67</v>
      </c>
      <c r="K539" s="77">
        <v>141015.49</v>
      </c>
      <c r="L539" s="78">
        <f t="shared" si="16"/>
        <v>70507.744999999995</v>
      </c>
      <c r="M539" s="78">
        <f>ROUND((L539*(VLOOKUP(C539,'[1]January 2017 NBV'!$D$6:$I$22,6,0))),2)</f>
        <v>7058.2</v>
      </c>
      <c r="N539" s="79">
        <f t="shared" si="17"/>
        <v>63449.544999999998</v>
      </c>
      <c r="O539" s="22" t="str">
        <f>VLOOKUP(E539,'ML Look up'!$A$2:$B$1922,2,FALSE)</f>
        <v>PRECIP</v>
      </c>
    </row>
    <row r="540" spans="1:15" s="75" customFormat="1" x14ac:dyDescent="0.3">
      <c r="A540" s="69" t="s">
        <v>200</v>
      </c>
      <c r="B540" s="69" t="s">
        <v>201</v>
      </c>
      <c r="C540" s="69" t="s">
        <v>78</v>
      </c>
      <c r="D540" s="69" t="s">
        <v>66</v>
      </c>
      <c r="E540" s="76">
        <v>42055598</v>
      </c>
      <c r="F540" s="70" t="s">
        <v>374</v>
      </c>
      <c r="G540" s="70" t="s">
        <v>223</v>
      </c>
      <c r="H540" s="70" t="s">
        <v>7</v>
      </c>
      <c r="I540" s="70" t="s">
        <v>204</v>
      </c>
      <c r="J540" s="69" t="s">
        <v>67</v>
      </c>
      <c r="K540" s="77">
        <v>4678.0200000000004</v>
      </c>
      <c r="L540" s="78">
        <f t="shared" si="16"/>
        <v>2339.0100000000002</v>
      </c>
      <c r="M540" s="78">
        <f>ROUND((L540*(VLOOKUP(C540,'[1]January 2017 NBV'!$D$6:$I$22,6,0))),2)</f>
        <v>234.15</v>
      </c>
      <c r="N540" s="79">
        <f t="shared" si="17"/>
        <v>2104.86</v>
      </c>
      <c r="O540" s="22" t="str">
        <f>VLOOKUP(E540,'ML Look up'!$A$2:$B$1922,2,FALSE)</f>
        <v>FGD</v>
      </c>
    </row>
    <row r="541" spans="1:15" s="75" customFormat="1" x14ac:dyDescent="0.3">
      <c r="A541" s="69" t="s">
        <v>200</v>
      </c>
      <c r="B541" s="69" t="s">
        <v>201</v>
      </c>
      <c r="C541" s="69" t="s">
        <v>78</v>
      </c>
      <c r="D541" s="69" t="s">
        <v>66</v>
      </c>
      <c r="E541" s="76">
        <v>42055641</v>
      </c>
      <c r="F541" s="70" t="s">
        <v>374</v>
      </c>
      <c r="G541" s="70" t="s">
        <v>223</v>
      </c>
      <c r="H541" s="70" t="s">
        <v>7</v>
      </c>
      <c r="I541" s="70" t="s">
        <v>208</v>
      </c>
      <c r="J541" s="69" t="s">
        <v>67</v>
      </c>
      <c r="K541" s="77">
        <v>3774.82</v>
      </c>
      <c r="L541" s="78">
        <f t="shared" si="16"/>
        <v>1887.41</v>
      </c>
      <c r="M541" s="78">
        <f>ROUND((L541*(VLOOKUP(C541,'[1]January 2017 NBV'!$D$6:$I$22,6,0))),2)</f>
        <v>188.94</v>
      </c>
      <c r="N541" s="79">
        <f t="shared" si="17"/>
        <v>1698.47</v>
      </c>
      <c r="O541" s="22" t="str">
        <f>VLOOKUP(E541,'ML Look up'!$A$2:$B$1922,2,FALSE)</f>
        <v>FGD</v>
      </c>
    </row>
    <row r="542" spans="1:15" s="75" customFormat="1" x14ac:dyDescent="0.3">
      <c r="A542" s="69" t="s">
        <v>200</v>
      </c>
      <c r="B542" s="69" t="s">
        <v>201</v>
      </c>
      <c r="C542" s="69" t="s">
        <v>78</v>
      </c>
      <c r="D542" s="69" t="s">
        <v>66</v>
      </c>
      <c r="E542" s="76">
        <v>42059885</v>
      </c>
      <c r="F542" s="70" t="s">
        <v>404</v>
      </c>
      <c r="G542" s="70" t="s">
        <v>223</v>
      </c>
      <c r="H542" s="70" t="s">
        <v>7</v>
      </c>
      <c r="I542" s="70" t="s">
        <v>208</v>
      </c>
      <c r="J542" s="69" t="s">
        <v>67</v>
      </c>
      <c r="K542" s="77">
        <v>295544.73</v>
      </c>
      <c r="L542" s="78">
        <f t="shared" si="16"/>
        <v>147772.36499999999</v>
      </c>
      <c r="M542" s="78">
        <f>ROUND((L542*(VLOOKUP(C542,'[1]January 2017 NBV'!$D$6:$I$22,6,0))),2)</f>
        <v>14792.8</v>
      </c>
      <c r="N542" s="79">
        <f t="shared" si="17"/>
        <v>132979.565</v>
      </c>
      <c r="O542" s="22" t="str">
        <f>VLOOKUP(E542,'ML Look up'!$A$2:$B$1922,2,FALSE)</f>
        <v>FGD</v>
      </c>
    </row>
    <row r="543" spans="1:15" s="75" customFormat="1" x14ac:dyDescent="0.3">
      <c r="A543" s="69" t="s">
        <v>200</v>
      </c>
      <c r="B543" s="69" t="s">
        <v>201</v>
      </c>
      <c r="C543" s="69" t="s">
        <v>78</v>
      </c>
      <c r="D543" s="69" t="s">
        <v>66</v>
      </c>
      <c r="E543" s="76">
        <v>42059888</v>
      </c>
      <c r="F543" s="70" t="s">
        <v>405</v>
      </c>
      <c r="G543" s="70" t="s">
        <v>223</v>
      </c>
      <c r="H543" s="70" t="s">
        <v>7</v>
      </c>
      <c r="I543" s="70" t="s">
        <v>208</v>
      </c>
      <c r="J543" s="69" t="s">
        <v>67</v>
      </c>
      <c r="K543" s="77">
        <v>246400.73</v>
      </c>
      <c r="L543" s="78">
        <f t="shared" si="16"/>
        <v>123200.36500000001</v>
      </c>
      <c r="M543" s="78">
        <f>ROUND((L543*(VLOOKUP(C543,'[1]January 2017 NBV'!$D$6:$I$22,6,0))),2)</f>
        <v>12333.01</v>
      </c>
      <c r="N543" s="79">
        <f t="shared" si="17"/>
        <v>110867.35500000001</v>
      </c>
      <c r="O543" s="22" t="str">
        <f>VLOOKUP(E543,'ML Look up'!$A$2:$B$1922,2,FALSE)</f>
        <v>FGD</v>
      </c>
    </row>
    <row r="544" spans="1:15" s="75" customFormat="1" x14ac:dyDescent="0.3">
      <c r="A544" s="69" t="s">
        <v>200</v>
      </c>
      <c r="B544" s="69" t="s">
        <v>201</v>
      </c>
      <c r="C544" s="69" t="s">
        <v>78</v>
      </c>
      <c r="D544" s="69" t="s">
        <v>66</v>
      </c>
      <c r="E544" s="76">
        <v>42066664</v>
      </c>
      <c r="F544" s="70" t="s">
        <v>386</v>
      </c>
      <c r="G544" s="70" t="s">
        <v>223</v>
      </c>
      <c r="H544" s="70" t="s">
        <v>7</v>
      </c>
      <c r="I544" s="70" t="s">
        <v>214</v>
      </c>
      <c r="J544" s="69" t="s">
        <v>67</v>
      </c>
      <c r="K544" s="77">
        <v>23429.35</v>
      </c>
      <c r="L544" s="78">
        <f t="shared" si="16"/>
        <v>11714.674999999999</v>
      </c>
      <c r="M544" s="78">
        <f>ROUND((L544*(VLOOKUP(C544,'[1]January 2017 NBV'!$D$6:$I$22,6,0))),2)</f>
        <v>1172.7</v>
      </c>
      <c r="N544" s="79">
        <f t="shared" si="17"/>
        <v>10541.974999999999</v>
      </c>
      <c r="O544" s="22" t="str">
        <f>VLOOKUP(E544,'ML Look up'!$A$2:$B$1922,2,FALSE)</f>
        <v>FGD</v>
      </c>
    </row>
    <row r="545" spans="1:15" s="75" customFormat="1" x14ac:dyDescent="0.3">
      <c r="A545" s="69" t="s">
        <v>200</v>
      </c>
      <c r="B545" s="69" t="s">
        <v>201</v>
      </c>
      <c r="C545" s="69" t="s">
        <v>78</v>
      </c>
      <c r="D545" s="69" t="s">
        <v>66</v>
      </c>
      <c r="E545" s="76">
        <v>42069147</v>
      </c>
      <c r="F545" s="70" t="s">
        <v>406</v>
      </c>
      <c r="G545" s="70" t="s">
        <v>223</v>
      </c>
      <c r="H545" s="70" t="s">
        <v>7</v>
      </c>
      <c r="I545" s="70" t="s">
        <v>214</v>
      </c>
      <c r="J545" s="69" t="s">
        <v>67</v>
      </c>
      <c r="K545" s="77">
        <v>57224.12</v>
      </c>
      <c r="L545" s="78">
        <f t="shared" si="16"/>
        <v>28612.06</v>
      </c>
      <c r="M545" s="78">
        <f>ROUND((L545*(VLOOKUP(C545,'[1]January 2017 NBV'!$D$6:$I$22,6,0))),2)</f>
        <v>2864.22</v>
      </c>
      <c r="N545" s="79">
        <f t="shared" si="17"/>
        <v>25747.84</v>
      </c>
      <c r="O545" s="22" t="str">
        <f>VLOOKUP(E545,'ML Look up'!$A$2:$B$1922,2,FALSE)</f>
        <v>FGD</v>
      </c>
    </row>
    <row r="546" spans="1:15" s="75" customFormat="1" x14ac:dyDescent="0.3">
      <c r="A546" s="69" t="s">
        <v>200</v>
      </c>
      <c r="B546" s="69" t="s">
        <v>201</v>
      </c>
      <c r="C546" s="69" t="s">
        <v>78</v>
      </c>
      <c r="D546" s="69" t="s">
        <v>66</v>
      </c>
      <c r="E546" s="76">
        <v>42071050</v>
      </c>
      <c r="F546" s="70" t="s">
        <v>407</v>
      </c>
      <c r="G546" s="70">
        <v>2</v>
      </c>
      <c r="H546" s="70" t="s">
        <v>33</v>
      </c>
      <c r="I546" s="70" t="s">
        <v>214</v>
      </c>
      <c r="J546" s="69" t="s">
        <v>67</v>
      </c>
      <c r="K546" s="77">
        <v>42211.23</v>
      </c>
      <c r="L546" s="78">
        <f t="shared" si="16"/>
        <v>21105.615000000002</v>
      </c>
      <c r="M546" s="78">
        <f>ROUND((L546*(VLOOKUP(C546,'[1]January 2017 NBV'!$D$6:$I$22,6,0))),2)</f>
        <v>2112.7800000000002</v>
      </c>
      <c r="N546" s="79">
        <f t="shared" si="17"/>
        <v>18992.835000000003</v>
      </c>
      <c r="O546" s="22" t="str">
        <f>VLOOKUP(E546,'ML Look up'!$A$2:$B$1922,2,FALSE)</f>
        <v>GYPSUM</v>
      </c>
    </row>
    <row r="547" spans="1:15" s="75" customFormat="1" x14ac:dyDescent="0.3">
      <c r="A547" s="69" t="s">
        <v>200</v>
      </c>
      <c r="B547" s="69" t="s">
        <v>201</v>
      </c>
      <c r="C547" s="69" t="s">
        <v>78</v>
      </c>
      <c r="D547" s="69" t="s">
        <v>66</v>
      </c>
      <c r="E547" s="76">
        <v>42072623</v>
      </c>
      <c r="F547" s="70" t="s">
        <v>388</v>
      </c>
      <c r="G547" s="70">
        <v>10</v>
      </c>
      <c r="H547" s="70" t="s">
        <v>39</v>
      </c>
      <c r="I547" s="70" t="s">
        <v>214</v>
      </c>
      <c r="J547" s="69" t="s">
        <v>67</v>
      </c>
      <c r="K547" s="77">
        <v>8400.6</v>
      </c>
      <c r="L547" s="78">
        <f t="shared" si="16"/>
        <v>4200.3</v>
      </c>
      <c r="M547" s="78">
        <f>ROUND((L547*(VLOOKUP(C547,'[1]January 2017 NBV'!$D$6:$I$22,6,0))),2)</f>
        <v>420.47</v>
      </c>
      <c r="N547" s="79">
        <f t="shared" si="17"/>
        <v>3779.83</v>
      </c>
      <c r="O547" s="22" t="str">
        <f>VLOOKUP(E547,'ML Look up'!$A$2:$B$1922,2,FALSE)</f>
        <v>ASH</v>
      </c>
    </row>
    <row r="548" spans="1:15" s="75" customFormat="1" x14ac:dyDescent="0.3">
      <c r="A548" s="69" t="s">
        <v>200</v>
      </c>
      <c r="B548" s="69" t="s">
        <v>201</v>
      </c>
      <c r="C548" s="69" t="s">
        <v>78</v>
      </c>
      <c r="D548" s="69" t="s">
        <v>66</v>
      </c>
      <c r="E548" s="76">
        <v>42072629</v>
      </c>
      <c r="F548" s="70" t="s">
        <v>408</v>
      </c>
      <c r="G548" s="70">
        <v>1</v>
      </c>
      <c r="H548" s="70" t="s">
        <v>17</v>
      </c>
      <c r="I548" s="70" t="s">
        <v>214</v>
      </c>
      <c r="J548" s="69" t="s">
        <v>67</v>
      </c>
      <c r="K548" s="77">
        <v>4547.5</v>
      </c>
      <c r="L548" s="78">
        <f t="shared" si="16"/>
        <v>2273.75</v>
      </c>
      <c r="M548" s="78">
        <f>ROUND((L548*(VLOOKUP(C548,'[1]January 2017 NBV'!$D$6:$I$22,6,0))),2)</f>
        <v>227.61</v>
      </c>
      <c r="N548" s="79">
        <f t="shared" si="17"/>
        <v>2046.1399999999999</v>
      </c>
      <c r="O548" s="22" t="str">
        <f>VLOOKUP(E548,'ML Look up'!$A$2:$B$1922,2,FALSE)</f>
        <v>SCR</v>
      </c>
    </row>
    <row r="549" spans="1:15" s="75" customFormat="1" x14ac:dyDescent="0.3">
      <c r="A549" s="69" t="s">
        <v>200</v>
      </c>
      <c r="B549" s="69" t="s">
        <v>201</v>
      </c>
      <c r="C549" s="69" t="s">
        <v>78</v>
      </c>
      <c r="D549" s="69" t="s">
        <v>66</v>
      </c>
      <c r="E549" s="76">
        <v>42072639</v>
      </c>
      <c r="F549" s="70" t="s">
        <v>391</v>
      </c>
      <c r="G549" s="70">
        <v>10</v>
      </c>
      <c r="H549" s="70" t="s">
        <v>39</v>
      </c>
      <c r="I549" s="70" t="s">
        <v>214</v>
      </c>
      <c r="J549" s="69" t="s">
        <v>67</v>
      </c>
      <c r="K549" s="77">
        <v>57674.96</v>
      </c>
      <c r="L549" s="78">
        <f t="shared" si="16"/>
        <v>28837.48</v>
      </c>
      <c r="M549" s="78">
        <f>ROUND((L549*(VLOOKUP(C549,'[1]January 2017 NBV'!$D$6:$I$22,6,0))),2)</f>
        <v>2886.79</v>
      </c>
      <c r="N549" s="79">
        <f t="shared" si="17"/>
        <v>25950.69</v>
      </c>
      <c r="O549" s="22" t="str">
        <f>VLOOKUP(E549,'ML Look up'!$A$2:$B$1922,2,FALSE)</f>
        <v>ASH</v>
      </c>
    </row>
    <row r="550" spans="1:15" s="75" customFormat="1" x14ac:dyDescent="0.3">
      <c r="A550" s="69" t="s">
        <v>200</v>
      </c>
      <c r="B550" s="69" t="s">
        <v>201</v>
      </c>
      <c r="C550" s="69" t="s">
        <v>78</v>
      </c>
      <c r="D550" s="69" t="s">
        <v>66</v>
      </c>
      <c r="E550" s="76">
        <v>42073638</v>
      </c>
      <c r="F550" s="70" t="s">
        <v>386</v>
      </c>
      <c r="G550" s="70" t="s">
        <v>223</v>
      </c>
      <c r="H550" s="70" t="s">
        <v>7</v>
      </c>
      <c r="I550" s="70" t="s">
        <v>214</v>
      </c>
      <c r="J550" s="69" t="s">
        <v>67</v>
      </c>
      <c r="K550" s="77">
        <v>3404.34</v>
      </c>
      <c r="L550" s="78">
        <f t="shared" si="16"/>
        <v>1702.17</v>
      </c>
      <c r="M550" s="78">
        <f>ROUND((L550*(VLOOKUP(C550,'[1]January 2017 NBV'!$D$6:$I$22,6,0))),2)</f>
        <v>170.4</v>
      </c>
      <c r="N550" s="79">
        <f t="shared" si="17"/>
        <v>1531.77</v>
      </c>
      <c r="O550" s="22" t="str">
        <f>VLOOKUP(E550,'ML Look up'!$A$2:$B$1922,2,FALSE)</f>
        <v>FGD</v>
      </c>
    </row>
    <row r="551" spans="1:15" s="75" customFormat="1" x14ac:dyDescent="0.3">
      <c r="A551" s="69" t="s">
        <v>200</v>
      </c>
      <c r="B551" s="69" t="s">
        <v>201</v>
      </c>
      <c r="C551" s="69" t="s">
        <v>78</v>
      </c>
      <c r="D551" s="69" t="s">
        <v>66</v>
      </c>
      <c r="E551" s="76">
        <v>42082678</v>
      </c>
      <c r="F551" s="70" t="s">
        <v>386</v>
      </c>
      <c r="G551" s="70" t="s">
        <v>223</v>
      </c>
      <c r="H551" s="70" t="s">
        <v>7</v>
      </c>
      <c r="I551" s="70" t="s">
        <v>214</v>
      </c>
      <c r="J551" s="69" t="s">
        <v>67</v>
      </c>
      <c r="K551" s="77">
        <v>13490.82</v>
      </c>
      <c r="L551" s="78">
        <f t="shared" si="16"/>
        <v>6745.41</v>
      </c>
      <c r="M551" s="78">
        <f>ROUND((L551*(VLOOKUP(C551,'[1]January 2017 NBV'!$D$6:$I$22,6,0))),2)</f>
        <v>675.25</v>
      </c>
      <c r="N551" s="79">
        <f t="shared" si="17"/>
        <v>6070.16</v>
      </c>
      <c r="O551" s="22" t="str">
        <f>VLOOKUP(E551,'ML Look up'!$A$2:$B$1922,2,FALSE)</f>
        <v>FGD</v>
      </c>
    </row>
    <row r="552" spans="1:15" s="75" customFormat="1" x14ac:dyDescent="0.3">
      <c r="A552" s="69" t="s">
        <v>200</v>
      </c>
      <c r="B552" s="69" t="s">
        <v>201</v>
      </c>
      <c r="C552" s="69" t="s">
        <v>78</v>
      </c>
      <c r="D552" s="69" t="s">
        <v>66</v>
      </c>
      <c r="E552" s="76">
        <v>42082710</v>
      </c>
      <c r="F552" s="70" t="s">
        <v>387</v>
      </c>
      <c r="G552" s="70">
        <v>10</v>
      </c>
      <c r="H552" s="70" t="s">
        <v>39</v>
      </c>
      <c r="I552" s="70" t="s">
        <v>214</v>
      </c>
      <c r="J552" s="69" t="s">
        <v>67</v>
      </c>
      <c r="K552" s="77">
        <v>2674.16</v>
      </c>
      <c r="L552" s="78">
        <f t="shared" si="16"/>
        <v>1337.08</v>
      </c>
      <c r="M552" s="78">
        <f>ROUND((L552*(VLOOKUP(C552,'[1]January 2017 NBV'!$D$6:$I$22,6,0))),2)</f>
        <v>133.85</v>
      </c>
      <c r="N552" s="79">
        <f t="shared" si="17"/>
        <v>1203.23</v>
      </c>
      <c r="O552" s="22" t="str">
        <f>VLOOKUP(E552,'ML Look up'!$A$2:$B$1922,2,FALSE)</f>
        <v>ASH</v>
      </c>
    </row>
    <row r="553" spans="1:15" s="75" customFormat="1" x14ac:dyDescent="0.3">
      <c r="A553" s="69" t="s">
        <v>200</v>
      </c>
      <c r="B553" s="69" t="s">
        <v>201</v>
      </c>
      <c r="C553" s="69" t="s">
        <v>78</v>
      </c>
      <c r="D553" s="69" t="s">
        <v>66</v>
      </c>
      <c r="E553" s="76">
        <v>42082718</v>
      </c>
      <c r="F553" s="70" t="s">
        <v>387</v>
      </c>
      <c r="G553" s="70">
        <v>10</v>
      </c>
      <c r="H553" s="70" t="s">
        <v>39</v>
      </c>
      <c r="I553" s="70" t="s">
        <v>214</v>
      </c>
      <c r="J553" s="69" t="s">
        <v>67</v>
      </c>
      <c r="K553" s="77">
        <v>3147.74</v>
      </c>
      <c r="L553" s="78">
        <f t="shared" si="16"/>
        <v>1573.87</v>
      </c>
      <c r="M553" s="78">
        <f>ROUND((L553*(VLOOKUP(C553,'[1]January 2017 NBV'!$D$6:$I$22,6,0))),2)</f>
        <v>157.55000000000001</v>
      </c>
      <c r="N553" s="79">
        <f t="shared" si="17"/>
        <v>1416.32</v>
      </c>
      <c r="O553" s="22" t="str">
        <f>VLOOKUP(E553,'ML Look up'!$A$2:$B$1922,2,FALSE)</f>
        <v>ASH</v>
      </c>
    </row>
    <row r="554" spans="1:15" s="75" customFormat="1" x14ac:dyDescent="0.3">
      <c r="A554" s="69" t="s">
        <v>200</v>
      </c>
      <c r="B554" s="69" t="s">
        <v>201</v>
      </c>
      <c r="C554" s="69" t="s">
        <v>78</v>
      </c>
      <c r="D554" s="69" t="s">
        <v>66</v>
      </c>
      <c r="E554" s="76">
        <v>42086405</v>
      </c>
      <c r="F554" s="70" t="s">
        <v>386</v>
      </c>
      <c r="G554" s="70">
        <v>1</v>
      </c>
      <c r="H554" s="70" t="s">
        <v>17</v>
      </c>
      <c r="I554" s="70" t="s">
        <v>204</v>
      </c>
      <c r="J554" s="69" t="s">
        <v>67</v>
      </c>
      <c r="K554" s="77">
        <v>18859.61</v>
      </c>
      <c r="L554" s="78">
        <f t="shared" si="16"/>
        <v>9429.8050000000003</v>
      </c>
      <c r="M554" s="78">
        <f>ROUND((L554*(VLOOKUP(C554,'[1]January 2017 NBV'!$D$6:$I$22,6,0))),2)</f>
        <v>943.97</v>
      </c>
      <c r="N554" s="79">
        <f t="shared" si="17"/>
        <v>8485.8350000000009</v>
      </c>
      <c r="O554" s="22" t="str">
        <f>VLOOKUP(E554,'ML Look up'!$A$2:$B$1922,2,FALSE)</f>
        <v>SCR</v>
      </c>
    </row>
    <row r="555" spans="1:15" s="75" customFormat="1" x14ac:dyDescent="0.3">
      <c r="A555" s="69" t="s">
        <v>200</v>
      </c>
      <c r="B555" s="69" t="s">
        <v>201</v>
      </c>
      <c r="C555" s="69" t="s">
        <v>78</v>
      </c>
      <c r="D555" s="69" t="s">
        <v>66</v>
      </c>
      <c r="E555" s="76">
        <v>42091251</v>
      </c>
      <c r="F555" s="70" t="s">
        <v>388</v>
      </c>
      <c r="G555" s="70">
        <v>10</v>
      </c>
      <c r="H555" s="70" t="s">
        <v>39</v>
      </c>
      <c r="I555" s="70" t="s">
        <v>214</v>
      </c>
      <c r="J555" s="69" t="s">
        <v>67</v>
      </c>
      <c r="K555" s="77">
        <v>34564.26</v>
      </c>
      <c r="L555" s="78">
        <f t="shared" si="16"/>
        <v>17282.13</v>
      </c>
      <c r="M555" s="78">
        <f>ROUND((L555*(VLOOKUP(C555,'[1]January 2017 NBV'!$D$6:$I$22,6,0))),2)</f>
        <v>1730.03</v>
      </c>
      <c r="N555" s="79">
        <f t="shared" si="17"/>
        <v>15552.1</v>
      </c>
      <c r="O555" s="22" t="str">
        <f>VLOOKUP(E555,'ML Look up'!$A$2:$B$1922,2,FALSE)</f>
        <v>ASH</v>
      </c>
    </row>
    <row r="556" spans="1:15" s="75" customFormat="1" x14ac:dyDescent="0.3">
      <c r="A556" s="69" t="s">
        <v>200</v>
      </c>
      <c r="B556" s="69" t="s">
        <v>201</v>
      </c>
      <c r="C556" s="69" t="s">
        <v>78</v>
      </c>
      <c r="D556" s="69" t="s">
        <v>66</v>
      </c>
      <c r="E556" s="76">
        <v>42092522</v>
      </c>
      <c r="F556" s="70" t="s">
        <v>408</v>
      </c>
      <c r="G556" s="70">
        <v>10</v>
      </c>
      <c r="H556" s="70" t="s">
        <v>39</v>
      </c>
      <c r="I556" s="70" t="s">
        <v>214</v>
      </c>
      <c r="J556" s="69" t="s">
        <v>67</v>
      </c>
      <c r="K556" s="77">
        <v>2254.36</v>
      </c>
      <c r="L556" s="78">
        <f t="shared" si="16"/>
        <v>1127.18</v>
      </c>
      <c r="M556" s="78">
        <f>ROUND((L556*(VLOOKUP(C556,'[1]January 2017 NBV'!$D$6:$I$22,6,0))),2)</f>
        <v>112.84</v>
      </c>
      <c r="N556" s="79">
        <f t="shared" si="17"/>
        <v>1014.34</v>
      </c>
      <c r="O556" s="22" t="str">
        <f>VLOOKUP(E556,'ML Look up'!$A$2:$B$1922,2,FALSE)</f>
        <v>ASH</v>
      </c>
    </row>
    <row r="557" spans="1:15" s="75" customFormat="1" x14ac:dyDescent="0.3">
      <c r="A557" s="69" t="s">
        <v>200</v>
      </c>
      <c r="B557" s="69" t="s">
        <v>201</v>
      </c>
      <c r="C557" s="69" t="s">
        <v>78</v>
      </c>
      <c r="D557" s="69" t="s">
        <v>66</v>
      </c>
      <c r="E557" s="76">
        <v>42093108</v>
      </c>
      <c r="F557" s="70" t="s">
        <v>386</v>
      </c>
      <c r="G557" s="70" t="s">
        <v>223</v>
      </c>
      <c r="H557" s="70" t="s">
        <v>7</v>
      </c>
      <c r="I557" s="70" t="s">
        <v>214</v>
      </c>
      <c r="J557" s="69" t="s">
        <v>67</v>
      </c>
      <c r="K557" s="77">
        <v>18093.310000000001</v>
      </c>
      <c r="L557" s="78">
        <f t="shared" si="16"/>
        <v>9046.6550000000007</v>
      </c>
      <c r="M557" s="78">
        <f>ROUND((L557*(VLOOKUP(C557,'[1]January 2017 NBV'!$D$6:$I$22,6,0))),2)</f>
        <v>905.62</v>
      </c>
      <c r="N557" s="79">
        <f t="shared" si="17"/>
        <v>8141.0350000000008</v>
      </c>
      <c r="O557" s="22" t="str">
        <f>VLOOKUP(E557,'ML Look up'!$A$2:$B$1922,2,FALSE)</f>
        <v>FGD</v>
      </c>
    </row>
    <row r="558" spans="1:15" s="75" customFormat="1" x14ac:dyDescent="0.3">
      <c r="A558" s="69" t="s">
        <v>200</v>
      </c>
      <c r="B558" s="69" t="s">
        <v>201</v>
      </c>
      <c r="C558" s="69" t="s">
        <v>78</v>
      </c>
      <c r="D558" s="69" t="s">
        <v>66</v>
      </c>
      <c r="E558" s="76">
        <v>42093236</v>
      </c>
      <c r="F558" s="70" t="s">
        <v>386</v>
      </c>
      <c r="G558" s="70">
        <v>1</v>
      </c>
      <c r="H558" s="70" t="s">
        <v>17</v>
      </c>
      <c r="I558" s="70" t="s">
        <v>214</v>
      </c>
      <c r="J558" s="69" t="s">
        <v>67</v>
      </c>
      <c r="K558" s="77">
        <v>10846.91</v>
      </c>
      <c r="L558" s="78">
        <f t="shared" si="16"/>
        <v>5423.4549999999999</v>
      </c>
      <c r="M558" s="78">
        <f>ROUND((L558*(VLOOKUP(C558,'[1]January 2017 NBV'!$D$6:$I$22,6,0))),2)</f>
        <v>542.91999999999996</v>
      </c>
      <c r="N558" s="79">
        <f t="shared" si="17"/>
        <v>4880.5349999999999</v>
      </c>
      <c r="O558" s="22" t="str">
        <f>VLOOKUP(E558,'ML Look up'!$A$2:$B$1922,2,FALSE)</f>
        <v>SCR</v>
      </c>
    </row>
    <row r="559" spans="1:15" s="75" customFormat="1" x14ac:dyDescent="0.3">
      <c r="A559" s="69" t="s">
        <v>200</v>
      </c>
      <c r="B559" s="69" t="s">
        <v>201</v>
      </c>
      <c r="C559" s="69" t="s">
        <v>78</v>
      </c>
      <c r="D559" s="69" t="s">
        <v>66</v>
      </c>
      <c r="E559" s="76">
        <v>42102258</v>
      </c>
      <c r="F559" s="70" t="s">
        <v>388</v>
      </c>
      <c r="G559" s="70">
        <v>10</v>
      </c>
      <c r="H559" s="70" t="s">
        <v>39</v>
      </c>
      <c r="I559" s="70" t="s">
        <v>214</v>
      </c>
      <c r="J559" s="69" t="s">
        <v>67</v>
      </c>
      <c r="K559" s="77">
        <v>33597.21</v>
      </c>
      <c r="L559" s="78">
        <f t="shared" si="16"/>
        <v>16798.605</v>
      </c>
      <c r="M559" s="78">
        <f>ROUND((L559*(VLOOKUP(C559,'[1]January 2017 NBV'!$D$6:$I$22,6,0))),2)</f>
        <v>1681.63</v>
      </c>
      <c r="N559" s="79">
        <f t="shared" si="17"/>
        <v>15116.974999999999</v>
      </c>
      <c r="O559" s="22" t="str">
        <f>VLOOKUP(E559,'ML Look up'!$A$2:$B$1922,2,FALSE)</f>
        <v>ASH</v>
      </c>
    </row>
    <row r="560" spans="1:15" s="75" customFormat="1" x14ac:dyDescent="0.3">
      <c r="A560" s="69" t="s">
        <v>200</v>
      </c>
      <c r="B560" s="69" t="s">
        <v>201</v>
      </c>
      <c r="C560" s="69" t="s">
        <v>78</v>
      </c>
      <c r="D560" s="69" t="s">
        <v>66</v>
      </c>
      <c r="E560" s="76">
        <v>42103580</v>
      </c>
      <c r="F560" s="70" t="s">
        <v>389</v>
      </c>
      <c r="G560" s="70">
        <v>10</v>
      </c>
      <c r="H560" s="70" t="s">
        <v>39</v>
      </c>
      <c r="I560" s="70" t="s">
        <v>214</v>
      </c>
      <c r="J560" s="69" t="s">
        <v>67</v>
      </c>
      <c r="K560" s="77">
        <v>3439.91</v>
      </c>
      <c r="L560" s="78">
        <f t="shared" si="16"/>
        <v>1719.9549999999999</v>
      </c>
      <c r="M560" s="78">
        <f>ROUND((L560*(VLOOKUP(C560,'[1]January 2017 NBV'!$D$6:$I$22,6,0))),2)</f>
        <v>172.18</v>
      </c>
      <c r="N560" s="79">
        <f t="shared" si="17"/>
        <v>1547.7749999999999</v>
      </c>
      <c r="O560" s="22" t="str">
        <f>VLOOKUP(E560,'ML Look up'!$A$2:$B$1922,2,FALSE)</f>
        <v>ASH</v>
      </c>
    </row>
    <row r="561" spans="1:15" s="75" customFormat="1" x14ac:dyDescent="0.3">
      <c r="A561" s="69" t="s">
        <v>200</v>
      </c>
      <c r="B561" s="69" t="s">
        <v>201</v>
      </c>
      <c r="C561" s="69" t="s">
        <v>78</v>
      </c>
      <c r="D561" s="69" t="s">
        <v>66</v>
      </c>
      <c r="E561" s="76">
        <v>42105850</v>
      </c>
      <c r="F561" s="70" t="s">
        <v>387</v>
      </c>
      <c r="G561" s="70">
        <v>10</v>
      </c>
      <c r="H561" s="70" t="s">
        <v>39</v>
      </c>
      <c r="I561" s="70" t="s">
        <v>214</v>
      </c>
      <c r="J561" s="69" t="s">
        <v>67</v>
      </c>
      <c r="K561" s="77">
        <v>5793.65</v>
      </c>
      <c r="L561" s="78">
        <f t="shared" si="16"/>
        <v>2896.8249999999998</v>
      </c>
      <c r="M561" s="78">
        <f>ROUND((L561*(VLOOKUP(C561,'[1]January 2017 NBV'!$D$6:$I$22,6,0))),2)</f>
        <v>289.99</v>
      </c>
      <c r="N561" s="79">
        <f t="shared" si="17"/>
        <v>2606.835</v>
      </c>
      <c r="O561" s="22" t="str">
        <f>VLOOKUP(E561,'ML Look up'!$A$2:$B$1922,2,FALSE)</f>
        <v>ASH</v>
      </c>
    </row>
    <row r="562" spans="1:15" s="75" customFormat="1" x14ac:dyDescent="0.3">
      <c r="A562" s="69" t="s">
        <v>200</v>
      </c>
      <c r="B562" s="69" t="s">
        <v>201</v>
      </c>
      <c r="C562" s="69" t="s">
        <v>78</v>
      </c>
      <c r="D562" s="69" t="s">
        <v>66</v>
      </c>
      <c r="E562" s="76">
        <v>42105859</v>
      </c>
      <c r="F562" s="70" t="s">
        <v>387</v>
      </c>
      <c r="G562" s="70">
        <v>10</v>
      </c>
      <c r="H562" s="70" t="s">
        <v>39</v>
      </c>
      <c r="I562" s="70" t="s">
        <v>214</v>
      </c>
      <c r="J562" s="69" t="s">
        <v>67</v>
      </c>
      <c r="K562" s="77">
        <v>4274.03</v>
      </c>
      <c r="L562" s="78">
        <f t="shared" si="16"/>
        <v>2137.0149999999999</v>
      </c>
      <c r="M562" s="78">
        <f>ROUND((L562*(VLOOKUP(C562,'[1]January 2017 NBV'!$D$6:$I$22,6,0))),2)</f>
        <v>213.93</v>
      </c>
      <c r="N562" s="79">
        <f t="shared" si="17"/>
        <v>1923.0849999999998</v>
      </c>
      <c r="O562" s="22" t="str">
        <f>VLOOKUP(E562,'ML Look up'!$A$2:$B$1922,2,FALSE)</f>
        <v>ASH</v>
      </c>
    </row>
    <row r="563" spans="1:15" s="75" customFormat="1" x14ac:dyDescent="0.3">
      <c r="A563" s="69" t="s">
        <v>200</v>
      </c>
      <c r="B563" s="69" t="s">
        <v>201</v>
      </c>
      <c r="C563" s="69" t="s">
        <v>78</v>
      </c>
      <c r="D563" s="69" t="s">
        <v>66</v>
      </c>
      <c r="E563" s="76">
        <v>42105864</v>
      </c>
      <c r="F563" s="70" t="s">
        <v>387</v>
      </c>
      <c r="G563" s="70">
        <v>10</v>
      </c>
      <c r="H563" s="70" t="s">
        <v>39</v>
      </c>
      <c r="I563" s="70" t="s">
        <v>214</v>
      </c>
      <c r="J563" s="69" t="s">
        <v>67</v>
      </c>
      <c r="K563" s="77">
        <v>3763.48</v>
      </c>
      <c r="L563" s="78">
        <f t="shared" si="16"/>
        <v>1881.74</v>
      </c>
      <c r="M563" s="78">
        <f>ROUND((L563*(VLOOKUP(C563,'[1]January 2017 NBV'!$D$6:$I$22,6,0))),2)</f>
        <v>188.37</v>
      </c>
      <c r="N563" s="79">
        <f t="shared" si="17"/>
        <v>1693.37</v>
      </c>
      <c r="O563" s="22" t="str">
        <f>VLOOKUP(E563,'ML Look up'!$A$2:$B$1922,2,FALSE)</f>
        <v>ASH</v>
      </c>
    </row>
    <row r="564" spans="1:15" s="75" customFormat="1" x14ac:dyDescent="0.3">
      <c r="A564" s="69" t="s">
        <v>200</v>
      </c>
      <c r="B564" s="69" t="s">
        <v>201</v>
      </c>
      <c r="C564" s="69" t="s">
        <v>78</v>
      </c>
      <c r="D564" s="69" t="s">
        <v>66</v>
      </c>
      <c r="E564" s="76">
        <v>42106263</v>
      </c>
      <c r="F564" s="70" t="s">
        <v>409</v>
      </c>
      <c r="G564" s="70">
        <v>12</v>
      </c>
      <c r="H564" s="70" t="s">
        <v>45</v>
      </c>
      <c r="I564" s="70" t="s">
        <v>214</v>
      </c>
      <c r="J564" s="69" t="s">
        <v>67</v>
      </c>
      <c r="K564" s="77">
        <v>69130.58</v>
      </c>
      <c r="L564" s="78">
        <f t="shared" si="16"/>
        <v>34565.29</v>
      </c>
      <c r="M564" s="78">
        <f>ROUND((L564*(VLOOKUP(C564,'[1]January 2017 NBV'!$D$6:$I$22,6,0))),2)</f>
        <v>3460.17</v>
      </c>
      <c r="N564" s="79">
        <f t="shared" si="17"/>
        <v>31105.120000000003</v>
      </c>
      <c r="O564" s="22" t="str">
        <f>VLOOKUP(E564,'ML Look up'!$A$2:$B$1922,2,FALSE)</f>
        <v>DFA</v>
      </c>
    </row>
    <row r="565" spans="1:15" s="75" customFormat="1" x14ac:dyDescent="0.3">
      <c r="A565" s="69" t="s">
        <v>200</v>
      </c>
      <c r="B565" s="69" t="s">
        <v>201</v>
      </c>
      <c r="C565" s="69" t="s">
        <v>78</v>
      </c>
      <c r="D565" s="69" t="s">
        <v>66</v>
      </c>
      <c r="E565" s="76">
        <v>42113197</v>
      </c>
      <c r="F565" s="70" t="s">
        <v>388</v>
      </c>
      <c r="G565" s="70">
        <v>10</v>
      </c>
      <c r="H565" s="70" t="s">
        <v>39</v>
      </c>
      <c r="I565" s="70" t="s">
        <v>214</v>
      </c>
      <c r="J565" s="69" t="s">
        <v>67</v>
      </c>
      <c r="K565" s="77">
        <v>30209.48</v>
      </c>
      <c r="L565" s="78">
        <f t="shared" si="16"/>
        <v>15104.74</v>
      </c>
      <c r="M565" s="78">
        <f>ROUND((L565*(VLOOKUP(C565,'[1]January 2017 NBV'!$D$6:$I$22,6,0))),2)</f>
        <v>1512.07</v>
      </c>
      <c r="N565" s="79">
        <f t="shared" si="17"/>
        <v>13592.67</v>
      </c>
      <c r="O565" s="22" t="str">
        <f>VLOOKUP(E565,'ML Look up'!$A$2:$B$1922,2,FALSE)</f>
        <v>ASH</v>
      </c>
    </row>
    <row r="566" spans="1:15" s="75" customFormat="1" x14ac:dyDescent="0.3">
      <c r="A566" s="69" t="s">
        <v>200</v>
      </c>
      <c r="B566" s="69" t="s">
        <v>201</v>
      </c>
      <c r="C566" s="69" t="s">
        <v>78</v>
      </c>
      <c r="D566" s="69" t="s">
        <v>66</v>
      </c>
      <c r="E566" s="76">
        <v>42113633</v>
      </c>
      <c r="F566" s="70" t="s">
        <v>410</v>
      </c>
      <c r="G566" s="70">
        <v>9</v>
      </c>
      <c r="H566" s="70" t="s">
        <v>36</v>
      </c>
      <c r="I566" s="70" t="s">
        <v>214</v>
      </c>
      <c r="J566" s="69" t="s">
        <v>67</v>
      </c>
      <c r="K566" s="77">
        <v>101113.93</v>
      </c>
      <c r="L566" s="78">
        <f t="shared" si="16"/>
        <v>50556.964999999997</v>
      </c>
      <c r="M566" s="78">
        <f>ROUND((L566*(VLOOKUP(C566,'[1]January 2017 NBV'!$D$6:$I$22,6,0))),2)</f>
        <v>5061.0200000000004</v>
      </c>
      <c r="N566" s="79">
        <f t="shared" si="17"/>
        <v>45495.944999999992</v>
      </c>
      <c r="O566" s="22" t="str">
        <f>VLOOKUP(E566,'ML Look up'!$A$2:$B$1922,2,FALSE)</f>
        <v>PRECIP</v>
      </c>
    </row>
    <row r="567" spans="1:15" s="75" customFormat="1" x14ac:dyDescent="0.3">
      <c r="A567" s="69" t="s">
        <v>200</v>
      </c>
      <c r="B567" s="69" t="s">
        <v>201</v>
      </c>
      <c r="C567" s="69" t="s">
        <v>78</v>
      </c>
      <c r="D567" s="69" t="s">
        <v>66</v>
      </c>
      <c r="E567" s="76">
        <v>42121511</v>
      </c>
      <c r="F567" s="70" t="s">
        <v>386</v>
      </c>
      <c r="G567" s="70" t="s">
        <v>223</v>
      </c>
      <c r="H567" s="70" t="s">
        <v>7</v>
      </c>
      <c r="I567" s="70" t="s">
        <v>208</v>
      </c>
      <c r="J567" s="69" t="s">
        <v>67</v>
      </c>
      <c r="K567" s="77">
        <v>66301.72</v>
      </c>
      <c r="L567" s="78">
        <f t="shared" si="16"/>
        <v>33150.86</v>
      </c>
      <c r="M567" s="78">
        <f>ROUND((L567*(VLOOKUP(C567,'[1]January 2017 NBV'!$D$6:$I$22,6,0))),2)</f>
        <v>3318.58</v>
      </c>
      <c r="N567" s="79">
        <f t="shared" si="17"/>
        <v>29832.28</v>
      </c>
      <c r="O567" s="22" t="str">
        <f>VLOOKUP(E567,'ML Look up'!$A$2:$B$1922,2,FALSE)</f>
        <v>FGD</v>
      </c>
    </row>
    <row r="568" spans="1:15" s="75" customFormat="1" x14ac:dyDescent="0.3">
      <c r="A568" s="69" t="s">
        <v>200</v>
      </c>
      <c r="B568" s="69" t="s">
        <v>201</v>
      </c>
      <c r="C568" s="69" t="s">
        <v>78</v>
      </c>
      <c r="D568" s="69" t="s">
        <v>66</v>
      </c>
      <c r="E568" s="76">
        <v>42126235</v>
      </c>
      <c r="F568" s="70" t="s">
        <v>386</v>
      </c>
      <c r="G568" s="70" t="s">
        <v>223</v>
      </c>
      <c r="H568" s="70" t="s">
        <v>7</v>
      </c>
      <c r="I568" s="70" t="s">
        <v>214</v>
      </c>
      <c r="J568" s="69" t="s">
        <v>67</v>
      </c>
      <c r="K568" s="77">
        <v>-1415.21</v>
      </c>
      <c r="L568" s="78">
        <f t="shared" si="16"/>
        <v>-707.60500000000002</v>
      </c>
      <c r="M568" s="78">
        <f>ROUND((L568*(VLOOKUP(C568,'[1]January 2017 NBV'!$D$6:$I$22,6,0))),2)</f>
        <v>-70.84</v>
      </c>
      <c r="N568" s="79">
        <f t="shared" si="17"/>
        <v>-636.76499999999999</v>
      </c>
      <c r="O568" s="22" t="str">
        <f>VLOOKUP(E568,'ML Look up'!$A$2:$B$1922,2,FALSE)</f>
        <v>FGD</v>
      </c>
    </row>
    <row r="569" spans="1:15" s="75" customFormat="1" x14ac:dyDescent="0.3">
      <c r="A569" s="69" t="s">
        <v>200</v>
      </c>
      <c r="B569" s="69" t="s">
        <v>201</v>
      </c>
      <c r="C569" s="69" t="s">
        <v>78</v>
      </c>
      <c r="D569" s="69" t="s">
        <v>66</v>
      </c>
      <c r="E569" s="76">
        <v>42130894</v>
      </c>
      <c r="F569" s="70" t="s">
        <v>386</v>
      </c>
      <c r="G569" s="70" t="s">
        <v>223</v>
      </c>
      <c r="H569" s="70" t="s">
        <v>7</v>
      </c>
      <c r="I569" s="70" t="s">
        <v>214</v>
      </c>
      <c r="J569" s="69" t="s">
        <v>67</v>
      </c>
      <c r="K569" s="77">
        <v>11336.69</v>
      </c>
      <c r="L569" s="78">
        <f t="shared" si="16"/>
        <v>5668.3450000000003</v>
      </c>
      <c r="M569" s="78">
        <f>ROUND((L569*(VLOOKUP(C569,'[1]January 2017 NBV'!$D$6:$I$22,6,0))),2)</f>
        <v>567.42999999999995</v>
      </c>
      <c r="N569" s="79">
        <f t="shared" si="17"/>
        <v>5100.915</v>
      </c>
      <c r="O569" s="22" t="str">
        <f>VLOOKUP(E569,'ML Look up'!$A$2:$B$1922,2,FALSE)</f>
        <v>FGD</v>
      </c>
    </row>
    <row r="570" spans="1:15" s="75" customFormat="1" x14ac:dyDescent="0.3">
      <c r="A570" s="69" t="s">
        <v>200</v>
      </c>
      <c r="B570" s="69" t="s">
        <v>201</v>
      </c>
      <c r="C570" s="69" t="s">
        <v>78</v>
      </c>
      <c r="D570" s="69" t="s">
        <v>66</v>
      </c>
      <c r="E570" s="76">
        <v>42132170</v>
      </c>
      <c r="F570" s="70" t="s">
        <v>411</v>
      </c>
      <c r="G570" s="70" t="s">
        <v>223</v>
      </c>
      <c r="H570" s="70" t="s">
        <v>7</v>
      </c>
      <c r="I570" s="70" t="s">
        <v>214</v>
      </c>
      <c r="J570" s="69" t="s">
        <v>67</v>
      </c>
      <c r="K570" s="77">
        <v>63921.64</v>
      </c>
      <c r="L570" s="78">
        <f t="shared" si="16"/>
        <v>31960.82</v>
      </c>
      <c r="M570" s="78">
        <f>ROUND((L570*(VLOOKUP(C570,'[1]January 2017 NBV'!$D$6:$I$22,6,0))),2)</f>
        <v>3199.45</v>
      </c>
      <c r="N570" s="79">
        <f t="shared" si="17"/>
        <v>28761.37</v>
      </c>
      <c r="O570" s="22" t="str">
        <f>VLOOKUP(E570,'ML Look up'!$A$2:$B$1922,2,FALSE)</f>
        <v>FGD</v>
      </c>
    </row>
    <row r="571" spans="1:15" s="75" customFormat="1" x14ac:dyDescent="0.3">
      <c r="A571" s="69" t="s">
        <v>200</v>
      </c>
      <c r="B571" s="69" t="s">
        <v>201</v>
      </c>
      <c r="C571" s="69" t="s">
        <v>78</v>
      </c>
      <c r="D571" s="69" t="s">
        <v>66</v>
      </c>
      <c r="E571" s="76">
        <v>42133790</v>
      </c>
      <c r="F571" s="70" t="s">
        <v>390</v>
      </c>
      <c r="G571" s="70">
        <v>9</v>
      </c>
      <c r="H571" s="70" t="s">
        <v>36</v>
      </c>
      <c r="I571" s="70" t="s">
        <v>208</v>
      </c>
      <c r="J571" s="69" t="s">
        <v>67</v>
      </c>
      <c r="K571" s="77">
        <v>11189.93</v>
      </c>
      <c r="L571" s="78">
        <f t="shared" si="16"/>
        <v>5594.9650000000001</v>
      </c>
      <c r="M571" s="78">
        <f>ROUND((L571*(VLOOKUP(C571,'[1]January 2017 NBV'!$D$6:$I$22,6,0))),2)</f>
        <v>560.09</v>
      </c>
      <c r="N571" s="79">
        <f t="shared" si="17"/>
        <v>5034.875</v>
      </c>
      <c r="O571" s="22" t="str">
        <f>VLOOKUP(E571,'ML Look up'!$A$2:$B$1922,2,FALSE)</f>
        <v>PRECIP</v>
      </c>
    </row>
    <row r="572" spans="1:15" s="75" customFormat="1" x14ac:dyDescent="0.3">
      <c r="A572" s="69" t="s">
        <v>200</v>
      </c>
      <c r="B572" s="69" t="s">
        <v>201</v>
      </c>
      <c r="C572" s="69" t="s">
        <v>78</v>
      </c>
      <c r="D572" s="69" t="s">
        <v>66</v>
      </c>
      <c r="E572" s="76">
        <v>42133798</v>
      </c>
      <c r="F572" s="70" t="s">
        <v>390</v>
      </c>
      <c r="G572" s="70">
        <v>9</v>
      </c>
      <c r="H572" s="70" t="s">
        <v>36</v>
      </c>
      <c r="I572" s="70" t="s">
        <v>204</v>
      </c>
      <c r="J572" s="69" t="s">
        <v>67</v>
      </c>
      <c r="K572" s="77">
        <v>1190.74</v>
      </c>
      <c r="L572" s="78">
        <f t="shared" si="16"/>
        <v>595.37</v>
      </c>
      <c r="M572" s="78">
        <f>ROUND((L572*(VLOOKUP(C572,'[1]January 2017 NBV'!$D$6:$I$22,6,0))),2)</f>
        <v>59.6</v>
      </c>
      <c r="N572" s="79">
        <f t="shared" si="17"/>
        <v>535.77</v>
      </c>
      <c r="O572" s="22" t="str">
        <f>VLOOKUP(E572,'ML Look up'!$A$2:$B$1922,2,FALSE)</f>
        <v>PRECIP</v>
      </c>
    </row>
    <row r="573" spans="1:15" s="75" customFormat="1" x14ac:dyDescent="0.3">
      <c r="A573" s="69" t="s">
        <v>200</v>
      </c>
      <c r="B573" s="69" t="s">
        <v>201</v>
      </c>
      <c r="C573" s="69" t="s">
        <v>78</v>
      </c>
      <c r="D573" s="69" t="s">
        <v>66</v>
      </c>
      <c r="E573" s="76">
        <v>42133848</v>
      </c>
      <c r="F573" s="70" t="s">
        <v>408</v>
      </c>
      <c r="G573" s="70" t="s">
        <v>223</v>
      </c>
      <c r="H573" s="70" t="s">
        <v>7</v>
      </c>
      <c r="I573" s="70" t="s">
        <v>214</v>
      </c>
      <c r="J573" s="69" t="s">
        <v>67</v>
      </c>
      <c r="K573" s="77">
        <v>37109</v>
      </c>
      <c r="L573" s="78">
        <f t="shared" si="16"/>
        <v>18554.5</v>
      </c>
      <c r="M573" s="78">
        <f>ROUND((L573*(VLOOKUP(C573,'[1]January 2017 NBV'!$D$6:$I$22,6,0))),2)</f>
        <v>1857.4</v>
      </c>
      <c r="N573" s="79">
        <f t="shared" si="17"/>
        <v>16697.099999999999</v>
      </c>
      <c r="O573" s="22" t="str">
        <f>VLOOKUP(E573,'ML Look up'!$A$2:$B$1922,2,FALSE)</f>
        <v>FGD</v>
      </c>
    </row>
    <row r="574" spans="1:15" s="75" customFormat="1" x14ac:dyDescent="0.3">
      <c r="A574" s="69" t="s">
        <v>200</v>
      </c>
      <c r="B574" s="69" t="s">
        <v>201</v>
      </c>
      <c r="C574" s="69" t="s">
        <v>78</v>
      </c>
      <c r="D574" s="69" t="s">
        <v>66</v>
      </c>
      <c r="E574" s="76">
        <v>42137647</v>
      </c>
      <c r="F574" s="70" t="s">
        <v>391</v>
      </c>
      <c r="G574" s="70">
        <v>10</v>
      </c>
      <c r="H574" s="70" t="s">
        <v>39</v>
      </c>
      <c r="I574" s="70" t="s">
        <v>214</v>
      </c>
      <c r="J574" s="69" t="s">
        <v>67</v>
      </c>
      <c r="K574" s="77">
        <v>53487.08</v>
      </c>
      <c r="L574" s="78">
        <f t="shared" si="16"/>
        <v>26743.54</v>
      </c>
      <c r="M574" s="78">
        <f>ROUND((L574*(VLOOKUP(C574,'[1]January 2017 NBV'!$D$6:$I$22,6,0))),2)</f>
        <v>2677.17</v>
      </c>
      <c r="N574" s="79">
        <f t="shared" si="17"/>
        <v>24066.370000000003</v>
      </c>
      <c r="O574" s="22" t="str">
        <f>VLOOKUP(E574,'ML Look up'!$A$2:$B$1922,2,FALSE)</f>
        <v>ASH</v>
      </c>
    </row>
    <row r="575" spans="1:15" s="75" customFormat="1" x14ac:dyDescent="0.3">
      <c r="A575" s="69" t="s">
        <v>200</v>
      </c>
      <c r="B575" s="69" t="s">
        <v>201</v>
      </c>
      <c r="C575" s="69" t="s">
        <v>78</v>
      </c>
      <c r="D575" s="69" t="s">
        <v>66</v>
      </c>
      <c r="E575" s="76">
        <v>42138852</v>
      </c>
      <c r="F575" s="70" t="s">
        <v>387</v>
      </c>
      <c r="G575" s="70">
        <v>9</v>
      </c>
      <c r="H575" s="70" t="s">
        <v>36</v>
      </c>
      <c r="I575" s="70" t="s">
        <v>204</v>
      </c>
      <c r="J575" s="69" t="s">
        <v>67</v>
      </c>
      <c r="K575" s="77">
        <v>12000</v>
      </c>
      <c r="L575" s="78">
        <f t="shared" si="16"/>
        <v>6000</v>
      </c>
      <c r="M575" s="78">
        <f>ROUND((L575*(VLOOKUP(C575,'[1]January 2017 NBV'!$D$6:$I$22,6,0))),2)</f>
        <v>600.63</v>
      </c>
      <c r="N575" s="79">
        <f t="shared" si="17"/>
        <v>5399.37</v>
      </c>
      <c r="O575" s="22" t="str">
        <f>VLOOKUP(E575,'ML Look up'!$A$2:$B$1922,2,FALSE)</f>
        <v>PRECIP</v>
      </c>
    </row>
    <row r="576" spans="1:15" s="75" customFormat="1" x14ac:dyDescent="0.3">
      <c r="A576" s="69" t="s">
        <v>200</v>
      </c>
      <c r="B576" s="69" t="s">
        <v>201</v>
      </c>
      <c r="C576" s="69" t="s">
        <v>78</v>
      </c>
      <c r="D576" s="69" t="s">
        <v>66</v>
      </c>
      <c r="E576" s="76">
        <v>42145255</v>
      </c>
      <c r="F576" s="70" t="s">
        <v>388</v>
      </c>
      <c r="G576" s="70">
        <v>10</v>
      </c>
      <c r="H576" s="70" t="s">
        <v>39</v>
      </c>
      <c r="I576" s="70" t="s">
        <v>214</v>
      </c>
      <c r="J576" s="69" t="s">
        <v>67</v>
      </c>
      <c r="K576" s="77">
        <v>27741.73</v>
      </c>
      <c r="L576" s="78">
        <f t="shared" si="16"/>
        <v>13870.865</v>
      </c>
      <c r="M576" s="78">
        <f>ROUND((L576*(VLOOKUP(C576,'[1]January 2017 NBV'!$D$6:$I$22,6,0))),2)</f>
        <v>1388.55</v>
      </c>
      <c r="N576" s="79">
        <f t="shared" si="17"/>
        <v>12482.315000000001</v>
      </c>
      <c r="O576" s="22" t="str">
        <f>VLOOKUP(E576,'ML Look up'!$A$2:$B$1922,2,FALSE)</f>
        <v>ASH</v>
      </c>
    </row>
    <row r="577" spans="1:15" s="75" customFormat="1" x14ac:dyDescent="0.3">
      <c r="A577" s="69" t="s">
        <v>200</v>
      </c>
      <c r="B577" s="69" t="s">
        <v>201</v>
      </c>
      <c r="C577" s="69" t="s">
        <v>78</v>
      </c>
      <c r="D577" s="69" t="s">
        <v>66</v>
      </c>
      <c r="E577" s="76">
        <v>42146688</v>
      </c>
      <c r="F577" s="70" t="s">
        <v>402</v>
      </c>
      <c r="G577" s="70" t="s">
        <v>223</v>
      </c>
      <c r="H577" s="70" t="s">
        <v>7</v>
      </c>
      <c r="I577" s="70" t="s">
        <v>204</v>
      </c>
      <c r="J577" s="69" t="s">
        <v>67</v>
      </c>
      <c r="K577" s="77">
        <v>45173.120000000003</v>
      </c>
      <c r="L577" s="78">
        <f t="shared" si="16"/>
        <v>22586.560000000001</v>
      </c>
      <c r="M577" s="78">
        <f>ROUND((L577*(VLOOKUP(C577,'[1]January 2017 NBV'!$D$6:$I$22,6,0))),2)</f>
        <v>2261.04</v>
      </c>
      <c r="N577" s="79">
        <f t="shared" si="17"/>
        <v>20325.52</v>
      </c>
      <c r="O577" s="22" t="str">
        <f>VLOOKUP(E577,'ML Look up'!$A$2:$B$1922,2,FALSE)</f>
        <v>FGD</v>
      </c>
    </row>
    <row r="578" spans="1:15" s="75" customFormat="1" x14ac:dyDescent="0.3">
      <c r="A578" s="69" t="s">
        <v>200</v>
      </c>
      <c r="B578" s="69" t="s">
        <v>201</v>
      </c>
      <c r="C578" s="69" t="s">
        <v>78</v>
      </c>
      <c r="D578" s="69" t="s">
        <v>66</v>
      </c>
      <c r="E578" s="69" t="s">
        <v>177</v>
      </c>
      <c r="F578" s="70" t="s">
        <v>412</v>
      </c>
      <c r="G578" s="70">
        <v>9</v>
      </c>
      <c r="H578" s="70" t="s">
        <v>36</v>
      </c>
      <c r="I578" s="70" t="s">
        <v>208</v>
      </c>
      <c r="J578" s="69" t="s">
        <v>67</v>
      </c>
      <c r="K578" s="77">
        <v>2963591.2</v>
      </c>
      <c r="L578" s="78">
        <f t="shared" si="16"/>
        <v>1481795.6</v>
      </c>
      <c r="M578" s="78">
        <f>ROUND((L578*(VLOOKUP(C578,'[1]January 2017 NBV'!$D$6:$I$22,6,0))),2)</f>
        <v>148335.64000000001</v>
      </c>
      <c r="N578" s="79">
        <f t="shared" si="17"/>
        <v>1333459.96</v>
      </c>
      <c r="O578" s="22" t="str">
        <f>VLOOKUP(E578,'ML Look up'!$A$2:$B$1922,2,FALSE)</f>
        <v>PRECIP</v>
      </c>
    </row>
    <row r="579" spans="1:15" s="75" customFormat="1" x14ac:dyDescent="0.3">
      <c r="A579" s="69" t="s">
        <v>200</v>
      </c>
      <c r="B579" s="69" t="s">
        <v>201</v>
      </c>
      <c r="C579" s="69" t="s">
        <v>70</v>
      </c>
      <c r="D579" s="69" t="s">
        <v>80</v>
      </c>
      <c r="E579" s="69" t="s">
        <v>107</v>
      </c>
      <c r="F579" s="70" t="s">
        <v>245</v>
      </c>
      <c r="G579" s="70">
        <v>1</v>
      </c>
      <c r="H579" s="70" t="s">
        <v>19</v>
      </c>
      <c r="I579" s="70" t="s">
        <v>214</v>
      </c>
      <c r="J579" s="69" t="s">
        <v>67</v>
      </c>
      <c r="K579" s="77">
        <v>1371.6</v>
      </c>
      <c r="L579" s="78">
        <f t="shared" si="16"/>
        <v>685.8</v>
      </c>
      <c r="M579" s="78">
        <f>ROUND((L579*(VLOOKUP(C579,'[1]January 2017 NBV'!$D$6:$I$22,6,0))),2)</f>
        <v>220.91</v>
      </c>
      <c r="N579" s="79">
        <f t="shared" si="17"/>
        <v>464.89</v>
      </c>
      <c r="O579" s="22" t="str">
        <f>VLOOKUP(E579,'ML Look up'!$A$2:$B$1922,2,FALSE)</f>
        <v>LDFL</v>
      </c>
    </row>
    <row r="580" spans="1:15" s="75" customFormat="1" x14ac:dyDescent="0.3">
      <c r="A580" s="69" t="s">
        <v>200</v>
      </c>
      <c r="B580" s="69" t="s">
        <v>201</v>
      </c>
      <c r="C580" s="69" t="s">
        <v>73</v>
      </c>
      <c r="D580" s="69" t="s">
        <v>80</v>
      </c>
      <c r="E580" s="76">
        <v>41418102</v>
      </c>
      <c r="F580" s="70" t="s">
        <v>286</v>
      </c>
      <c r="G580" s="70">
        <v>10</v>
      </c>
      <c r="H580" s="70" t="s">
        <v>39</v>
      </c>
      <c r="I580" s="70" t="s">
        <v>214</v>
      </c>
      <c r="J580" s="69" t="s">
        <v>67</v>
      </c>
      <c r="K580" s="77">
        <v>2356.81</v>
      </c>
      <c r="L580" s="78">
        <f t="shared" si="16"/>
        <v>1178.405</v>
      </c>
      <c r="M580" s="78">
        <f>ROUND((L580*(VLOOKUP(C580,'[1]January 2017 NBV'!$D$6:$I$22,6,0))),2)</f>
        <v>359.56</v>
      </c>
      <c r="N580" s="79">
        <f t="shared" si="17"/>
        <v>818.84500000000003</v>
      </c>
      <c r="O580" s="22" t="str">
        <f>VLOOKUP(E580,'ML Look up'!$A$2:$B$1922,2,FALSE)</f>
        <v>ASH</v>
      </c>
    </row>
    <row r="581" spans="1:15" s="75" customFormat="1" x14ac:dyDescent="0.3">
      <c r="A581" s="69" t="s">
        <v>200</v>
      </c>
      <c r="B581" s="69" t="s">
        <v>201</v>
      </c>
      <c r="C581" s="69" t="s">
        <v>73</v>
      </c>
      <c r="D581" s="69" t="s">
        <v>80</v>
      </c>
      <c r="E581" s="76">
        <v>41418113</v>
      </c>
      <c r="F581" s="70" t="s">
        <v>286</v>
      </c>
      <c r="G581" s="70">
        <v>10</v>
      </c>
      <c r="H581" s="70" t="s">
        <v>39</v>
      </c>
      <c r="I581" s="70" t="s">
        <v>214</v>
      </c>
      <c r="J581" s="69" t="s">
        <v>67</v>
      </c>
      <c r="K581" s="77">
        <v>2658.43</v>
      </c>
      <c r="L581" s="78">
        <f t="shared" si="16"/>
        <v>1329.2149999999999</v>
      </c>
      <c r="M581" s="78">
        <f>ROUND((L581*(VLOOKUP(C581,'[1]January 2017 NBV'!$D$6:$I$22,6,0))),2)</f>
        <v>405.58</v>
      </c>
      <c r="N581" s="79">
        <f t="shared" si="17"/>
        <v>923.63499999999999</v>
      </c>
      <c r="O581" s="22" t="str">
        <f>VLOOKUP(E581,'ML Look up'!$A$2:$B$1922,2,FALSE)</f>
        <v>ASH</v>
      </c>
    </row>
    <row r="582" spans="1:15" s="75" customFormat="1" x14ac:dyDescent="0.3">
      <c r="A582" s="69" t="s">
        <v>200</v>
      </c>
      <c r="B582" s="69" t="s">
        <v>201</v>
      </c>
      <c r="C582" s="69" t="s">
        <v>75</v>
      </c>
      <c r="D582" s="69" t="s">
        <v>80</v>
      </c>
      <c r="E582" s="76">
        <v>41444744</v>
      </c>
      <c r="F582" s="70" t="s">
        <v>309</v>
      </c>
      <c r="G582" s="70">
        <v>10</v>
      </c>
      <c r="H582" s="70" t="s">
        <v>39</v>
      </c>
      <c r="I582" s="70" t="s">
        <v>214</v>
      </c>
      <c r="J582" s="69" t="s">
        <v>67</v>
      </c>
      <c r="K582" s="77">
        <v>7216.91</v>
      </c>
      <c r="L582" s="78">
        <f t="shared" si="16"/>
        <v>3608.4549999999999</v>
      </c>
      <c r="M582" s="78">
        <f>ROUND((L582*(VLOOKUP(C582,'[1]January 2017 NBV'!$D$6:$I$22,6,0))),2)</f>
        <v>712.65</v>
      </c>
      <c r="N582" s="79">
        <f t="shared" si="17"/>
        <v>2895.8049999999998</v>
      </c>
      <c r="O582" s="22" t="str">
        <f>VLOOKUP(E582,'ML Look up'!$A$2:$B$1922,2,FALSE)</f>
        <v>ASH</v>
      </c>
    </row>
    <row r="583" spans="1:15" s="75" customFormat="1" x14ac:dyDescent="0.3">
      <c r="A583" s="69" t="s">
        <v>200</v>
      </c>
      <c r="B583" s="69" t="s">
        <v>201</v>
      </c>
      <c r="C583" s="69" t="s">
        <v>75</v>
      </c>
      <c r="D583" s="69" t="s">
        <v>80</v>
      </c>
      <c r="E583" s="76">
        <v>41445476</v>
      </c>
      <c r="F583" s="70" t="s">
        <v>310</v>
      </c>
      <c r="G583" s="70">
        <v>10</v>
      </c>
      <c r="H583" s="70" t="s">
        <v>39</v>
      </c>
      <c r="I583" s="70" t="s">
        <v>214</v>
      </c>
      <c r="J583" s="69" t="s">
        <v>67</v>
      </c>
      <c r="K583" s="77">
        <v>1925.24</v>
      </c>
      <c r="L583" s="78">
        <f t="shared" ref="L583:L612" si="18">K583*0.5</f>
        <v>962.62</v>
      </c>
      <c r="M583" s="78">
        <f>ROUND((L583*(VLOOKUP(C583,'[1]January 2017 NBV'!$D$6:$I$22,6,0))),2)</f>
        <v>190.11</v>
      </c>
      <c r="N583" s="79">
        <f t="shared" ref="N583:N646" si="19">L583-M583</f>
        <v>772.51</v>
      </c>
      <c r="O583" s="22" t="str">
        <f>VLOOKUP(E583,'ML Look up'!$A$2:$B$1922,2,FALSE)</f>
        <v>ASH</v>
      </c>
    </row>
    <row r="584" spans="1:15" s="75" customFormat="1" x14ac:dyDescent="0.3">
      <c r="A584" s="69" t="s">
        <v>200</v>
      </c>
      <c r="B584" s="69" t="s">
        <v>201</v>
      </c>
      <c r="C584" s="69" t="s">
        <v>78</v>
      </c>
      <c r="D584" s="69" t="s">
        <v>80</v>
      </c>
      <c r="E584" s="76">
        <v>42054752</v>
      </c>
      <c r="F584" s="70" t="s">
        <v>387</v>
      </c>
      <c r="G584" s="70">
        <v>9</v>
      </c>
      <c r="H584" s="70" t="s">
        <v>36</v>
      </c>
      <c r="I584" s="70" t="s">
        <v>204</v>
      </c>
      <c r="J584" s="69" t="s">
        <v>67</v>
      </c>
      <c r="K584" s="77">
        <v>6320.54</v>
      </c>
      <c r="L584" s="78">
        <f t="shared" si="18"/>
        <v>3160.27</v>
      </c>
      <c r="M584" s="78">
        <f>ROUND((L584*(VLOOKUP(C584,'[1]January 2017 NBV'!$D$23:$I$27,6,0))),2)</f>
        <v>345.32</v>
      </c>
      <c r="N584" s="79">
        <f t="shared" si="19"/>
        <v>2814.95</v>
      </c>
      <c r="O584" s="22" t="str">
        <f>VLOOKUP(E584,'ML Look up'!$A$2:$B$1922,2,FALSE)</f>
        <v>PRECIP</v>
      </c>
    </row>
    <row r="585" spans="1:15" s="75" customFormat="1" x14ac:dyDescent="0.3">
      <c r="A585" s="69" t="s">
        <v>200</v>
      </c>
      <c r="B585" s="69" t="s">
        <v>201</v>
      </c>
      <c r="C585" s="69" t="s">
        <v>78</v>
      </c>
      <c r="D585" s="69" t="s">
        <v>80</v>
      </c>
      <c r="E585" s="76">
        <v>42145241</v>
      </c>
      <c r="F585" s="70" t="s">
        <v>387</v>
      </c>
      <c r="G585" s="70">
        <v>10</v>
      </c>
      <c r="H585" s="70" t="s">
        <v>39</v>
      </c>
      <c r="I585" s="70" t="s">
        <v>214</v>
      </c>
      <c r="J585" s="69" t="s">
        <v>67</v>
      </c>
      <c r="K585" s="77">
        <v>1403.53</v>
      </c>
      <c r="L585" s="78">
        <f t="shared" si="18"/>
        <v>701.76499999999999</v>
      </c>
      <c r="M585" s="78">
        <f>ROUND((L585*(VLOOKUP(C585,'[1]January 2017 NBV'!$D$23:$I$27,6,0))),2)</f>
        <v>76.680000000000007</v>
      </c>
      <c r="N585" s="79">
        <f t="shared" si="19"/>
        <v>625.08500000000004</v>
      </c>
      <c r="O585" s="22" t="str">
        <f>VLOOKUP(E585,'ML Look up'!$A$2:$B$1922,2,FALSE)</f>
        <v>ASH</v>
      </c>
    </row>
    <row r="586" spans="1:15" s="75" customFormat="1" x14ac:dyDescent="0.3">
      <c r="A586" s="69" t="s">
        <v>200</v>
      </c>
      <c r="B586" s="69" t="s">
        <v>201</v>
      </c>
      <c r="C586" s="69" t="s">
        <v>206</v>
      </c>
      <c r="D586" s="69" t="s">
        <v>74</v>
      </c>
      <c r="E586" s="76">
        <v>40107326</v>
      </c>
      <c r="F586" s="70" t="s">
        <v>413</v>
      </c>
      <c r="G586" s="70">
        <v>10</v>
      </c>
      <c r="H586" s="70" t="s">
        <v>39</v>
      </c>
      <c r="I586" s="70" t="s">
        <v>214</v>
      </c>
      <c r="J586" s="69" t="s">
        <v>67</v>
      </c>
      <c r="K586" s="77">
        <v>18885.13</v>
      </c>
      <c r="L586" s="78">
        <f t="shared" si="18"/>
        <v>9442.5650000000005</v>
      </c>
      <c r="M586" s="80">
        <f>ROUND((L586*(VLOOKUP(C586,'[1]January 2017 NBV'!$D$28:$I$40,6,0))),2)</f>
        <v>4033.59</v>
      </c>
      <c r="N586" s="79">
        <f t="shared" si="19"/>
        <v>5408.9750000000004</v>
      </c>
      <c r="O586" s="22" t="str">
        <f>VLOOKUP(E586,'ML Look up'!$A$2:$B$1922,2,FALSE)</f>
        <v>ASH</v>
      </c>
    </row>
    <row r="587" spans="1:15" s="75" customFormat="1" x14ac:dyDescent="0.3">
      <c r="A587" s="69" t="s">
        <v>200</v>
      </c>
      <c r="B587" s="69" t="s">
        <v>201</v>
      </c>
      <c r="C587" s="69" t="s">
        <v>206</v>
      </c>
      <c r="D587" s="69" t="s">
        <v>74</v>
      </c>
      <c r="E587" s="76">
        <v>40132300</v>
      </c>
      <c r="F587" s="70" t="s">
        <v>216</v>
      </c>
      <c r="G587" s="70">
        <v>10</v>
      </c>
      <c r="H587" s="70" t="s">
        <v>39</v>
      </c>
      <c r="I587" s="70" t="s">
        <v>214</v>
      </c>
      <c r="J587" s="69" t="s">
        <v>67</v>
      </c>
      <c r="K587" s="77">
        <v>24943.97</v>
      </c>
      <c r="L587" s="78">
        <f t="shared" si="18"/>
        <v>12471.985000000001</v>
      </c>
      <c r="M587" s="80">
        <f>ROUND((L587*(VLOOKUP(C587,'[1]January 2017 NBV'!$D$28:$I$40,6,0))),2)</f>
        <v>5327.67</v>
      </c>
      <c r="N587" s="79">
        <f t="shared" si="19"/>
        <v>7144.3150000000005</v>
      </c>
      <c r="O587" s="22" t="str">
        <f>VLOOKUP(E587,'ML Look up'!$A$2:$B$1922,2,FALSE)</f>
        <v>ASH</v>
      </c>
    </row>
    <row r="588" spans="1:15" s="75" customFormat="1" x14ac:dyDescent="0.3">
      <c r="A588" s="69" t="s">
        <v>200</v>
      </c>
      <c r="B588" s="69" t="s">
        <v>201</v>
      </c>
      <c r="C588" s="69" t="s">
        <v>65</v>
      </c>
      <c r="D588" s="69" t="s">
        <v>74</v>
      </c>
      <c r="E588" s="76">
        <v>40132276</v>
      </c>
      <c r="F588" s="70" t="s">
        <v>217</v>
      </c>
      <c r="G588" s="70">
        <v>10</v>
      </c>
      <c r="H588" s="70" t="s">
        <v>39</v>
      </c>
      <c r="I588" s="70" t="s">
        <v>214</v>
      </c>
      <c r="J588" s="69" t="s">
        <v>67</v>
      </c>
      <c r="K588" s="77">
        <v>17179.240000000002</v>
      </c>
      <c r="L588" s="78">
        <f t="shared" si="18"/>
        <v>8589.6200000000008</v>
      </c>
      <c r="M588" s="80">
        <f>ROUND((L588*(VLOOKUP(C588,'[1]January 2017 NBV'!$D$28:$I$40,6,0))),2)</f>
        <v>3557.89</v>
      </c>
      <c r="N588" s="79">
        <f t="shared" si="19"/>
        <v>5031.7300000000014</v>
      </c>
      <c r="O588" s="22" t="str">
        <f>VLOOKUP(E588,'ML Look up'!$A$2:$B$1922,2,FALSE)</f>
        <v>ASH</v>
      </c>
    </row>
    <row r="589" spans="1:15" s="75" customFormat="1" x14ac:dyDescent="0.3">
      <c r="A589" s="69" t="s">
        <v>200</v>
      </c>
      <c r="B589" s="69" t="s">
        <v>201</v>
      </c>
      <c r="C589" s="69" t="s">
        <v>65</v>
      </c>
      <c r="D589" s="69" t="s">
        <v>74</v>
      </c>
      <c r="E589" s="76">
        <v>40285166</v>
      </c>
      <c r="F589" s="70" t="s">
        <v>216</v>
      </c>
      <c r="G589" s="70">
        <v>10</v>
      </c>
      <c r="H589" s="70" t="s">
        <v>39</v>
      </c>
      <c r="I589" s="70" t="s">
        <v>214</v>
      </c>
      <c r="J589" s="69" t="s">
        <v>67</v>
      </c>
      <c r="K589" s="77">
        <v>23225.26</v>
      </c>
      <c r="L589" s="78">
        <f t="shared" si="18"/>
        <v>11612.63</v>
      </c>
      <c r="M589" s="80">
        <f>ROUND((L589*(VLOOKUP(C589,'[1]January 2017 NBV'!$D$28:$I$40,6,0))),2)</f>
        <v>4810.05</v>
      </c>
      <c r="N589" s="79">
        <f t="shared" si="19"/>
        <v>6802.579999999999</v>
      </c>
      <c r="O589" s="22" t="str">
        <f>VLOOKUP(E589,'ML Look up'!$A$2:$B$1922,2,FALSE)</f>
        <v>ASH</v>
      </c>
    </row>
    <row r="590" spans="1:15" s="75" customFormat="1" x14ac:dyDescent="0.3">
      <c r="A590" s="69" t="s">
        <v>200</v>
      </c>
      <c r="B590" s="69" t="s">
        <v>201</v>
      </c>
      <c r="C590" s="69" t="s">
        <v>68</v>
      </c>
      <c r="D590" s="69" t="s">
        <v>74</v>
      </c>
      <c r="E590" s="76">
        <v>40371499</v>
      </c>
      <c r="F590" s="70" t="s">
        <v>221</v>
      </c>
      <c r="G590" s="70">
        <v>2</v>
      </c>
      <c r="H590" s="70" t="s">
        <v>30</v>
      </c>
      <c r="I590" s="70" t="s">
        <v>214</v>
      </c>
      <c r="J590" s="69" t="s">
        <v>67</v>
      </c>
      <c r="K590" s="77">
        <v>3629.73</v>
      </c>
      <c r="L590" s="78">
        <f t="shared" si="18"/>
        <v>1814.865</v>
      </c>
      <c r="M590" s="80">
        <f>ROUND((L590*(VLOOKUP(C590,'[1]January 2017 NBV'!$D$28:$I$40,6,0))),2)</f>
        <v>696.39</v>
      </c>
      <c r="N590" s="79">
        <f t="shared" si="19"/>
        <v>1118.4749999999999</v>
      </c>
      <c r="O590" s="22" t="str">
        <f>VLOOKUP(E590,'ML Look up'!$A$2:$B$1922,2,FALSE)</f>
        <v>BURN VAL</v>
      </c>
    </row>
    <row r="591" spans="1:15" s="75" customFormat="1" x14ac:dyDescent="0.3">
      <c r="A591" s="69" t="s">
        <v>200</v>
      </c>
      <c r="B591" s="69" t="s">
        <v>201</v>
      </c>
      <c r="C591" s="69" t="s">
        <v>68</v>
      </c>
      <c r="D591" s="69" t="s">
        <v>74</v>
      </c>
      <c r="E591" s="76">
        <v>40371499</v>
      </c>
      <c r="F591" s="70" t="s">
        <v>221</v>
      </c>
      <c r="G591" s="70">
        <v>2</v>
      </c>
      <c r="H591" s="70" t="s">
        <v>30</v>
      </c>
      <c r="I591" s="70" t="s">
        <v>214</v>
      </c>
      <c r="J591" s="69" t="s">
        <v>67</v>
      </c>
      <c r="K591" s="77">
        <v>2532.38</v>
      </c>
      <c r="L591" s="78">
        <f t="shared" si="18"/>
        <v>1266.19</v>
      </c>
      <c r="M591" s="80">
        <f>ROUND((L591*(VLOOKUP(C591,'[1]January 2017 NBV'!$D$28:$I$40,6,0))),2)</f>
        <v>485.85</v>
      </c>
      <c r="N591" s="79">
        <f t="shared" si="19"/>
        <v>780.34</v>
      </c>
      <c r="O591" s="22" t="str">
        <f>VLOOKUP(E591,'ML Look up'!$A$2:$B$1922,2,FALSE)</f>
        <v>BURN VAL</v>
      </c>
    </row>
    <row r="592" spans="1:15" s="75" customFormat="1" x14ac:dyDescent="0.3">
      <c r="A592" s="69" t="s">
        <v>200</v>
      </c>
      <c r="B592" s="69" t="s">
        <v>201</v>
      </c>
      <c r="C592" s="69" t="s">
        <v>68</v>
      </c>
      <c r="D592" s="69" t="s">
        <v>74</v>
      </c>
      <c r="E592" s="76">
        <v>40413846</v>
      </c>
      <c r="F592" s="70" t="s">
        <v>221</v>
      </c>
      <c r="G592" s="70">
        <v>1</v>
      </c>
      <c r="H592" s="70" t="s">
        <v>23</v>
      </c>
      <c r="I592" s="70" t="s">
        <v>214</v>
      </c>
      <c r="J592" s="69" t="s">
        <v>67</v>
      </c>
      <c r="K592" s="77">
        <v>13173.63</v>
      </c>
      <c r="L592" s="78">
        <f t="shared" si="18"/>
        <v>6586.8149999999996</v>
      </c>
      <c r="M592" s="80">
        <f>ROUND((L592*(VLOOKUP(C592,'[1]January 2017 NBV'!$D$28:$I$40,6,0))),2)</f>
        <v>2527.4499999999998</v>
      </c>
      <c r="N592" s="79">
        <f t="shared" si="19"/>
        <v>4059.3649999999998</v>
      </c>
      <c r="O592" s="22" t="str">
        <f>VLOOKUP(E592,'ML Look up'!$A$2:$B$1922,2,FALSE)</f>
        <v>COAL BLEND</v>
      </c>
    </row>
    <row r="593" spans="1:15" s="75" customFormat="1" x14ac:dyDescent="0.3">
      <c r="A593" s="69" t="s">
        <v>200</v>
      </c>
      <c r="B593" s="69" t="s">
        <v>201</v>
      </c>
      <c r="C593" s="69" t="s">
        <v>69</v>
      </c>
      <c r="D593" s="69" t="s">
        <v>74</v>
      </c>
      <c r="E593" s="76">
        <v>40132271</v>
      </c>
      <c r="F593" s="70" t="s">
        <v>217</v>
      </c>
      <c r="G593" s="70">
        <v>10</v>
      </c>
      <c r="H593" s="70" t="s">
        <v>39</v>
      </c>
      <c r="I593" s="70" t="s">
        <v>214</v>
      </c>
      <c r="J593" s="69" t="s">
        <v>67</v>
      </c>
      <c r="K593" s="77">
        <v>160780.04999999999</v>
      </c>
      <c r="L593" s="78">
        <f t="shared" si="18"/>
        <v>80390.024999999994</v>
      </c>
      <c r="M593" s="80">
        <f>ROUND((L593*(VLOOKUP(C593,'[1]January 2017 NBV'!$D$28:$I$40,6,0))),2)</f>
        <v>22835.88</v>
      </c>
      <c r="N593" s="79">
        <f t="shared" si="19"/>
        <v>57554.14499999999</v>
      </c>
      <c r="O593" s="22" t="str">
        <f>VLOOKUP(E593,'ML Look up'!$A$2:$B$1922,2,FALSE)</f>
        <v>ASH</v>
      </c>
    </row>
    <row r="594" spans="1:15" s="75" customFormat="1" x14ac:dyDescent="0.3">
      <c r="A594" s="69" t="s">
        <v>200</v>
      </c>
      <c r="B594" s="69" t="s">
        <v>201</v>
      </c>
      <c r="C594" s="69" t="s">
        <v>69</v>
      </c>
      <c r="D594" s="69" t="s">
        <v>74</v>
      </c>
      <c r="E594" s="76">
        <v>40668888</v>
      </c>
      <c r="F594" s="70" t="s">
        <v>236</v>
      </c>
      <c r="G594" s="70">
        <v>2</v>
      </c>
      <c r="H594" s="70" t="s">
        <v>27</v>
      </c>
      <c r="I594" s="70" t="s">
        <v>214</v>
      </c>
      <c r="J594" s="69" t="s">
        <v>67</v>
      </c>
      <c r="K594" s="77">
        <v>86956.57</v>
      </c>
      <c r="L594" s="78">
        <f t="shared" si="18"/>
        <v>43478.285000000003</v>
      </c>
      <c r="M594" s="80">
        <f>ROUND((L594*(VLOOKUP(C594,'[1]January 2017 NBV'!$D$28:$I$40,6,0))),2)</f>
        <v>12350.6</v>
      </c>
      <c r="N594" s="79">
        <f t="shared" si="19"/>
        <v>31127.685000000005</v>
      </c>
      <c r="O594" s="22" t="str">
        <f>VLOOKUP(E594,'ML Look up'!$A$2:$B$1922,2,FALSE)</f>
        <v>CEMS</v>
      </c>
    </row>
    <row r="595" spans="1:15" s="75" customFormat="1" x14ac:dyDescent="0.3">
      <c r="A595" s="69" t="s">
        <v>200</v>
      </c>
      <c r="B595" s="69" t="s">
        <v>201</v>
      </c>
      <c r="C595" s="69" t="s">
        <v>69</v>
      </c>
      <c r="D595" s="69" t="s">
        <v>74</v>
      </c>
      <c r="E595" s="76">
        <v>40668888</v>
      </c>
      <c r="F595" s="70" t="s">
        <v>236</v>
      </c>
      <c r="G595" s="70">
        <v>2</v>
      </c>
      <c r="H595" s="70" t="s">
        <v>27</v>
      </c>
      <c r="I595" s="70" t="s">
        <v>214</v>
      </c>
      <c r="J595" s="69" t="s">
        <v>67</v>
      </c>
      <c r="K595" s="77">
        <v>381929.63</v>
      </c>
      <c r="L595" s="78">
        <f t="shared" si="18"/>
        <v>190964.815</v>
      </c>
      <c r="M595" s="80">
        <f>ROUND((L595*(VLOOKUP(C595,'[1]January 2017 NBV'!$D$28:$I$40,6,0))),2)</f>
        <v>54246.16</v>
      </c>
      <c r="N595" s="79">
        <f t="shared" si="19"/>
        <v>136718.655</v>
      </c>
      <c r="O595" s="22" t="str">
        <f>VLOOKUP(E595,'ML Look up'!$A$2:$B$1922,2,FALSE)</f>
        <v>CEMS</v>
      </c>
    </row>
    <row r="596" spans="1:15" s="75" customFormat="1" x14ac:dyDescent="0.3">
      <c r="A596" s="69" t="s">
        <v>200</v>
      </c>
      <c r="B596" s="69" t="s">
        <v>201</v>
      </c>
      <c r="C596" s="69" t="s">
        <v>70</v>
      </c>
      <c r="D596" s="69" t="s">
        <v>74</v>
      </c>
      <c r="E596" s="76">
        <v>40668804</v>
      </c>
      <c r="F596" s="70" t="s">
        <v>414</v>
      </c>
      <c r="G596" s="70">
        <v>2</v>
      </c>
      <c r="H596" s="70" t="s">
        <v>30</v>
      </c>
      <c r="I596" s="70" t="s">
        <v>208</v>
      </c>
      <c r="J596" s="69" t="s">
        <v>67</v>
      </c>
      <c r="K596" s="77">
        <v>151343.29999999999</v>
      </c>
      <c r="L596" s="78">
        <f t="shared" si="18"/>
        <v>75671.649999999994</v>
      </c>
      <c r="M596" s="80">
        <f>ROUND((L596*(VLOOKUP(C596,'[1]January 2017 NBV'!$D$28:$I$40,6,0))),2)</f>
        <v>24421.26</v>
      </c>
      <c r="N596" s="79">
        <f t="shared" si="19"/>
        <v>51250.39</v>
      </c>
      <c r="O596" s="22" t="str">
        <f>VLOOKUP(E596,'ML Look up'!$A$2:$B$1922,2,FALSE)</f>
        <v>BURN VAL</v>
      </c>
    </row>
    <row r="597" spans="1:15" s="75" customFormat="1" x14ac:dyDescent="0.3">
      <c r="A597" s="69" t="s">
        <v>200</v>
      </c>
      <c r="B597" s="69" t="s">
        <v>201</v>
      </c>
      <c r="C597" s="69" t="s">
        <v>70</v>
      </c>
      <c r="D597" s="69" t="s">
        <v>74</v>
      </c>
      <c r="E597" s="76">
        <v>40753779</v>
      </c>
      <c r="F597" s="70" t="s">
        <v>240</v>
      </c>
      <c r="G597" s="70">
        <v>2</v>
      </c>
      <c r="H597" s="70" t="s">
        <v>30</v>
      </c>
      <c r="I597" s="70" t="s">
        <v>208</v>
      </c>
      <c r="J597" s="69" t="s">
        <v>67</v>
      </c>
      <c r="K597" s="77">
        <v>2156.85</v>
      </c>
      <c r="L597" s="78">
        <f t="shared" si="18"/>
        <v>1078.425</v>
      </c>
      <c r="M597" s="80">
        <f>ROUND((L597*(VLOOKUP(C597,'[1]January 2017 NBV'!$D$28:$I$40,6,0))),2)</f>
        <v>348.04</v>
      </c>
      <c r="N597" s="79">
        <f t="shared" si="19"/>
        <v>730.38499999999999</v>
      </c>
      <c r="O597" s="22" t="str">
        <f>VLOOKUP(E597,'ML Look up'!$A$2:$B$1922,2,FALSE)</f>
        <v>BURN VAL</v>
      </c>
    </row>
    <row r="598" spans="1:15" s="75" customFormat="1" x14ac:dyDescent="0.3">
      <c r="A598" s="69" t="s">
        <v>200</v>
      </c>
      <c r="B598" s="69" t="s">
        <v>201</v>
      </c>
      <c r="C598" s="69" t="s">
        <v>70</v>
      </c>
      <c r="D598" s="69" t="s">
        <v>74</v>
      </c>
      <c r="E598" s="76">
        <v>40809507</v>
      </c>
      <c r="F598" s="70" t="s">
        <v>415</v>
      </c>
      <c r="G598" s="70">
        <v>10</v>
      </c>
      <c r="H598" s="70" t="s">
        <v>39</v>
      </c>
      <c r="I598" s="70" t="s">
        <v>214</v>
      </c>
      <c r="J598" s="69" t="s">
        <v>67</v>
      </c>
      <c r="K598" s="77">
        <v>1832.73</v>
      </c>
      <c r="L598" s="78">
        <f t="shared" si="18"/>
        <v>916.36500000000001</v>
      </c>
      <c r="M598" s="80">
        <f>ROUND((L598*(VLOOKUP(C598,'[1]January 2017 NBV'!$D$28:$I$40,6,0))),2)</f>
        <v>295.74</v>
      </c>
      <c r="N598" s="79">
        <f t="shared" si="19"/>
        <v>620.625</v>
      </c>
      <c r="O598" s="22" t="str">
        <f>VLOOKUP(E598,'ML Look up'!$A$2:$B$1922,2,FALSE)</f>
        <v>ASH</v>
      </c>
    </row>
    <row r="599" spans="1:15" s="75" customFormat="1" x14ac:dyDescent="0.3">
      <c r="A599" s="69" t="s">
        <v>200</v>
      </c>
      <c r="B599" s="69" t="s">
        <v>201</v>
      </c>
      <c r="C599" s="69" t="s">
        <v>71</v>
      </c>
      <c r="D599" s="69" t="s">
        <v>74</v>
      </c>
      <c r="E599" s="76">
        <v>41029406</v>
      </c>
      <c r="F599" s="70" t="s">
        <v>257</v>
      </c>
      <c r="G599" s="70">
        <v>9</v>
      </c>
      <c r="H599" s="70" t="s">
        <v>36</v>
      </c>
      <c r="I599" s="70" t="s">
        <v>204</v>
      </c>
      <c r="J599" s="69" t="s">
        <v>67</v>
      </c>
      <c r="K599" s="77">
        <v>4286.7700000000004</v>
      </c>
      <c r="L599" s="78">
        <f t="shared" si="18"/>
        <v>2143.3850000000002</v>
      </c>
      <c r="M599" s="80">
        <v>0</v>
      </c>
      <c r="N599" s="79">
        <f t="shared" si="19"/>
        <v>2143.3850000000002</v>
      </c>
      <c r="O599" s="22" t="str">
        <f>VLOOKUP(E599,'ML Look up'!$A$2:$B$1922,2,FALSE)</f>
        <v>PRECIP</v>
      </c>
    </row>
    <row r="600" spans="1:15" s="75" customFormat="1" x14ac:dyDescent="0.3">
      <c r="A600" s="69" t="s">
        <v>200</v>
      </c>
      <c r="B600" s="69" t="s">
        <v>201</v>
      </c>
      <c r="C600" s="69" t="s">
        <v>73</v>
      </c>
      <c r="D600" s="69" t="s">
        <v>74</v>
      </c>
      <c r="E600" s="76">
        <v>41317270</v>
      </c>
      <c r="F600" s="70" t="s">
        <v>293</v>
      </c>
      <c r="G600" s="70">
        <v>9</v>
      </c>
      <c r="H600" s="70" t="s">
        <v>36</v>
      </c>
      <c r="I600" s="70" t="s">
        <v>204</v>
      </c>
      <c r="J600" s="69" t="s">
        <v>67</v>
      </c>
      <c r="K600" s="77">
        <v>5167.84</v>
      </c>
      <c r="L600" s="78">
        <f t="shared" si="18"/>
        <v>2583.92</v>
      </c>
      <c r="M600" s="80">
        <f>ROUND((L600*(VLOOKUP(C600,'[1]January 2017 NBV'!$D$28:$I$40,6,0))),2)</f>
        <v>462.35</v>
      </c>
      <c r="N600" s="79">
        <f t="shared" si="19"/>
        <v>2121.5700000000002</v>
      </c>
      <c r="O600" s="22" t="str">
        <f>VLOOKUP(E600,'ML Look up'!$A$2:$B$1922,2,FALSE)</f>
        <v>PRECIP</v>
      </c>
    </row>
    <row r="601" spans="1:15" s="75" customFormat="1" x14ac:dyDescent="0.3">
      <c r="A601" s="69" t="s">
        <v>200</v>
      </c>
      <c r="B601" s="69" t="s">
        <v>201</v>
      </c>
      <c r="C601" s="69" t="s">
        <v>73</v>
      </c>
      <c r="D601" s="69" t="s">
        <v>74</v>
      </c>
      <c r="E601" s="76">
        <v>41363017</v>
      </c>
      <c r="F601" s="70" t="s">
        <v>416</v>
      </c>
      <c r="G601" s="70">
        <v>12</v>
      </c>
      <c r="H601" s="70" t="s">
        <v>45</v>
      </c>
      <c r="I601" s="70" t="s">
        <v>214</v>
      </c>
      <c r="J601" s="69" t="s">
        <v>67</v>
      </c>
      <c r="K601" s="77">
        <v>55171.59</v>
      </c>
      <c r="L601" s="78">
        <f t="shared" si="18"/>
        <v>27585.794999999998</v>
      </c>
      <c r="M601" s="80">
        <f>ROUND((L601*(VLOOKUP(C601,'[1]January 2017 NBV'!$D$28:$I$40,6,0))),2)</f>
        <v>4935.99</v>
      </c>
      <c r="N601" s="79">
        <f t="shared" si="19"/>
        <v>22649.805</v>
      </c>
      <c r="O601" s="22" t="str">
        <f>VLOOKUP(E601,'ML Look up'!$A$2:$B$1922,2,FALSE)</f>
        <v>DFA</v>
      </c>
    </row>
    <row r="602" spans="1:15" s="75" customFormat="1" x14ac:dyDescent="0.3">
      <c r="A602" s="69" t="s">
        <v>200</v>
      </c>
      <c r="B602" s="69" t="s">
        <v>201</v>
      </c>
      <c r="C602" s="69" t="s">
        <v>75</v>
      </c>
      <c r="D602" s="69" t="s">
        <v>74</v>
      </c>
      <c r="E602" s="76">
        <v>41588033</v>
      </c>
      <c r="F602" s="70" t="s">
        <v>417</v>
      </c>
      <c r="G602" s="70">
        <v>12</v>
      </c>
      <c r="H602" s="70" t="s">
        <v>45</v>
      </c>
      <c r="I602" s="70" t="s">
        <v>214</v>
      </c>
      <c r="J602" s="69" t="s">
        <v>67</v>
      </c>
      <c r="K602" s="77">
        <v>4120.93</v>
      </c>
      <c r="L602" s="78">
        <f t="shared" si="18"/>
        <v>2060.4650000000001</v>
      </c>
      <c r="M602" s="80">
        <f>ROUND((L602*(VLOOKUP(C602,'[1]January 2017 NBV'!$D$28:$I$40,6,0))),2)</f>
        <v>319.89999999999998</v>
      </c>
      <c r="N602" s="79">
        <f t="shared" si="19"/>
        <v>1740.5650000000001</v>
      </c>
      <c r="O602" s="22" t="str">
        <f>VLOOKUP(E602,'ML Look up'!$A$2:$B$1922,2,FALSE)</f>
        <v>DFA</v>
      </c>
    </row>
    <row r="603" spans="1:15" s="75" customFormat="1" x14ac:dyDescent="0.3">
      <c r="A603" s="69" t="s">
        <v>200</v>
      </c>
      <c r="B603" s="69" t="s">
        <v>201</v>
      </c>
      <c r="C603" s="69" t="s">
        <v>75</v>
      </c>
      <c r="D603" s="69" t="s">
        <v>74</v>
      </c>
      <c r="E603" s="76">
        <v>41600454</v>
      </c>
      <c r="F603" s="70" t="s">
        <v>322</v>
      </c>
      <c r="G603" s="70">
        <v>9</v>
      </c>
      <c r="H603" s="70" t="s">
        <v>36</v>
      </c>
      <c r="I603" s="70" t="s">
        <v>204</v>
      </c>
      <c r="J603" s="69" t="s">
        <v>67</v>
      </c>
      <c r="K603" s="77">
        <v>5972.27</v>
      </c>
      <c r="L603" s="78">
        <f t="shared" si="18"/>
        <v>2986.1350000000002</v>
      </c>
      <c r="M603" s="80">
        <f>ROUND((L603*(VLOOKUP(C603,'[1]January 2017 NBV'!$D$28:$I$40,6,0))),2)</f>
        <v>463.62</v>
      </c>
      <c r="N603" s="79">
        <f t="shared" si="19"/>
        <v>2522.5150000000003</v>
      </c>
      <c r="O603" s="22" t="str">
        <f>VLOOKUP(E603,'ML Look up'!$A$2:$B$1922,2,FALSE)</f>
        <v>PRECIP</v>
      </c>
    </row>
    <row r="604" spans="1:15" s="75" customFormat="1" x14ac:dyDescent="0.3">
      <c r="A604" s="69" t="s">
        <v>200</v>
      </c>
      <c r="B604" s="69" t="s">
        <v>201</v>
      </c>
      <c r="C604" s="69" t="s">
        <v>75</v>
      </c>
      <c r="D604" s="69" t="s">
        <v>74</v>
      </c>
      <c r="E604" s="69" t="s">
        <v>169</v>
      </c>
      <c r="F604" s="70" t="s">
        <v>418</v>
      </c>
      <c r="G604" s="70">
        <v>11</v>
      </c>
      <c r="H604" s="70" t="s">
        <v>42</v>
      </c>
      <c r="I604" s="70" t="s">
        <v>214</v>
      </c>
      <c r="J604" s="69" t="s">
        <v>67</v>
      </c>
      <c r="K604" s="77">
        <v>1530830.73</v>
      </c>
      <c r="L604" s="78">
        <f t="shared" si="18"/>
        <v>765415.36499999999</v>
      </c>
      <c r="M604" s="80">
        <f>ROUND((L604*(VLOOKUP(C604,'[1]January 2017 NBV'!$D$28:$I$40,6,0))),2)</f>
        <v>118836.38</v>
      </c>
      <c r="N604" s="79">
        <f t="shared" si="19"/>
        <v>646578.98499999999</v>
      </c>
      <c r="O604" s="22" t="str">
        <f>VLOOKUP(E604,'ML Look up'!$A$2:$B$1922,2,FALSE)</f>
        <v>MERCURY</v>
      </c>
    </row>
    <row r="605" spans="1:15" s="75" customFormat="1" x14ac:dyDescent="0.3">
      <c r="A605" s="69" t="s">
        <v>200</v>
      </c>
      <c r="B605" s="69" t="s">
        <v>201</v>
      </c>
      <c r="C605" s="69" t="s">
        <v>75</v>
      </c>
      <c r="D605" s="69" t="s">
        <v>74</v>
      </c>
      <c r="E605" s="69" t="s">
        <v>170</v>
      </c>
      <c r="F605" s="70" t="s">
        <v>418</v>
      </c>
      <c r="G605" s="70">
        <v>11</v>
      </c>
      <c r="H605" s="70" t="s">
        <v>42</v>
      </c>
      <c r="I605" s="70" t="s">
        <v>214</v>
      </c>
      <c r="J605" s="69" t="s">
        <v>67</v>
      </c>
      <c r="K605" s="77">
        <v>499070.59</v>
      </c>
      <c r="L605" s="78">
        <f t="shared" si="18"/>
        <v>249535.29500000001</v>
      </c>
      <c r="M605" s="80">
        <f>ROUND((L605*(VLOOKUP(C605,'[1]January 2017 NBV'!$D$28:$I$40,6,0))),2)</f>
        <v>38742.19</v>
      </c>
      <c r="N605" s="79">
        <f t="shared" si="19"/>
        <v>210793.10500000001</v>
      </c>
      <c r="O605" s="22" t="str">
        <f>VLOOKUP(E605,'ML Look up'!$A$2:$B$1922,2,FALSE)</f>
        <v>MERCURY</v>
      </c>
    </row>
    <row r="606" spans="1:15" s="75" customFormat="1" x14ac:dyDescent="0.3">
      <c r="A606" s="69" t="s">
        <v>200</v>
      </c>
      <c r="B606" s="69" t="s">
        <v>201</v>
      </c>
      <c r="C606" s="69" t="s">
        <v>76</v>
      </c>
      <c r="D606" s="69" t="s">
        <v>74</v>
      </c>
      <c r="E606" s="76">
        <v>41550341</v>
      </c>
      <c r="F606" s="70" t="s">
        <v>419</v>
      </c>
      <c r="G606" s="70">
        <v>12</v>
      </c>
      <c r="H606" s="70" t="s">
        <v>45</v>
      </c>
      <c r="I606" s="70" t="s">
        <v>214</v>
      </c>
      <c r="J606" s="69" t="s">
        <v>67</v>
      </c>
      <c r="K606" s="77">
        <v>362812.37</v>
      </c>
      <c r="L606" s="78">
        <f t="shared" si="18"/>
        <v>181406.185</v>
      </c>
      <c r="M606" s="80">
        <f>ROUND((L606*(VLOOKUP(C606,'[1]January 2017 NBV'!$D$28:$I$40,6,0))),2)</f>
        <v>25264.26</v>
      </c>
      <c r="N606" s="79">
        <f t="shared" si="19"/>
        <v>156141.92499999999</v>
      </c>
      <c r="O606" s="22" t="str">
        <f>VLOOKUP(E606,'ML Look up'!$A$2:$B$1922,2,FALSE)</f>
        <v>DFA</v>
      </c>
    </row>
    <row r="607" spans="1:15" s="75" customFormat="1" x14ac:dyDescent="0.3">
      <c r="A607" s="69" t="s">
        <v>200</v>
      </c>
      <c r="B607" s="69" t="s">
        <v>201</v>
      </c>
      <c r="C607" s="69" t="s">
        <v>76</v>
      </c>
      <c r="D607" s="69" t="s">
        <v>74</v>
      </c>
      <c r="E607" s="76">
        <v>41768460</v>
      </c>
      <c r="F607" s="70" t="s">
        <v>420</v>
      </c>
      <c r="G607" s="70">
        <v>9</v>
      </c>
      <c r="H607" s="70" t="s">
        <v>36</v>
      </c>
      <c r="I607" s="70" t="s">
        <v>208</v>
      </c>
      <c r="J607" s="69" t="s">
        <v>67</v>
      </c>
      <c r="K607" s="77">
        <v>7523.65</v>
      </c>
      <c r="L607" s="78">
        <f t="shared" si="18"/>
        <v>3761.8249999999998</v>
      </c>
      <c r="M607" s="80">
        <f>ROUND((L607*(VLOOKUP(C607,'[1]January 2017 NBV'!$D$28:$I$40,6,0))),2)</f>
        <v>523.91</v>
      </c>
      <c r="N607" s="79">
        <f t="shared" si="19"/>
        <v>3237.915</v>
      </c>
      <c r="O607" s="22" t="str">
        <f>VLOOKUP(E607,'ML Look up'!$A$2:$B$1922,2,FALSE)</f>
        <v>PRECIP</v>
      </c>
    </row>
    <row r="608" spans="1:15" s="75" customFormat="1" x14ac:dyDescent="0.3">
      <c r="A608" s="69" t="s">
        <v>200</v>
      </c>
      <c r="B608" s="69" t="s">
        <v>201</v>
      </c>
      <c r="C608" s="69" t="s">
        <v>76</v>
      </c>
      <c r="D608" s="69" t="s">
        <v>74</v>
      </c>
      <c r="E608" s="69" t="s">
        <v>171</v>
      </c>
      <c r="F608" s="70" t="s">
        <v>421</v>
      </c>
      <c r="G608" s="70">
        <v>11</v>
      </c>
      <c r="H608" s="70" t="s">
        <v>42</v>
      </c>
      <c r="I608" s="70" t="s">
        <v>214</v>
      </c>
      <c r="J608" s="69" t="s">
        <v>67</v>
      </c>
      <c r="K608" s="77">
        <v>1205674.58</v>
      </c>
      <c r="L608" s="78">
        <f t="shared" si="18"/>
        <v>602837.29</v>
      </c>
      <c r="M608" s="80">
        <f>ROUND((L608*(VLOOKUP(C608,'[1]January 2017 NBV'!$D$28:$I$40,6,0))),2)</f>
        <v>83956.55</v>
      </c>
      <c r="N608" s="79">
        <f t="shared" si="19"/>
        <v>518880.74000000005</v>
      </c>
      <c r="O608" s="22" t="str">
        <f>VLOOKUP(E608,'ML Look up'!$A$2:$B$1922,2,FALSE)</f>
        <v>MERCURY</v>
      </c>
    </row>
    <row r="609" spans="1:15" s="75" customFormat="1" x14ac:dyDescent="0.3">
      <c r="A609" s="69" t="s">
        <v>200</v>
      </c>
      <c r="B609" s="69" t="s">
        <v>201</v>
      </c>
      <c r="C609" s="69" t="s">
        <v>77</v>
      </c>
      <c r="D609" s="69" t="s">
        <v>74</v>
      </c>
      <c r="E609" s="76">
        <v>41931044</v>
      </c>
      <c r="F609" s="70" t="s">
        <v>366</v>
      </c>
      <c r="G609" s="70">
        <v>12</v>
      </c>
      <c r="H609" s="70" t="s">
        <v>45</v>
      </c>
      <c r="I609" s="70" t="s">
        <v>214</v>
      </c>
      <c r="J609" s="69" t="s">
        <v>67</v>
      </c>
      <c r="K609" s="77">
        <v>34258.67</v>
      </c>
      <c r="L609" s="78">
        <f t="shared" si="18"/>
        <v>17129.334999999999</v>
      </c>
      <c r="M609" s="80">
        <f>ROUND((L609*(VLOOKUP(C609,'[1]January 2017 NBV'!$D$28:$I$40,6,0))),2)</f>
        <v>2127.91</v>
      </c>
      <c r="N609" s="79">
        <f t="shared" si="19"/>
        <v>15001.424999999999</v>
      </c>
      <c r="O609" s="22" t="str">
        <f>VLOOKUP(E609,'ML Look up'!$A$2:$B$1922,2,FALSE)</f>
        <v>DFA</v>
      </c>
    </row>
    <row r="610" spans="1:15" s="75" customFormat="1" x14ac:dyDescent="0.3">
      <c r="A610" s="69" t="s">
        <v>200</v>
      </c>
      <c r="B610" s="69" t="s">
        <v>201</v>
      </c>
      <c r="C610" s="69" t="s">
        <v>78</v>
      </c>
      <c r="D610" s="69" t="s">
        <v>74</v>
      </c>
      <c r="E610" s="76">
        <v>41978849</v>
      </c>
      <c r="F610" s="70" t="s">
        <v>386</v>
      </c>
      <c r="G610" s="70" t="s">
        <v>223</v>
      </c>
      <c r="H610" s="70" t="s">
        <v>7</v>
      </c>
      <c r="I610" s="70" t="s">
        <v>214</v>
      </c>
      <c r="J610" s="69" t="s">
        <v>67</v>
      </c>
      <c r="K610" s="77">
        <v>25815.87</v>
      </c>
      <c r="L610" s="80">
        <f t="shared" si="18"/>
        <v>12907.934999999999</v>
      </c>
      <c r="M610" s="80">
        <f>ROUND((L610*(VLOOKUP(C610,'[1]January 2017 NBV'!$D$28:$I$40,6,0))),2)</f>
        <v>1171.25</v>
      </c>
      <c r="N610" s="81">
        <f t="shared" si="19"/>
        <v>11736.684999999999</v>
      </c>
      <c r="O610" s="22" t="str">
        <f>VLOOKUP(E610,'ML Look up'!$A$2:$B$1922,2,FALSE)</f>
        <v>FGD</v>
      </c>
    </row>
    <row r="611" spans="1:15" s="75" customFormat="1" x14ac:dyDescent="0.3">
      <c r="A611" s="69" t="s">
        <v>200</v>
      </c>
      <c r="B611" s="69" t="s">
        <v>201</v>
      </c>
      <c r="C611" s="69" t="s">
        <v>78</v>
      </c>
      <c r="D611" s="69" t="s">
        <v>74</v>
      </c>
      <c r="E611" s="76">
        <v>42040130</v>
      </c>
      <c r="F611" s="70" t="s">
        <v>388</v>
      </c>
      <c r="G611" s="70">
        <v>10</v>
      </c>
      <c r="H611" s="70" t="s">
        <v>39</v>
      </c>
      <c r="I611" s="70" t="s">
        <v>214</v>
      </c>
      <c r="J611" s="69" t="s">
        <v>67</v>
      </c>
      <c r="K611" s="77">
        <v>19231.36</v>
      </c>
      <c r="L611" s="80">
        <f t="shared" si="18"/>
        <v>9615.68</v>
      </c>
      <c r="M611" s="80">
        <f>ROUND((L611*(VLOOKUP(C611,'[1]January 2017 NBV'!$D$28:$I$40,6,0))),2)</f>
        <v>872.51</v>
      </c>
      <c r="N611" s="81">
        <f t="shared" si="19"/>
        <v>8743.17</v>
      </c>
      <c r="O611" s="22" t="str">
        <f>VLOOKUP(E611,'ML Look up'!$A$2:$B$1922,2,FALSE)</f>
        <v>ASH</v>
      </c>
    </row>
    <row r="612" spans="1:15" s="75" customFormat="1" x14ac:dyDescent="0.3">
      <c r="A612" s="69" t="s">
        <v>200</v>
      </c>
      <c r="B612" s="69" t="s">
        <v>201</v>
      </c>
      <c r="C612" s="69" t="s">
        <v>78</v>
      </c>
      <c r="D612" s="69" t="s">
        <v>74</v>
      </c>
      <c r="E612" s="76">
        <v>42125704</v>
      </c>
      <c r="F612" s="70" t="s">
        <v>391</v>
      </c>
      <c r="G612" s="70">
        <v>9</v>
      </c>
      <c r="H612" s="70" t="s">
        <v>36</v>
      </c>
      <c r="I612" s="70" t="s">
        <v>204</v>
      </c>
      <c r="J612" s="69" t="s">
        <v>67</v>
      </c>
      <c r="K612" s="77">
        <v>6728.04</v>
      </c>
      <c r="L612" s="80">
        <f t="shared" si="18"/>
        <v>3364.02</v>
      </c>
      <c r="M612" s="80">
        <f>ROUND((L612*(VLOOKUP(C612,'[1]January 2017 NBV'!$D$28:$I$40,6,0))),2)</f>
        <v>305.25</v>
      </c>
      <c r="N612" s="81">
        <f t="shared" si="19"/>
        <v>3058.77</v>
      </c>
      <c r="O612" s="22" t="str">
        <f>VLOOKUP(E612,'ML Look up'!$A$2:$B$1922,2,FALSE)</f>
        <v>PRECIP</v>
      </c>
    </row>
    <row r="613" spans="1:15" s="75" customFormat="1" x14ac:dyDescent="0.3">
      <c r="A613" s="69" t="s">
        <v>422</v>
      </c>
      <c r="B613" s="69" t="s">
        <v>201</v>
      </c>
      <c r="C613" s="69" t="s">
        <v>79</v>
      </c>
      <c r="D613" s="69" t="s">
        <v>66</v>
      </c>
      <c r="E613" s="76">
        <v>41894478</v>
      </c>
      <c r="F613" s="70" t="s">
        <v>423</v>
      </c>
      <c r="G613" s="70">
        <v>1</v>
      </c>
      <c r="H613" s="70" t="s">
        <v>17</v>
      </c>
      <c r="I613" s="70" t="s">
        <v>208</v>
      </c>
      <c r="J613" s="69" t="s">
        <v>67</v>
      </c>
      <c r="K613" s="77">
        <v>1435679.33</v>
      </c>
      <c r="L613" s="80">
        <f t="shared" ref="L613:L676" si="20">K613</f>
        <v>1435679.33</v>
      </c>
      <c r="M613" s="80">
        <f>ROUND((L613*(VLOOKUP(C613,'[1]January 2017 NBV'!$D$6:$I$22,6,0))),2)</f>
        <v>108183.1</v>
      </c>
      <c r="N613" s="81">
        <f t="shared" si="19"/>
        <v>1327496.23</v>
      </c>
      <c r="O613" s="22" t="str">
        <f>VLOOKUP(E613,'ML Look up'!$A$2:$B$1922,2,FALSE)</f>
        <v>SCR</v>
      </c>
    </row>
    <row r="614" spans="1:15" s="75" customFormat="1" x14ac:dyDescent="0.3">
      <c r="A614" s="69" t="s">
        <v>422</v>
      </c>
      <c r="B614" s="69" t="s">
        <v>201</v>
      </c>
      <c r="C614" s="69" t="s">
        <v>79</v>
      </c>
      <c r="D614" s="69" t="s">
        <v>66</v>
      </c>
      <c r="E614" s="76">
        <v>42160246</v>
      </c>
      <c r="F614" s="70" t="s">
        <v>424</v>
      </c>
      <c r="G614" s="70">
        <v>9</v>
      </c>
      <c r="H614" s="70" t="s">
        <v>36</v>
      </c>
      <c r="I614" s="70" t="s">
        <v>204</v>
      </c>
      <c r="J614" s="69" t="s">
        <v>67</v>
      </c>
      <c r="K614" s="77">
        <v>1713.43</v>
      </c>
      <c r="L614" s="80">
        <f t="shared" si="20"/>
        <v>1713.43</v>
      </c>
      <c r="M614" s="80">
        <f>ROUND((L614*(VLOOKUP(C614,'[1]January 2017 NBV'!$D$6:$I$22,6,0))),2)</f>
        <v>129.11000000000001</v>
      </c>
      <c r="N614" s="81">
        <f t="shared" si="19"/>
        <v>1584.3200000000002</v>
      </c>
      <c r="O614" s="22" t="str">
        <f>VLOOKUP(E614,'ML Look up'!$A$2:$B$1922,2,FALSE)</f>
        <v>PRECIP</v>
      </c>
    </row>
    <row r="615" spans="1:15" s="75" customFormat="1" x14ac:dyDescent="0.3">
      <c r="A615" s="69" t="s">
        <v>422</v>
      </c>
      <c r="B615" s="69" t="s">
        <v>201</v>
      </c>
      <c r="C615" s="69" t="s">
        <v>79</v>
      </c>
      <c r="D615" s="69" t="s">
        <v>66</v>
      </c>
      <c r="E615" s="76">
        <v>42161129</v>
      </c>
      <c r="F615" s="70" t="s">
        <v>425</v>
      </c>
      <c r="G615" s="70" t="s">
        <v>223</v>
      </c>
      <c r="H615" s="70" t="s">
        <v>7</v>
      </c>
      <c r="I615" s="70" t="s">
        <v>214</v>
      </c>
      <c r="J615" s="69" t="s">
        <v>67</v>
      </c>
      <c r="K615" s="77">
        <v>275411.03999999998</v>
      </c>
      <c r="L615" s="80">
        <f t="shared" si="20"/>
        <v>275411.03999999998</v>
      </c>
      <c r="M615" s="80">
        <f>ROUND((L615*(VLOOKUP(C615,'[1]January 2017 NBV'!$D$6:$I$22,6,0))),2)</f>
        <v>20753.12</v>
      </c>
      <c r="N615" s="81">
        <f t="shared" si="19"/>
        <v>254657.91999999998</v>
      </c>
      <c r="O615" s="22" t="str">
        <f>VLOOKUP(E615,'ML Look up'!$A$2:$B$1922,2,FALSE)</f>
        <v>FGD</v>
      </c>
    </row>
    <row r="616" spans="1:15" s="75" customFormat="1" x14ac:dyDescent="0.3">
      <c r="A616" s="69" t="s">
        <v>422</v>
      </c>
      <c r="B616" s="69" t="s">
        <v>201</v>
      </c>
      <c r="C616" s="69" t="s">
        <v>79</v>
      </c>
      <c r="D616" s="69" t="s">
        <v>66</v>
      </c>
      <c r="E616" s="76">
        <v>42161434</v>
      </c>
      <c r="F616" s="70" t="s">
        <v>426</v>
      </c>
      <c r="G616" s="70">
        <v>9</v>
      </c>
      <c r="H616" s="70" t="s">
        <v>36</v>
      </c>
      <c r="I616" s="70" t="s">
        <v>204</v>
      </c>
      <c r="J616" s="69" t="s">
        <v>67</v>
      </c>
      <c r="K616" s="77">
        <v>16417.32</v>
      </c>
      <c r="L616" s="80">
        <f t="shared" si="20"/>
        <v>16417.32</v>
      </c>
      <c r="M616" s="80">
        <f>ROUND((L616*(VLOOKUP(C616,'[1]January 2017 NBV'!$D$6:$I$22,6,0))),2)</f>
        <v>1237.0999999999999</v>
      </c>
      <c r="N616" s="81">
        <f t="shared" si="19"/>
        <v>15180.22</v>
      </c>
      <c r="O616" s="22" t="str">
        <f>VLOOKUP(E616,'ML Look up'!$A$2:$B$1922,2,FALSE)</f>
        <v>PRECIP</v>
      </c>
    </row>
    <row r="617" spans="1:15" s="75" customFormat="1" x14ac:dyDescent="0.3">
      <c r="A617" s="69" t="s">
        <v>422</v>
      </c>
      <c r="B617" s="69" t="s">
        <v>201</v>
      </c>
      <c r="C617" s="69" t="s">
        <v>79</v>
      </c>
      <c r="D617" s="69" t="s">
        <v>66</v>
      </c>
      <c r="E617" s="76">
        <v>42161529</v>
      </c>
      <c r="F617" s="70" t="s">
        <v>426</v>
      </c>
      <c r="G617" s="70">
        <v>9</v>
      </c>
      <c r="H617" s="70" t="s">
        <v>36</v>
      </c>
      <c r="I617" s="70" t="s">
        <v>208</v>
      </c>
      <c r="J617" s="69" t="s">
        <v>67</v>
      </c>
      <c r="K617" s="77">
        <v>16492.939999999999</v>
      </c>
      <c r="L617" s="78">
        <f t="shared" si="20"/>
        <v>16492.939999999999</v>
      </c>
      <c r="M617" s="78">
        <f>ROUND((L617*(VLOOKUP(C617,'[1]January 2017 NBV'!$D$6:$I$22,6,0))),2)</f>
        <v>1242.8</v>
      </c>
      <c r="N617" s="81">
        <f t="shared" si="19"/>
        <v>15250.14</v>
      </c>
      <c r="O617" s="22" t="str">
        <f>VLOOKUP(E617,'ML Look up'!$A$2:$B$1922,2,FALSE)</f>
        <v>PRECIP</v>
      </c>
    </row>
    <row r="618" spans="1:15" s="75" customFormat="1" x14ac:dyDescent="0.3">
      <c r="A618" s="69" t="s">
        <v>422</v>
      </c>
      <c r="B618" s="69" t="s">
        <v>201</v>
      </c>
      <c r="C618" s="69" t="s">
        <v>79</v>
      </c>
      <c r="D618" s="69" t="s">
        <v>66</v>
      </c>
      <c r="E618" s="76">
        <v>42161649</v>
      </c>
      <c r="F618" s="70" t="s">
        <v>424</v>
      </c>
      <c r="G618" s="70" t="s">
        <v>223</v>
      </c>
      <c r="H618" s="70" t="s">
        <v>7</v>
      </c>
      <c r="I618" s="70" t="s">
        <v>214</v>
      </c>
      <c r="J618" s="69" t="s">
        <v>67</v>
      </c>
      <c r="K618" s="77">
        <v>5610.7</v>
      </c>
      <c r="L618" s="78">
        <f t="shared" si="20"/>
        <v>5610.7</v>
      </c>
      <c r="M618" s="78">
        <f>ROUND((L618*(VLOOKUP(C618,'[1]January 2017 NBV'!$D$6:$I$22,6,0))),2)</f>
        <v>422.78</v>
      </c>
      <c r="N618" s="81">
        <f t="shared" si="19"/>
        <v>5187.92</v>
      </c>
      <c r="O618" s="22" t="str">
        <f>VLOOKUP(E618,'ML Look up'!$A$2:$B$1922,2,FALSE)</f>
        <v>FGD</v>
      </c>
    </row>
    <row r="619" spans="1:15" s="75" customFormat="1" x14ac:dyDescent="0.3">
      <c r="A619" s="69" t="s">
        <v>422</v>
      </c>
      <c r="B619" s="69" t="s">
        <v>201</v>
      </c>
      <c r="C619" s="69" t="s">
        <v>79</v>
      </c>
      <c r="D619" s="69" t="s">
        <v>66</v>
      </c>
      <c r="E619" s="76">
        <v>42162404</v>
      </c>
      <c r="F619" s="70" t="s">
        <v>427</v>
      </c>
      <c r="G619" s="70">
        <v>10</v>
      </c>
      <c r="H619" s="70" t="s">
        <v>39</v>
      </c>
      <c r="I619" s="70" t="s">
        <v>214</v>
      </c>
      <c r="J619" s="69" t="s">
        <v>67</v>
      </c>
      <c r="K619" s="77">
        <v>23115.58</v>
      </c>
      <c r="L619" s="78">
        <f t="shared" si="20"/>
        <v>23115.58</v>
      </c>
      <c r="M619" s="78">
        <f>ROUND((L619*(VLOOKUP(C619,'[1]January 2017 NBV'!$D$6:$I$22,6,0))),2)</f>
        <v>1741.83</v>
      </c>
      <c r="N619" s="81">
        <f t="shared" si="19"/>
        <v>21373.75</v>
      </c>
      <c r="O619" s="22" t="str">
        <f>VLOOKUP(E619,'ML Look up'!$A$2:$B$1922,2,FALSE)</f>
        <v>ASH</v>
      </c>
    </row>
    <row r="620" spans="1:15" s="75" customFormat="1" x14ac:dyDescent="0.3">
      <c r="A620" s="69" t="s">
        <v>422</v>
      </c>
      <c r="B620" s="69" t="s">
        <v>201</v>
      </c>
      <c r="C620" s="69" t="s">
        <v>79</v>
      </c>
      <c r="D620" s="69" t="s">
        <v>66</v>
      </c>
      <c r="E620" s="76">
        <v>42162662</v>
      </c>
      <c r="F620" s="70" t="s">
        <v>428</v>
      </c>
      <c r="G620" s="70">
        <v>2</v>
      </c>
      <c r="H620" s="70" t="s">
        <v>33</v>
      </c>
      <c r="I620" s="70" t="s">
        <v>214</v>
      </c>
      <c r="J620" s="69" t="s">
        <v>67</v>
      </c>
      <c r="K620" s="77">
        <v>48966.2</v>
      </c>
      <c r="L620" s="78">
        <f t="shared" si="20"/>
        <v>48966.2</v>
      </c>
      <c r="M620" s="78">
        <f>ROUND((L620*(VLOOKUP(C620,'[1]January 2017 NBV'!$D$6:$I$22,6,0))),2)</f>
        <v>3689.76</v>
      </c>
      <c r="N620" s="81">
        <f t="shared" si="19"/>
        <v>45276.439999999995</v>
      </c>
      <c r="O620" s="22" t="str">
        <f>VLOOKUP(E620,'ML Look up'!$A$2:$B$1922,2,FALSE)</f>
        <v>GYPSUM</v>
      </c>
    </row>
    <row r="621" spans="1:15" s="75" customFormat="1" x14ac:dyDescent="0.3">
      <c r="A621" s="69" t="s">
        <v>422</v>
      </c>
      <c r="B621" s="69" t="s">
        <v>201</v>
      </c>
      <c r="C621" s="69" t="s">
        <v>79</v>
      </c>
      <c r="D621" s="69" t="s">
        <v>66</v>
      </c>
      <c r="E621" s="76">
        <v>42164860</v>
      </c>
      <c r="F621" s="70" t="s">
        <v>429</v>
      </c>
      <c r="G621" s="70" t="s">
        <v>223</v>
      </c>
      <c r="H621" s="70" t="s">
        <v>7</v>
      </c>
      <c r="I621" s="70" t="s">
        <v>214</v>
      </c>
      <c r="J621" s="69" t="s">
        <v>67</v>
      </c>
      <c r="K621" s="77">
        <v>6699.1</v>
      </c>
      <c r="L621" s="78">
        <f t="shared" si="20"/>
        <v>6699.1</v>
      </c>
      <c r="M621" s="78">
        <f>ROUND((L621*(VLOOKUP(C621,'[1]January 2017 NBV'!$D$6:$I$22,6,0))),2)</f>
        <v>504.8</v>
      </c>
      <c r="N621" s="81">
        <f t="shared" si="19"/>
        <v>6194.3</v>
      </c>
      <c r="O621" s="22" t="str">
        <f>VLOOKUP(E621,'ML Look up'!$A$2:$B$1922,2,FALSE)</f>
        <v>FGD</v>
      </c>
    </row>
    <row r="622" spans="1:15" s="75" customFormat="1" x14ac:dyDescent="0.3">
      <c r="A622" s="69" t="s">
        <v>422</v>
      </c>
      <c r="B622" s="69" t="s">
        <v>201</v>
      </c>
      <c r="C622" s="69" t="s">
        <v>79</v>
      </c>
      <c r="D622" s="69" t="s">
        <v>66</v>
      </c>
      <c r="E622" s="76">
        <v>42165752</v>
      </c>
      <c r="F622" s="70" t="s">
        <v>429</v>
      </c>
      <c r="G622" s="70" t="s">
        <v>223</v>
      </c>
      <c r="H622" s="70" t="s">
        <v>7</v>
      </c>
      <c r="I622" s="70" t="s">
        <v>204</v>
      </c>
      <c r="J622" s="69" t="s">
        <v>67</v>
      </c>
      <c r="K622" s="77">
        <v>3233.97</v>
      </c>
      <c r="L622" s="78">
        <f t="shared" si="20"/>
        <v>3233.97</v>
      </c>
      <c r="M622" s="78">
        <f>ROUND((L622*(VLOOKUP(C622,'[1]January 2017 NBV'!$D$6:$I$22,6,0))),2)</f>
        <v>243.69</v>
      </c>
      <c r="N622" s="81">
        <f t="shared" si="19"/>
        <v>2990.2799999999997</v>
      </c>
      <c r="O622" s="22" t="str">
        <f>VLOOKUP(E622,'ML Look up'!$A$2:$B$1922,2,FALSE)</f>
        <v>FGD</v>
      </c>
    </row>
    <row r="623" spans="1:15" s="75" customFormat="1" x14ac:dyDescent="0.3">
      <c r="A623" s="69" t="s">
        <v>422</v>
      </c>
      <c r="B623" s="69" t="s">
        <v>201</v>
      </c>
      <c r="C623" s="69" t="s">
        <v>79</v>
      </c>
      <c r="D623" s="69" t="s">
        <v>66</v>
      </c>
      <c r="E623" s="76">
        <v>42166055</v>
      </c>
      <c r="F623" s="70" t="s">
        <v>426</v>
      </c>
      <c r="G623" s="70">
        <v>1</v>
      </c>
      <c r="H623" s="70" t="s">
        <v>17</v>
      </c>
      <c r="I623" s="70" t="s">
        <v>214</v>
      </c>
      <c r="J623" s="69" t="s">
        <v>67</v>
      </c>
      <c r="K623" s="77">
        <v>-12565.73</v>
      </c>
      <c r="L623" s="78">
        <f t="shared" si="20"/>
        <v>-12565.73</v>
      </c>
      <c r="M623" s="78">
        <f>ROUND((L623*(VLOOKUP(C623,'[1]January 2017 NBV'!$D$6:$I$22,6,0))),2)</f>
        <v>-946.87</v>
      </c>
      <c r="N623" s="81">
        <f t="shared" si="19"/>
        <v>-11618.859999999999</v>
      </c>
      <c r="O623" s="22" t="str">
        <f>VLOOKUP(E623,'ML Look up'!$A$2:$B$1922,2,FALSE)</f>
        <v>SCR</v>
      </c>
    </row>
    <row r="624" spans="1:15" s="75" customFormat="1" x14ac:dyDescent="0.3">
      <c r="A624" s="69" t="s">
        <v>422</v>
      </c>
      <c r="B624" s="69" t="s">
        <v>201</v>
      </c>
      <c r="C624" s="69" t="s">
        <v>79</v>
      </c>
      <c r="D624" s="69" t="s">
        <v>66</v>
      </c>
      <c r="E624" s="76">
        <v>42167779</v>
      </c>
      <c r="F624" s="70" t="s">
        <v>426</v>
      </c>
      <c r="G624" s="70">
        <v>10</v>
      </c>
      <c r="H624" s="70" t="s">
        <v>39</v>
      </c>
      <c r="I624" s="70" t="s">
        <v>214</v>
      </c>
      <c r="J624" s="69" t="s">
        <v>67</v>
      </c>
      <c r="K624" s="77">
        <v>-67789.990000000005</v>
      </c>
      <c r="L624" s="78">
        <f t="shared" si="20"/>
        <v>-67789.990000000005</v>
      </c>
      <c r="M624" s="78">
        <f>ROUND((L624*(VLOOKUP(C624,'[1]January 2017 NBV'!$D$6:$I$22,6,0))),2)</f>
        <v>-5108.2</v>
      </c>
      <c r="N624" s="81">
        <f t="shared" si="19"/>
        <v>-62681.790000000008</v>
      </c>
      <c r="O624" s="22" t="str">
        <f>VLOOKUP(E624,'ML Look up'!$A$2:$B$1922,2,FALSE)</f>
        <v>ASH</v>
      </c>
    </row>
    <row r="625" spans="1:15" s="75" customFormat="1" x14ac:dyDescent="0.3">
      <c r="A625" s="69" t="s">
        <v>422</v>
      </c>
      <c r="B625" s="69" t="s">
        <v>201</v>
      </c>
      <c r="C625" s="69" t="s">
        <v>79</v>
      </c>
      <c r="D625" s="69" t="s">
        <v>66</v>
      </c>
      <c r="E625" s="76">
        <v>42167848</v>
      </c>
      <c r="F625" s="70" t="s">
        <v>429</v>
      </c>
      <c r="G625" s="70">
        <v>1</v>
      </c>
      <c r="H625" s="70" t="s">
        <v>17</v>
      </c>
      <c r="I625" s="70" t="s">
        <v>214</v>
      </c>
      <c r="J625" s="69" t="s">
        <v>67</v>
      </c>
      <c r="K625" s="77">
        <v>1513.77</v>
      </c>
      <c r="L625" s="78">
        <f t="shared" si="20"/>
        <v>1513.77</v>
      </c>
      <c r="M625" s="78">
        <f>ROUND((L625*(VLOOKUP(C625,'[1]January 2017 NBV'!$D$6:$I$22,6,0))),2)</f>
        <v>114.07</v>
      </c>
      <c r="N625" s="81">
        <f t="shared" si="19"/>
        <v>1399.7</v>
      </c>
      <c r="O625" s="22" t="str">
        <f>VLOOKUP(E625,'ML Look up'!$A$2:$B$1922,2,FALSE)</f>
        <v>SCR</v>
      </c>
    </row>
    <row r="626" spans="1:15" s="75" customFormat="1" x14ac:dyDescent="0.3">
      <c r="A626" s="69" t="s">
        <v>422</v>
      </c>
      <c r="B626" s="69" t="s">
        <v>201</v>
      </c>
      <c r="C626" s="69" t="s">
        <v>79</v>
      </c>
      <c r="D626" s="69" t="s">
        <v>66</v>
      </c>
      <c r="E626" s="76">
        <v>42168965</v>
      </c>
      <c r="F626" s="70" t="s">
        <v>426</v>
      </c>
      <c r="G626" s="70" t="s">
        <v>223</v>
      </c>
      <c r="H626" s="70" t="s">
        <v>7</v>
      </c>
      <c r="I626" s="70" t="s">
        <v>204</v>
      </c>
      <c r="J626" s="69" t="s">
        <v>67</v>
      </c>
      <c r="K626" s="77">
        <v>25006.63</v>
      </c>
      <c r="L626" s="78">
        <f t="shared" si="20"/>
        <v>25006.63</v>
      </c>
      <c r="M626" s="78">
        <f>ROUND((L626*(VLOOKUP(C626,'[1]January 2017 NBV'!$D$6:$I$22,6,0))),2)</f>
        <v>1884.33</v>
      </c>
      <c r="N626" s="81">
        <f t="shared" si="19"/>
        <v>23122.300000000003</v>
      </c>
      <c r="O626" s="22" t="str">
        <f>VLOOKUP(E626,'ML Look up'!$A$2:$B$1922,2,FALSE)</f>
        <v>FGD</v>
      </c>
    </row>
    <row r="627" spans="1:15" s="75" customFormat="1" x14ac:dyDescent="0.3">
      <c r="A627" s="69" t="s">
        <v>422</v>
      </c>
      <c r="B627" s="69" t="s">
        <v>201</v>
      </c>
      <c r="C627" s="69" t="s">
        <v>79</v>
      </c>
      <c r="D627" s="69" t="s">
        <v>66</v>
      </c>
      <c r="E627" s="76">
        <v>42169153</v>
      </c>
      <c r="F627" s="70" t="s">
        <v>426</v>
      </c>
      <c r="G627" s="70">
        <v>9</v>
      </c>
      <c r="H627" s="70" t="s">
        <v>36</v>
      </c>
      <c r="I627" s="70" t="s">
        <v>214</v>
      </c>
      <c r="J627" s="69" t="s">
        <v>67</v>
      </c>
      <c r="K627" s="77">
        <v>17151.88</v>
      </c>
      <c r="L627" s="78">
        <f t="shared" si="20"/>
        <v>17151.88</v>
      </c>
      <c r="M627" s="78">
        <f>ROUND((L627*(VLOOKUP(C627,'[1]January 2017 NBV'!$D$6:$I$22,6,0))),2)</f>
        <v>1292.45</v>
      </c>
      <c r="N627" s="81">
        <f t="shared" si="19"/>
        <v>15859.43</v>
      </c>
      <c r="O627" s="22" t="str">
        <f>VLOOKUP(E627,'ML Look up'!$A$2:$B$1922,2,FALSE)</f>
        <v>PRECIP</v>
      </c>
    </row>
    <row r="628" spans="1:15" s="75" customFormat="1" x14ac:dyDescent="0.3">
      <c r="A628" s="69" t="s">
        <v>422</v>
      </c>
      <c r="B628" s="69" t="s">
        <v>201</v>
      </c>
      <c r="C628" s="69" t="s">
        <v>79</v>
      </c>
      <c r="D628" s="69" t="s">
        <v>66</v>
      </c>
      <c r="E628" s="76">
        <v>42169179</v>
      </c>
      <c r="F628" s="70" t="s">
        <v>430</v>
      </c>
      <c r="G628" s="70">
        <v>10</v>
      </c>
      <c r="H628" s="70" t="s">
        <v>39</v>
      </c>
      <c r="I628" s="70" t="s">
        <v>214</v>
      </c>
      <c r="J628" s="69" t="s">
        <v>67</v>
      </c>
      <c r="K628" s="77">
        <v>1591.32</v>
      </c>
      <c r="L628" s="78">
        <f t="shared" si="20"/>
        <v>1591.32</v>
      </c>
      <c r="M628" s="78">
        <f>ROUND((L628*(VLOOKUP(C628,'[1]January 2017 NBV'!$D$6:$I$22,6,0))),2)</f>
        <v>119.91</v>
      </c>
      <c r="N628" s="81">
        <f t="shared" si="19"/>
        <v>1471.4099999999999</v>
      </c>
      <c r="O628" s="22" t="str">
        <f>VLOOKUP(E628,'ML Look up'!$A$2:$B$1922,2,FALSE)</f>
        <v>ASH</v>
      </c>
    </row>
    <row r="629" spans="1:15" s="75" customFormat="1" x14ac:dyDescent="0.3">
      <c r="A629" s="69" t="s">
        <v>422</v>
      </c>
      <c r="B629" s="69" t="s">
        <v>201</v>
      </c>
      <c r="C629" s="69" t="s">
        <v>79</v>
      </c>
      <c r="D629" s="69" t="s">
        <v>66</v>
      </c>
      <c r="E629" s="76">
        <v>42171789</v>
      </c>
      <c r="F629" s="70" t="s">
        <v>430</v>
      </c>
      <c r="G629" s="70">
        <v>9</v>
      </c>
      <c r="H629" s="70" t="s">
        <v>36</v>
      </c>
      <c r="I629" s="70" t="s">
        <v>208</v>
      </c>
      <c r="J629" s="69" t="s">
        <v>67</v>
      </c>
      <c r="K629" s="77">
        <v>343.5</v>
      </c>
      <c r="L629" s="78">
        <f t="shared" si="20"/>
        <v>343.5</v>
      </c>
      <c r="M629" s="78">
        <f>ROUND((L629*(VLOOKUP(C629,'[1]January 2017 NBV'!$D$6:$I$22,6,0))),2)</f>
        <v>25.88</v>
      </c>
      <c r="N629" s="81">
        <f t="shared" si="19"/>
        <v>317.62</v>
      </c>
      <c r="O629" s="22" t="str">
        <f>VLOOKUP(E629,'ML Look up'!$A$2:$B$1922,2,FALSE)</f>
        <v>PRECIP</v>
      </c>
    </row>
    <row r="630" spans="1:15" s="75" customFormat="1" x14ac:dyDescent="0.3">
      <c r="A630" s="69" t="s">
        <v>422</v>
      </c>
      <c r="B630" s="69" t="s">
        <v>201</v>
      </c>
      <c r="C630" s="69" t="s">
        <v>79</v>
      </c>
      <c r="D630" s="69" t="s">
        <v>66</v>
      </c>
      <c r="E630" s="76">
        <v>42171825</v>
      </c>
      <c r="F630" s="70" t="s">
        <v>429</v>
      </c>
      <c r="G630" s="70" t="s">
        <v>223</v>
      </c>
      <c r="H630" s="70" t="s">
        <v>7</v>
      </c>
      <c r="I630" s="70" t="s">
        <v>204</v>
      </c>
      <c r="J630" s="69" t="s">
        <v>67</v>
      </c>
      <c r="K630" s="77">
        <v>38098.120000000003</v>
      </c>
      <c r="L630" s="78">
        <f t="shared" si="20"/>
        <v>38098.120000000003</v>
      </c>
      <c r="M630" s="78">
        <f>ROUND((L630*(VLOOKUP(C630,'[1]January 2017 NBV'!$D$6:$I$22,6,0))),2)</f>
        <v>2870.82</v>
      </c>
      <c r="N630" s="81">
        <f t="shared" si="19"/>
        <v>35227.300000000003</v>
      </c>
      <c r="O630" s="22" t="str">
        <f>VLOOKUP(E630,'ML Look up'!$A$2:$B$1922,2,FALSE)</f>
        <v>FGD</v>
      </c>
    </row>
    <row r="631" spans="1:15" s="75" customFormat="1" x14ac:dyDescent="0.3">
      <c r="A631" s="69" t="s">
        <v>422</v>
      </c>
      <c r="B631" s="69" t="s">
        <v>201</v>
      </c>
      <c r="C631" s="69" t="s">
        <v>79</v>
      </c>
      <c r="D631" s="69" t="s">
        <v>66</v>
      </c>
      <c r="E631" s="76">
        <v>42171835</v>
      </c>
      <c r="F631" s="70" t="s">
        <v>429</v>
      </c>
      <c r="G631" s="70" t="s">
        <v>223</v>
      </c>
      <c r="H631" s="70" t="s">
        <v>7</v>
      </c>
      <c r="I631" s="70" t="s">
        <v>208</v>
      </c>
      <c r="J631" s="69" t="s">
        <v>67</v>
      </c>
      <c r="K631" s="77">
        <v>2967.99</v>
      </c>
      <c r="L631" s="78">
        <f t="shared" si="20"/>
        <v>2967.99</v>
      </c>
      <c r="M631" s="78">
        <f>ROUND((L631*(VLOOKUP(C631,'[1]January 2017 NBV'!$D$6:$I$22,6,0))),2)</f>
        <v>223.65</v>
      </c>
      <c r="N631" s="81">
        <f t="shared" si="19"/>
        <v>2744.3399999999997</v>
      </c>
      <c r="O631" s="22" t="str">
        <f>VLOOKUP(E631,'ML Look up'!$A$2:$B$1922,2,FALSE)</f>
        <v>FGD</v>
      </c>
    </row>
    <row r="632" spans="1:15" s="75" customFormat="1" x14ac:dyDescent="0.3">
      <c r="A632" s="69" t="s">
        <v>422</v>
      </c>
      <c r="B632" s="69" t="s">
        <v>201</v>
      </c>
      <c r="C632" s="69" t="s">
        <v>79</v>
      </c>
      <c r="D632" s="69" t="s">
        <v>66</v>
      </c>
      <c r="E632" s="76">
        <v>42171846</v>
      </c>
      <c r="F632" s="70" t="s">
        <v>429</v>
      </c>
      <c r="G632" s="70" t="s">
        <v>223</v>
      </c>
      <c r="H632" s="70" t="s">
        <v>7</v>
      </c>
      <c r="I632" s="70" t="s">
        <v>214</v>
      </c>
      <c r="J632" s="69" t="s">
        <v>67</v>
      </c>
      <c r="K632" s="77">
        <v>21596.17</v>
      </c>
      <c r="L632" s="78">
        <f t="shared" si="20"/>
        <v>21596.17</v>
      </c>
      <c r="M632" s="78">
        <f>ROUND((L632*(VLOOKUP(C632,'[1]January 2017 NBV'!$D$6:$I$22,6,0))),2)</f>
        <v>1627.34</v>
      </c>
      <c r="N632" s="81">
        <f t="shared" si="19"/>
        <v>19968.829999999998</v>
      </c>
      <c r="O632" s="22" t="str">
        <f>VLOOKUP(E632,'ML Look up'!$A$2:$B$1922,2,FALSE)</f>
        <v>FGD</v>
      </c>
    </row>
    <row r="633" spans="1:15" s="75" customFormat="1" x14ac:dyDescent="0.3">
      <c r="A633" s="69" t="s">
        <v>422</v>
      </c>
      <c r="B633" s="69" t="s">
        <v>201</v>
      </c>
      <c r="C633" s="69" t="s">
        <v>79</v>
      </c>
      <c r="D633" s="69" t="s">
        <v>66</v>
      </c>
      <c r="E633" s="76">
        <v>42172310</v>
      </c>
      <c r="F633" s="70" t="s">
        <v>429</v>
      </c>
      <c r="G633" s="70" t="s">
        <v>223</v>
      </c>
      <c r="H633" s="70" t="s">
        <v>7</v>
      </c>
      <c r="I633" s="70" t="s">
        <v>204</v>
      </c>
      <c r="J633" s="69" t="s">
        <v>67</v>
      </c>
      <c r="K633" s="77">
        <v>2991.68</v>
      </c>
      <c r="L633" s="78">
        <f t="shared" si="20"/>
        <v>2991.68</v>
      </c>
      <c r="M633" s="78">
        <f>ROUND((L633*(VLOOKUP(C633,'[1]January 2017 NBV'!$D$6:$I$22,6,0))),2)</f>
        <v>225.43</v>
      </c>
      <c r="N633" s="81">
        <f t="shared" si="19"/>
        <v>2766.25</v>
      </c>
      <c r="O633" s="22" t="str">
        <f>VLOOKUP(E633,'ML Look up'!$A$2:$B$1922,2,FALSE)</f>
        <v>FGD</v>
      </c>
    </row>
    <row r="634" spans="1:15" s="75" customFormat="1" x14ac:dyDescent="0.3">
      <c r="A634" s="69" t="s">
        <v>422</v>
      </c>
      <c r="B634" s="69" t="s">
        <v>201</v>
      </c>
      <c r="C634" s="69" t="s">
        <v>79</v>
      </c>
      <c r="D634" s="69" t="s">
        <v>66</v>
      </c>
      <c r="E634" s="76">
        <v>42172808</v>
      </c>
      <c r="F634" s="70" t="s">
        <v>429</v>
      </c>
      <c r="G634" s="70">
        <v>1</v>
      </c>
      <c r="H634" s="70" t="s">
        <v>17</v>
      </c>
      <c r="I634" s="70" t="s">
        <v>214</v>
      </c>
      <c r="J634" s="69" t="s">
        <v>67</v>
      </c>
      <c r="K634" s="77">
        <v>5355.85</v>
      </c>
      <c r="L634" s="78">
        <f t="shared" si="20"/>
        <v>5355.85</v>
      </c>
      <c r="M634" s="78">
        <f>ROUND((L634*(VLOOKUP(C634,'[1]January 2017 NBV'!$D$6:$I$22,6,0))),2)</f>
        <v>403.58</v>
      </c>
      <c r="N634" s="81">
        <f t="shared" si="19"/>
        <v>4952.2700000000004</v>
      </c>
      <c r="O634" s="22" t="str">
        <f>VLOOKUP(E634,'ML Look up'!$A$2:$B$1922,2,FALSE)</f>
        <v>SCR</v>
      </c>
    </row>
    <row r="635" spans="1:15" s="75" customFormat="1" x14ac:dyDescent="0.3">
      <c r="A635" s="69" t="s">
        <v>422</v>
      </c>
      <c r="B635" s="69" t="s">
        <v>201</v>
      </c>
      <c r="C635" s="69" t="s">
        <v>79</v>
      </c>
      <c r="D635" s="69" t="s">
        <v>66</v>
      </c>
      <c r="E635" s="76">
        <v>42175362</v>
      </c>
      <c r="F635" s="70" t="s">
        <v>429</v>
      </c>
      <c r="G635" s="70">
        <v>1</v>
      </c>
      <c r="H635" s="70" t="s">
        <v>17</v>
      </c>
      <c r="I635" s="70" t="s">
        <v>214</v>
      </c>
      <c r="J635" s="69" t="s">
        <v>67</v>
      </c>
      <c r="K635" s="77">
        <v>4832.95</v>
      </c>
      <c r="L635" s="78">
        <f t="shared" si="20"/>
        <v>4832.95</v>
      </c>
      <c r="M635" s="78">
        <f>ROUND((L635*(VLOOKUP(C635,'[1]January 2017 NBV'!$D$6:$I$22,6,0))),2)</f>
        <v>364.18</v>
      </c>
      <c r="N635" s="81">
        <f t="shared" si="19"/>
        <v>4468.7699999999995</v>
      </c>
      <c r="O635" s="22" t="str">
        <f>VLOOKUP(E635,'ML Look up'!$A$2:$B$1922,2,FALSE)</f>
        <v>SCR</v>
      </c>
    </row>
    <row r="636" spans="1:15" s="75" customFormat="1" x14ac:dyDescent="0.3">
      <c r="A636" s="69" t="s">
        <v>422</v>
      </c>
      <c r="B636" s="69" t="s">
        <v>201</v>
      </c>
      <c r="C636" s="69" t="s">
        <v>79</v>
      </c>
      <c r="D636" s="69" t="s">
        <v>66</v>
      </c>
      <c r="E636" s="76">
        <v>42178148</v>
      </c>
      <c r="F636" s="70" t="s">
        <v>430</v>
      </c>
      <c r="G636" s="70" t="s">
        <v>223</v>
      </c>
      <c r="H636" s="70" t="s">
        <v>7</v>
      </c>
      <c r="I636" s="70" t="s">
        <v>214</v>
      </c>
      <c r="J636" s="69" t="s">
        <v>67</v>
      </c>
      <c r="K636" s="77">
        <v>1520.76</v>
      </c>
      <c r="L636" s="78">
        <f t="shared" si="20"/>
        <v>1520.76</v>
      </c>
      <c r="M636" s="78">
        <f>ROUND((L636*(VLOOKUP(C636,'[1]January 2017 NBV'!$D$6:$I$22,6,0))),2)</f>
        <v>114.59</v>
      </c>
      <c r="N636" s="81">
        <f t="shared" si="19"/>
        <v>1406.17</v>
      </c>
      <c r="O636" s="22" t="str">
        <f>VLOOKUP(E636,'ML Look up'!$A$2:$B$1922,2,FALSE)</f>
        <v>FGD</v>
      </c>
    </row>
    <row r="637" spans="1:15" s="75" customFormat="1" x14ac:dyDescent="0.3">
      <c r="A637" s="69" t="s">
        <v>422</v>
      </c>
      <c r="B637" s="69" t="s">
        <v>201</v>
      </c>
      <c r="C637" s="69" t="s">
        <v>79</v>
      </c>
      <c r="D637" s="69" t="s">
        <v>66</v>
      </c>
      <c r="E637" s="76">
        <v>42179129</v>
      </c>
      <c r="F637" s="70" t="s">
        <v>429</v>
      </c>
      <c r="G637" s="70" t="s">
        <v>223</v>
      </c>
      <c r="H637" s="70" t="s">
        <v>7</v>
      </c>
      <c r="I637" s="70" t="s">
        <v>214</v>
      </c>
      <c r="J637" s="69" t="s">
        <v>67</v>
      </c>
      <c r="K637" s="77">
        <v>1734.84</v>
      </c>
      <c r="L637" s="78">
        <f t="shared" si="20"/>
        <v>1734.84</v>
      </c>
      <c r="M637" s="78">
        <f>ROUND((L637*(VLOOKUP(C637,'[1]January 2017 NBV'!$D$6:$I$22,6,0))),2)</f>
        <v>130.72999999999999</v>
      </c>
      <c r="N637" s="81">
        <f t="shared" si="19"/>
        <v>1604.11</v>
      </c>
      <c r="O637" s="22" t="str">
        <f>VLOOKUP(E637,'ML Look up'!$A$2:$B$1922,2,FALSE)</f>
        <v>FGD</v>
      </c>
    </row>
    <row r="638" spans="1:15" s="75" customFormat="1" x14ac:dyDescent="0.3">
      <c r="A638" s="69" t="s">
        <v>422</v>
      </c>
      <c r="B638" s="69" t="s">
        <v>201</v>
      </c>
      <c r="C638" s="69" t="s">
        <v>79</v>
      </c>
      <c r="D638" s="69" t="s">
        <v>66</v>
      </c>
      <c r="E638" s="76">
        <v>42179942</v>
      </c>
      <c r="F638" s="70" t="s">
        <v>429</v>
      </c>
      <c r="G638" s="70">
        <v>1</v>
      </c>
      <c r="H638" s="70" t="s">
        <v>17</v>
      </c>
      <c r="I638" s="70" t="s">
        <v>204</v>
      </c>
      <c r="J638" s="69" t="s">
        <v>67</v>
      </c>
      <c r="K638" s="77">
        <v>10502.02</v>
      </c>
      <c r="L638" s="78">
        <f t="shared" si="20"/>
        <v>10502.02</v>
      </c>
      <c r="M638" s="78">
        <f>ROUND((L638*(VLOOKUP(C638,'[1]January 2017 NBV'!$D$6:$I$22,6,0))),2)</f>
        <v>791.36</v>
      </c>
      <c r="N638" s="81">
        <f t="shared" si="19"/>
        <v>9710.66</v>
      </c>
      <c r="O638" s="22" t="str">
        <f>VLOOKUP(E638,'ML Look up'!$A$2:$B$1922,2,FALSE)</f>
        <v>SCR</v>
      </c>
    </row>
    <row r="639" spans="1:15" s="75" customFormat="1" x14ac:dyDescent="0.3">
      <c r="A639" s="69" t="s">
        <v>422</v>
      </c>
      <c r="B639" s="69" t="s">
        <v>201</v>
      </c>
      <c r="C639" s="69" t="s">
        <v>79</v>
      </c>
      <c r="D639" s="69" t="s">
        <v>66</v>
      </c>
      <c r="E639" s="76">
        <v>42182860</v>
      </c>
      <c r="F639" s="70" t="s">
        <v>426</v>
      </c>
      <c r="G639" s="70" t="s">
        <v>223</v>
      </c>
      <c r="H639" s="70" t="s">
        <v>7</v>
      </c>
      <c r="I639" s="70" t="s">
        <v>204</v>
      </c>
      <c r="J639" s="69" t="s">
        <v>67</v>
      </c>
      <c r="K639" s="77">
        <v>43558.13</v>
      </c>
      <c r="L639" s="78">
        <f t="shared" si="20"/>
        <v>43558.13</v>
      </c>
      <c r="M639" s="78">
        <f>ROUND((L639*(VLOOKUP(C639,'[1]January 2017 NBV'!$D$6:$I$22,6,0))),2)</f>
        <v>3282.25</v>
      </c>
      <c r="N639" s="81">
        <f t="shared" si="19"/>
        <v>40275.879999999997</v>
      </c>
      <c r="O639" s="22" t="str">
        <f>VLOOKUP(E639,'ML Look up'!$A$2:$B$1922,2,FALSE)</f>
        <v>FGD</v>
      </c>
    </row>
    <row r="640" spans="1:15" s="75" customFormat="1" x14ac:dyDescent="0.3">
      <c r="A640" s="69" t="s">
        <v>422</v>
      </c>
      <c r="B640" s="69" t="s">
        <v>201</v>
      </c>
      <c r="C640" s="69" t="s">
        <v>79</v>
      </c>
      <c r="D640" s="69" t="s">
        <v>66</v>
      </c>
      <c r="E640" s="76">
        <v>42188076</v>
      </c>
      <c r="F640" s="70" t="s">
        <v>426</v>
      </c>
      <c r="G640" s="70">
        <v>9</v>
      </c>
      <c r="H640" s="70" t="s">
        <v>36</v>
      </c>
      <c r="I640" s="70" t="s">
        <v>204</v>
      </c>
      <c r="J640" s="69" t="s">
        <v>67</v>
      </c>
      <c r="K640" s="77">
        <v>5401.81</v>
      </c>
      <c r="L640" s="78">
        <f t="shared" si="20"/>
        <v>5401.81</v>
      </c>
      <c r="M640" s="78">
        <f>ROUND((L640*(VLOOKUP(C640,'[1]January 2017 NBV'!$D$6:$I$22,6,0))),2)</f>
        <v>407.04</v>
      </c>
      <c r="N640" s="81">
        <f t="shared" si="19"/>
        <v>4994.7700000000004</v>
      </c>
      <c r="O640" s="22" t="str">
        <f>VLOOKUP(E640,'ML Look up'!$A$2:$B$1922,2,FALSE)</f>
        <v>PRECIP</v>
      </c>
    </row>
    <row r="641" spans="1:15" s="75" customFormat="1" x14ac:dyDescent="0.3">
      <c r="A641" s="69" t="s">
        <v>422</v>
      </c>
      <c r="B641" s="69" t="s">
        <v>201</v>
      </c>
      <c r="C641" s="69" t="s">
        <v>79</v>
      </c>
      <c r="D641" s="69" t="s">
        <v>66</v>
      </c>
      <c r="E641" s="76">
        <v>42188969</v>
      </c>
      <c r="F641" s="70" t="s">
        <v>428</v>
      </c>
      <c r="G641" s="70">
        <v>2</v>
      </c>
      <c r="H641" s="70" t="s">
        <v>33</v>
      </c>
      <c r="I641" s="70" t="s">
        <v>214</v>
      </c>
      <c r="J641" s="69" t="s">
        <v>67</v>
      </c>
      <c r="K641" s="77">
        <v>1313.11</v>
      </c>
      <c r="L641" s="78">
        <f t="shared" si="20"/>
        <v>1313.11</v>
      </c>
      <c r="M641" s="78">
        <f>ROUND((L641*(VLOOKUP(C641,'[1]January 2017 NBV'!$D$6:$I$22,6,0))),2)</f>
        <v>98.95</v>
      </c>
      <c r="N641" s="81">
        <f t="shared" si="19"/>
        <v>1214.1599999999999</v>
      </c>
      <c r="O641" s="22" t="str">
        <f>VLOOKUP(E641,'ML Look up'!$A$2:$B$1922,2,FALSE)</f>
        <v>GYPSUM</v>
      </c>
    </row>
    <row r="642" spans="1:15" s="75" customFormat="1" x14ac:dyDescent="0.3">
      <c r="A642" s="69" t="s">
        <v>422</v>
      </c>
      <c r="B642" s="69" t="s">
        <v>201</v>
      </c>
      <c r="C642" s="69" t="s">
        <v>79</v>
      </c>
      <c r="D642" s="69" t="s">
        <v>66</v>
      </c>
      <c r="E642" s="76">
        <v>42190153</v>
      </c>
      <c r="F642" s="70" t="s">
        <v>429</v>
      </c>
      <c r="G642" s="70" t="s">
        <v>223</v>
      </c>
      <c r="H642" s="70" t="s">
        <v>7</v>
      </c>
      <c r="I642" s="70" t="s">
        <v>214</v>
      </c>
      <c r="J642" s="69" t="s">
        <v>67</v>
      </c>
      <c r="K642" s="77">
        <v>6542.33</v>
      </c>
      <c r="L642" s="78">
        <f t="shared" si="20"/>
        <v>6542.33</v>
      </c>
      <c r="M642" s="78">
        <f>ROUND((L642*(VLOOKUP(C642,'[1]January 2017 NBV'!$D$6:$I$22,6,0))),2)</f>
        <v>492.99</v>
      </c>
      <c r="N642" s="81">
        <f t="shared" si="19"/>
        <v>6049.34</v>
      </c>
      <c r="O642" s="22" t="str">
        <f>VLOOKUP(E642,'ML Look up'!$A$2:$B$1922,2,FALSE)</f>
        <v>FGD</v>
      </c>
    </row>
    <row r="643" spans="1:15" s="75" customFormat="1" x14ac:dyDescent="0.3">
      <c r="A643" s="69" t="s">
        <v>422</v>
      </c>
      <c r="B643" s="69" t="s">
        <v>201</v>
      </c>
      <c r="C643" s="69" t="s">
        <v>79</v>
      </c>
      <c r="D643" s="69" t="s">
        <v>66</v>
      </c>
      <c r="E643" s="76">
        <v>42190417</v>
      </c>
      <c r="F643" s="70" t="s">
        <v>431</v>
      </c>
      <c r="G643" s="70">
        <v>9</v>
      </c>
      <c r="H643" s="70" t="s">
        <v>36</v>
      </c>
      <c r="I643" s="70" t="s">
        <v>204</v>
      </c>
      <c r="J643" s="69" t="s">
        <v>67</v>
      </c>
      <c r="K643" s="77">
        <v>10357.83</v>
      </c>
      <c r="L643" s="78">
        <f t="shared" si="20"/>
        <v>10357.83</v>
      </c>
      <c r="M643" s="78">
        <f>ROUND((L643*(VLOOKUP(C643,'[1]January 2017 NBV'!$D$6:$I$22,6,0))),2)</f>
        <v>780.5</v>
      </c>
      <c r="N643" s="81">
        <f t="shared" si="19"/>
        <v>9577.33</v>
      </c>
      <c r="O643" s="22" t="str">
        <f>VLOOKUP(E643,'ML Look up'!$A$2:$B$1922,2,FALSE)</f>
        <v>PRECIP</v>
      </c>
    </row>
    <row r="644" spans="1:15" s="75" customFormat="1" x14ac:dyDescent="0.3">
      <c r="A644" s="69" t="s">
        <v>422</v>
      </c>
      <c r="B644" s="69" t="s">
        <v>201</v>
      </c>
      <c r="C644" s="69" t="s">
        <v>79</v>
      </c>
      <c r="D644" s="69" t="s">
        <v>66</v>
      </c>
      <c r="E644" s="76">
        <v>42190546</v>
      </c>
      <c r="F644" s="70" t="s">
        <v>429</v>
      </c>
      <c r="G644" s="70" t="s">
        <v>223</v>
      </c>
      <c r="H644" s="70" t="s">
        <v>7</v>
      </c>
      <c r="I644" s="70" t="s">
        <v>214</v>
      </c>
      <c r="J644" s="69" t="s">
        <v>67</v>
      </c>
      <c r="K644" s="77">
        <v>11948.96</v>
      </c>
      <c r="L644" s="78">
        <f t="shared" si="20"/>
        <v>11948.96</v>
      </c>
      <c r="M644" s="78">
        <f>ROUND((L644*(VLOOKUP(C644,'[1]January 2017 NBV'!$D$6:$I$22,6,0))),2)</f>
        <v>900.39</v>
      </c>
      <c r="N644" s="81">
        <f t="shared" si="19"/>
        <v>11048.57</v>
      </c>
      <c r="O644" s="22" t="str">
        <f>VLOOKUP(E644,'ML Look up'!$A$2:$B$1922,2,FALSE)</f>
        <v>FGD</v>
      </c>
    </row>
    <row r="645" spans="1:15" s="75" customFormat="1" x14ac:dyDescent="0.3">
      <c r="A645" s="69" t="s">
        <v>422</v>
      </c>
      <c r="B645" s="69" t="s">
        <v>201</v>
      </c>
      <c r="C645" s="69" t="s">
        <v>79</v>
      </c>
      <c r="D645" s="69" t="s">
        <v>66</v>
      </c>
      <c r="E645" s="76">
        <v>42193666</v>
      </c>
      <c r="F645" s="70" t="s">
        <v>428</v>
      </c>
      <c r="G645" s="70">
        <v>2</v>
      </c>
      <c r="H645" s="70" t="s">
        <v>33</v>
      </c>
      <c r="I645" s="70" t="s">
        <v>214</v>
      </c>
      <c r="J645" s="69" t="s">
        <v>67</v>
      </c>
      <c r="K645" s="77">
        <v>23685.34</v>
      </c>
      <c r="L645" s="78">
        <f t="shared" si="20"/>
        <v>23685.34</v>
      </c>
      <c r="M645" s="78">
        <f>ROUND((L645*(VLOOKUP(C645,'[1]January 2017 NBV'!$D$6:$I$22,6,0))),2)</f>
        <v>1784.77</v>
      </c>
      <c r="N645" s="81">
        <f t="shared" si="19"/>
        <v>21900.57</v>
      </c>
      <c r="O645" s="22" t="str">
        <f>VLOOKUP(E645,'ML Look up'!$A$2:$B$1922,2,FALSE)</f>
        <v>GYPSUM</v>
      </c>
    </row>
    <row r="646" spans="1:15" s="75" customFormat="1" x14ac:dyDescent="0.3">
      <c r="A646" s="69" t="s">
        <v>422</v>
      </c>
      <c r="B646" s="69" t="s">
        <v>201</v>
      </c>
      <c r="C646" s="69" t="s">
        <v>79</v>
      </c>
      <c r="D646" s="69" t="s">
        <v>66</v>
      </c>
      <c r="E646" s="76">
        <v>42193673</v>
      </c>
      <c r="F646" s="70" t="s">
        <v>428</v>
      </c>
      <c r="G646" s="70">
        <v>2</v>
      </c>
      <c r="H646" s="70" t="s">
        <v>33</v>
      </c>
      <c r="I646" s="70" t="s">
        <v>214</v>
      </c>
      <c r="J646" s="69" t="s">
        <v>67</v>
      </c>
      <c r="K646" s="77">
        <v>42295.17</v>
      </c>
      <c r="L646" s="78">
        <f t="shared" si="20"/>
        <v>42295.17</v>
      </c>
      <c r="M646" s="78">
        <f>ROUND((L646*(VLOOKUP(C646,'[1]January 2017 NBV'!$D$6:$I$22,6,0))),2)</f>
        <v>3187.08</v>
      </c>
      <c r="N646" s="81">
        <f t="shared" si="19"/>
        <v>39108.089999999997</v>
      </c>
      <c r="O646" s="22" t="str">
        <f>VLOOKUP(E646,'ML Look up'!$A$2:$B$1922,2,FALSE)</f>
        <v>GYPSUM</v>
      </c>
    </row>
    <row r="647" spans="1:15" s="75" customFormat="1" x14ac:dyDescent="0.3">
      <c r="A647" s="69" t="s">
        <v>422</v>
      </c>
      <c r="B647" s="69" t="s">
        <v>201</v>
      </c>
      <c r="C647" s="69" t="s">
        <v>79</v>
      </c>
      <c r="D647" s="69" t="s">
        <v>66</v>
      </c>
      <c r="E647" s="76">
        <v>42193706</v>
      </c>
      <c r="F647" s="70" t="s">
        <v>427</v>
      </c>
      <c r="G647" s="70">
        <v>10</v>
      </c>
      <c r="H647" s="70" t="s">
        <v>39</v>
      </c>
      <c r="I647" s="70" t="s">
        <v>214</v>
      </c>
      <c r="J647" s="69" t="s">
        <v>67</v>
      </c>
      <c r="K647" s="77">
        <v>3000.54</v>
      </c>
      <c r="L647" s="78">
        <f t="shared" si="20"/>
        <v>3000.54</v>
      </c>
      <c r="M647" s="78">
        <f>ROUND((L647*(VLOOKUP(C647,'[1]January 2017 NBV'!$D$6:$I$22,6,0))),2)</f>
        <v>226.1</v>
      </c>
      <c r="N647" s="81">
        <f t="shared" ref="N647:N710" si="21">L647-M647</f>
        <v>2774.44</v>
      </c>
      <c r="O647" s="22" t="str">
        <f>VLOOKUP(E647,'ML Look up'!$A$2:$B$1922,2,FALSE)</f>
        <v>ASH</v>
      </c>
    </row>
    <row r="648" spans="1:15" s="75" customFormat="1" x14ac:dyDescent="0.3">
      <c r="A648" s="69" t="s">
        <v>422</v>
      </c>
      <c r="B648" s="69" t="s">
        <v>201</v>
      </c>
      <c r="C648" s="69" t="s">
        <v>79</v>
      </c>
      <c r="D648" s="69" t="s">
        <v>66</v>
      </c>
      <c r="E648" s="76">
        <v>42196193</v>
      </c>
      <c r="F648" s="70" t="s">
        <v>430</v>
      </c>
      <c r="G648" s="70">
        <v>10</v>
      </c>
      <c r="H648" s="70" t="s">
        <v>39</v>
      </c>
      <c r="I648" s="70" t="s">
        <v>214</v>
      </c>
      <c r="J648" s="69" t="s">
        <v>67</v>
      </c>
      <c r="K648" s="77">
        <v>1493</v>
      </c>
      <c r="L648" s="78">
        <f t="shared" si="20"/>
        <v>1493</v>
      </c>
      <c r="M648" s="78">
        <f>ROUND((L648*(VLOOKUP(C648,'[1]January 2017 NBV'!$D$6:$I$22,6,0))),2)</f>
        <v>112.5</v>
      </c>
      <c r="N648" s="81">
        <f t="shared" si="21"/>
        <v>1380.5</v>
      </c>
      <c r="O648" s="22" t="str">
        <f>VLOOKUP(E648,'ML Look up'!$A$2:$B$1922,2,FALSE)</f>
        <v>ASH</v>
      </c>
    </row>
    <row r="649" spans="1:15" s="75" customFormat="1" x14ac:dyDescent="0.3">
      <c r="A649" s="69" t="s">
        <v>422</v>
      </c>
      <c r="B649" s="69" t="s">
        <v>201</v>
      </c>
      <c r="C649" s="69" t="s">
        <v>79</v>
      </c>
      <c r="D649" s="69" t="s">
        <v>66</v>
      </c>
      <c r="E649" s="76">
        <v>42196606</v>
      </c>
      <c r="F649" s="70" t="s">
        <v>432</v>
      </c>
      <c r="G649" s="70">
        <v>10</v>
      </c>
      <c r="H649" s="70" t="s">
        <v>39</v>
      </c>
      <c r="I649" s="70" t="s">
        <v>214</v>
      </c>
      <c r="J649" s="69" t="s">
        <v>67</v>
      </c>
      <c r="K649" s="77">
        <v>3416.37</v>
      </c>
      <c r="L649" s="78">
        <f t="shared" si="20"/>
        <v>3416.37</v>
      </c>
      <c r="M649" s="78">
        <f>ROUND((L649*(VLOOKUP(C649,'[1]January 2017 NBV'!$D$6:$I$22,6,0))),2)</f>
        <v>257.43</v>
      </c>
      <c r="N649" s="81">
        <f t="shared" si="21"/>
        <v>3158.94</v>
      </c>
      <c r="O649" s="22" t="str">
        <f>VLOOKUP(E649,'ML Look up'!$A$2:$B$1922,2,FALSE)</f>
        <v>ASH</v>
      </c>
    </row>
    <row r="650" spans="1:15" s="75" customFormat="1" x14ac:dyDescent="0.3">
      <c r="A650" s="69" t="s">
        <v>422</v>
      </c>
      <c r="B650" s="69" t="s">
        <v>201</v>
      </c>
      <c r="C650" s="69" t="s">
        <v>79</v>
      </c>
      <c r="D650" s="69" t="s">
        <v>66</v>
      </c>
      <c r="E650" s="76">
        <v>42202583</v>
      </c>
      <c r="F650" s="70" t="s">
        <v>427</v>
      </c>
      <c r="G650" s="70">
        <v>10</v>
      </c>
      <c r="H650" s="70" t="s">
        <v>39</v>
      </c>
      <c r="I650" s="70" t="s">
        <v>214</v>
      </c>
      <c r="J650" s="69" t="s">
        <v>67</v>
      </c>
      <c r="K650" s="77">
        <v>12114.85</v>
      </c>
      <c r="L650" s="78">
        <f t="shared" si="20"/>
        <v>12114.85</v>
      </c>
      <c r="M650" s="78">
        <f>ROUND((L650*(VLOOKUP(C650,'[1]January 2017 NBV'!$D$6:$I$22,6,0))),2)</f>
        <v>912.89</v>
      </c>
      <c r="N650" s="81">
        <f t="shared" si="21"/>
        <v>11201.960000000001</v>
      </c>
      <c r="O650" s="22" t="str">
        <f>VLOOKUP(E650,'ML Look up'!$A$2:$B$1922,2,FALSE)</f>
        <v>ASH</v>
      </c>
    </row>
    <row r="651" spans="1:15" s="75" customFormat="1" x14ac:dyDescent="0.3">
      <c r="A651" s="69" t="s">
        <v>422</v>
      </c>
      <c r="B651" s="69" t="s">
        <v>201</v>
      </c>
      <c r="C651" s="69" t="s">
        <v>79</v>
      </c>
      <c r="D651" s="69" t="s">
        <v>66</v>
      </c>
      <c r="E651" s="76">
        <v>42206963</v>
      </c>
      <c r="F651" s="70" t="s">
        <v>429</v>
      </c>
      <c r="G651" s="70" t="s">
        <v>223</v>
      </c>
      <c r="H651" s="70" t="s">
        <v>7</v>
      </c>
      <c r="I651" s="70" t="s">
        <v>214</v>
      </c>
      <c r="J651" s="69" t="s">
        <v>67</v>
      </c>
      <c r="K651" s="77">
        <v>1485.94</v>
      </c>
      <c r="L651" s="78">
        <f t="shared" si="20"/>
        <v>1485.94</v>
      </c>
      <c r="M651" s="78">
        <f>ROUND((L651*(VLOOKUP(C651,'[1]January 2017 NBV'!$D$6:$I$22,6,0))),2)</f>
        <v>111.97</v>
      </c>
      <c r="N651" s="81">
        <f t="shared" si="21"/>
        <v>1373.97</v>
      </c>
      <c r="O651" s="22" t="str">
        <f>VLOOKUP(E651,'ML Look up'!$A$2:$B$1922,2,FALSE)</f>
        <v>FGD</v>
      </c>
    </row>
    <row r="652" spans="1:15" s="75" customFormat="1" x14ac:dyDescent="0.3">
      <c r="A652" s="69" t="s">
        <v>422</v>
      </c>
      <c r="B652" s="69" t="s">
        <v>201</v>
      </c>
      <c r="C652" s="69" t="s">
        <v>79</v>
      </c>
      <c r="D652" s="69" t="s">
        <v>66</v>
      </c>
      <c r="E652" s="76">
        <v>42216435</v>
      </c>
      <c r="F652" s="70" t="s">
        <v>424</v>
      </c>
      <c r="G652" s="70" t="s">
        <v>223</v>
      </c>
      <c r="H652" s="70" t="s">
        <v>7</v>
      </c>
      <c r="I652" s="70" t="s">
        <v>214</v>
      </c>
      <c r="J652" s="69" t="s">
        <v>67</v>
      </c>
      <c r="K652" s="77">
        <v>3824.37</v>
      </c>
      <c r="L652" s="78">
        <f t="shared" si="20"/>
        <v>3824.37</v>
      </c>
      <c r="M652" s="78">
        <f>ROUND((L652*(VLOOKUP(C652,'[1]January 2017 NBV'!$D$6:$I$22,6,0))),2)</f>
        <v>288.18</v>
      </c>
      <c r="N652" s="81">
        <f t="shared" si="21"/>
        <v>3536.19</v>
      </c>
      <c r="O652" s="22" t="str">
        <f>VLOOKUP(E652,'ML Look up'!$A$2:$B$1922,2,FALSE)</f>
        <v>FGD</v>
      </c>
    </row>
    <row r="653" spans="1:15" s="75" customFormat="1" x14ac:dyDescent="0.3">
      <c r="A653" s="69" t="s">
        <v>422</v>
      </c>
      <c r="B653" s="69" t="s">
        <v>201</v>
      </c>
      <c r="C653" s="69" t="s">
        <v>79</v>
      </c>
      <c r="D653" s="69" t="s">
        <v>66</v>
      </c>
      <c r="E653" s="76">
        <v>42216491</v>
      </c>
      <c r="F653" s="70" t="s">
        <v>429</v>
      </c>
      <c r="G653" s="70" t="s">
        <v>223</v>
      </c>
      <c r="H653" s="70" t="s">
        <v>7</v>
      </c>
      <c r="I653" s="70" t="s">
        <v>214</v>
      </c>
      <c r="J653" s="69" t="s">
        <v>67</v>
      </c>
      <c r="K653" s="77">
        <v>12345.42</v>
      </c>
      <c r="L653" s="78">
        <f t="shared" si="20"/>
        <v>12345.42</v>
      </c>
      <c r="M653" s="78">
        <f>ROUND((L653*(VLOOKUP(C653,'[1]January 2017 NBV'!$D$6:$I$22,6,0))),2)</f>
        <v>930.27</v>
      </c>
      <c r="N653" s="81">
        <f t="shared" si="21"/>
        <v>11415.15</v>
      </c>
      <c r="O653" s="22" t="str">
        <f>VLOOKUP(E653,'ML Look up'!$A$2:$B$1922,2,FALSE)</f>
        <v>FGD</v>
      </c>
    </row>
    <row r="654" spans="1:15" s="75" customFormat="1" x14ac:dyDescent="0.3">
      <c r="A654" s="69" t="s">
        <v>422</v>
      </c>
      <c r="B654" s="69" t="s">
        <v>201</v>
      </c>
      <c r="C654" s="69" t="s">
        <v>79</v>
      </c>
      <c r="D654" s="69" t="s">
        <v>66</v>
      </c>
      <c r="E654" s="76">
        <v>42218110</v>
      </c>
      <c r="F654" s="70" t="s">
        <v>430</v>
      </c>
      <c r="G654" s="70">
        <v>9</v>
      </c>
      <c r="H654" s="70" t="s">
        <v>36</v>
      </c>
      <c r="I654" s="70" t="s">
        <v>204</v>
      </c>
      <c r="J654" s="69" t="s">
        <v>67</v>
      </c>
      <c r="K654" s="77">
        <v>5477.78</v>
      </c>
      <c r="L654" s="78">
        <f t="shared" si="20"/>
        <v>5477.78</v>
      </c>
      <c r="M654" s="78">
        <f>ROUND((L654*(VLOOKUP(C654,'[1]January 2017 NBV'!$D$6:$I$22,6,0))),2)</f>
        <v>412.77</v>
      </c>
      <c r="N654" s="81">
        <f t="shared" si="21"/>
        <v>5065.01</v>
      </c>
      <c r="O654" s="22" t="str">
        <f>VLOOKUP(E654,'ML Look up'!$A$2:$B$1922,2,FALSE)</f>
        <v>PRECIP</v>
      </c>
    </row>
    <row r="655" spans="1:15" s="75" customFormat="1" x14ac:dyDescent="0.3">
      <c r="A655" s="69" t="s">
        <v>422</v>
      </c>
      <c r="B655" s="69" t="s">
        <v>201</v>
      </c>
      <c r="C655" s="69" t="s">
        <v>79</v>
      </c>
      <c r="D655" s="69" t="s">
        <v>66</v>
      </c>
      <c r="E655" s="76">
        <v>42218790</v>
      </c>
      <c r="F655" s="70" t="s">
        <v>429</v>
      </c>
      <c r="G655" s="70" t="s">
        <v>223</v>
      </c>
      <c r="H655" s="70" t="s">
        <v>7</v>
      </c>
      <c r="I655" s="70" t="s">
        <v>214</v>
      </c>
      <c r="J655" s="69" t="s">
        <v>67</v>
      </c>
      <c r="K655" s="77">
        <v>1491.7</v>
      </c>
      <c r="L655" s="78">
        <f t="shared" si="20"/>
        <v>1491.7</v>
      </c>
      <c r="M655" s="78">
        <f>ROUND((L655*(VLOOKUP(C655,'[1]January 2017 NBV'!$D$6:$I$22,6,0))),2)</f>
        <v>112.4</v>
      </c>
      <c r="N655" s="81">
        <f t="shared" si="21"/>
        <v>1379.3</v>
      </c>
      <c r="O655" s="22" t="str">
        <f>VLOOKUP(E655,'ML Look up'!$A$2:$B$1922,2,FALSE)</f>
        <v>FGD</v>
      </c>
    </row>
    <row r="656" spans="1:15" s="75" customFormat="1" x14ac:dyDescent="0.3">
      <c r="A656" s="69" t="s">
        <v>422</v>
      </c>
      <c r="B656" s="69" t="s">
        <v>201</v>
      </c>
      <c r="C656" s="69" t="s">
        <v>79</v>
      </c>
      <c r="D656" s="69" t="s">
        <v>66</v>
      </c>
      <c r="E656" s="76">
        <v>42220336</v>
      </c>
      <c r="F656" s="70" t="s">
        <v>427</v>
      </c>
      <c r="G656" s="70">
        <v>1</v>
      </c>
      <c r="H656" s="70" t="s">
        <v>17</v>
      </c>
      <c r="I656" s="70" t="s">
        <v>214</v>
      </c>
      <c r="J656" s="69" t="s">
        <v>67</v>
      </c>
      <c r="K656" s="77">
        <v>5675.83</v>
      </c>
      <c r="L656" s="78">
        <f t="shared" si="20"/>
        <v>5675.83</v>
      </c>
      <c r="M656" s="78">
        <f>ROUND((L656*(VLOOKUP(C656,'[1]January 2017 NBV'!$D$6:$I$22,6,0))),2)</f>
        <v>427.69</v>
      </c>
      <c r="N656" s="81">
        <f t="shared" si="21"/>
        <v>5248.14</v>
      </c>
      <c r="O656" s="22" t="str">
        <f>VLOOKUP(E656,'ML Look up'!$A$2:$B$1922,2,FALSE)</f>
        <v>SCR</v>
      </c>
    </row>
    <row r="657" spans="1:15" s="75" customFormat="1" x14ac:dyDescent="0.3">
      <c r="A657" s="69" t="s">
        <v>422</v>
      </c>
      <c r="B657" s="69" t="s">
        <v>201</v>
      </c>
      <c r="C657" s="69" t="s">
        <v>79</v>
      </c>
      <c r="D657" s="69" t="s">
        <v>66</v>
      </c>
      <c r="E657" s="76">
        <v>42221625</v>
      </c>
      <c r="F657" s="70" t="s">
        <v>432</v>
      </c>
      <c r="G657" s="70">
        <v>9</v>
      </c>
      <c r="H657" s="70" t="s">
        <v>36</v>
      </c>
      <c r="I657" s="70" t="s">
        <v>204</v>
      </c>
      <c r="J657" s="69" t="s">
        <v>67</v>
      </c>
      <c r="K657" s="77">
        <v>49644.56</v>
      </c>
      <c r="L657" s="78">
        <f t="shared" si="20"/>
        <v>49644.56</v>
      </c>
      <c r="M657" s="78">
        <f>ROUND((L657*(VLOOKUP(C657,'[1]January 2017 NBV'!$D$6:$I$22,6,0))),2)</f>
        <v>3740.88</v>
      </c>
      <c r="N657" s="81">
        <f t="shared" si="21"/>
        <v>45903.68</v>
      </c>
      <c r="O657" s="22" t="str">
        <f>VLOOKUP(E657,'ML Look up'!$A$2:$B$1922,2,FALSE)</f>
        <v>PRECIP</v>
      </c>
    </row>
    <row r="658" spans="1:15" s="75" customFormat="1" x14ac:dyDescent="0.3">
      <c r="A658" s="69" t="s">
        <v>422</v>
      </c>
      <c r="B658" s="69" t="s">
        <v>201</v>
      </c>
      <c r="C658" s="69" t="s">
        <v>79</v>
      </c>
      <c r="D658" s="69" t="s">
        <v>66</v>
      </c>
      <c r="E658" s="76">
        <v>42222029</v>
      </c>
      <c r="F658" s="70" t="s">
        <v>429</v>
      </c>
      <c r="G658" s="70" t="s">
        <v>223</v>
      </c>
      <c r="H658" s="70" t="s">
        <v>7</v>
      </c>
      <c r="I658" s="70" t="s">
        <v>214</v>
      </c>
      <c r="J658" s="69" t="s">
        <v>67</v>
      </c>
      <c r="K658" s="77">
        <v>29024.85</v>
      </c>
      <c r="L658" s="78">
        <f t="shared" si="20"/>
        <v>29024.85</v>
      </c>
      <c r="M658" s="78">
        <f>ROUND((L658*(VLOOKUP(C658,'[1]January 2017 NBV'!$D$6:$I$22,6,0))),2)</f>
        <v>2187.12</v>
      </c>
      <c r="N658" s="81">
        <f t="shared" si="21"/>
        <v>26837.73</v>
      </c>
      <c r="O658" s="22" t="str">
        <f>VLOOKUP(E658,'ML Look up'!$A$2:$B$1922,2,FALSE)</f>
        <v>FGD</v>
      </c>
    </row>
    <row r="659" spans="1:15" s="75" customFormat="1" x14ac:dyDescent="0.3">
      <c r="A659" s="69" t="s">
        <v>422</v>
      </c>
      <c r="B659" s="69" t="s">
        <v>201</v>
      </c>
      <c r="C659" s="69" t="s">
        <v>79</v>
      </c>
      <c r="D659" s="69" t="s">
        <v>66</v>
      </c>
      <c r="E659" s="76">
        <v>42222764</v>
      </c>
      <c r="F659" s="70" t="s">
        <v>430</v>
      </c>
      <c r="G659" s="70">
        <v>9</v>
      </c>
      <c r="H659" s="70" t="s">
        <v>36</v>
      </c>
      <c r="I659" s="70" t="s">
        <v>208</v>
      </c>
      <c r="J659" s="69" t="s">
        <v>67</v>
      </c>
      <c r="K659" s="77">
        <v>2131.38</v>
      </c>
      <c r="L659" s="78">
        <f t="shared" si="20"/>
        <v>2131.38</v>
      </c>
      <c r="M659" s="78">
        <f>ROUND((L659*(VLOOKUP(C659,'[1]January 2017 NBV'!$D$6:$I$22,6,0))),2)</f>
        <v>160.61000000000001</v>
      </c>
      <c r="N659" s="81">
        <f t="shared" si="21"/>
        <v>1970.77</v>
      </c>
      <c r="O659" s="22" t="str">
        <f>VLOOKUP(E659,'ML Look up'!$A$2:$B$1922,2,FALSE)</f>
        <v>PRECIP</v>
      </c>
    </row>
    <row r="660" spans="1:15" s="75" customFormat="1" x14ac:dyDescent="0.3">
      <c r="A660" s="69" t="s">
        <v>422</v>
      </c>
      <c r="B660" s="69" t="s">
        <v>201</v>
      </c>
      <c r="C660" s="69" t="s">
        <v>79</v>
      </c>
      <c r="D660" s="69" t="s">
        <v>66</v>
      </c>
      <c r="E660" s="76">
        <v>42223932</v>
      </c>
      <c r="F660" s="70" t="s">
        <v>430</v>
      </c>
      <c r="G660" s="70">
        <v>10</v>
      </c>
      <c r="H660" s="70" t="s">
        <v>39</v>
      </c>
      <c r="I660" s="70" t="s">
        <v>214</v>
      </c>
      <c r="J660" s="69" t="s">
        <v>67</v>
      </c>
      <c r="K660" s="77">
        <v>2490.91</v>
      </c>
      <c r="L660" s="78">
        <f t="shared" si="20"/>
        <v>2490.91</v>
      </c>
      <c r="M660" s="78">
        <f>ROUND((L660*(VLOOKUP(C660,'[1]January 2017 NBV'!$D$6:$I$22,6,0))),2)</f>
        <v>187.7</v>
      </c>
      <c r="N660" s="81">
        <f t="shared" si="21"/>
        <v>2303.21</v>
      </c>
      <c r="O660" s="22" t="str">
        <f>VLOOKUP(E660,'ML Look up'!$A$2:$B$1922,2,FALSE)</f>
        <v>ASH</v>
      </c>
    </row>
    <row r="661" spans="1:15" s="75" customFormat="1" x14ac:dyDescent="0.3">
      <c r="A661" s="69" t="s">
        <v>422</v>
      </c>
      <c r="B661" s="69" t="s">
        <v>201</v>
      </c>
      <c r="C661" s="69" t="s">
        <v>79</v>
      </c>
      <c r="D661" s="69" t="s">
        <v>66</v>
      </c>
      <c r="E661" s="76">
        <v>42224425</v>
      </c>
      <c r="F661" s="70" t="s">
        <v>430</v>
      </c>
      <c r="G661" s="70">
        <v>9</v>
      </c>
      <c r="H661" s="70" t="s">
        <v>36</v>
      </c>
      <c r="I661" s="70" t="s">
        <v>208</v>
      </c>
      <c r="J661" s="69" t="s">
        <v>67</v>
      </c>
      <c r="K661" s="77">
        <v>688.41</v>
      </c>
      <c r="L661" s="78">
        <f t="shared" si="20"/>
        <v>688.41</v>
      </c>
      <c r="M661" s="78">
        <f>ROUND((L661*(VLOOKUP(C661,'[1]January 2017 NBV'!$D$6:$I$22,6,0))),2)</f>
        <v>51.87</v>
      </c>
      <c r="N661" s="81">
        <f t="shared" si="21"/>
        <v>636.54</v>
      </c>
      <c r="O661" s="22" t="str">
        <f>VLOOKUP(E661,'ML Look up'!$A$2:$B$1922,2,FALSE)</f>
        <v>PRECIP</v>
      </c>
    </row>
    <row r="662" spans="1:15" s="75" customFormat="1" x14ac:dyDescent="0.3">
      <c r="A662" s="69" t="s">
        <v>422</v>
      </c>
      <c r="B662" s="69" t="s">
        <v>201</v>
      </c>
      <c r="C662" s="69" t="s">
        <v>79</v>
      </c>
      <c r="D662" s="69" t="s">
        <v>66</v>
      </c>
      <c r="E662" s="76">
        <v>42225598</v>
      </c>
      <c r="F662" s="70" t="s">
        <v>433</v>
      </c>
      <c r="G662" s="70">
        <v>10</v>
      </c>
      <c r="H662" s="70" t="s">
        <v>39</v>
      </c>
      <c r="I662" s="70" t="s">
        <v>214</v>
      </c>
      <c r="J662" s="69" t="s">
        <v>67</v>
      </c>
      <c r="K662" s="77">
        <v>4383.32</v>
      </c>
      <c r="L662" s="78">
        <f t="shared" si="20"/>
        <v>4383.32</v>
      </c>
      <c r="M662" s="78">
        <f>ROUND((L662*(VLOOKUP(C662,'[1]January 2017 NBV'!$D$6:$I$22,6,0))),2)</f>
        <v>330.3</v>
      </c>
      <c r="N662" s="81">
        <f t="shared" si="21"/>
        <v>4053.0199999999995</v>
      </c>
      <c r="O662" s="22" t="str">
        <f>VLOOKUP(E662,'ML Look up'!$A$2:$B$1922,2,FALSE)</f>
        <v>ASH</v>
      </c>
    </row>
    <row r="663" spans="1:15" s="75" customFormat="1" x14ac:dyDescent="0.3">
      <c r="A663" s="69" t="s">
        <v>422</v>
      </c>
      <c r="B663" s="69" t="s">
        <v>201</v>
      </c>
      <c r="C663" s="69" t="s">
        <v>79</v>
      </c>
      <c r="D663" s="69" t="s">
        <v>66</v>
      </c>
      <c r="E663" s="76">
        <v>42230162</v>
      </c>
      <c r="F663" s="70" t="s">
        <v>433</v>
      </c>
      <c r="G663" s="70">
        <v>10</v>
      </c>
      <c r="H663" s="70" t="s">
        <v>39</v>
      </c>
      <c r="I663" s="70" t="s">
        <v>214</v>
      </c>
      <c r="J663" s="69" t="s">
        <v>67</v>
      </c>
      <c r="K663" s="77">
        <v>24944.29</v>
      </c>
      <c r="L663" s="78">
        <f t="shared" si="20"/>
        <v>24944.29</v>
      </c>
      <c r="M663" s="78">
        <f>ROUND((L663*(VLOOKUP(C663,'[1]January 2017 NBV'!$D$6:$I$22,6,0))),2)</f>
        <v>1879.63</v>
      </c>
      <c r="N663" s="81">
        <f t="shared" si="21"/>
        <v>23064.66</v>
      </c>
      <c r="O663" s="22" t="str">
        <f>VLOOKUP(E663,'ML Look up'!$A$2:$B$1922,2,FALSE)</f>
        <v>ASH</v>
      </c>
    </row>
    <row r="664" spans="1:15" s="75" customFormat="1" x14ac:dyDescent="0.3">
      <c r="A664" s="69" t="s">
        <v>422</v>
      </c>
      <c r="B664" s="69" t="s">
        <v>201</v>
      </c>
      <c r="C664" s="69" t="s">
        <v>79</v>
      </c>
      <c r="D664" s="69" t="s">
        <v>66</v>
      </c>
      <c r="E664" s="76">
        <v>42230260</v>
      </c>
      <c r="F664" s="70" t="s">
        <v>430</v>
      </c>
      <c r="G664" s="70">
        <v>9</v>
      </c>
      <c r="H664" s="70" t="s">
        <v>36</v>
      </c>
      <c r="I664" s="70" t="s">
        <v>204</v>
      </c>
      <c r="J664" s="69" t="s">
        <v>67</v>
      </c>
      <c r="K664" s="77">
        <v>1396.76</v>
      </c>
      <c r="L664" s="78">
        <f t="shared" si="20"/>
        <v>1396.76</v>
      </c>
      <c r="M664" s="78">
        <f>ROUND((L664*(VLOOKUP(C664,'[1]January 2017 NBV'!$D$6:$I$22,6,0))),2)</f>
        <v>105.25</v>
      </c>
      <c r="N664" s="81">
        <f t="shared" si="21"/>
        <v>1291.51</v>
      </c>
      <c r="O664" s="22" t="str">
        <f>VLOOKUP(E664,'ML Look up'!$A$2:$B$1922,2,FALSE)</f>
        <v>PRECIP</v>
      </c>
    </row>
    <row r="665" spans="1:15" s="75" customFormat="1" x14ac:dyDescent="0.3">
      <c r="A665" s="69" t="s">
        <v>422</v>
      </c>
      <c r="B665" s="69" t="s">
        <v>201</v>
      </c>
      <c r="C665" s="69" t="s">
        <v>79</v>
      </c>
      <c r="D665" s="69" t="s">
        <v>66</v>
      </c>
      <c r="E665" s="76">
        <v>42230264</v>
      </c>
      <c r="F665" s="70" t="s">
        <v>430</v>
      </c>
      <c r="G665" s="70">
        <v>9</v>
      </c>
      <c r="H665" s="70" t="s">
        <v>36</v>
      </c>
      <c r="I665" s="70" t="s">
        <v>204</v>
      </c>
      <c r="J665" s="69" t="s">
        <v>67</v>
      </c>
      <c r="K665" s="77">
        <v>2320.46</v>
      </c>
      <c r="L665" s="78">
        <f t="shared" si="20"/>
        <v>2320.46</v>
      </c>
      <c r="M665" s="78">
        <f>ROUND((L665*(VLOOKUP(C665,'[1]January 2017 NBV'!$D$6:$I$22,6,0))),2)</f>
        <v>174.85</v>
      </c>
      <c r="N665" s="81">
        <f t="shared" si="21"/>
        <v>2145.61</v>
      </c>
      <c r="O665" s="22" t="str">
        <f>VLOOKUP(E665,'ML Look up'!$A$2:$B$1922,2,FALSE)</f>
        <v>PRECIP</v>
      </c>
    </row>
    <row r="666" spans="1:15" s="75" customFormat="1" x14ac:dyDescent="0.3">
      <c r="A666" s="69" t="s">
        <v>422</v>
      </c>
      <c r="B666" s="69" t="s">
        <v>201</v>
      </c>
      <c r="C666" s="69" t="s">
        <v>79</v>
      </c>
      <c r="D666" s="69" t="s">
        <v>66</v>
      </c>
      <c r="E666" s="76">
        <v>42231601</v>
      </c>
      <c r="F666" s="70" t="s">
        <v>429</v>
      </c>
      <c r="G666" s="70" t="s">
        <v>223</v>
      </c>
      <c r="H666" s="70" t="s">
        <v>7</v>
      </c>
      <c r="I666" s="70" t="s">
        <v>214</v>
      </c>
      <c r="J666" s="69" t="s">
        <v>67</v>
      </c>
      <c r="K666" s="77">
        <v>2905.76</v>
      </c>
      <c r="L666" s="78">
        <f t="shared" si="20"/>
        <v>2905.76</v>
      </c>
      <c r="M666" s="78">
        <f>ROUND((L666*(VLOOKUP(C666,'[1]January 2017 NBV'!$D$6:$I$22,6,0))),2)</f>
        <v>218.96</v>
      </c>
      <c r="N666" s="81">
        <f t="shared" si="21"/>
        <v>2686.8</v>
      </c>
      <c r="O666" s="22" t="str">
        <f>VLOOKUP(E666,'ML Look up'!$A$2:$B$1922,2,FALSE)</f>
        <v>FGD</v>
      </c>
    </row>
    <row r="667" spans="1:15" s="75" customFormat="1" x14ac:dyDescent="0.3">
      <c r="A667" s="69" t="s">
        <v>422</v>
      </c>
      <c r="B667" s="69" t="s">
        <v>201</v>
      </c>
      <c r="C667" s="69" t="s">
        <v>79</v>
      </c>
      <c r="D667" s="69" t="s">
        <v>66</v>
      </c>
      <c r="E667" s="76">
        <v>42232103</v>
      </c>
      <c r="F667" s="70" t="s">
        <v>434</v>
      </c>
      <c r="G667" s="70">
        <v>10</v>
      </c>
      <c r="H667" s="70" t="s">
        <v>39</v>
      </c>
      <c r="I667" s="70" t="s">
        <v>214</v>
      </c>
      <c r="J667" s="69" t="s">
        <v>67</v>
      </c>
      <c r="K667" s="77">
        <v>21448.39</v>
      </c>
      <c r="L667" s="78">
        <f t="shared" si="20"/>
        <v>21448.39</v>
      </c>
      <c r="M667" s="78">
        <f>ROUND((L667*(VLOOKUP(C667,'[1]January 2017 NBV'!$D$6:$I$22,6,0))),2)</f>
        <v>1616.21</v>
      </c>
      <c r="N667" s="81">
        <f t="shared" si="21"/>
        <v>19832.18</v>
      </c>
      <c r="O667" s="22" t="str">
        <f>VLOOKUP(E667,'ML Look up'!$A$2:$B$1922,2,FALSE)</f>
        <v>ASH</v>
      </c>
    </row>
    <row r="668" spans="1:15" s="75" customFormat="1" x14ac:dyDescent="0.3">
      <c r="A668" s="69" t="s">
        <v>422</v>
      </c>
      <c r="B668" s="69" t="s">
        <v>201</v>
      </c>
      <c r="C668" s="69" t="s">
        <v>79</v>
      </c>
      <c r="D668" s="69" t="s">
        <v>66</v>
      </c>
      <c r="E668" s="76">
        <v>42235594</v>
      </c>
      <c r="F668" s="70" t="s">
        <v>427</v>
      </c>
      <c r="G668" s="70">
        <v>10</v>
      </c>
      <c r="H668" s="70" t="s">
        <v>39</v>
      </c>
      <c r="I668" s="70" t="s">
        <v>214</v>
      </c>
      <c r="J668" s="69" t="s">
        <v>67</v>
      </c>
      <c r="K668" s="77">
        <v>6607.02</v>
      </c>
      <c r="L668" s="78">
        <f t="shared" si="20"/>
        <v>6607.02</v>
      </c>
      <c r="M668" s="78">
        <f>ROUND((L668*(VLOOKUP(C668,'[1]January 2017 NBV'!$D$6:$I$22,6,0))),2)</f>
        <v>497.86</v>
      </c>
      <c r="N668" s="81">
        <f t="shared" si="21"/>
        <v>6109.1600000000008</v>
      </c>
      <c r="O668" s="22" t="str">
        <f>VLOOKUP(E668,'ML Look up'!$A$2:$B$1922,2,FALSE)</f>
        <v>ASH</v>
      </c>
    </row>
    <row r="669" spans="1:15" s="75" customFormat="1" x14ac:dyDescent="0.3">
      <c r="A669" s="69" t="s">
        <v>422</v>
      </c>
      <c r="B669" s="69" t="s">
        <v>201</v>
      </c>
      <c r="C669" s="69" t="s">
        <v>79</v>
      </c>
      <c r="D669" s="69" t="s">
        <v>66</v>
      </c>
      <c r="E669" s="76">
        <v>42236748</v>
      </c>
      <c r="F669" s="70" t="s">
        <v>429</v>
      </c>
      <c r="G669" s="70" t="s">
        <v>223</v>
      </c>
      <c r="H669" s="70" t="s">
        <v>7</v>
      </c>
      <c r="I669" s="70" t="s">
        <v>214</v>
      </c>
      <c r="J669" s="69" t="s">
        <v>67</v>
      </c>
      <c r="K669" s="77">
        <v>3029.8</v>
      </c>
      <c r="L669" s="78">
        <f t="shared" si="20"/>
        <v>3029.8</v>
      </c>
      <c r="M669" s="78">
        <f>ROUND((L669*(VLOOKUP(C669,'[1]January 2017 NBV'!$D$6:$I$22,6,0))),2)</f>
        <v>228.31</v>
      </c>
      <c r="N669" s="81">
        <f t="shared" si="21"/>
        <v>2801.4900000000002</v>
      </c>
      <c r="O669" s="22" t="str">
        <f>VLOOKUP(E669,'ML Look up'!$A$2:$B$1922,2,FALSE)</f>
        <v>FGD</v>
      </c>
    </row>
    <row r="670" spans="1:15" s="75" customFormat="1" x14ac:dyDescent="0.3">
      <c r="A670" s="69" t="s">
        <v>422</v>
      </c>
      <c r="B670" s="69" t="s">
        <v>201</v>
      </c>
      <c r="C670" s="69" t="s">
        <v>79</v>
      </c>
      <c r="D670" s="69" t="s">
        <v>66</v>
      </c>
      <c r="E670" s="76">
        <v>42240050</v>
      </c>
      <c r="F670" s="70" t="s">
        <v>424</v>
      </c>
      <c r="G670" s="70">
        <v>10</v>
      </c>
      <c r="H670" s="70" t="s">
        <v>39</v>
      </c>
      <c r="I670" s="70" t="s">
        <v>214</v>
      </c>
      <c r="J670" s="69" t="s">
        <v>67</v>
      </c>
      <c r="K670" s="77">
        <v>23562.959999999999</v>
      </c>
      <c r="L670" s="78">
        <f t="shared" si="20"/>
        <v>23562.959999999999</v>
      </c>
      <c r="M670" s="78">
        <f>ROUND((L670*(VLOOKUP(C670,'[1]January 2017 NBV'!$D$6:$I$22,6,0))),2)</f>
        <v>1775.55</v>
      </c>
      <c r="N670" s="81">
        <f t="shared" si="21"/>
        <v>21787.41</v>
      </c>
      <c r="O670" s="22" t="str">
        <f>VLOOKUP(E670,'ML Look up'!$A$2:$B$1922,2,FALSE)</f>
        <v>ASH</v>
      </c>
    </row>
    <row r="671" spans="1:15" s="75" customFormat="1" x14ac:dyDescent="0.3">
      <c r="A671" s="69" t="s">
        <v>422</v>
      </c>
      <c r="B671" s="69" t="s">
        <v>201</v>
      </c>
      <c r="C671" s="69" t="s">
        <v>79</v>
      </c>
      <c r="D671" s="69" t="s">
        <v>66</v>
      </c>
      <c r="E671" s="76">
        <v>42240109</v>
      </c>
      <c r="F671" s="70" t="s">
        <v>430</v>
      </c>
      <c r="G671" s="70">
        <v>10</v>
      </c>
      <c r="H671" s="70" t="s">
        <v>39</v>
      </c>
      <c r="I671" s="70" t="s">
        <v>214</v>
      </c>
      <c r="J671" s="69" t="s">
        <v>67</v>
      </c>
      <c r="K671" s="77">
        <v>1397.43</v>
      </c>
      <c r="L671" s="78">
        <f t="shared" si="20"/>
        <v>1397.43</v>
      </c>
      <c r="M671" s="78">
        <f>ROUND((L671*(VLOOKUP(C671,'[1]January 2017 NBV'!$D$6:$I$22,6,0))),2)</f>
        <v>105.3</v>
      </c>
      <c r="N671" s="81">
        <f t="shared" si="21"/>
        <v>1292.1300000000001</v>
      </c>
      <c r="O671" s="22" t="str">
        <f>VLOOKUP(E671,'ML Look up'!$A$2:$B$1922,2,FALSE)</f>
        <v>ASH</v>
      </c>
    </row>
    <row r="672" spans="1:15" s="75" customFormat="1" x14ac:dyDescent="0.3">
      <c r="A672" s="69" t="s">
        <v>422</v>
      </c>
      <c r="B672" s="69" t="s">
        <v>201</v>
      </c>
      <c r="C672" s="69" t="s">
        <v>79</v>
      </c>
      <c r="D672" s="69" t="s">
        <v>66</v>
      </c>
      <c r="E672" s="76">
        <v>42244302</v>
      </c>
      <c r="F672" s="70" t="s">
        <v>427</v>
      </c>
      <c r="G672" s="70" t="s">
        <v>223</v>
      </c>
      <c r="H672" s="70" t="s">
        <v>7</v>
      </c>
      <c r="I672" s="70" t="s">
        <v>214</v>
      </c>
      <c r="J672" s="69" t="s">
        <v>67</v>
      </c>
      <c r="K672" s="77">
        <v>10861.72</v>
      </c>
      <c r="L672" s="78">
        <f t="shared" si="20"/>
        <v>10861.72</v>
      </c>
      <c r="M672" s="78">
        <f>ROUND((L672*(VLOOKUP(C672,'[1]January 2017 NBV'!$D$6:$I$22,6,0))),2)</f>
        <v>818.47</v>
      </c>
      <c r="N672" s="81">
        <f t="shared" si="21"/>
        <v>10043.25</v>
      </c>
      <c r="O672" s="22" t="str">
        <f>VLOOKUP(E672,'ML Look up'!$A$2:$B$1922,2,FALSE)</f>
        <v>FGD</v>
      </c>
    </row>
    <row r="673" spans="1:15" s="75" customFormat="1" x14ac:dyDescent="0.3">
      <c r="A673" s="69" t="s">
        <v>422</v>
      </c>
      <c r="B673" s="69" t="s">
        <v>201</v>
      </c>
      <c r="C673" s="69" t="s">
        <v>79</v>
      </c>
      <c r="D673" s="69" t="s">
        <v>66</v>
      </c>
      <c r="E673" s="76">
        <v>42244892</v>
      </c>
      <c r="F673" s="70" t="s">
        <v>430</v>
      </c>
      <c r="G673" s="70">
        <v>10</v>
      </c>
      <c r="H673" s="70" t="s">
        <v>39</v>
      </c>
      <c r="I673" s="70" t="s">
        <v>214</v>
      </c>
      <c r="J673" s="69" t="s">
        <v>67</v>
      </c>
      <c r="K673" s="77">
        <v>1478.79</v>
      </c>
      <c r="L673" s="78">
        <f t="shared" si="20"/>
        <v>1478.79</v>
      </c>
      <c r="M673" s="78">
        <f>ROUND((L673*(VLOOKUP(C673,'[1]January 2017 NBV'!$D$6:$I$22,6,0))),2)</f>
        <v>111.43</v>
      </c>
      <c r="N673" s="81">
        <f t="shared" si="21"/>
        <v>1367.36</v>
      </c>
      <c r="O673" s="22" t="str">
        <f>VLOOKUP(E673,'ML Look up'!$A$2:$B$1922,2,FALSE)</f>
        <v>ASH</v>
      </c>
    </row>
    <row r="674" spans="1:15" s="75" customFormat="1" x14ac:dyDescent="0.3">
      <c r="A674" s="69" t="s">
        <v>422</v>
      </c>
      <c r="B674" s="69" t="s">
        <v>201</v>
      </c>
      <c r="C674" s="69" t="s">
        <v>79</v>
      </c>
      <c r="D674" s="69" t="s">
        <v>66</v>
      </c>
      <c r="E674" s="76">
        <v>42250242</v>
      </c>
      <c r="F674" s="70" t="s">
        <v>430</v>
      </c>
      <c r="G674" s="70" t="s">
        <v>223</v>
      </c>
      <c r="H674" s="70" t="s">
        <v>7</v>
      </c>
      <c r="I674" s="70" t="s">
        <v>214</v>
      </c>
      <c r="J674" s="69" t="s">
        <v>67</v>
      </c>
      <c r="K674" s="77">
        <v>2196.9499999999998</v>
      </c>
      <c r="L674" s="78">
        <f t="shared" si="20"/>
        <v>2196.9499999999998</v>
      </c>
      <c r="M674" s="78">
        <f>ROUND((L674*(VLOOKUP(C674,'[1]January 2017 NBV'!$D$6:$I$22,6,0))),2)</f>
        <v>165.55</v>
      </c>
      <c r="N674" s="81">
        <f t="shared" si="21"/>
        <v>2031.3999999999999</v>
      </c>
      <c r="O674" s="22" t="str">
        <f>VLOOKUP(E674,'ML Look up'!$A$2:$B$1922,2,FALSE)</f>
        <v>FGD</v>
      </c>
    </row>
    <row r="675" spans="1:15" s="75" customFormat="1" x14ac:dyDescent="0.3">
      <c r="A675" s="69" t="s">
        <v>422</v>
      </c>
      <c r="B675" s="69" t="s">
        <v>201</v>
      </c>
      <c r="C675" s="69" t="s">
        <v>79</v>
      </c>
      <c r="D675" s="69" t="s">
        <v>66</v>
      </c>
      <c r="E675" s="76">
        <v>42254146</v>
      </c>
      <c r="F675" s="70" t="s">
        <v>430</v>
      </c>
      <c r="G675" s="70" t="s">
        <v>223</v>
      </c>
      <c r="H675" s="70" t="s">
        <v>7</v>
      </c>
      <c r="I675" s="70" t="s">
        <v>214</v>
      </c>
      <c r="J675" s="69" t="s">
        <v>67</v>
      </c>
      <c r="K675" s="77">
        <v>6424.7</v>
      </c>
      <c r="L675" s="78">
        <f t="shared" si="20"/>
        <v>6424.7</v>
      </c>
      <c r="M675" s="78">
        <f>ROUND((L675*(VLOOKUP(C675,'[1]January 2017 NBV'!$D$6:$I$22,6,0))),2)</f>
        <v>484.12</v>
      </c>
      <c r="N675" s="81">
        <f t="shared" si="21"/>
        <v>5940.58</v>
      </c>
      <c r="O675" s="22" t="str">
        <f>VLOOKUP(E675,'ML Look up'!$A$2:$B$1922,2,FALSE)</f>
        <v>FGD</v>
      </c>
    </row>
    <row r="676" spans="1:15" s="75" customFormat="1" x14ac:dyDescent="0.3">
      <c r="A676" s="69" t="s">
        <v>422</v>
      </c>
      <c r="B676" s="69" t="s">
        <v>201</v>
      </c>
      <c r="C676" s="69" t="s">
        <v>79</v>
      </c>
      <c r="D676" s="69" t="s">
        <v>66</v>
      </c>
      <c r="E676" s="76">
        <v>42254651</v>
      </c>
      <c r="F676" s="70" t="s">
        <v>429</v>
      </c>
      <c r="G676" s="70" t="s">
        <v>223</v>
      </c>
      <c r="H676" s="70" t="s">
        <v>7</v>
      </c>
      <c r="I676" s="70" t="s">
        <v>214</v>
      </c>
      <c r="J676" s="69" t="s">
        <v>67</v>
      </c>
      <c r="K676" s="77">
        <v>2282.48</v>
      </c>
      <c r="L676" s="78">
        <f t="shared" si="20"/>
        <v>2282.48</v>
      </c>
      <c r="M676" s="78">
        <f>ROUND((L676*(VLOOKUP(C676,'[1]January 2017 NBV'!$D$6:$I$22,6,0))),2)</f>
        <v>171.99</v>
      </c>
      <c r="N676" s="81">
        <f t="shared" si="21"/>
        <v>2110.4899999999998</v>
      </c>
      <c r="O676" s="22" t="str">
        <f>VLOOKUP(E676,'ML Look up'!$A$2:$B$1922,2,FALSE)</f>
        <v>FGD</v>
      </c>
    </row>
    <row r="677" spans="1:15" s="75" customFormat="1" x14ac:dyDescent="0.3">
      <c r="A677" s="69" t="s">
        <v>422</v>
      </c>
      <c r="B677" s="69" t="s">
        <v>201</v>
      </c>
      <c r="C677" s="69" t="s">
        <v>79</v>
      </c>
      <c r="D677" s="69" t="s">
        <v>66</v>
      </c>
      <c r="E677" s="76">
        <v>42258764</v>
      </c>
      <c r="F677" s="70" t="s">
        <v>430</v>
      </c>
      <c r="G677" s="70" t="s">
        <v>223</v>
      </c>
      <c r="H677" s="70" t="s">
        <v>7</v>
      </c>
      <c r="I677" s="70" t="s">
        <v>214</v>
      </c>
      <c r="J677" s="69" t="s">
        <v>67</v>
      </c>
      <c r="K677" s="77">
        <v>3451.38</v>
      </c>
      <c r="L677" s="78">
        <f t="shared" ref="L677:L740" si="22">K677</f>
        <v>3451.38</v>
      </c>
      <c r="M677" s="78">
        <f>ROUND((L677*(VLOOKUP(C677,'[1]January 2017 NBV'!$D$6:$I$22,6,0))),2)</f>
        <v>260.07</v>
      </c>
      <c r="N677" s="81">
        <f t="shared" si="21"/>
        <v>3191.31</v>
      </c>
      <c r="O677" s="22" t="str">
        <f>VLOOKUP(E677,'ML Look up'!$A$2:$B$1922,2,FALSE)</f>
        <v>FGD</v>
      </c>
    </row>
    <row r="678" spans="1:15" s="75" customFormat="1" x14ac:dyDescent="0.3">
      <c r="A678" s="69" t="s">
        <v>422</v>
      </c>
      <c r="B678" s="69" t="s">
        <v>201</v>
      </c>
      <c r="C678" s="69" t="s">
        <v>79</v>
      </c>
      <c r="D678" s="69" t="s">
        <v>66</v>
      </c>
      <c r="E678" s="76">
        <v>42258796</v>
      </c>
      <c r="F678" s="70" t="s">
        <v>427</v>
      </c>
      <c r="G678" s="70">
        <v>10</v>
      </c>
      <c r="H678" s="70" t="s">
        <v>39</v>
      </c>
      <c r="I678" s="70" t="s">
        <v>214</v>
      </c>
      <c r="J678" s="69" t="s">
        <v>67</v>
      </c>
      <c r="K678" s="77">
        <v>5823.53</v>
      </c>
      <c r="L678" s="78">
        <f t="shared" si="22"/>
        <v>5823.53</v>
      </c>
      <c r="M678" s="78">
        <f>ROUND((L678*(VLOOKUP(C678,'[1]January 2017 NBV'!$D$6:$I$22,6,0))),2)</f>
        <v>438.82</v>
      </c>
      <c r="N678" s="81">
        <f t="shared" si="21"/>
        <v>5384.71</v>
      </c>
      <c r="O678" s="22" t="str">
        <f>VLOOKUP(E678,'ML Look up'!$A$2:$B$1922,2,FALSE)</f>
        <v>ASH</v>
      </c>
    </row>
    <row r="679" spans="1:15" s="75" customFormat="1" x14ac:dyDescent="0.3">
      <c r="A679" s="69" t="s">
        <v>422</v>
      </c>
      <c r="B679" s="69" t="s">
        <v>201</v>
      </c>
      <c r="C679" s="69" t="s">
        <v>79</v>
      </c>
      <c r="D679" s="69" t="s">
        <v>66</v>
      </c>
      <c r="E679" s="76">
        <v>42260044</v>
      </c>
      <c r="F679" s="70" t="s">
        <v>424</v>
      </c>
      <c r="G679" s="70">
        <v>2</v>
      </c>
      <c r="H679" s="70" t="s">
        <v>27</v>
      </c>
      <c r="I679" s="70" t="s">
        <v>214</v>
      </c>
      <c r="J679" s="69" t="s">
        <v>67</v>
      </c>
      <c r="K679" s="77">
        <v>1616.59</v>
      </c>
      <c r="L679" s="78">
        <f t="shared" si="22"/>
        <v>1616.59</v>
      </c>
      <c r="M679" s="78">
        <f>ROUND((L679*(VLOOKUP(C679,'[1]January 2017 NBV'!$D$6:$I$22,6,0))),2)</f>
        <v>121.82</v>
      </c>
      <c r="N679" s="81">
        <f t="shared" si="21"/>
        <v>1494.77</v>
      </c>
      <c r="O679" s="22" t="str">
        <f>VLOOKUP(E679,'ML Look up'!$A$2:$B$1922,2,FALSE)</f>
        <v>CEMS</v>
      </c>
    </row>
    <row r="680" spans="1:15" s="75" customFormat="1" x14ac:dyDescent="0.3">
      <c r="A680" s="69" t="s">
        <v>422</v>
      </c>
      <c r="B680" s="69" t="s">
        <v>201</v>
      </c>
      <c r="C680" s="69" t="s">
        <v>79</v>
      </c>
      <c r="D680" s="69" t="s">
        <v>66</v>
      </c>
      <c r="E680" s="76">
        <v>42260046</v>
      </c>
      <c r="F680" s="70" t="s">
        <v>429</v>
      </c>
      <c r="G680" s="70">
        <v>1</v>
      </c>
      <c r="H680" s="70" t="s">
        <v>17</v>
      </c>
      <c r="I680" s="70" t="s">
        <v>208</v>
      </c>
      <c r="J680" s="69" t="s">
        <v>67</v>
      </c>
      <c r="K680" s="77">
        <v>2636.55</v>
      </c>
      <c r="L680" s="78">
        <f t="shared" si="22"/>
        <v>2636.55</v>
      </c>
      <c r="M680" s="78">
        <f>ROUND((L680*(VLOOKUP(C680,'[1]January 2017 NBV'!$D$6:$I$22,6,0))),2)</f>
        <v>198.67</v>
      </c>
      <c r="N680" s="81">
        <f t="shared" si="21"/>
        <v>2437.88</v>
      </c>
      <c r="O680" s="22" t="str">
        <f>VLOOKUP(E680,'ML Look up'!$A$2:$B$1922,2,FALSE)</f>
        <v>SCR</v>
      </c>
    </row>
    <row r="681" spans="1:15" s="75" customFormat="1" x14ac:dyDescent="0.3">
      <c r="A681" s="69" t="s">
        <v>422</v>
      </c>
      <c r="B681" s="69" t="s">
        <v>201</v>
      </c>
      <c r="C681" s="69" t="s">
        <v>79</v>
      </c>
      <c r="D681" s="69" t="s">
        <v>66</v>
      </c>
      <c r="E681" s="76">
        <v>42261186</v>
      </c>
      <c r="F681" s="70" t="s">
        <v>429</v>
      </c>
      <c r="G681" s="70">
        <v>1</v>
      </c>
      <c r="H681" s="70" t="s">
        <v>17</v>
      </c>
      <c r="I681" s="70" t="s">
        <v>204</v>
      </c>
      <c r="J681" s="69" t="s">
        <v>67</v>
      </c>
      <c r="K681" s="77">
        <v>6458.17</v>
      </c>
      <c r="L681" s="78">
        <f t="shared" si="22"/>
        <v>6458.17</v>
      </c>
      <c r="M681" s="78">
        <f>ROUND((L681*(VLOOKUP(C681,'[1]January 2017 NBV'!$D$6:$I$22,6,0))),2)</f>
        <v>486.64</v>
      </c>
      <c r="N681" s="81">
        <f t="shared" si="21"/>
        <v>5971.53</v>
      </c>
      <c r="O681" s="22" t="str">
        <f>VLOOKUP(E681,'ML Look up'!$A$2:$B$1922,2,FALSE)</f>
        <v>SCR</v>
      </c>
    </row>
    <row r="682" spans="1:15" s="75" customFormat="1" x14ac:dyDescent="0.3">
      <c r="A682" s="69" t="s">
        <v>422</v>
      </c>
      <c r="B682" s="69" t="s">
        <v>201</v>
      </c>
      <c r="C682" s="69" t="s">
        <v>79</v>
      </c>
      <c r="D682" s="69" t="s">
        <v>66</v>
      </c>
      <c r="E682" s="76">
        <v>42271915</v>
      </c>
      <c r="F682" s="70" t="s">
        <v>430</v>
      </c>
      <c r="G682" s="70">
        <v>1</v>
      </c>
      <c r="H682" s="70" t="s">
        <v>17</v>
      </c>
      <c r="I682" s="70" t="s">
        <v>214</v>
      </c>
      <c r="J682" s="69" t="s">
        <v>67</v>
      </c>
      <c r="K682" s="77">
        <v>3404.43</v>
      </c>
      <c r="L682" s="78">
        <f t="shared" si="22"/>
        <v>3404.43</v>
      </c>
      <c r="M682" s="78">
        <f>ROUND((L682*(VLOOKUP(C682,'[1]January 2017 NBV'!$D$6:$I$22,6,0))),2)</f>
        <v>256.52999999999997</v>
      </c>
      <c r="N682" s="81">
        <f t="shared" si="21"/>
        <v>3147.8999999999996</v>
      </c>
      <c r="O682" s="22" t="str">
        <f>VLOOKUP(E682,'ML Look up'!$A$2:$B$1922,2,FALSE)</f>
        <v>SCR</v>
      </c>
    </row>
    <row r="683" spans="1:15" s="75" customFormat="1" x14ac:dyDescent="0.3">
      <c r="A683" s="69" t="s">
        <v>422</v>
      </c>
      <c r="B683" s="69" t="s">
        <v>201</v>
      </c>
      <c r="C683" s="69" t="s">
        <v>79</v>
      </c>
      <c r="D683" s="69" t="s">
        <v>66</v>
      </c>
      <c r="E683" s="76">
        <v>42272224</v>
      </c>
      <c r="F683" s="70" t="s">
        <v>429</v>
      </c>
      <c r="G683" s="70" t="s">
        <v>223</v>
      </c>
      <c r="H683" s="70" t="s">
        <v>7</v>
      </c>
      <c r="I683" s="70" t="s">
        <v>214</v>
      </c>
      <c r="J683" s="69" t="s">
        <v>67</v>
      </c>
      <c r="K683" s="77">
        <v>12546.14</v>
      </c>
      <c r="L683" s="78">
        <f t="shared" si="22"/>
        <v>12546.14</v>
      </c>
      <c r="M683" s="78">
        <f>ROUND((L683*(VLOOKUP(C683,'[1]January 2017 NBV'!$D$6:$I$22,6,0))),2)</f>
        <v>945.39</v>
      </c>
      <c r="N683" s="81">
        <f t="shared" si="21"/>
        <v>11600.75</v>
      </c>
      <c r="O683" s="22" t="str">
        <f>VLOOKUP(E683,'ML Look up'!$A$2:$B$1922,2,FALSE)</f>
        <v>FGD</v>
      </c>
    </row>
    <row r="684" spans="1:15" s="75" customFormat="1" x14ac:dyDescent="0.3">
      <c r="A684" s="69" t="s">
        <v>422</v>
      </c>
      <c r="B684" s="69" t="s">
        <v>201</v>
      </c>
      <c r="C684" s="69" t="s">
        <v>79</v>
      </c>
      <c r="D684" s="69" t="s">
        <v>66</v>
      </c>
      <c r="E684" s="76">
        <v>42272313</v>
      </c>
      <c r="F684" s="70" t="s">
        <v>428</v>
      </c>
      <c r="G684" s="70">
        <v>2</v>
      </c>
      <c r="H684" s="70" t="s">
        <v>33</v>
      </c>
      <c r="I684" s="70" t="s">
        <v>214</v>
      </c>
      <c r="J684" s="69" t="s">
        <v>67</v>
      </c>
      <c r="K684" s="77">
        <v>27906.33</v>
      </c>
      <c r="L684" s="78">
        <f t="shared" si="22"/>
        <v>27906.33</v>
      </c>
      <c r="M684" s="78">
        <f>ROUND((L684*(VLOOKUP(C684,'[1]January 2017 NBV'!$D$6:$I$22,6,0))),2)</f>
        <v>2102.83</v>
      </c>
      <c r="N684" s="81">
        <f t="shared" si="21"/>
        <v>25803.5</v>
      </c>
      <c r="O684" s="22" t="str">
        <f>VLOOKUP(E684,'ML Look up'!$A$2:$B$1922,2,FALSE)</f>
        <v>GYPSUM</v>
      </c>
    </row>
    <row r="685" spans="1:15" s="75" customFormat="1" x14ac:dyDescent="0.3">
      <c r="A685" s="69" t="s">
        <v>422</v>
      </c>
      <c r="B685" s="69" t="s">
        <v>201</v>
      </c>
      <c r="C685" s="69" t="s">
        <v>79</v>
      </c>
      <c r="D685" s="69" t="s">
        <v>66</v>
      </c>
      <c r="E685" s="76">
        <v>42272702</v>
      </c>
      <c r="F685" s="70" t="s">
        <v>429</v>
      </c>
      <c r="G685" s="70" t="s">
        <v>223</v>
      </c>
      <c r="H685" s="70" t="s">
        <v>7</v>
      </c>
      <c r="I685" s="70" t="s">
        <v>214</v>
      </c>
      <c r="J685" s="69" t="s">
        <v>67</v>
      </c>
      <c r="K685" s="77">
        <v>2684.47</v>
      </c>
      <c r="L685" s="78">
        <f t="shared" si="22"/>
        <v>2684.47</v>
      </c>
      <c r="M685" s="78">
        <f>ROUND((L685*(VLOOKUP(C685,'[1]January 2017 NBV'!$D$6:$I$22,6,0))),2)</f>
        <v>202.28</v>
      </c>
      <c r="N685" s="81">
        <f t="shared" si="21"/>
        <v>2482.1899999999996</v>
      </c>
      <c r="O685" s="22" t="str">
        <f>VLOOKUP(E685,'ML Look up'!$A$2:$B$1922,2,FALSE)</f>
        <v>FGD</v>
      </c>
    </row>
    <row r="686" spans="1:15" s="75" customFormat="1" x14ac:dyDescent="0.3">
      <c r="A686" s="69" t="s">
        <v>422</v>
      </c>
      <c r="B686" s="69" t="s">
        <v>201</v>
      </c>
      <c r="C686" s="69" t="s">
        <v>79</v>
      </c>
      <c r="D686" s="69" t="s">
        <v>66</v>
      </c>
      <c r="E686" s="76">
        <v>42273725</v>
      </c>
      <c r="F686" s="70" t="s">
        <v>430</v>
      </c>
      <c r="G686" s="70" t="s">
        <v>223</v>
      </c>
      <c r="H686" s="70" t="s">
        <v>7</v>
      </c>
      <c r="I686" s="70" t="s">
        <v>214</v>
      </c>
      <c r="J686" s="69" t="s">
        <v>67</v>
      </c>
      <c r="K686" s="77">
        <v>2810.03</v>
      </c>
      <c r="L686" s="78">
        <f t="shared" si="22"/>
        <v>2810.03</v>
      </c>
      <c r="M686" s="78">
        <f>ROUND((L686*(VLOOKUP(C686,'[1]January 2017 NBV'!$D$6:$I$22,6,0))),2)</f>
        <v>211.74</v>
      </c>
      <c r="N686" s="81">
        <f t="shared" si="21"/>
        <v>2598.29</v>
      </c>
      <c r="O686" s="22" t="str">
        <f>VLOOKUP(E686,'ML Look up'!$A$2:$B$1922,2,FALSE)</f>
        <v>FGD</v>
      </c>
    </row>
    <row r="687" spans="1:15" s="75" customFormat="1" x14ac:dyDescent="0.3">
      <c r="A687" s="69" t="s">
        <v>422</v>
      </c>
      <c r="B687" s="69" t="s">
        <v>201</v>
      </c>
      <c r="C687" s="69" t="s">
        <v>79</v>
      </c>
      <c r="D687" s="69" t="s">
        <v>66</v>
      </c>
      <c r="E687" s="76">
        <v>42277536</v>
      </c>
      <c r="F687" s="70" t="s">
        <v>429</v>
      </c>
      <c r="G687" s="70" t="s">
        <v>223</v>
      </c>
      <c r="H687" s="70" t="s">
        <v>7</v>
      </c>
      <c r="I687" s="70" t="s">
        <v>214</v>
      </c>
      <c r="J687" s="69" t="s">
        <v>67</v>
      </c>
      <c r="K687" s="77">
        <v>48608.24</v>
      </c>
      <c r="L687" s="78">
        <f t="shared" si="22"/>
        <v>48608.24</v>
      </c>
      <c r="M687" s="78">
        <f>ROUND((L687*(VLOOKUP(C687,'[1]January 2017 NBV'!$D$6:$I$22,6,0))),2)</f>
        <v>3662.79</v>
      </c>
      <c r="N687" s="81">
        <f t="shared" si="21"/>
        <v>44945.45</v>
      </c>
      <c r="O687" s="22" t="str">
        <f>VLOOKUP(E687,'ML Look up'!$A$2:$B$1922,2,FALSE)</f>
        <v>FGD</v>
      </c>
    </row>
    <row r="688" spans="1:15" s="75" customFormat="1" x14ac:dyDescent="0.3">
      <c r="A688" s="69" t="s">
        <v>422</v>
      </c>
      <c r="B688" s="69" t="s">
        <v>201</v>
      </c>
      <c r="C688" s="69" t="s">
        <v>79</v>
      </c>
      <c r="D688" s="69" t="s">
        <v>66</v>
      </c>
      <c r="E688" s="76">
        <v>42280219</v>
      </c>
      <c r="F688" s="70" t="s">
        <v>424</v>
      </c>
      <c r="G688" s="70">
        <v>9</v>
      </c>
      <c r="H688" s="70" t="s">
        <v>36</v>
      </c>
      <c r="I688" s="70" t="s">
        <v>204</v>
      </c>
      <c r="J688" s="69" t="s">
        <v>67</v>
      </c>
      <c r="K688" s="77">
        <v>1481.31</v>
      </c>
      <c r="L688" s="78">
        <f t="shared" si="22"/>
        <v>1481.31</v>
      </c>
      <c r="M688" s="78">
        <f>ROUND((L688*(VLOOKUP(C688,'[1]January 2017 NBV'!$D$6:$I$22,6,0))),2)</f>
        <v>111.62</v>
      </c>
      <c r="N688" s="81">
        <f t="shared" si="21"/>
        <v>1369.69</v>
      </c>
      <c r="O688" s="22" t="str">
        <f>VLOOKUP(E688,'ML Look up'!$A$2:$B$1922,2,FALSE)</f>
        <v>PRECIP</v>
      </c>
    </row>
    <row r="689" spans="1:15" s="75" customFormat="1" x14ac:dyDescent="0.3">
      <c r="A689" s="69" t="s">
        <v>422</v>
      </c>
      <c r="B689" s="69" t="s">
        <v>201</v>
      </c>
      <c r="C689" s="69" t="s">
        <v>79</v>
      </c>
      <c r="D689" s="69" t="s">
        <v>66</v>
      </c>
      <c r="E689" s="76">
        <v>42280789</v>
      </c>
      <c r="F689" s="70" t="s">
        <v>435</v>
      </c>
      <c r="G689" s="70">
        <v>9</v>
      </c>
      <c r="H689" s="70" t="s">
        <v>36</v>
      </c>
      <c r="I689" s="70" t="s">
        <v>208</v>
      </c>
      <c r="J689" s="69" t="s">
        <v>67</v>
      </c>
      <c r="K689" s="77">
        <v>18809.47</v>
      </c>
      <c r="L689" s="78">
        <f t="shared" si="22"/>
        <v>18809.47</v>
      </c>
      <c r="M689" s="78">
        <f>ROUND((L689*(VLOOKUP(C689,'[1]January 2017 NBV'!$D$6:$I$22,6,0))),2)</f>
        <v>1417.35</v>
      </c>
      <c r="N689" s="81">
        <f t="shared" si="21"/>
        <v>17392.120000000003</v>
      </c>
      <c r="O689" s="22" t="str">
        <f>VLOOKUP(E689,'ML Look up'!$A$2:$B$1922,2,FALSE)</f>
        <v>ESP Upgrade</v>
      </c>
    </row>
    <row r="690" spans="1:15" s="75" customFormat="1" x14ac:dyDescent="0.3">
      <c r="A690" s="69" t="s">
        <v>422</v>
      </c>
      <c r="B690" s="69" t="s">
        <v>201</v>
      </c>
      <c r="C690" s="69" t="s">
        <v>79</v>
      </c>
      <c r="D690" s="69" t="s">
        <v>66</v>
      </c>
      <c r="E690" s="76">
        <v>42282612</v>
      </c>
      <c r="F690" s="70" t="s">
        <v>430</v>
      </c>
      <c r="G690" s="70">
        <v>9</v>
      </c>
      <c r="H690" s="70" t="s">
        <v>36</v>
      </c>
      <c r="I690" s="70" t="s">
        <v>208</v>
      </c>
      <c r="J690" s="69" t="s">
        <v>67</v>
      </c>
      <c r="K690" s="77">
        <v>2363.15</v>
      </c>
      <c r="L690" s="78">
        <f t="shared" si="22"/>
        <v>2363.15</v>
      </c>
      <c r="M690" s="78">
        <f>ROUND((L690*(VLOOKUP(C690,'[1]January 2017 NBV'!$D$6:$I$22,6,0))),2)</f>
        <v>178.07</v>
      </c>
      <c r="N690" s="81">
        <f t="shared" si="21"/>
        <v>2185.08</v>
      </c>
      <c r="O690" s="22" t="str">
        <f>VLOOKUP(E690,'ML Look up'!$A$2:$B$1922,2,FALSE)</f>
        <v>PRECIP</v>
      </c>
    </row>
    <row r="691" spans="1:15" s="75" customFormat="1" x14ac:dyDescent="0.3">
      <c r="A691" s="69" t="s">
        <v>422</v>
      </c>
      <c r="B691" s="69" t="s">
        <v>201</v>
      </c>
      <c r="C691" s="69" t="s">
        <v>79</v>
      </c>
      <c r="D691" s="69" t="s">
        <v>66</v>
      </c>
      <c r="E691" s="76">
        <v>42283334</v>
      </c>
      <c r="F691" s="70" t="s">
        <v>429</v>
      </c>
      <c r="G691" s="70" t="s">
        <v>223</v>
      </c>
      <c r="H691" s="70" t="s">
        <v>7</v>
      </c>
      <c r="I691" s="70" t="s">
        <v>214</v>
      </c>
      <c r="J691" s="69" t="s">
        <v>67</v>
      </c>
      <c r="K691" s="77">
        <v>1252.03</v>
      </c>
      <c r="L691" s="78">
        <f t="shared" si="22"/>
        <v>1252.03</v>
      </c>
      <c r="M691" s="78">
        <f>ROUND((L691*(VLOOKUP(C691,'[1]January 2017 NBV'!$D$6:$I$22,6,0))),2)</f>
        <v>94.34</v>
      </c>
      <c r="N691" s="81">
        <f t="shared" si="21"/>
        <v>1157.69</v>
      </c>
      <c r="O691" s="22" t="str">
        <f>VLOOKUP(E691,'ML Look up'!$A$2:$B$1922,2,FALSE)</f>
        <v>FGD</v>
      </c>
    </row>
    <row r="692" spans="1:15" s="75" customFormat="1" x14ac:dyDescent="0.3">
      <c r="A692" s="69" t="s">
        <v>422</v>
      </c>
      <c r="B692" s="69" t="s">
        <v>201</v>
      </c>
      <c r="C692" s="69" t="s">
        <v>79</v>
      </c>
      <c r="D692" s="69" t="s">
        <v>66</v>
      </c>
      <c r="E692" s="76">
        <v>42283337</v>
      </c>
      <c r="F692" s="70" t="s">
        <v>425</v>
      </c>
      <c r="G692" s="70" t="s">
        <v>223</v>
      </c>
      <c r="H692" s="70" t="s">
        <v>7</v>
      </c>
      <c r="I692" s="70" t="s">
        <v>214</v>
      </c>
      <c r="J692" s="69" t="s">
        <v>67</v>
      </c>
      <c r="K692" s="77">
        <v>127422.96</v>
      </c>
      <c r="L692" s="78">
        <f t="shared" si="22"/>
        <v>127422.96</v>
      </c>
      <c r="M692" s="78">
        <f>ROUND((L692*(VLOOKUP(C692,'[1]January 2017 NBV'!$D$6:$I$22,6,0))),2)</f>
        <v>9601.73</v>
      </c>
      <c r="N692" s="81">
        <f t="shared" si="21"/>
        <v>117821.23000000001</v>
      </c>
      <c r="O692" s="22" t="str">
        <f>VLOOKUP(E692,'ML Look up'!$A$2:$B$1922,2,FALSE)</f>
        <v>FGD</v>
      </c>
    </row>
    <row r="693" spans="1:15" s="75" customFormat="1" x14ac:dyDescent="0.3">
      <c r="A693" s="69" t="s">
        <v>422</v>
      </c>
      <c r="B693" s="69" t="s">
        <v>201</v>
      </c>
      <c r="C693" s="69" t="s">
        <v>79</v>
      </c>
      <c r="D693" s="69" t="s">
        <v>66</v>
      </c>
      <c r="E693" s="76">
        <v>42287303</v>
      </c>
      <c r="F693" s="70" t="s">
        <v>429</v>
      </c>
      <c r="G693" s="70" t="s">
        <v>223</v>
      </c>
      <c r="H693" s="70" t="s">
        <v>7</v>
      </c>
      <c r="I693" s="70" t="s">
        <v>214</v>
      </c>
      <c r="J693" s="69" t="s">
        <v>67</v>
      </c>
      <c r="K693" s="77">
        <v>1492.78</v>
      </c>
      <c r="L693" s="78">
        <f t="shared" si="22"/>
        <v>1492.78</v>
      </c>
      <c r="M693" s="78">
        <f>ROUND((L693*(VLOOKUP(C693,'[1]January 2017 NBV'!$D$6:$I$22,6,0))),2)</f>
        <v>112.49</v>
      </c>
      <c r="N693" s="81">
        <f t="shared" si="21"/>
        <v>1380.29</v>
      </c>
      <c r="O693" s="22" t="str">
        <f>VLOOKUP(E693,'ML Look up'!$A$2:$B$1922,2,FALSE)</f>
        <v>FGD</v>
      </c>
    </row>
    <row r="694" spans="1:15" s="75" customFormat="1" x14ac:dyDescent="0.3">
      <c r="A694" s="69" t="s">
        <v>422</v>
      </c>
      <c r="B694" s="69" t="s">
        <v>201</v>
      </c>
      <c r="C694" s="69" t="s">
        <v>79</v>
      </c>
      <c r="D694" s="69" t="s">
        <v>66</v>
      </c>
      <c r="E694" s="76">
        <v>42287626</v>
      </c>
      <c r="F694" s="70" t="s">
        <v>436</v>
      </c>
      <c r="G694" s="70">
        <v>9</v>
      </c>
      <c r="H694" s="70" t="s">
        <v>36</v>
      </c>
      <c r="I694" s="70" t="s">
        <v>204</v>
      </c>
      <c r="J694" s="69" t="s">
        <v>67</v>
      </c>
      <c r="K694" s="77">
        <v>1304.23</v>
      </c>
      <c r="L694" s="78">
        <f t="shared" si="22"/>
        <v>1304.23</v>
      </c>
      <c r="M694" s="78">
        <f>ROUND((L694*(VLOOKUP(C694,'[1]January 2017 NBV'!$D$6:$I$22,6,0))),2)</f>
        <v>98.28</v>
      </c>
      <c r="N694" s="81">
        <f t="shared" si="21"/>
        <v>1205.95</v>
      </c>
      <c r="O694" s="22" t="str">
        <f>VLOOKUP(E694,'ML Look up'!$A$2:$B$1922,2,FALSE)</f>
        <v>PRECIP</v>
      </c>
    </row>
    <row r="695" spans="1:15" s="75" customFormat="1" x14ac:dyDescent="0.3">
      <c r="A695" s="69" t="s">
        <v>422</v>
      </c>
      <c r="B695" s="69" t="s">
        <v>201</v>
      </c>
      <c r="C695" s="69" t="s">
        <v>79</v>
      </c>
      <c r="D695" s="69" t="s">
        <v>66</v>
      </c>
      <c r="E695" s="76">
        <v>42292793</v>
      </c>
      <c r="F695" s="70" t="s">
        <v>437</v>
      </c>
      <c r="G695" s="70">
        <v>10</v>
      </c>
      <c r="H695" s="70" t="s">
        <v>39</v>
      </c>
      <c r="I695" s="70" t="s">
        <v>214</v>
      </c>
      <c r="J695" s="69" t="s">
        <v>67</v>
      </c>
      <c r="K695" s="77">
        <v>1551.21</v>
      </c>
      <c r="L695" s="78">
        <f t="shared" si="22"/>
        <v>1551.21</v>
      </c>
      <c r="M695" s="78">
        <f>ROUND((L695*(VLOOKUP(C695,'[1]January 2017 NBV'!$D$6:$I$22,6,0))),2)</f>
        <v>116.89</v>
      </c>
      <c r="N695" s="81">
        <f t="shared" si="21"/>
        <v>1434.32</v>
      </c>
      <c r="O695" s="22" t="str">
        <f>VLOOKUP(E695,'ML Look up'!$A$2:$B$1922,2,FALSE)</f>
        <v>ASH</v>
      </c>
    </row>
    <row r="696" spans="1:15" s="75" customFormat="1" x14ac:dyDescent="0.3">
      <c r="A696" s="69" t="s">
        <v>422</v>
      </c>
      <c r="B696" s="69" t="s">
        <v>201</v>
      </c>
      <c r="C696" s="69" t="s">
        <v>79</v>
      </c>
      <c r="D696" s="69" t="s">
        <v>66</v>
      </c>
      <c r="E696" s="76">
        <v>42292799</v>
      </c>
      <c r="F696" s="70" t="s">
        <v>437</v>
      </c>
      <c r="G696" s="70">
        <v>10</v>
      </c>
      <c r="H696" s="70" t="s">
        <v>39</v>
      </c>
      <c r="I696" s="70" t="s">
        <v>214</v>
      </c>
      <c r="J696" s="69" t="s">
        <v>67</v>
      </c>
      <c r="K696" s="77">
        <v>1658.72</v>
      </c>
      <c r="L696" s="78">
        <f t="shared" si="22"/>
        <v>1658.72</v>
      </c>
      <c r="M696" s="78">
        <f>ROUND((L696*(VLOOKUP(C696,'[1]January 2017 NBV'!$D$6:$I$22,6,0))),2)</f>
        <v>124.99</v>
      </c>
      <c r="N696" s="81">
        <f t="shared" si="21"/>
        <v>1533.73</v>
      </c>
      <c r="O696" s="22" t="str">
        <f>VLOOKUP(E696,'ML Look up'!$A$2:$B$1922,2,FALSE)</f>
        <v>ASH</v>
      </c>
    </row>
    <row r="697" spans="1:15" s="75" customFormat="1" x14ac:dyDescent="0.3">
      <c r="A697" s="69" t="s">
        <v>422</v>
      </c>
      <c r="B697" s="69" t="s">
        <v>201</v>
      </c>
      <c r="C697" s="69" t="s">
        <v>79</v>
      </c>
      <c r="D697" s="69" t="s">
        <v>66</v>
      </c>
      <c r="E697" s="76">
        <v>42293120</v>
      </c>
      <c r="F697" s="70" t="s">
        <v>429</v>
      </c>
      <c r="G697" s="70" t="s">
        <v>223</v>
      </c>
      <c r="H697" s="70" t="s">
        <v>7</v>
      </c>
      <c r="I697" s="70" t="s">
        <v>214</v>
      </c>
      <c r="J697" s="69" t="s">
        <v>67</v>
      </c>
      <c r="K697" s="77">
        <v>2906.29</v>
      </c>
      <c r="L697" s="78">
        <f t="shared" si="22"/>
        <v>2906.29</v>
      </c>
      <c r="M697" s="78">
        <f>ROUND((L697*(VLOOKUP(C697,'[1]January 2017 NBV'!$D$6:$I$22,6,0))),2)</f>
        <v>219</v>
      </c>
      <c r="N697" s="81">
        <f t="shared" si="21"/>
        <v>2687.29</v>
      </c>
      <c r="O697" s="22" t="str">
        <f>VLOOKUP(E697,'ML Look up'!$A$2:$B$1922,2,FALSE)</f>
        <v>FGD</v>
      </c>
    </row>
    <row r="698" spans="1:15" s="75" customFormat="1" x14ac:dyDescent="0.3">
      <c r="A698" s="69" t="s">
        <v>422</v>
      </c>
      <c r="B698" s="69" t="s">
        <v>201</v>
      </c>
      <c r="C698" s="69" t="s">
        <v>79</v>
      </c>
      <c r="D698" s="69" t="s">
        <v>66</v>
      </c>
      <c r="E698" s="76">
        <v>42293167</v>
      </c>
      <c r="F698" s="70" t="s">
        <v>429</v>
      </c>
      <c r="G698" s="70" t="s">
        <v>223</v>
      </c>
      <c r="H698" s="70" t="s">
        <v>7</v>
      </c>
      <c r="I698" s="70" t="s">
        <v>208</v>
      </c>
      <c r="J698" s="69" t="s">
        <v>67</v>
      </c>
      <c r="K698" s="77">
        <v>-17422.8</v>
      </c>
      <c r="L698" s="78">
        <f t="shared" si="22"/>
        <v>-17422.8</v>
      </c>
      <c r="M698" s="78">
        <f>ROUND((L698*(VLOOKUP(C698,'[1]January 2017 NBV'!$D$6:$I$22,6,0))),2)</f>
        <v>-1312.86</v>
      </c>
      <c r="N698" s="81">
        <f t="shared" si="21"/>
        <v>-16109.939999999999</v>
      </c>
      <c r="O698" s="22" t="str">
        <f>VLOOKUP(E698,'ML Look up'!$A$2:$B$1922,2,FALSE)</f>
        <v>FGD</v>
      </c>
    </row>
    <row r="699" spans="1:15" s="75" customFormat="1" x14ac:dyDescent="0.3">
      <c r="A699" s="69" t="s">
        <v>422</v>
      </c>
      <c r="B699" s="69" t="s">
        <v>201</v>
      </c>
      <c r="C699" s="69" t="s">
        <v>79</v>
      </c>
      <c r="D699" s="69" t="s">
        <v>66</v>
      </c>
      <c r="E699" s="76">
        <v>42293413</v>
      </c>
      <c r="F699" s="70" t="s">
        <v>437</v>
      </c>
      <c r="G699" s="70">
        <v>10</v>
      </c>
      <c r="H699" s="70" t="s">
        <v>39</v>
      </c>
      <c r="I699" s="70" t="s">
        <v>214</v>
      </c>
      <c r="J699" s="69" t="s">
        <v>67</v>
      </c>
      <c r="K699" s="77">
        <v>1639.51</v>
      </c>
      <c r="L699" s="78">
        <f t="shared" si="22"/>
        <v>1639.51</v>
      </c>
      <c r="M699" s="78">
        <f>ROUND((L699*(VLOOKUP(C699,'[1]January 2017 NBV'!$D$6:$I$22,6,0))),2)</f>
        <v>123.54</v>
      </c>
      <c r="N699" s="81">
        <f t="shared" si="21"/>
        <v>1515.97</v>
      </c>
      <c r="O699" s="22" t="str">
        <f>VLOOKUP(E699,'ML Look up'!$A$2:$B$1922,2,FALSE)</f>
        <v>ASH</v>
      </c>
    </row>
    <row r="700" spans="1:15" s="75" customFormat="1" x14ac:dyDescent="0.3">
      <c r="A700" s="69" t="s">
        <v>422</v>
      </c>
      <c r="B700" s="69" t="s">
        <v>201</v>
      </c>
      <c r="C700" s="69" t="s">
        <v>79</v>
      </c>
      <c r="D700" s="69" t="s">
        <v>66</v>
      </c>
      <c r="E700" s="76">
        <v>42293475</v>
      </c>
      <c r="F700" s="70" t="s">
        <v>429</v>
      </c>
      <c r="G700" s="70" t="s">
        <v>223</v>
      </c>
      <c r="H700" s="70" t="s">
        <v>7</v>
      </c>
      <c r="I700" s="70" t="s">
        <v>214</v>
      </c>
      <c r="J700" s="69" t="s">
        <v>67</v>
      </c>
      <c r="K700" s="77">
        <v>1550.26</v>
      </c>
      <c r="L700" s="78">
        <f t="shared" si="22"/>
        <v>1550.26</v>
      </c>
      <c r="M700" s="78">
        <f>ROUND((L700*(VLOOKUP(C700,'[1]January 2017 NBV'!$D$6:$I$22,6,0))),2)</f>
        <v>116.82</v>
      </c>
      <c r="N700" s="81">
        <f t="shared" si="21"/>
        <v>1433.44</v>
      </c>
      <c r="O700" s="22" t="str">
        <f>VLOOKUP(E700,'ML Look up'!$A$2:$B$1922,2,FALSE)</f>
        <v>FGD</v>
      </c>
    </row>
    <row r="701" spans="1:15" s="75" customFormat="1" x14ac:dyDescent="0.3">
      <c r="A701" s="69" t="s">
        <v>422</v>
      </c>
      <c r="B701" s="69" t="s">
        <v>201</v>
      </c>
      <c r="C701" s="69" t="s">
        <v>79</v>
      </c>
      <c r="D701" s="69" t="s">
        <v>66</v>
      </c>
      <c r="E701" s="76">
        <v>42298583</v>
      </c>
      <c r="F701" s="70" t="s">
        <v>427</v>
      </c>
      <c r="G701" s="70" t="s">
        <v>223</v>
      </c>
      <c r="H701" s="70" t="s">
        <v>7</v>
      </c>
      <c r="I701" s="70" t="s">
        <v>214</v>
      </c>
      <c r="J701" s="69" t="s">
        <v>67</v>
      </c>
      <c r="K701" s="77">
        <v>2295.73</v>
      </c>
      <c r="L701" s="78">
        <f t="shared" si="22"/>
        <v>2295.73</v>
      </c>
      <c r="M701" s="78">
        <f>ROUND((L701*(VLOOKUP(C701,'[1]January 2017 NBV'!$D$6:$I$22,6,0))),2)</f>
        <v>172.99</v>
      </c>
      <c r="N701" s="81">
        <f t="shared" si="21"/>
        <v>2122.7399999999998</v>
      </c>
      <c r="O701" s="22" t="str">
        <f>VLOOKUP(E701,'ML Look up'!$A$2:$B$1922,2,FALSE)</f>
        <v>FGD</v>
      </c>
    </row>
    <row r="702" spans="1:15" s="75" customFormat="1" x14ac:dyDescent="0.3">
      <c r="A702" s="69" t="s">
        <v>422</v>
      </c>
      <c r="B702" s="69" t="s">
        <v>201</v>
      </c>
      <c r="C702" s="69" t="s">
        <v>79</v>
      </c>
      <c r="D702" s="69" t="s">
        <v>66</v>
      </c>
      <c r="E702" s="76">
        <v>42300162</v>
      </c>
      <c r="F702" s="70" t="s">
        <v>429</v>
      </c>
      <c r="G702" s="70" t="s">
        <v>223</v>
      </c>
      <c r="H702" s="70" t="s">
        <v>7</v>
      </c>
      <c r="I702" s="70" t="s">
        <v>214</v>
      </c>
      <c r="J702" s="69" t="s">
        <v>67</v>
      </c>
      <c r="K702" s="77">
        <v>6958.22</v>
      </c>
      <c r="L702" s="78">
        <f t="shared" si="22"/>
        <v>6958.22</v>
      </c>
      <c r="M702" s="78">
        <f>ROUND((L702*(VLOOKUP(C702,'[1]January 2017 NBV'!$D$6:$I$22,6,0))),2)</f>
        <v>524.32000000000005</v>
      </c>
      <c r="N702" s="81">
        <f t="shared" si="21"/>
        <v>6433.9000000000005</v>
      </c>
      <c r="O702" s="22" t="str">
        <f>VLOOKUP(E702,'ML Look up'!$A$2:$B$1922,2,FALSE)</f>
        <v>FGD</v>
      </c>
    </row>
    <row r="703" spans="1:15" s="75" customFormat="1" x14ac:dyDescent="0.3">
      <c r="A703" s="69" t="s">
        <v>422</v>
      </c>
      <c r="B703" s="69" t="s">
        <v>201</v>
      </c>
      <c r="C703" s="69" t="s">
        <v>79</v>
      </c>
      <c r="D703" s="69" t="s">
        <v>66</v>
      </c>
      <c r="E703" s="76">
        <v>42301340</v>
      </c>
      <c r="F703" s="70" t="s">
        <v>438</v>
      </c>
      <c r="G703" s="70" t="s">
        <v>439</v>
      </c>
      <c r="H703" s="70" t="s">
        <v>439</v>
      </c>
      <c r="I703" s="70" t="s">
        <v>439</v>
      </c>
      <c r="J703" s="69" t="s">
        <v>67</v>
      </c>
      <c r="K703" s="77">
        <v>84962.240000000005</v>
      </c>
      <c r="L703" s="78">
        <f t="shared" si="22"/>
        <v>84962.240000000005</v>
      </c>
      <c r="M703" s="78">
        <f>ROUND((L703*(VLOOKUP(C703,'[1]January 2017 NBV'!$D$6:$I$22,6,0))),2)</f>
        <v>6402.18</v>
      </c>
      <c r="N703" s="81">
        <f t="shared" si="21"/>
        <v>78560.06</v>
      </c>
      <c r="O703" s="22" t="str">
        <f>VLOOKUP(E703,'ML Look up'!$A$2:$B$1922,2,FALSE)</f>
        <v>ESP Upgrade</v>
      </c>
    </row>
    <row r="704" spans="1:15" s="75" customFormat="1" x14ac:dyDescent="0.3">
      <c r="A704" s="69" t="s">
        <v>422</v>
      </c>
      <c r="B704" s="69" t="s">
        <v>201</v>
      </c>
      <c r="C704" s="69" t="s">
        <v>79</v>
      </c>
      <c r="D704" s="69" t="s">
        <v>66</v>
      </c>
      <c r="E704" s="76">
        <v>42312484</v>
      </c>
      <c r="F704" s="70" t="s">
        <v>429</v>
      </c>
      <c r="G704" s="70" t="s">
        <v>439</v>
      </c>
      <c r="H704" s="70" t="s">
        <v>439</v>
      </c>
      <c r="I704" s="70" t="s">
        <v>439</v>
      </c>
      <c r="J704" s="69" t="s">
        <v>67</v>
      </c>
      <c r="K704" s="77">
        <v>2815.96</v>
      </c>
      <c r="L704" s="78">
        <f t="shared" si="22"/>
        <v>2815.96</v>
      </c>
      <c r="M704" s="78">
        <f>ROUND((L704*(VLOOKUP(C704,'[1]January 2017 NBV'!$D$6:$I$22,6,0))),2)</f>
        <v>212.19</v>
      </c>
      <c r="N704" s="81">
        <f t="shared" si="21"/>
        <v>2603.77</v>
      </c>
      <c r="O704" s="22" t="str">
        <f>VLOOKUP(E704,'ML Look up'!$A$2:$B$1922,2,FALSE)</f>
        <v>FGD</v>
      </c>
    </row>
    <row r="705" spans="1:15" s="75" customFormat="1" x14ac:dyDescent="0.3">
      <c r="A705" s="69" t="s">
        <v>422</v>
      </c>
      <c r="B705" s="69" t="s">
        <v>201</v>
      </c>
      <c r="C705" s="69" t="s">
        <v>79</v>
      </c>
      <c r="D705" s="69" t="s">
        <v>66</v>
      </c>
      <c r="E705" s="76">
        <v>42314933</v>
      </c>
      <c r="F705" s="70" t="s">
        <v>436</v>
      </c>
      <c r="G705" s="70">
        <v>9</v>
      </c>
      <c r="H705" s="70" t="s">
        <v>36</v>
      </c>
      <c r="I705" s="70" t="s">
        <v>204</v>
      </c>
      <c r="J705" s="69" t="s">
        <v>67</v>
      </c>
      <c r="K705" s="77">
        <v>992.08</v>
      </c>
      <c r="L705" s="78">
        <f t="shared" si="22"/>
        <v>992.08</v>
      </c>
      <c r="M705" s="78">
        <f>ROUND((L705*(VLOOKUP(C705,'[1]January 2017 NBV'!$D$6:$I$22,6,0))),2)</f>
        <v>74.760000000000005</v>
      </c>
      <c r="N705" s="81">
        <f t="shared" si="21"/>
        <v>917.32</v>
      </c>
      <c r="O705" s="22" t="str">
        <f>VLOOKUP(E705,'ML Look up'!$A$2:$B$1922,2,FALSE)</f>
        <v>PRECIP</v>
      </c>
    </row>
    <row r="706" spans="1:15" s="75" customFormat="1" x14ac:dyDescent="0.3">
      <c r="A706" s="69" t="s">
        <v>422</v>
      </c>
      <c r="B706" s="69" t="s">
        <v>201</v>
      </c>
      <c r="C706" s="69" t="s">
        <v>79</v>
      </c>
      <c r="D706" s="69" t="s">
        <v>66</v>
      </c>
      <c r="E706" s="76">
        <v>42320396</v>
      </c>
      <c r="F706" s="70" t="s">
        <v>430</v>
      </c>
      <c r="G706" s="70">
        <v>1</v>
      </c>
      <c r="H706" s="70" t="s">
        <v>17</v>
      </c>
      <c r="I706" s="70" t="s">
        <v>214</v>
      </c>
      <c r="J706" s="69" t="s">
        <v>67</v>
      </c>
      <c r="K706" s="77">
        <v>3915.66</v>
      </c>
      <c r="L706" s="78">
        <f t="shared" si="22"/>
        <v>3915.66</v>
      </c>
      <c r="M706" s="78">
        <f>ROUND((L706*(VLOOKUP(C706,'[1]January 2017 NBV'!$D$6:$I$22,6,0))),2)</f>
        <v>295.06</v>
      </c>
      <c r="N706" s="81">
        <f t="shared" si="21"/>
        <v>3620.6</v>
      </c>
      <c r="O706" s="22" t="str">
        <f>VLOOKUP(E706,'ML Look up'!$A$2:$B$1922,2,FALSE)</f>
        <v>SCR</v>
      </c>
    </row>
    <row r="707" spans="1:15" s="75" customFormat="1" x14ac:dyDescent="0.3">
      <c r="A707" s="69" t="s">
        <v>422</v>
      </c>
      <c r="B707" s="69" t="s">
        <v>201</v>
      </c>
      <c r="C707" s="69" t="s">
        <v>79</v>
      </c>
      <c r="D707" s="69" t="s">
        <v>66</v>
      </c>
      <c r="E707" s="76">
        <v>42320706</v>
      </c>
      <c r="F707" s="70" t="s">
        <v>427</v>
      </c>
      <c r="G707" s="70">
        <v>12</v>
      </c>
      <c r="H707" s="70" t="s">
        <v>45</v>
      </c>
      <c r="I707" s="70" t="s">
        <v>214</v>
      </c>
      <c r="J707" s="69" t="s">
        <v>67</v>
      </c>
      <c r="K707" s="77">
        <v>7003.19</v>
      </c>
      <c r="L707" s="78">
        <f t="shared" si="22"/>
        <v>7003.19</v>
      </c>
      <c r="M707" s="78">
        <f>ROUND((L707*(VLOOKUP(C707,'[1]January 2017 NBV'!$D$6:$I$22,6,0))),2)</f>
        <v>527.71</v>
      </c>
      <c r="N707" s="81">
        <f t="shared" si="21"/>
        <v>6475.48</v>
      </c>
      <c r="O707" s="22" t="str">
        <f>VLOOKUP(E707,'ML Look up'!$A$2:$B$1922,2,FALSE)</f>
        <v>DFA</v>
      </c>
    </row>
    <row r="708" spans="1:15" s="75" customFormat="1" x14ac:dyDescent="0.3">
      <c r="A708" s="69" t="s">
        <v>422</v>
      </c>
      <c r="B708" s="69" t="s">
        <v>201</v>
      </c>
      <c r="C708" s="69" t="s">
        <v>81</v>
      </c>
      <c r="D708" s="69" t="s">
        <v>66</v>
      </c>
      <c r="E708" s="76">
        <v>42174421</v>
      </c>
      <c r="F708" s="70" t="s">
        <v>440</v>
      </c>
      <c r="G708" s="70" t="s">
        <v>223</v>
      </c>
      <c r="H708" s="70" t="s">
        <v>7</v>
      </c>
      <c r="I708" s="70" t="s">
        <v>208</v>
      </c>
      <c r="J708" s="69" t="s">
        <v>67</v>
      </c>
      <c r="K708" s="77">
        <v>34205.29</v>
      </c>
      <c r="L708" s="78">
        <f t="shared" si="22"/>
        <v>34205.29</v>
      </c>
      <c r="M708" s="78">
        <f>ROUND((L708*(VLOOKUP(C708,'[1]January 2017 NBV'!$D$6:$I$22,6,0))),2)</f>
        <v>1645.53</v>
      </c>
      <c r="N708" s="81">
        <f t="shared" si="21"/>
        <v>32559.760000000002</v>
      </c>
      <c r="O708" s="22" t="str">
        <f>VLOOKUP(E708,'ML Look up'!$A$2:$B$1922,2,FALSE)</f>
        <v>FGD</v>
      </c>
    </row>
    <row r="709" spans="1:15" s="75" customFormat="1" x14ac:dyDescent="0.3">
      <c r="A709" s="69" t="s">
        <v>422</v>
      </c>
      <c r="B709" s="69" t="s">
        <v>201</v>
      </c>
      <c r="C709" s="69" t="s">
        <v>81</v>
      </c>
      <c r="D709" s="69" t="s">
        <v>66</v>
      </c>
      <c r="E709" s="76">
        <v>42174424</v>
      </c>
      <c r="F709" s="70" t="s">
        <v>440</v>
      </c>
      <c r="G709" s="70" t="s">
        <v>223</v>
      </c>
      <c r="H709" s="70" t="s">
        <v>7</v>
      </c>
      <c r="I709" s="70" t="s">
        <v>204</v>
      </c>
      <c r="J709" s="69" t="s">
        <v>67</v>
      </c>
      <c r="K709" s="77">
        <v>55669.06</v>
      </c>
      <c r="L709" s="78">
        <f t="shared" si="22"/>
        <v>55669.06</v>
      </c>
      <c r="M709" s="78">
        <f>ROUND((L709*(VLOOKUP(C709,'[1]January 2017 NBV'!$D$6:$I$22,6,0))),2)</f>
        <v>2678.1</v>
      </c>
      <c r="N709" s="81">
        <f t="shared" si="21"/>
        <v>52990.96</v>
      </c>
      <c r="O709" s="22" t="str">
        <f>VLOOKUP(E709,'ML Look up'!$A$2:$B$1922,2,FALSE)</f>
        <v>FGD</v>
      </c>
    </row>
    <row r="710" spans="1:15" s="75" customFormat="1" x14ac:dyDescent="0.3">
      <c r="A710" s="69" t="s">
        <v>422</v>
      </c>
      <c r="B710" s="69" t="s">
        <v>201</v>
      </c>
      <c r="C710" s="69" t="s">
        <v>81</v>
      </c>
      <c r="D710" s="69" t="s">
        <v>66</v>
      </c>
      <c r="E710" s="76">
        <v>42174427</v>
      </c>
      <c r="F710" s="70" t="s">
        <v>440</v>
      </c>
      <c r="G710" s="70">
        <v>9</v>
      </c>
      <c r="H710" s="70" t="s">
        <v>36</v>
      </c>
      <c r="I710" s="70" t="s">
        <v>204</v>
      </c>
      <c r="J710" s="69" t="s">
        <v>67</v>
      </c>
      <c r="K710" s="77">
        <v>16289.45</v>
      </c>
      <c r="L710" s="78">
        <f t="shared" si="22"/>
        <v>16289.45</v>
      </c>
      <c r="M710" s="78">
        <f>ROUND((L710*(VLOOKUP(C710,'[1]January 2017 NBV'!$D$6:$I$22,6,0))),2)</f>
        <v>783.65</v>
      </c>
      <c r="N710" s="81">
        <f t="shared" si="21"/>
        <v>15505.800000000001</v>
      </c>
      <c r="O710" s="22" t="str">
        <f>VLOOKUP(E710,'ML Look up'!$A$2:$B$1922,2,FALSE)</f>
        <v>PRECIP</v>
      </c>
    </row>
    <row r="711" spans="1:15" s="75" customFormat="1" x14ac:dyDescent="0.3">
      <c r="A711" s="69" t="s">
        <v>422</v>
      </c>
      <c r="B711" s="69" t="s">
        <v>201</v>
      </c>
      <c r="C711" s="69" t="s">
        <v>81</v>
      </c>
      <c r="D711" s="69" t="s">
        <v>66</v>
      </c>
      <c r="E711" s="76">
        <v>42174434</v>
      </c>
      <c r="F711" s="70" t="s">
        <v>440</v>
      </c>
      <c r="G711" s="70">
        <v>9</v>
      </c>
      <c r="H711" s="70" t="s">
        <v>36</v>
      </c>
      <c r="I711" s="70" t="s">
        <v>208</v>
      </c>
      <c r="J711" s="69" t="s">
        <v>67</v>
      </c>
      <c r="K711" s="77">
        <v>53237.3</v>
      </c>
      <c r="L711" s="78">
        <f t="shared" si="22"/>
        <v>53237.3</v>
      </c>
      <c r="M711" s="78">
        <f>ROUND((L711*(VLOOKUP(C711,'[1]January 2017 NBV'!$D$6:$I$22,6,0))),2)</f>
        <v>2561.12</v>
      </c>
      <c r="N711" s="81">
        <f t="shared" ref="N711:N774" si="23">L711-M711</f>
        <v>50676.18</v>
      </c>
      <c r="O711" s="22" t="str">
        <f>VLOOKUP(E711,'ML Look up'!$A$2:$B$1922,2,FALSE)</f>
        <v>PRECIP</v>
      </c>
    </row>
    <row r="712" spans="1:15" s="75" customFormat="1" x14ac:dyDescent="0.3">
      <c r="A712" s="69" t="s">
        <v>422</v>
      </c>
      <c r="B712" s="69" t="s">
        <v>201</v>
      </c>
      <c r="C712" s="69" t="s">
        <v>81</v>
      </c>
      <c r="D712" s="69" t="s">
        <v>66</v>
      </c>
      <c r="E712" s="76">
        <v>42211076</v>
      </c>
      <c r="F712" s="70" t="s">
        <v>441</v>
      </c>
      <c r="G712" s="70" t="s">
        <v>223</v>
      </c>
      <c r="H712" s="70" t="s">
        <v>7</v>
      </c>
      <c r="I712" s="70" t="s">
        <v>208</v>
      </c>
      <c r="J712" s="69" t="s">
        <v>67</v>
      </c>
      <c r="K712" s="77">
        <v>99698.61</v>
      </c>
      <c r="L712" s="78">
        <f t="shared" si="22"/>
        <v>99698.61</v>
      </c>
      <c r="M712" s="78">
        <f>ROUND((L712*(VLOOKUP(C712,'[1]January 2017 NBV'!$D$6:$I$22,6,0))),2)</f>
        <v>4796.26</v>
      </c>
      <c r="N712" s="81">
        <f t="shared" si="23"/>
        <v>94902.35</v>
      </c>
      <c r="O712" s="22" t="str">
        <f>VLOOKUP(E712,'ML Look up'!$A$2:$B$1922,2,FALSE)</f>
        <v>FGD</v>
      </c>
    </row>
    <row r="713" spans="1:15" s="75" customFormat="1" x14ac:dyDescent="0.3">
      <c r="A713" s="69" t="s">
        <v>422</v>
      </c>
      <c r="B713" s="69" t="s">
        <v>201</v>
      </c>
      <c r="C713" s="69" t="s">
        <v>81</v>
      </c>
      <c r="D713" s="69" t="s">
        <v>66</v>
      </c>
      <c r="E713" s="76">
        <v>42230170</v>
      </c>
      <c r="F713" s="70" t="s">
        <v>442</v>
      </c>
      <c r="G713" s="70">
        <v>9</v>
      </c>
      <c r="H713" s="70" t="s">
        <v>36</v>
      </c>
      <c r="I713" s="70" t="s">
        <v>208</v>
      </c>
      <c r="J713" s="69" t="s">
        <v>67</v>
      </c>
      <c r="K713" s="77">
        <v>99900.38</v>
      </c>
      <c r="L713" s="78">
        <f t="shared" si="22"/>
        <v>99900.38</v>
      </c>
      <c r="M713" s="78">
        <f>ROUND((L713*(VLOOKUP(C713,'[1]January 2017 NBV'!$D$6:$I$22,6,0))),2)</f>
        <v>4805.97</v>
      </c>
      <c r="N713" s="81">
        <f t="shared" si="23"/>
        <v>95094.41</v>
      </c>
      <c r="O713" s="22" t="str">
        <f>VLOOKUP(E713,'ML Look up'!$A$2:$B$1922,2,FALSE)</f>
        <v>PRECIP</v>
      </c>
    </row>
    <row r="714" spans="1:15" s="75" customFormat="1" x14ac:dyDescent="0.3">
      <c r="A714" s="69" t="s">
        <v>422</v>
      </c>
      <c r="B714" s="69" t="s">
        <v>201</v>
      </c>
      <c r="C714" s="69" t="s">
        <v>81</v>
      </c>
      <c r="D714" s="69" t="s">
        <v>66</v>
      </c>
      <c r="E714" s="76">
        <v>42232378</v>
      </c>
      <c r="F714" s="70" t="s">
        <v>443</v>
      </c>
      <c r="G714" s="70" t="s">
        <v>439</v>
      </c>
      <c r="H714" s="70" t="s">
        <v>439</v>
      </c>
      <c r="I714" s="70" t="s">
        <v>439</v>
      </c>
      <c r="J714" s="69" t="s">
        <v>67</v>
      </c>
      <c r="K714" s="77">
        <v>17750.509999999998</v>
      </c>
      <c r="L714" s="78">
        <f t="shared" si="22"/>
        <v>17750.509999999998</v>
      </c>
      <c r="M714" s="78">
        <f>ROUND((L714*(VLOOKUP(C714,'[1]January 2017 NBV'!$D$6:$I$22,6,0))),2)</f>
        <v>853.93</v>
      </c>
      <c r="N714" s="81">
        <f t="shared" si="23"/>
        <v>16896.579999999998</v>
      </c>
      <c r="O714" s="22" t="str">
        <f>VLOOKUP(E714,'ML Look up'!$A$2:$B$1922,2,FALSE)</f>
        <v>ASH</v>
      </c>
    </row>
    <row r="715" spans="1:15" s="75" customFormat="1" x14ac:dyDescent="0.3">
      <c r="A715" s="69" t="s">
        <v>422</v>
      </c>
      <c r="B715" s="69" t="s">
        <v>201</v>
      </c>
      <c r="C715" s="69" t="s">
        <v>81</v>
      </c>
      <c r="D715" s="69" t="s">
        <v>66</v>
      </c>
      <c r="E715" s="76">
        <v>42235466</v>
      </c>
      <c r="F715" s="70" t="s">
        <v>429</v>
      </c>
      <c r="G715" s="70">
        <v>10</v>
      </c>
      <c r="H715" s="70" t="s">
        <v>39</v>
      </c>
      <c r="I715" s="70" t="s">
        <v>214</v>
      </c>
      <c r="J715" s="69" t="s">
        <v>67</v>
      </c>
      <c r="K715" s="77">
        <v>2252.83</v>
      </c>
      <c r="L715" s="78">
        <f t="shared" si="22"/>
        <v>2252.83</v>
      </c>
      <c r="M715" s="78">
        <f>ROUND((L715*(VLOOKUP(C715,'[1]January 2017 NBV'!$D$6:$I$22,6,0))),2)</f>
        <v>108.38</v>
      </c>
      <c r="N715" s="81">
        <f t="shared" si="23"/>
        <v>2144.4499999999998</v>
      </c>
      <c r="O715" s="22" t="str">
        <f>VLOOKUP(E715,'ML Look up'!$A$2:$B$1922,2,FALSE)</f>
        <v>ASH</v>
      </c>
    </row>
    <row r="716" spans="1:15" s="75" customFormat="1" x14ac:dyDescent="0.3">
      <c r="A716" s="69" t="s">
        <v>422</v>
      </c>
      <c r="B716" s="69" t="s">
        <v>201</v>
      </c>
      <c r="C716" s="69" t="s">
        <v>81</v>
      </c>
      <c r="D716" s="69" t="s">
        <v>66</v>
      </c>
      <c r="E716" s="76">
        <v>42244895</v>
      </c>
      <c r="F716" s="70" t="s">
        <v>444</v>
      </c>
      <c r="G716" s="70" t="s">
        <v>223</v>
      </c>
      <c r="H716" s="70" t="s">
        <v>7</v>
      </c>
      <c r="I716" s="70" t="s">
        <v>208</v>
      </c>
      <c r="J716" s="69" t="s">
        <v>67</v>
      </c>
      <c r="K716" s="77">
        <v>3967.23</v>
      </c>
      <c r="L716" s="78">
        <f t="shared" si="22"/>
        <v>3967.23</v>
      </c>
      <c r="M716" s="78">
        <f>ROUND((L716*(VLOOKUP(C716,'[1]January 2017 NBV'!$D$6:$I$22,6,0))),2)</f>
        <v>190.85</v>
      </c>
      <c r="N716" s="81">
        <f t="shared" si="23"/>
        <v>3776.38</v>
      </c>
      <c r="O716" s="22" t="str">
        <f>VLOOKUP(E716,'ML Look up'!$A$2:$B$1922,2,FALSE)</f>
        <v>FGD</v>
      </c>
    </row>
    <row r="717" spans="1:15" s="75" customFormat="1" x14ac:dyDescent="0.3">
      <c r="A717" s="69" t="s">
        <v>422</v>
      </c>
      <c r="B717" s="69" t="s">
        <v>201</v>
      </c>
      <c r="C717" s="69" t="s">
        <v>81</v>
      </c>
      <c r="D717" s="69" t="s">
        <v>66</v>
      </c>
      <c r="E717" s="76">
        <v>42264127</v>
      </c>
      <c r="F717" s="70" t="s">
        <v>444</v>
      </c>
      <c r="G717" s="70" t="s">
        <v>223</v>
      </c>
      <c r="H717" s="70" t="s">
        <v>7</v>
      </c>
      <c r="I717" s="70" t="s">
        <v>214</v>
      </c>
      <c r="J717" s="69" t="s">
        <v>67</v>
      </c>
      <c r="K717" s="77">
        <v>106745.38</v>
      </c>
      <c r="L717" s="78">
        <f t="shared" si="22"/>
        <v>106745.38</v>
      </c>
      <c r="M717" s="78">
        <f>ROUND((L717*(VLOOKUP(C717,'[1]January 2017 NBV'!$D$6:$I$22,6,0))),2)</f>
        <v>5135.26</v>
      </c>
      <c r="N717" s="81">
        <f t="shared" si="23"/>
        <v>101610.12000000001</v>
      </c>
      <c r="O717" s="22" t="str">
        <f>VLOOKUP(E717,'ML Look up'!$A$2:$B$1922,2,FALSE)</f>
        <v>FGD</v>
      </c>
    </row>
    <row r="718" spans="1:15" s="75" customFormat="1" x14ac:dyDescent="0.3">
      <c r="A718" s="69" t="s">
        <v>422</v>
      </c>
      <c r="B718" s="69" t="s">
        <v>201</v>
      </c>
      <c r="C718" s="69" t="s">
        <v>81</v>
      </c>
      <c r="D718" s="69" t="s">
        <v>66</v>
      </c>
      <c r="E718" s="76">
        <v>42264531</v>
      </c>
      <c r="F718" s="70" t="s">
        <v>445</v>
      </c>
      <c r="G718" s="70" t="s">
        <v>439</v>
      </c>
      <c r="H718" s="70" t="s">
        <v>439</v>
      </c>
      <c r="I718" s="70" t="s">
        <v>439</v>
      </c>
      <c r="J718" s="69" t="s">
        <v>67</v>
      </c>
      <c r="K718" s="77">
        <v>114821.07</v>
      </c>
      <c r="L718" s="78">
        <f t="shared" si="22"/>
        <v>114821.07</v>
      </c>
      <c r="M718" s="78">
        <f>ROUND((L718*(VLOOKUP(C718,'[1]January 2017 NBV'!$D$6:$I$22,6,0))),2)</f>
        <v>5523.77</v>
      </c>
      <c r="N718" s="81">
        <f t="shared" si="23"/>
        <v>109297.3</v>
      </c>
      <c r="O718" s="22" t="str">
        <f>VLOOKUP(E718,'ML Look up'!$A$2:$B$1922,2,FALSE)</f>
        <v>FGD</v>
      </c>
    </row>
    <row r="719" spans="1:15" s="75" customFormat="1" x14ac:dyDescent="0.3">
      <c r="A719" s="69" t="s">
        <v>422</v>
      </c>
      <c r="B719" s="69" t="s">
        <v>201</v>
      </c>
      <c r="C719" s="69" t="s">
        <v>81</v>
      </c>
      <c r="D719" s="69" t="s">
        <v>66</v>
      </c>
      <c r="E719" s="76">
        <v>42266532</v>
      </c>
      <c r="F719" s="70" t="s">
        <v>446</v>
      </c>
      <c r="G719" s="70">
        <v>12</v>
      </c>
      <c r="H719" s="70" t="s">
        <v>45</v>
      </c>
      <c r="I719" s="70" t="s">
        <v>214</v>
      </c>
      <c r="J719" s="69" t="s">
        <v>67</v>
      </c>
      <c r="K719" s="77">
        <v>32935.56</v>
      </c>
      <c r="L719" s="78">
        <f t="shared" si="22"/>
        <v>32935.56</v>
      </c>
      <c r="M719" s="78">
        <f>ROUND((L719*(VLOOKUP(C719,'[1]January 2017 NBV'!$D$6:$I$22,6,0))),2)</f>
        <v>1584.45</v>
      </c>
      <c r="N719" s="81">
        <f t="shared" si="23"/>
        <v>31351.109999999997</v>
      </c>
      <c r="O719" s="22" t="str">
        <f>VLOOKUP(E719,'ML Look up'!$A$2:$B$1922,2,FALSE)</f>
        <v>DFA</v>
      </c>
    </row>
    <row r="720" spans="1:15" s="75" customFormat="1" x14ac:dyDescent="0.3">
      <c r="A720" s="69" t="s">
        <v>422</v>
      </c>
      <c r="B720" s="69" t="s">
        <v>201</v>
      </c>
      <c r="C720" s="69" t="s">
        <v>81</v>
      </c>
      <c r="D720" s="69" t="s">
        <v>66</v>
      </c>
      <c r="E720" s="76">
        <v>42268306</v>
      </c>
      <c r="F720" s="70" t="s">
        <v>447</v>
      </c>
      <c r="G720" s="70" t="s">
        <v>439</v>
      </c>
      <c r="H720" s="70" t="s">
        <v>439</v>
      </c>
      <c r="I720" s="70" t="s">
        <v>439</v>
      </c>
      <c r="J720" s="69" t="s">
        <v>67</v>
      </c>
      <c r="K720" s="77">
        <v>95506.11</v>
      </c>
      <c r="L720" s="78">
        <f t="shared" si="22"/>
        <v>95506.11</v>
      </c>
      <c r="M720" s="78">
        <f>ROUND((L720*(VLOOKUP(C720,'[1]January 2017 NBV'!$D$6:$I$22,6,0))),2)</f>
        <v>4594.57</v>
      </c>
      <c r="N720" s="81">
        <f t="shared" si="23"/>
        <v>90911.540000000008</v>
      </c>
      <c r="O720" s="22" t="str">
        <f>VLOOKUP(E720,'ML Look up'!$A$2:$B$1922,2,FALSE)</f>
        <v>SCR</v>
      </c>
    </row>
    <row r="721" spans="1:15" s="75" customFormat="1" x14ac:dyDescent="0.3">
      <c r="A721" s="69" t="s">
        <v>422</v>
      </c>
      <c r="B721" s="69" t="s">
        <v>201</v>
      </c>
      <c r="C721" s="69" t="s">
        <v>81</v>
      </c>
      <c r="D721" s="69" t="s">
        <v>66</v>
      </c>
      <c r="E721" s="76">
        <v>42273738</v>
      </c>
      <c r="F721" s="70" t="s">
        <v>448</v>
      </c>
      <c r="G721" s="70" t="s">
        <v>223</v>
      </c>
      <c r="H721" s="70" t="s">
        <v>7</v>
      </c>
      <c r="I721" s="70" t="s">
        <v>208</v>
      </c>
      <c r="J721" s="69" t="s">
        <v>67</v>
      </c>
      <c r="K721" s="77">
        <v>249449.37</v>
      </c>
      <c r="L721" s="78">
        <f t="shared" si="22"/>
        <v>249449.37</v>
      </c>
      <c r="M721" s="78">
        <f>ROUND((L721*(VLOOKUP(C721,'[1]January 2017 NBV'!$D$6:$I$22,6,0))),2)</f>
        <v>12000.41</v>
      </c>
      <c r="N721" s="81">
        <f t="shared" si="23"/>
        <v>237448.95999999999</v>
      </c>
      <c r="O721" s="22" t="str">
        <f>VLOOKUP(E721,'ML Look up'!$A$2:$B$1922,2,FALSE)</f>
        <v>FGD</v>
      </c>
    </row>
    <row r="722" spans="1:15" s="75" customFormat="1" x14ac:dyDescent="0.3">
      <c r="A722" s="69" t="s">
        <v>422</v>
      </c>
      <c r="B722" s="69" t="s">
        <v>201</v>
      </c>
      <c r="C722" s="69" t="s">
        <v>81</v>
      </c>
      <c r="D722" s="69" t="s">
        <v>66</v>
      </c>
      <c r="E722" s="76">
        <v>42276639</v>
      </c>
      <c r="F722" s="70" t="s">
        <v>445</v>
      </c>
      <c r="G722" s="70" t="s">
        <v>439</v>
      </c>
      <c r="H722" s="70" t="s">
        <v>439</v>
      </c>
      <c r="I722" s="70" t="s">
        <v>439</v>
      </c>
      <c r="J722" s="69" t="s">
        <v>67</v>
      </c>
      <c r="K722" s="77">
        <v>119921.36</v>
      </c>
      <c r="L722" s="78">
        <f t="shared" si="22"/>
        <v>119921.36</v>
      </c>
      <c r="M722" s="78">
        <f>ROUND((L722*(VLOOKUP(C722,'[1]January 2017 NBV'!$D$6:$I$22,6,0))),2)</f>
        <v>5769.13</v>
      </c>
      <c r="N722" s="81">
        <f t="shared" si="23"/>
        <v>114152.23</v>
      </c>
      <c r="O722" s="22" t="str">
        <f>VLOOKUP(E722,'ML Look up'!$A$2:$B$1922,2,FALSE)</f>
        <v>FGD</v>
      </c>
    </row>
    <row r="723" spans="1:15" s="75" customFormat="1" x14ac:dyDescent="0.3">
      <c r="A723" s="69" t="s">
        <v>422</v>
      </c>
      <c r="B723" s="69" t="s">
        <v>201</v>
      </c>
      <c r="C723" s="69" t="s">
        <v>81</v>
      </c>
      <c r="D723" s="69" t="s">
        <v>66</v>
      </c>
      <c r="E723" s="76">
        <v>42280881</v>
      </c>
      <c r="F723" s="70" t="s">
        <v>429</v>
      </c>
      <c r="G723" s="70" t="s">
        <v>223</v>
      </c>
      <c r="H723" s="70" t="s">
        <v>7</v>
      </c>
      <c r="I723" s="70" t="s">
        <v>214</v>
      </c>
      <c r="J723" s="69" t="s">
        <v>67</v>
      </c>
      <c r="K723" s="77">
        <v>2740.61</v>
      </c>
      <c r="L723" s="78">
        <f t="shared" si="22"/>
        <v>2740.61</v>
      </c>
      <c r="M723" s="78">
        <f>ROUND((L723*(VLOOKUP(C723,'[1]January 2017 NBV'!$D$6:$I$22,6,0))),2)</f>
        <v>131.84</v>
      </c>
      <c r="N723" s="81">
        <f t="shared" si="23"/>
        <v>2608.77</v>
      </c>
      <c r="O723" s="22" t="str">
        <f>VLOOKUP(E723,'ML Look up'!$A$2:$B$1922,2,FALSE)</f>
        <v>FGD</v>
      </c>
    </row>
    <row r="724" spans="1:15" s="75" customFormat="1" x14ac:dyDescent="0.3">
      <c r="A724" s="69" t="s">
        <v>422</v>
      </c>
      <c r="B724" s="69" t="s">
        <v>201</v>
      </c>
      <c r="C724" s="69" t="s">
        <v>81</v>
      </c>
      <c r="D724" s="69" t="s">
        <v>66</v>
      </c>
      <c r="E724" s="76">
        <v>42287326</v>
      </c>
      <c r="F724" s="70" t="s">
        <v>449</v>
      </c>
      <c r="G724" s="70" t="s">
        <v>439</v>
      </c>
      <c r="H724" s="70" t="s">
        <v>439</v>
      </c>
      <c r="I724" s="70" t="s">
        <v>439</v>
      </c>
      <c r="J724" s="69" t="s">
        <v>67</v>
      </c>
      <c r="K724" s="77">
        <v>1325.28</v>
      </c>
      <c r="L724" s="78">
        <f t="shared" si="22"/>
        <v>1325.28</v>
      </c>
      <c r="M724" s="78">
        <f>ROUND((L724*(VLOOKUP(C724,'[1]January 2017 NBV'!$D$6:$I$22,6,0))),2)</f>
        <v>63.76</v>
      </c>
      <c r="N724" s="81">
        <f t="shared" si="23"/>
        <v>1261.52</v>
      </c>
      <c r="O724" s="22" t="str">
        <f>VLOOKUP(E724,'ML Look up'!$A$2:$B$1922,2,FALSE)</f>
        <v>ESP Upgrade</v>
      </c>
    </row>
    <row r="725" spans="1:15" s="75" customFormat="1" x14ac:dyDescent="0.3">
      <c r="A725" s="69" t="s">
        <v>422</v>
      </c>
      <c r="B725" s="69" t="s">
        <v>201</v>
      </c>
      <c r="C725" s="69" t="s">
        <v>81</v>
      </c>
      <c r="D725" s="69" t="s">
        <v>66</v>
      </c>
      <c r="E725" s="76">
        <v>42294436</v>
      </c>
      <c r="F725" s="70" t="s">
        <v>427</v>
      </c>
      <c r="G725" s="70">
        <v>10</v>
      </c>
      <c r="H725" s="70" t="s">
        <v>39</v>
      </c>
      <c r="I725" s="70" t="s">
        <v>214</v>
      </c>
      <c r="J725" s="69" t="s">
        <v>67</v>
      </c>
      <c r="K725" s="77">
        <v>16839.36</v>
      </c>
      <c r="L725" s="78">
        <f t="shared" si="22"/>
        <v>16839.36</v>
      </c>
      <c r="M725" s="78">
        <f>ROUND((L725*(VLOOKUP(C725,'[1]January 2017 NBV'!$D$6:$I$22,6,0))),2)</f>
        <v>810.1</v>
      </c>
      <c r="N725" s="81">
        <f t="shared" si="23"/>
        <v>16029.26</v>
      </c>
      <c r="O725" s="22" t="str">
        <f>VLOOKUP(E725,'ML Look up'!$A$2:$B$1922,2,FALSE)</f>
        <v>ASH</v>
      </c>
    </row>
    <row r="726" spans="1:15" s="75" customFormat="1" x14ac:dyDescent="0.3">
      <c r="A726" s="69" t="s">
        <v>422</v>
      </c>
      <c r="B726" s="69" t="s">
        <v>201</v>
      </c>
      <c r="C726" s="69" t="s">
        <v>81</v>
      </c>
      <c r="D726" s="69" t="s">
        <v>66</v>
      </c>
      <c r="E726" s="76">
        <v>42296729</v>
      </c>
      <c r="F726" s="70" t="s">
        <v>429</v>
      </c>
      <c r="G726" s="70" t="s">
        <v>223</v>
      </c>
      <c r="H726" s="70" t="s">
        <v>7</v>
      </c>
      <c r="I726" s="70" t="s">
        <v>214</v>
      </c>
      <c r="J726" s="69" t="s">
        <v>67</v>
      </c>
      <c r="K726" s="77">
        <v>4320.5200000000004</v>
      </c>
      <c r="L726" s="78">
        <f t="shared" si="22"/>
        <v>4320.5200000000004</v>
      </c>
      <c r="M726" s="78">
        <f>ROUND((L726*(VLOOKUP(C726,'[1]January 2017 NBV'!$D$6:$I$22,6,0))),2)</f>
        <v>207.85</v>
      </c>
      <c r="N726" s="81">
        <f t="shared" si="23"/>
        <v>4112.67</v>
      </c>
      <c r="O726" s="22" t="str">
        <f>VLOOKUP(E726,'ML Look up'!$A$2:$B$1922,2,FALSE)</f>
        <v>FGD</v>
      </c>
    </row>
    <row r="727" spans="1:15" s="75" customFormat="1" x14ac:dyDescent="0.3">
      <c r="A727" s="69" t="s">
        <v>422</v>
      </c>
      <c r="B727" s="69" t="s">
        <v>201</v>
      </c>
      <c r="C727" s="69" t="s">
        <v>81</v>
      </c>
      <c r="D727" s="69" t="s">
        <v>66</v>
      </c>
      <c r="E727" s="76">
        <v>42299672</v>
      </c>
      <c r="F727" s="70" t="s">
        <v>450</v>
      </c>
      <c r="G727" s="70" t="s">
        <v>439</v>
      </c>
      <c r="H727" s="70" t="s">
        <v>439</v>
      </c>
      <c r="I727" s="70" t="s">
        <v>439</v>
      </c>
      <c r="J727" s="69" t="s">
        <v>67</v>
      </c>
      <c r="K727" s="77">
        <v>111535.61</v>
      </c>
      <c r="L727" s="78">
        <f t="shared" si="22"/>
        <v>111535.61</v>
      </c>
      <c r="M727" s="78">
        <f>ROUND((L727*(VLOOKUP(C727,'[1]January 2017 NBV'!$D$6:$I$22,6,0))),2)</f>
        <v>5365.71</v>
      </c>
      <c r="N727" s="81">
        <f t="shared" si="23"/>
        <v>106169.9</v>
      </c>
      <c r="O727" s="22" t="str">
        <f>VLOOKUP(E727,'ML Look up'!$A$2:$B$1922,2,FALSE)</f>
        <v>ESP Upgrade</v>
      </c>
    </row>
    <row r="728" spans="1:15" s="75" customFormat="1" x14ac:dyDescent="0.3">
      <c r="A728" s="69" t="s">
        <v>422</v>
      </c>
      <c r="B728" s="69" t="s">
        <v>201</v>
      </c>
      <c r="C728" s="69" t="s">
        <v>81</v>
      </c>
      <c r="D728" s="69" t="s">
        <v>66</v>
      </c>
      <c r="E728" s="76">
        <v>42299680</v>
      </c>
      <c r="F728" s="70" t="s">
        <v>450</v>
      </c>
      <c r="G728" s="70" t="s">
        <v>439</v>
      </c>
      <c r="H728" s="70" t="s">
        <v>439</v>
      </c>
      <c r="I728" s="70" t="s">
        <v>439</v>
      </c>
      <c r="J728" s="69" t="s">
        <v>67</v>
      </c>
      <c r="K728" s="77">
        <v>83880.070000000007</v>
      </c>
      <c r="L728" s="78">
        <f t="shared" si="22"/>
        <v>83880.070000000007</v>
      </c>
      <c r="M728" s="78">
        <f>ROUND((L728*(VLOOKUP(C728,'[1]January 2017 NBV'!$D$6:$I$22,6,0))),2)</f>
        <v>4035.27</v>
      </c>
      <c r="N728" s="81">
        <f t="shared" si="23"/>
        <v>79844.800000000003</v>
      </c>
      <c r="O728" s="22" t="str">
        <f>VLOOKUP(E728,'ML Look up'!$A$2:$B$1922,2,FALSE)</f>
        <v>ESP Upgrade</v>
      </c>
    </row>
    <row r="729" spans="1:15" s="75" customFormat="1" x14ac:dyDescent="0.3">
      <c r="A729" s="69" t="s">
        <v>422</v>
      </c>
      <c r="B729" s="69" t="s">
        <v>201</v>
      </c>
      <c r="C729" s="69" t="s">
        <v>81</v>
      </c>
      <c r="D729" s="69" t="s">
        <v>66</v>
      </c>
      <c r="E729" s="76">
        <v>42314379</v>
      </c>
      <c r="F729" s="70" t="s">
        <v>451</v>
      </c>
      <c r="G729" s="70" t="s">
        <v>439</v>
      </c>
      <c r="H729" s="70" t="s">
        <v>439</v>
      </c>
      <c r="I729" s="70" t="s">
        <v>439</v>
      </c>
      <c r="J729" s="69" t="s">
        <v>67</v>
      </c>
      <c r="K729" s="77">
        <v>7503.57</v>
      </c>
      <c r="L729" s="78">
        <f t="shared" si="22"/>
        <v>7503.57</v>
      </c>
      <c r="M729" s="78">
        <f>ROUND((L729*(VLOOKUP(C729,'[1]January 2017 NBV'!$D$6:$I$22,6,0))),2)</f>
        <v>360.98</v>
      </c>
      <c r="N729" s="81">
        <f t="shared" si="23"/>
        <v>7142.59</v>
      </c>
      <c r="O729" s="22" t="str">
        <f>VLOOKUP(E729,'ML Look up'!$A$2:$B$1922,2,FALSE)</f>
        <v>ESP Upgrade</v>
      </c>
    </row>
    <row r="730" spans="1:15" s="75" customFormat="1" x14ac:dyDescent="0.3">
      <c r="A730" s="69" t="s">
        <v>422</v>
      </c>
      <c r="B730" s="69" t="s">
        <v>201</v>
      </c>
      <c r="C730" s="69" t="s">
        <v>81</v>
      </c>
      <c r="D730" s="69" t="s">
        <v>66</v>
      </c>
      <c r="E730" s="76">
        <v>42315471</v>
      </c>
      <c r="F730" s="70" t="s">
        <v>452</v>
      </c>
      <c r="G730" s="70" t="s">
        <v>439</v>
      </c>
      <c r="H730" s="70" t="s">
        <v>439</v>
      </c>
      <c r="I730" s="70" t="s">
        <v>439</v>
      </c>
      <c r="J730" s="69" t="s">
        <v>67</v>
      </c>
      <c r="K730" s="77">
        <v>4002.76</v>
      </c>
      <c r="L730" s="78">
        <f t="shared" si="22"/>
        <v>4002.76</v>
      </c>
      <c r="M730" s="78">
        <f>ROUND((L730*(VLOOKUP(C730,'[1]January 2017 NBV'!$D$6:$I$22,6,0))),2)</f>
        <v>192.56</v>
      </c>
      <c r="N730" s="81">
        <f t="shared" si="23"/>
        <v>3810.2000000000003</v>
      </c>
      <c r="O730" s="22" t="str">
        <f>VLOOKUP(E730,'ML Look up'!$A$2:$B$1922,2,FALSE)</f>
        <v>ASH</v>
      </c>
    </row>
    <row r="731" spans="1:15" s="75" customFormat="1" x14ac:dyDescent="0.3">
      <c r="A731" s="69" t="s">
        <v>422</v>
      </c>
      <c r="B731" s="69" t="s">
        <v>201</v>
      </c>
      <c r="C731" s="69" t="s">
        <v>81</v>
      </c>
      <c r="D731" s="69" t="s">
        <v>66</v>
      </c>
      <c r="E731" s="76">
        <v>42319158</v>
      </c>
      <c r="F731" s="70" t="s">
        <v>429</v>
      </c>
      <c r="G731" s="70" t="s">
        <v>223</v>
      </c>
      <c r="H731" s="70" t="s">
        <v>7</v>
      </c>
      <c r="I731" s="70" t="s">
        <v>214</v>
      </c>
      <c r="J731" s="69" t="s">
        <v>67</v>
      </c>
      <c r="K731" s="77">
        <v>4023.38</v>
      </c>
      <c r="L731" s="78">
        <f t="shared" si="22"/>
        <v>4023.38</v>
      </c>
      <c r="M731" s="78">
        <f>ROUND((L731*(VLOOKUP(C731,'[1]January 2017 NBV'!$D$6:$I$22,6,0))),2)</f>
        <v>193.56</v>
      </c>
      <c r="N731" s="81">
        <f t="shared" si="23"/>
        <v>3829.82</v>
      </c>
      <c r="O731" s="22" t="str">
        <f>VLOOKUP(E731,'ML Look up'!$A$2:$B$1922,2,FALSE)</f>
        <v>FGD</v>
      </c>
    </row>
    <row r="732" spans="1:15" s="75" customFormat="1" x14ac:dyDescent="0.3">
      <c r="A732" s="69" t="s">
        <v>422</v>
      </c>
      <c r="B732" s="69" t="s">
        <v>201</v>
      </c>
      <c r="C732" s="69" t="s">
        <v>81</v>
      </c>
      <c r="D732" s="69" t="s">
        <v>66</v>
      </c>
      <c r="E732" s="76">
        <v>42328993</v>
      </c>
      <c r="F732" s="70" t="s">
        <v>453</v>
      </c>
      <c r="G732" s="70" t="s">
        <v>439</v>
      </c>
      <c r="H732" s="70" t="s">
        <v>439</v>
      </c>
      <c r="I732" s="70" t="s">
        <v>439</v>
      </c>
      <c r="J732" s="69" t="s">
        <v>67</v>
      </c>
      <c r="K732" s="77">
        <v>2564.06</v>
      </c>
      <c r="L732" s="78">
        <f t="shared" si="22"/>
        <v>2564.06</v>
      </c>
      <c r="M732" s="78">
        <f>ROUND((L732*(VLOOKUP(C732,'[1]January 2017 NBV'!$D$6:$I$22,6,0))),2)</f>
        <v>123.35</v>
      </c>
      <c r="N732" s="81">
        <f t="shared" si="23"/>
        <v>2440.71</v>
      </c>
      <c r="O732" s="22" t="str">
        <f>VLOOKUP(E732,'ML Look up'!$A$2:$B$1922,2,FALSE)</f>
        <v>FGD</v>
      </c>
    </row>
    <row r="733" spans="1:15" s="75" customFormat="1" x14ac:dyDescent="0.3">
      <c r="A733" s="69" t="s">
        <v>422</v>
      </c>
      <c r="B733" s="69" t="s">
        <v>201</v>
      </c>
      <c r="C733" s="69" t="s">
        <v>81</v>
      </c>
      <c r="D733" s="69" t="s">
        <v>66</v>
      </c>
      <c r="E733" s="76">
        <v>42334854</v>
      </c>
      <c r="F733" s="70" t="s">
        <v>453</v>
      </c>
      <c r="G733" s="70" t="s">
        <v>439</v>
      </c>
      <c r="H733" s="70" t="s">
        <v>439</v>
      </c>
      <c r="I733" s="70" t="s">
        <v>439</v>
      </c>
      <c r="J733" s="69" t="s">
        <v>67</v>
      </c>
      <c r="K733" s="77">
        <v>1479.44</v>
      </c>
      <c r="L733" s="78">
        <f t="shared" si="22"/>
        <v>1479.44</v>
      </c>
      <c r="M733" s="78">
        <f>ROUND((L733*(VLOOKUP(C733,'[1]January 2017 NBV'!$D$6:$I$22,6,0))),2)</f>
        <v>71.17</v>
      </c>
      <c r="N733" s="81">
        <f t="shared" si="23"/>
        <v>1408.27</v>
      </c>
      <c r="O733" s="22" t="str">
        <f>VLOOKUP(E733,'ML Look up'!$A$2:$B$1922,2,FALSE)</f>
        <v>ESP Upgrade</v>
      </c>
    </row>
    <row r="734" spans="1:15" s="75" customFormat="1" x14ac:dyDescent="0.3">
      <c r="A734" s="69" t="s">
        <v>422</v>
      </c>
      <c r="B734" s="69" t="s">
        <v>201</v>
      </c>
      <c r="C734" s="69" t="s">
        <v>81</v>
      </c>
      <c r="D734" s="69" t="s">
        <v>66</v>
      </c>
      <c r="E734" s="76">
        <v>42335209</v>
      </c>
      <c r="F734" s="70" t="s">
        <v>454</v>
      </c>
      <c r="G734" s="70" t="s">
        <v>439</v>
      </c>
      <c r="H734" s="70" t="s">
        <v>439</v>
      </c>
      <c r="I734" s="70" t="s">
        <v>439</v>
      </c>
      <c r="J734" s="69" t="s">
        <v>67</v>
      </c>
      <c r="K734" s="77">
        <v>15398.16</v>
      </c>
      <c r="L734" s="78">
        <f t="shared" si="22"/>
        <v>15398.16</v>
      </c>
      <c r="M734" s="78">
        <f>ROUND((L734*(VLOOKUP(C734,'[1]January 2017 NBV'!$D$6:$I$22,6,0))),2)</f>
        <v>740.77</v>
      </c>
      <c r="N734" s="81">
        <f t="shared" si="23"/>
        <v>14657.39</v>
      </c>
      <c r="O734" s="22" t="str">
        <f>VLOOKUP(E734,'ML Look up'!$A$2:$B$1922,2,FALSE)</f>
        <v>FGD</v>
      </c>
    </row>
    <row r="735" spans="1:15" s="75" customFormat="1" x14ac:dyDescent="0.3">
      <c r="A735" s="69" t="s">
        <v>422</v>
      </c>
      <c r="B735" s="69" t="s">
        <v>201</v>
      </c>
      <c r="C735" s="69" t="s">
        <v>81</v>
      </c>
      <c r="D735" s="69" t="s">
        <v>66</v>
      </c>
      <c r="E735" s="76">
        <v>42335243</v>
      </c>
      <c r="F735" s="70" t="s">
        <v>455</v>
      </c>
      <c r="G735" s="70" t="s">
        <v>439</v>
      </c>
      <c r="H735" s="70" t="s">
        <v>439</v>
      </c>
      <c r="I735" s="70" t="s">
        <v>439</v>
      </c>
      <c r="J735" s="69" t="s">
        <v>67</v>
      </c>
      <c r="K735" s="77">
        <v>4424.08</v>
      </c>
      <c r="L735" s="78">
        <f t="shared" si="22"/>
        <v>4424.08</v>
      </c>
      <c r="M735" s="78">
        <f>ROUND((L735*(VLOOKUP(C735,'[1]January 2017 NBV'!$D$6:$I$22,6,0))),2)</f>
        <v>212.83</v>
      </c>
      <c r="N735" s="81">
        <f t="shared" si="23"/>
        <v>4211.25</v>
      </c>
      <c r="O735" s="22" t="str">
        <f>VLOOKUP(E735,'ML Look up'!$A$2:$B$1922,2,FALSE)</f>
        <v>ASH</v>
      </c>
    </row>
    <row r="736" spans="1:15" s="75" customFormat="1" x14ac:dyDescent="0.3">
      <c r="A736" s="69" t="s">
        <v>422</v>
      </c>
      <c r="B736" s="69" t="s">
        <v>201</v>
      </c>
      <c r="C736" s="69" t="s">
        <v>81</v>
      </c>
      <c r="D736" s="69" t="s">
        <v>66</v>
      </c>
      <c r="E736" s="76">
        <v>42336301</v>
      </c>
      <c r="F736" s="70" t="s">
        <v>453</v>
      </c>
      <c r="G736" s="70">
        <v>1</v>
      </c>
      <c r="H736" s="70" t="s">
        <v>17</v>
      </c>
      <c r="I736" s="70" t="s">
        <v>208</v>
      </c>
      <c r="J736" s="69" t="s">
        <v>67</v>
      </c>
      <c r="K736" s="77">
        <v>12612.52</v>
      </c>
      <c r="L736" s="78">
        <f t="shared" si="22"/>
        <v>12612.52</v>
      </c>
      <c r="M736" s="78">
        <f>ROUND((L736*(VLOOKUP(C736,'[1]January 2017 NBV'!$D$6:$I$22,6,0))),2)</f>
        <v>606.76</v>
      </c>
      <c r="N736" s="81">
        <f t="shared" si="23"/>
        <v>12005.76</v>
      </c>
      <c r="O736" s="22" t="str">
        <f>VLOOKUP(E736,'ML Look up'!$A$2:$B$1922,2,FALSE)</f>
        <v>SCR</v>
      </c>
    </row>
    <row r="737" spans="1:15" s="75" customFormat="1" x14ac:dyDescent="0.3">
      <c r="A737" s="69" t="s">
        <v>422</v>
      </c>
      <c r="B737" s="69" t="s">
        <v>201</v>
      </c>
      <c r="C737" s="69" t="s">
        <v>81</v>
      </c>
      <c r="D737" s="69" t="s">
        <v>66</v>
      </c>
      <c r="E737" s="76">
        <v>42346620</v>
      </c>
      <c r="F737" s="70" t="s">
        <v>456</v>
      </c>
      <c r="G737" s="70" t="s">
        <v>439</v>
      </c>
      <c r="H737" s="70" t="s">
        <v>439</v>
      </c>
      <c r="I737" s="70" t="s">
        <v>439</v>
      </c>
      <c r="J737" s="69" t="s">
        <v>67</v>
      </c>
      <c r="K737" s="77">
        <v>11822.37</v>
      </c>
      <c r="L737" s="78">
        <f t="shared" si="22"/>
        <v>11822.37</v>
      </c>
      <c r="M737" s="78">
        <f>ROUND((L737*(VLOOKUP(C737,'[1]January 2017 NBV'!$D$6:$I$22,6,0))),2)</f>
        <v>568.75</v>
      </c>
      <c r="N737" s="81">
        <f t="shared" si="23"/>
        <v>11253.62</v>
      </c>
      <c r="O737" s="22" t="str">
        <f>VLOOKUP(E737,'ML Look up'!$A$2:$B$1922,2,FALSE)</f>
        <v>FGD</v>
      </c>
    </row>
    <row r="738" spans="1:15" s="75" customFormat="1" x14ac:dyDescent="0.3">
      <c r="A738" s="69" t="s">
        <v>422</v>
      </c>
      <c r="B738" s="69" t="s">
        <v>201</v>
      </c>
      <c r="C738" s="69" t="s">
        <v>81</v>
      </c>
      <c r="D738" s="69" t="s">
        <v>66</v>
      </c>
      <c r="E738" s="76">
        <v>42346625</v>
      </c>
      <c r="F738" s="70" t="s">
        <v>456</v>
      </c>
      <c r="G738" s="70" t="s">
        <v>439</v>
      </c>
      <c r="H738" s="70" t="s">
        <v>439</v>
      </c>
      <c r="I738" s="70" t="s">
        <v>439</v>
      </c>
      <c r="J738" s="69" t="s">
        <v>67</v>
      </c>
      <c r="K738" s="77">
        <v>7630.37</v>
      </c>
      <c r="L738" s="78">
        <f t="shared" si="22"/>
        <v>7630.37</v>
      </c>
      <c r="M738" s="78">
        <f>ROUND((L738*(VLOOKUP(C738,'[1]January 2017 NBV'!$D$6:$I$22,6,0))),2)</f>
        <v>367.08</v>
      </c>
      <c r="N738" s="81">
        <f t="shared" si="23"/>
        <v>7263.29</v>
      </c>
      <c r="O738" s="22" t="str">
        <f>VLOOKUP(E738,'ML Look up'!$A$2:$B$1922,2,FALSE)</f>
        <v>FGD</v>
      </c>
    </row>
    <row r="739" spans="1:15" s="75" customFormat="1" x14ac:dyDescent="0.3">
      <c r="A739" s="69" t="s">
        <v>422</v>
      </c>
      <c r="B739" s="69" t="s">
        <v>201</v>
      </c>
      <c r="C739" s="69" t="s">
        <v>81</v>
      </c>
      <c r="D739" s="69" t="s">
        <v>66</v>
      </c>
      <c r="E739" s="76">
        <v>42349223</v>
      </c>
      <c r="F739" s="70" t="s">
        <v>457</v>
      </c>
      <c r="G739" s="70" t="s">
        <v>439</v>
      </c>
      <c r="H739" s="70" t="s">
        <v>439</v>
      </c>
      <c r="I739" s="70" t="s">
        <v>439</v>
      </c>
      <c r="J739" s="69" t="s">
        <v>67</v>
      </c>
      <c r="K739" s="77">
        <v>189564.5</v>
      </c>
      <c r="L739" s="78">
        <f t="shared" si="22"/>
        <v>189564.5</v>
      </c>
      <c r="M739" s="78">
        <f>ROUND((L739*(VLOOKUP(C739,'[1]January 2017 NBV'!$D$6:$I$22,6,0))),2)</f>
        <v>9119.49</v>
      </c>
      <c r="N739" s="81">
        <f t="shared" si="23"/>
        <v>180445.01</v>
      </c>
      <c r="O739" s="22" t="str">
        <f>VLOOKUP(E739,'ML Look up'!$A$2:$B$1922,2,FALSE)</f>
        <v>ESP Upgrade</v>
      </c>
    </row>
    <row r="740" spans="1:15" s="75" customFormat="1" x14ac:dyDescent="0.3">
      <c r="A740" s="69" t="s">
        <v>422</v>
      </c>
      <c r="B740" s="69" t="s">
        <v>201</v>
      </c>
      <c r="C740" s="69" t="s">
        <v>81</v>
      </c>
      <c r="D740" s="69" t="s">
        <v>66</v>
      </c>
      <c r="E740" s="76">
        <v>42349229</v>
      </c>
      <c r="F740" s="70" t="s">
        <v>457</v>
      </c>
      <c r="G740" s="70" t="s">
        <v>439</v>
      </c>
      <c r="H740" s="70" t="s">
        <v>439</v>
      </c>
      <c r="I740" s="70" t="s">
        <v>439</v>
      </c>
      <c r="J740" s="69" t="s">
        <v>67</v>
      </c>
      <c r="K740" s="77">
        <v>180334.52</v>
      </c>
      <c r="L740" s="78">
        <f t="shared" si="22"/>
        <v>180334.52</v>
      </c>
      <c r="M740" s="78">
        <f>ROUND((L740*(VLOOKUP(C740,'[1]January 2017 NBV'!$D$6:$I$22,6,0))),2)</f>
        <v>8675.4599999999991</v>
      </c>
      <c r="N740" s="81">
        <f t="shared" si="23"/>
        <v>171659.06</v>
      </c>
      <c r="O740" s="22" t="str">
        <f>VLOOKUP(E740,'ML Look up'!$A$2:$B$1922,2,FALSE)</f>
        <v>ESP Upgrade</v>
      </c>
    </row>
    <row r="741" spans="1:15" s="75" customFormat="1" x14ac:dyDescent="0.3">
      <c r="A741" s="69" t="s">
        <v>422</v>
      </c>
      <c r="B741" s="69" t="s">
        <v>201</v>
      </c>
      <c r="C741" s="69" t="s">
        <v>81</v>
      </c>
      <c r="D741" s="69" t="s">
        <v>66</v>
      </c>
      <c r="E741" s="76">
        <v>42349235</v>
      </c>
      <c r="F741" s="70" t="s">
        <v>440</v>
      </c>
      <c r="G741" s="70" t="s">
        <v>439</v>
      </c>
      <c r="H741" s="70" t="s">
        <v>439</v>
      </c>
      <c r="I741" s="70" t="s">
        <v>439</v>
      </c>
      <c r="J741" s="69" t="s">
        <v>67</v>
      </c>
      <c r="K741" s="77">
        <v>1254.78</v>
      </c>
      <c r="L741" s="78">
        <f t="shared" ref="L741:L804" si="24">K741</f>
        <v>1254.78</v>
      </c>
      <c r="M741" s="78">
        <f>ROUND((L741*(VLOOKUP(C741,'[1]January 2017 NBV'!$D$6:$I$22,6,0))),2)</f>
        <v>60.36</v>
      </c>
      <c r="N741" s="81">
        <f t="shared" si="23"/>
        <v>1194.42</v>
      </c>
      <c r="O741" s="22" t="str">
        <f>VLOOKUP(E741,'ML Look up'!$A$2:$B$1922,2,FALSE)</f>
        <v>ESP Upgrade</v>
      </c>
    </row>
    <row r="742" spans="1:15" s="75" customFormat="1" x14ac:dyDescent="0.3">
      <c r="A742" s="69" t="s">
        <v>422</v>
      </c>
      <c r="B742" s="69" t="s">
        <v>201</v>
      </c>
      <c r="C742" s="69" t="s">
        <v>81</v>
      </c>
      <c r="D742" s="69" t="s">
        <v>66</v>
      </c>
      <c r="E742" s="76">
        <v>42349236</v>
      </c>
      <c r="F742" s="70" t="s">
        <v>440</v>
      </c>
      <c r="G742" s="70" t="s">
        <v>439</v>
      </c>
      <c r="H742" s="70" t="s">
        <v>439</v>
      </c>
      <c r="I742" s="70" t="s">
        <v>439</v>
      </c>
      <c r="J742" s="69" t="s">
        <v>67</v>
      </c>
      <c r="K742" s="77">
        <v>31003.94</v>
      </c>
      <c r="L742" s="78">
        <f t="shared" si="24"/>
        <v>31003.94</v>
      </c>
      <c r="M742" s="78">
        <f>ROUND((L742*(VLOOKUP(C742,'[1]January 2017 NBV'!$D$6:$I$22,6,0))),2)</f>
        <v>1491.53</v>
      </c>
      <c r="N742" s="81">
        <f t="shared" si="23"/>
        <v>29512.41</v>
      </c>
      <c r="O742" s="22" t="str">
        <f>VLOOKUP(E742,'ML Look up'!$A$2:$B$1922,2,FALSE)</f>
        <v>ESP Upgrade</v>
      </c>
    </row>
    <row r="743" spans="1:15" s="75" customFormat="1" x14ac:dyDescent="0.3">
      <c r="A743" s="69" t="s">
        <v>422</v>
      </c>
      <c r="B743" s="69" t="s">
        <v>201</v>
      </c>
      <c r="C743" s="69" t="s">
        <v>81</v>
      </c>
      <c r="D743" s="69" t="s">
        <v>66</v>
      </c>
      <c r="E743" s="76">
        <v>42349533</v>
      </c>
      <c r="F743" s="70" t="s">
        <v>458</v>
      </c>
      <c r="G743" s="70">
        <v>2</v>
      </c>
      <c r="H743" s="70" t="s">
        <v>33</v>
      </c>
      <c r="I743" s="70" t="s">
        <v>214</v>
      </c>
      <c r="J743" s="69" t="s">
        <v>67</v>
      </c>
      <c r="K743" s="77">
        <v>6962.5</v>
      </c>
      <c r="L743" s="78">
        <f t="shared" si="24"/>
        <v>6962.5</v>
      </c>
      <c r="M743" s="78">
        <f>ROUND((L743*(VLOOKUP(C743,'[1]January 2017 NBV'!$D$6:$I$22,6,0))),2)</f>
        <v>334.95</v>
      </c>
      <c r="N743" s="81">
        <f t="shared" si="23"/>
        <v>6627.55</v>
      </c>
      <c r="O743" s="22" t="str">
        <f>VLOOKUP(E743,'ML Look up'!$A$2:$B$1922,2,FALSE)</f>
        <v>GYPSUM</v>
      </c>
    </row>
    <row r="744" spans="1:15" s="75" customFormat="1" x14ac:dyDescent="0.3">
      <c r="A744" s="69" t="s">
        <v>422</v>
      </c>
      <c r="B744" s="69" t="s">
        <v>201</v>
      </c>
      <c r="C744" s="69" t="s">
        <v>81</v>
      </c>
      <c r="D744" s="69" t="s">
        <v>66</v>
      </c>
      <c r="E744" s="76">
        <v>42350784</v>
      </c>
      <c r="F744" s="70" t="s">
        <v>459</v>
      </c>
      <c r="G744" s="70">
        <v>10</v>
      </c>
      <c r="H744" s="70" t="s">
        <v>39</v>
      </c>
      <c r="I744" s="70" t="s">
        <v>214</v>
      </c>
      <c r="J744" s="69" t="s">
        <v>67</v>
      </c>
      <c r="K744" s="77">
        <v>2248</v>
      </c>
      <c r="L744" s="78">
        <f t="shared" si="24"/>
        <v>2248</v>
      </c>
      <c r="M744" s="78">
        <f>ROUND((L744*(VLOOKUP(C744,'[1]January 2017 NBV'!$D$6:$I$22,6,0))),2)</f>
        <v>108.15</v>
      </c>
      <c r="N744" s="81">
        <f t="shared" si="23"/>
        <v>2139.85</v>
      </c>
      <c r="O744" s="22" t="str">
        <f>VLOOKUP(E744,'ML Look up'!$A$2:$B$1922,2,FALSE)</f>
        <v>ASH</v>
      </c>
    </row>
    <row r="745" spans="1:15" s="75" customFormat="1" x14ac:dyDescent="0.3">
      <c r="A745" s="69" t="s">
        <v>422</v>
      </c>
      <c r="B745" s="69" t="s">
        <v>201</v>
      </c>
      <c r="C745" s="69" t="s">
        <v>81</v>
      </c>
      <c r="D745" s="69" t="s">
        <v>66</v>
      </c>
      <c r="E745" s="76">
        <v>42356361</v>
      </c>
      <c r="F745" s="70" t="s">
        <v>453</v>
      </c>
      <c r="G745" s="70" t="s">
        <v>439</v>
      </c>
      <c r="H745" s="70" t="s">
        <v>439</v>
      </c>
      <c r="I745" s="70" t="s">
        <v>439</v>
      </c>
      <c r="J745" s="69" t="s">
        <v>67</v>
      </c>
      <c r="K745" s="77">
        <v>4435.4799999999996</v>
      </c>
      <c r="L745" s="78">
        <f t="shared" si="24"/>
        <v>4435.4799999999996</v>
      </c>
      <c r="M745" s="78">
        <f>ROUND((L745*(VLOOKUP(C745,'[1]January 2017 NBV'!$D$6:$I$22,6,0))),2)</f>
        <v>213.38</v>
      </c>
      <c r="N745" s="81">
        <f t="shared" si="23"/>
        <v>4222.0999999999995</v>
      </c>
      <c r="O745" s="22" t="str">
        <f>VLOOKUP(E745,'ML Look up'!$A$2:$B$1922,2,FALSE)</f>
        <v>FGD</v>
      </c>
    </row>
    <row r="746" spans="1:15" s="75" customFormat="1" x14ac:dyDescent="0.3">
      <c r="A746" s="69" t="s">
        <v>422</v>
      </c>
      <c r="B746" s="69" t="s">
        <v>201</v>
      </c>
      <c r="C746" s="69" t="s">
        <v>81</v>
      </c>
      <c r="D746" s="69" t="s">
        <v>66</v>
      </c>
      <c r="E746" s="76">
        <v>42356872</v>
      </c>
      <c r="F746" s="70" t="s">
        <v>441</v>
      </c>
      <c r="G746" s="70" t="s">
        <v>439</v>
      </c>
      <c r="H746" s="70" t="s">
        <v>439</v>
      </c>
      <c r="I746" s="70" t="s">
        <v>439</v>
      </c>
      <c r="J746" s="69" t="s">
        <v>67</v>
      </c>
      <c r="K746" s="77">
        <v>-240.26</v>
      </c>
      <c r="L746" s="78">
        <f t="shared" si="24"/>
        <v>-240.26</v>
      </c>
      <c r="M746" s="78">
        <f>ROUND((L746*(VLOOKUP(C746,'[1]January 2017 NBV'!$D$6:$I$22,6,0))),2)</f>
        <v>-11.56</v>
      </c>
      <c r="N746" s="81">
        <f t="shared" si="23"/>
        <v>-228.7</v>
      </c>
      <c r="O746" s="22" t="str">
        <f>VLOOKUP(E746,'ML Look up'!$A$2:$B$1922,2,FALSE)</f>
        <v>ESP Upgrade</v>
      </c>
    </row>
    <row r="747" spans="1:15" s="75" customFormat="1" x14ac:dyDescent="0.3">
      <c r="A747" s="69" t="s">
        <v>422</v>
      </c>
      <c r="B747" s="69" t="s">
        <v>201</v>
      </c>
      <c r="C747" s="69" t="s">
        <v>81</v>
      </c>
      <c r="D747" s="69" t="s">
        <v>66</v>
      </c>
      <c r="E747" s="76">
        <v>42361093</v>
      </c>
      <c r="F747" s="70" t="s">
        <v>453</v>
      </c>
      <c r="G747" s="70" t="s">
        <v>223</v>
      </c>
      <c r="H747" s="70" t="s">
        <v>7</v>
      </c>
      <c r="I747" s="70" t="s">
        <v>214</v>
      </c>
      <c r="J747" s="69" t="s">
        <v>67</v>
      </c>
      <c r="K747" s="77">
        <v>4201.74</v>
      </c>
      <c r="L747" s="78">
        <f t="shared" si="24"/>
        <v>4201.74</v>
      </c>
      <c r="M747" s="78">
        <f>ROUND((L747*(VLOOKUP(C747,'[1]January 2017 NBV'!$D$6:$I$22,6,0))),2)</f>
        <v>202.14</v>
      </c>
      <c r="N747" s="81">
        <f t="shared" si="23"/>
        <v>3999.6</v>
      </c>
      <c r="O747" s="22" t="str">
        <f>VLOOKUP(E747,'ML Look up'!$A$2:$B$1922,2,FALSE)</f>
        <v>FGD</v>
      </c>
    </row>
    <row r="748" spans="1:15" s="75" customFormat="1" x14ac:dyDescent="0.3">
      <c r="A748" s="69" t="s">
        <v>422</v>
      </c>
      <c r="B748" s="69" t="s">
        <v>201</v>
      </c>
      <c r="C748" s="69" t="s">
        <v>81</v>
      </c>
      <c r="D748" s="69" t="s">
        <v>66</v>
      </c>
      <c r="E748" s="76">
        <v>42386633</v>
      </c>
      <c r="F748" s="70" t="s">
        <v>453</v>
      </c>
      <c r="G748" s="70" t="s">
        <v>223</v>
      </c>
      <c r="H748" s="70" t="s">
        <v>7</v>
      </c>
      <c r="I748" s="70" t="s">
        <v>214</v>
      </c>
      <c r="J748" s="69" t="s">
        <v>67</v>
      </c>
      <c r="K748" s="77">
        <v>5700.58</v>
      </c>
      <c r="L748" s="78">
        <f t="shared" si="24"/>
        <v>5700.58</v>
      </c>
      <c r="M748" s="78">
        <f>ROUND((L748*(VLOOKUP(C748,'[1]January 2017 NBV'!$D$6:$I$22,6,0))),2)</f>
        <v>274.24</v>
      </c>
      <c r="N748" s="81">
        <f t="shared" si="23"/>
        <v>5426.34</v>
      </c>
      <c r="O748" s="22" t="str">
        <f>VLOOKUP(E748,'ML Look up'!$A$2:$B$1922,2,FALSE)</f>
        <v>FGD</v>
      </c>
    </row>
    <row r="749" spans="1:15" s="75" customFormat="1" x14ac:dyDescent="0.3">
      <c r="A749" s="69" t="s">
        <v>422</v>
      </c>
      <c r="B749" s="69" t="s">
        <v>201</v>
      </c>
      <c r="C749" s="69" t="s">
        <v>81</v>
      </c>
      <c r="D749" s="69" t="s">
        <v>66</v>
      </c>
      <c r="E749" s="76">
        <v>42386785</v>
      </c>
      <c r="F749" s="70" t="s">
        <v>453</v>
      </c>
      <c r="G749" s="70" t="s">
        <v>439</v>
      </c>
      <c r="H749" s="70" t="s">
        <v>439</v>
      </c>
      <c r="I749" s="70" t="s">
        <v>439</v>
      </c>
      <c r="J749" s="69" t="s">
        <v>67</v>
      </c>
      <c r="K749" s="77">
        <v>582.49</v>
      </c>
      <c r="L749" s="78">
        <f t="shared" si="24"/>
        <v>582.49</v>
      </c>
      <c r="M749" s="78">
        <f>ROUND((L749*(VLOOKUP(C749,'[1]January 2017 NBV'!$D$6:$I$22,6,0))),2)</f>
        <v>28.02</v>
      </c>
      <c r="N749" s="81">
        <f t="shared" si="23"/>
        <v>554.47</v>
      </c>
      <c r="O749" s="22" t="str">
        <f>VLOOKUP(E749,'ML Look up'!$A$2:$B$1922,2,FALSE)</f>
        <v>FGD</v>
      </c>
    </row>
    <row r="750" spans="1:15" s="75" customFormat="1" x14ac:dyDescent="0.3">
      <c r="A750" s="69" t="s">
        <v>422</v>
      </c>
      <c r="B750" s="69" t="s">
        <v>201</v>
      </c>
      <c r="C750" s="69" t="s">
        <v>81</v>
      </c>
      <c r="D750" s="69" t="s">
        <v>66</v>
      </c>
      <c r="E750" s="76">
        <v>42393129</v>
      </c>
      <c r="F750" s="70" t="s">
        <v>453</v>
      </c>
      <c r="G750" s="70" t="s">
        <v>223</v>
      </c>
      <c r="H750" s="70" t="s">
        <v>7</v>
      </c>
      <c r="I750" s="70" t="s">
        <v>214</v>
      </c>
      <c r="J750" s="69" t="s">
        <v>67</v>
      </c>
      <c r="K750" s="77">
        <v>945.25</v>
      </c>
      <c r="L750" s="78">
        <f t="shared" si="24"/>
        <v>945.25</v>
      </c>
      <c r="M750" s="78">
        <f>ROUND((L750*(VLOOKUP(C750,'[1]January 2017 NBV'!$D$6:$I$22,6,0))),2)</f>
        <v>45.47</v>
      </c>
      <c r="N750" s="81">
        <f t="shared" si="23"/>
        <v>899.78</v>
      </c>
      <c r="O750" s="22" t="str">
        <f>VLOOKUP(E750,'ML Look up'!$A$2:$B$1922,2,FALSE)</f>
        <v>FGD</v>
      </c>
    </row>
    <row r="751" spans="1:15" s="75" customFormat="1" x14ac:dyDescent="0.3">
      <c r="A751" s="69" t="s">
        <v>422</v>
      </c>
      <c r="B751" s="69" t="s">
        <v>201</v>
      </c>
      <c r="C751" s="69" t="s">
        <v>81</v>
      </c>
      <c r="D751" s="69" t="s">
        <v>66</v>
      </c>
      <c r="E751" s="76">
        <v>42406396</v>
      </c>
      <c r="F751" s="70" t="s">
        <v>460</v>
      </c>
      <c r="G751" s="70" t="s">
        <v>439</v>
      </c>
      <c r="H751" s="70" t="s">
        <v>439</v>
      </c>
      <c r="I751" s="70" t="s">
        <v>439</v>
      </c>
      <c r="J751" s="69" t="s">
        <v>67</v>
      </c>
      <c r="K751" s="77">
        <v>107448.4</v>
      </c>
      <c r="L751" s="78">
        <f t="shared" si="24"/>
        <v>107448.4</v>
      </c>
      <c r="M751" s="78">
        <f>ROUND((L751*(VLOOKUP(C751,'[1]January 2017 NBV'!$D$6:$I$22,6,0))),2)</f>
        <v>5169.08</v>
      </c>
      <c r="N751" s="81">
        <f t="shared" si="23"/>
        <v>102279.31999999999</v>
      </c>
      <c r="O751" s="22" t="str">
        <f>VLOOKUP(E751,'ML Look up'!$A$2:$B$1922,2,FALSE)</f>
        <v>LNB MOD</v>
      </c>
    </row>
    <row r="752" spans="1:15" s="75" customFormat="1" x14ac:dyDescent="0.3">
      <c r="A752" s="69" t="s">
        <v>422</v>
      </c>
      <c r="B752" s="69" t="s">
        <v>201</v>
      </c>
      <c r="C752" s="69" t="s">
        <v>81</v>
      </c>
      <c r="D752" s="69" t="s">
        <v>66</v>
      </c>
      <c r="E752" s="76">
        <v>42406517</v>
      </c>
      <c r="F752" s="70" t="s">
        <v>460</v>
      </c>
      <c r="G752" s="70" t="s">
        <v>439</v>
      </c>
      <c r="H752" s="70" t="s">
        <v>439</v>
      </c>
      <c r="I752" s="70" t="s">
        <v>439</v>
      </c>
      <c r="J752" s="69" t="s">
        <v>67</v>
      </c>
      <c r="K752" s="77">
        <v>83237.36</v>
      </c>
      <c r="L752" s="78">
        <f t="shared" si="24"/>
        <v>83237.36</v>
      </c>
      <c r="M752" s="78">
        <f>ROUND((L752*(VLOOKUP(C752,'[1]January 2017 NBV'!$D$6:$I$22,6,0))),2)</f>
        <v>4004.35</v>
      </c>
      <c r="N752" s="81">
        <f t="shared" si="23"/>
        <v>79233.009999999995</v>
      </c>
      <c r="O752" s="22" t="str">
        <f>VLOOKUP(E752,'ML Look up'!$A$2:$B$1922,2,FALSE)</f>
        <v>LNB MOD</v>
      </c>
    </row>
    <row r="753" spans="1:15" s="75" customFormat="1" x14ac:dyDescent="0.3">
      <c r="A753" s="69" t="s">
        <v>422</v>
      </c>
      <c r="B753" s="69" t="s">
        <v>201</v>
      </c>
      <c r="C753" s="69" t="s">
        <v>81</v>
      </c>
      <c r="D753" s="69" t="s">
        <v>66</v>
      </c>
      <c r="E753" s="76">
        <v>42406524</v>
      </c>
      <c r="F753" s="70" t="s">
        <v>460</v>
      </c>
      <c r="G753" s="70" t="s">
        <v>439</v>
      </c>
      <c r="H753" s="70" t="s">
        <v>439</v>
      </c>
      <c r="I753" s="70" t="s">
        <v>439</v>
      </c>
      <c r="J753" s="69" t="s">
        <v>67</v>
      </c>
      <c r="K753" s="77">
        <v>72718.58</v>
      </c>
      <c r="L753" s="78">
        <f t="shared" si="24"/>
        <v>72718.58</v>
      </c>
      <c r="M753" s="78">
        <f>ROUND((L753*(VLOOKUP(C753,'[1]January 2017 NBV'!$D$6:$I$22,6,0))),2)</f>
        <v>3498.32</v>
      </c>
      <c r="N753" s="81">
        <f t="shared" si="23"/>
        <v>69220.259999999995</v>
      </c>
      <c r="O753" s="22" t="str">
        <f>VLOOKUP(E753,'ML Look up'!$A$2:$B$1922,2,FALSE)</f>
        <v>LNB MOD</v>
      </c>
    </row>
    <row r="754" spans="1:15" s="75" customFormat="1" x14ac:dyDescent="0.3">
      <c r="A754" s="69" t="s">
        <v>422</v>
      </c>
      <c r="B754" s="69" t="s">
        <v>201</v>
      </c>
      <c r="C754" s="69" t="s">
        <v>81</v>
      </c>
      <c r="D754" s="69" t="s">
        <v>66</v>
      </c>
      <c r="E754" s="76">
        <v>42413526</v>
      </c>
      <c r="F754" s="70" t="s">
        <v>453</v>
      </c>
      <c r="G754" s="70" t="s">
        <v>439</v>
      </c>
      <c r="H754" s="70" t="s">
        <v>439</v>
      </c>
      <c r="I754" s="70" t="s">
        <v>439</v>
      </c>
      <c r="J754" s="69" t="s">
        <v>67</v>
      </c>
      <c r="K754" s="77">
        <v>1305.05</v>
      </c>
      <c r="L754" s="78">
        <f t="shared" si="24"/>
        <v>1305.05</v>
      </c>
      <c r="M754" s="78">
        <f>ROUND((L754*(VLOOKUP(C754,'[1]January 2017 NBV'!$D$6:$I$22,6,0))),2)</f>
        <v>62.78</v>
      </c>
      <c r="N754" s="81">
        <f t="shared" si="23"/>
        <v>1242.27</v>
      </c>
      <c r="O754" s="22" t="str">
        <f>VLOOKUP(E754,'ML Look up'!$A$2:$B$1922,2,FALSE)</f>
        <v>FGD</v>
      </c>
    </row>
    <row r="755" spans="1:15" s="75" customFormat="1" x14ac:dyDescent="0.3">
      <c r="A755" s="69" t="s">
        <v>422</v>
      </c>
      <c r="B755" s="69" t="s">
        <v>201</v>
      </c>
      <c r="C755" s="69" t="s">
        <v>81</v>
      </c>
      <c r="D755" s="69" t="s">
        <v>66</v>
      </c>
      <c r="E755" s="76">
        <v>42415022</v>
      </c>
      <c r="F755" s="70" t="s">
        <v>461</v>
      </c>
      <c r="G755" s="70" t="s">
        <v>439</v>
      </c>
      <c r="H755" s="70" t="s">
        <v>439</v>
      </c>
      <c r="I755" s="70" t="s">
        <v>439</v>
      </c>
      <c r="J755" s="69" t="s">
        <v>67</v>
      </c>
      <c r="K755" s="77">
        <v>71646.28</v>
      </c>
      <c r="L755" s="78">
        <f t="shared" si="24"/>
        <v>71646.28</v>
      </c>
      <c r="M755" s="78">
        <f>ROUND((L755*(VLOOKUP(C755,'[1]January 2017 NBV'!$D$6:$I$22,6,0))),2)</f>
        <v>3446.73</v>
      </c>
      <c r="N755" s="81">
        <f t="shared" si="23"/>
        <v>68199.55</v>
      </c>
      <c r="O755" s="22" t="str">
        <f>VLOOKUP(E755,'ML Look up'!$A$2:$B$1922,2,FALSE)</f>
        <v>ESP Upgrade</v>
      </c>
    </row>
    <row r="756" spans="1:15" s="75" customFormat="1" x14ac:dyDescent="0.3">
      <c r="A756" s="69" t="s">
        <v>422</v>
      </c>
      <c r="B756" s="69" t="s">
        <v>201</v>
      </c>
      <c r="C756" s="69" t="s">
        <v>81</v>
      </c>
      <c r="D756" s="69" t="s">
        <v>66</v>
      </c>
      <c r="E756" s="76">
        <v>42415024</v>
      </c>
      <c r="F756" s="70" t="s">
        <v>461</v>
      </c>
      <c r="G756" s="70" t="s">
        <v>439</v>
      </c>
      <c r="H756" s="70" t="s">
        <v>439</v>
      </c>
      <c r="I756" s="70" t="s">
        <v>439</v>
      </c>
      <c r="J756" s="69" t="s">
        <v>67</v>
      </c>
      <c r="K756" s="77">
        <v>75301.84</v>
      </c>
      <c r="L756" s="78">
        <f t="shared" si="24"/>
        <v>75301.84</v>
      </c>
      <c r="M756" s="78">
        <f>ROUND((L756*(VLOOKUP(C756,'[1]January 2017 NBV'!$D$6:$I$22,6,0))),2)</f>
        <v>3622.59</v>
      </c>
      <c r="N756" s="81">
        <f t="shared" si="23"/>
        <v>71679.25</v>
      </c>
      <c r="O756" s="22" t="str">
        <f>VLOOKUP(E756,'ML Look up'!$A$2:$B$1922,2,FALSE)</f>
        <v>ESP Upgrade</v>
      </c>
    </row>
    <row r="757" spans="1:15" s="75" customFormat="1" x14ac:dyDescent="0.3">
      <c r="A757" s="69" t="s">
        <v>422</v>
      </c>
      <c r="B757" s="69" t="s">
        <v>201</v>
      </c>
      <c r="C757" s="69" t="s">
        <v>81</v>
      </c>
      <c r="D757" s="69" t="s">
        <v>66</v>
      </c>
      <c r="E757" s="76">
        <v>42419633</v>
      </c>
      <c r="F757" s="70" t="s">
        <v>459</v>
      </c>
      <c r="G757" s="70" t="s">
        <v>439</v>
      </c>
      <c r="H757" s="70" t="s">
        <v>439</v>
      </c>
      <c r="I757" s="70" t="s">
        <v>439</v>
      </c>
      <c r="J757" s="69" t="s">
        <v>67</v>
      </c>
      <c r="K757" s="77">
        <v>4392.33</v>
      </c>
      <c r="L757" s="78">
        <f t="shared" si="24"/>
        <v>4392.33</v>
      </c>
      <c r="M757" s="78">
        <f>ROUND((L757*(VLOOKUP(C757,'[1]January 2017 NBV'!$D$6:$I$22,6,0))),2)</f>
        <v>211.3</v>
      </c>
      <c r="N757" s="81">
        <f t="shared" si="23"/>
        <v>4181.03</v>
      </c>
      <c r="O757" s="22" t="str">
        <f>VLOOKUP(E757,'ML Look up'!$A$2:$B$1922,2,FALSE)</f>
        <v>ESP Upgrade</v>
      </c>
    </row>
    <row r="758" spans="1:15" s="75" customFormat="1" x14ac:dyDescent="0.3">
      <c r="A758" s="69" t="s">
        <v>422</v>
      </c>
      <c r="B758" s="69" t="s">
        <v>201</v>
      </c>
      <c r="C758" s="69" t="s">
        <v>81</v>
      </c>
      <c r="D758" s="69" t="s">
        <v>66</v>
      </c>
      <c r="E758" s="76">
        <v>42433332</v>
      </c>
      <c r="F758" s="70" t="s">
        <v>453</v>
      </c>
      <c r="G758" s="70" t="s">
        <v>439</v>
      </c>
      <c r="H758" s="70" t="s">
        <v>439</v>
      </c>
      <c r="I758" s="70" t="s">
        <v>439</v>
      </c>
      <c r="J758" s="69" t="s">
        <v>67</v>
      </c>
      <c r="K758" s="77">
        <v>13187.71</v>
      </c>
      <c r="L758" s="78">
        <f t="shared" si="24"/>
        <v>13187.71</v>
      </c>
      <c r="M758" s="78">
        <f>ROUND((L758*(VLOOKUP(C758,'[1]January 2017 NBV'!$D$6:$I$22,6,0))),2)</f>
        <v>634.42999999999995</v>
      </c>
      <c r="N758" s="81">
        <f t="shared" si="23"/>
        <v>12553.279999999999</v>
      </c>
      <c r="O758" s="22" t="str">
        <f>VLOOKUP(E758,'ML Look up'!$A$2:$B$1922,2,FALSE)</f>
        <v>FGD</v>
      </c>
    </row>
    <row r="759" spans="1:15" s="75" customFormat="1" x14ac:dyDescent="0.3">
      <c r="A759" s="69" t="s">
        <v>422</v>
      </c>
      <c r="B759" s="69" t="s">
        <v>201</v>
      </c>
      <c r="C759" s="69" t="s">
        <v>81</v>
      </c>
      <c r="D759" s="69" t="s">
        <v>66</v>
      </c>
      <c r="E759" s="76">
        <v>42438168</v>
      </c>
      <c r="F759" s="70" t="s">
        <v>459</v>
      </c>
      <c r="G759" s="70" t="s">
        <v>439</v>
      </c>
      <c r="H759" s="70" t="s">
        <v>439</v>
      </c>
      <c r="I759" s="70" t="s">
        <v>439</v>
      </c>
      <c r="J759" s="69" t="s">
        <v>67</v>
      </c>
      <c r="K759" s="77">
        <v>5749.82</v>
      </c>
      <c r="L759" s="78">
        <f t="shared" si="24"/>
        <v>5749.82</v>
      </c>
      <c r="M759" s="78">
        <f>ROUND((L759*(VLOOKUP(C759,'[1]January 2017 NBV'!$D$6:$I$22,6,0))),2)</f>
        <v>276.61</v>
      </c>
      <c r="N759" s="81">
        <f t="shared" si="23"/>
        <v>5473.21</v>
      </c>
      <c r="O759" s="22" t="str">
        <f>VLOOKUP(E759,'ML Look up'!$A$2:$B$1922,2,FALSE)</f>
        <v>SCR</v>
      </c>
    </row>
    <row r="760" spans="1:15" s="75" customFormat="1" x14ac:dyDescent="0.3">
      <c r="A760" s="69" t="s">
        <v>422</v>
      </c>
      <c r="B760" s="69" t="s">
        <v>201</v>
      </c>
      <c r="C760" s="69" t="s">
        <v>81</v>
      </c>
      <c r="D760" s="69" t="s">
        <v>66</v>
      </c>
      <c r="E760" s="76">
        <v>42441549</v>
      </c>
      <c r="F760" s="70" t="s">
        <v>461</v>
      </c>
      <c r="G760" s="70" t="s">
        <v>439</v>
      </c>
      <c r="H760" s="70" t="s">
        <v>439</v>
      </c>
      <c r="I760" s="70" t="s">
        <v>439</v>
      </c>
      <c r="J760" s="69" t="s">
        <v>67</v>
      </c>
      <c r="K760" s="77">
        <v>29354.59</v>
      </c>
      <c r="L760" s="78">
        <f t="shared" si="24"/>
        <v>29354.59</v>
      </c>
      <c r="M760" s="78">
        <f>ROUND((L760*(VLOOKUP(C760,'[1]January 2017 NBV'!$D$6:$I$22,6,0))),2)</f>
        <v>1412.18</v>
      </c>
      <c r="N760" s="81">
        <f t="shared" si="23"/>
        <v>27942.41</v>
      </c>
      <c r="O760" s="22" t="str">
        <f>VLOOKUP(E760,'ML Look up'!$A$2:$B$1922,2,FALSE)</f>
        <v>ESP Upgrade</v>
      </c>
    </row>
    <row r="761" spans="1:15" s="75" customFormat="1" x14ac:dyDescent="0.3">
      <c r="A761" s="69" t="s">
        <v>422</v>
      </c>
      <c r="B761" s="69" t="s">
        <v>201</v>
      </c>
      <c r="C761" s="69" t="s">
        <v>81</v>
      </c>
      <c r="D761" s="69" t="s">
        <v>66</v>
      </c>
      <c r="E761" s="76">
        <v>42446603</v>
      </c>
      <c r="F761" s="70" t="s">
        <v>459</v>
      </c>
      <c r="G761" s="70" t="s">
        <v>439</v>
      </c>
      <c r="H761" s="70" t="s">
        <v>439</v>
      </c>
      <c r="I761" s="70" t="s">
        <v>439</v>
      </c>
      <c r="J761" s="69" t="s">
        <v>67</v>
      </c>
      <c r="K761" s="77">
        <v>1819.53</v>
      </c>
      <c r="L761" s="78">
        <f t="shared" si="24"/>
        <v>1819.53</v>
      </c>
      <c r="M761" s="78">
        <f>ROUND((L761*(VLOOKUP(C761,'[1]January 2017 NBV'!$D$6:$I$22,6,0))),2)</f>
        <v>87.53</v>
      </c>
      <c r="N761" s="81">
        <f t="shared" si="23"/>
        <v>1732</v>
      </c>
      <c r="O761" s="22" t="str">
        <f>VLOOKUP(E761,'ML Look up'!$A$2:$B$1922,2,FALSE)</f>
        <v>ASH</v>
      </c>
    </row>
    <row r="762" spans="1:15" s="75" customFormat="1" x14ac:dyDescent="0.3">
      <c r="A762" s="69" t="s">
        <v>422</v>
      </c>
      <c r="B762" s="69" t="s">
        <v>201</v>
      </c>
      <c r="C762" s="69" t="s">
        <v>81</v>
      </c>
      <c r="D762" s="69" t="s">
        <v>66</v>
      </c>
      <c r="E762" s="76">
        <v>42453340</v>
      </c>
      <c r="F762" s="70" t="s">
        <v>462</v>
      </c>
      <c r="G762" s="70" t="s">
        <v>439</v>
      </c>
      <c r="H762" s="70" t="s">
        <v>439</v>
      </c>
      <c r="I762" s="70" t="s">
        <v>439</v>
      </c>
      <c r="J762" s="69" t="s">
        <v>67</v>
      </c>
      <c r="K762" s="77">
        <v>28669.54</v>
      </c>
      <c r="L762" s="78">
        <f t="shared" si="24"/>
        <v>28669.54</v>
      </c>
      <c r="M762" s="78">
        <f>ROUND((L762*(VLOOKUP(C762,'[1]January 2017 NBV'!$D$6:$I$22,6,0))),2)</f>
        <v>1379.22</v>
      </c>
      <c r="N762" s="81">
        <f t="shared" si="23"/>
        <v>27290.32</v>
      </c>
      <c r="O762" s="22" t="str">
        <f>VLOOKUP(E762,'ML Look up'!$A$2:$B$1922,2,FALSE)</f>
        <v>FGD</v>
      </c>
    </row>
    <row r="763" spans="1:15" s="75" customFormat="1" x14ac:dyDescent="0.3">
      <c r="A763" s="69" t="s">
        <v>422</v>
      </c>
      <c r="B763" s="69" t="s">
        <v>201</v>
      </c>
      <c r="C763" s="69" t="s">
        <v>81</v>
      </c>
      <c r="D763" s="69" t="s">
        <v>66</v>
      </c>
      <c r="E763" s="76">
        <v>42467777</v>
      </c>
      <c r="F763" s="70" t="s">
        <v>459</v>
      </c>
      <c r="G763" s="70" t="s">
        <v>439</v>
      </c>
      <c r="H763" s="70" t="s">
        <v>439</v>
      </c>
      <c r="I763" s="70" t="s">
        <v>439</v>
      </c>
      <c r="J763" s="69" t="s">
        <v>67</v>
      </c>
      <c r="K763" s="77">
        <v>1153.9000000000001</v>
      </c>
      <c r="L763" s="78">
        <f t="shared" si="24"/>
        <v>1153.9000000000001</v>
      </c>
      <c r="M763" s="78">
        <f>ROUND((L763*(VLOOKUP(C763,'[1]January 2017 NBV'!$D$6:$I$22,6,0))),2)</f>
        <v>55.51</v>
      </c>
      <c r="N763" s="81">
        <f t="shared" si="23"/>
        <v>1098.3900000000001</v>
      </c>
      <c r="O763" s="22" t="str">
        <f>VLOOKUP(E763,'ML Look up'!$A$2:$B$1922,2,FALSE)</f>
        <v>FGD</v>
      </c>
    </row>
    <row r="764" spans="1:15" s="75" customFormat="1" x14ac:dyDescent="0.3">
      <c r="A764" s="69" t="s">
        <v>422</v>
      </c>
      <c r="B764" s="69" t="s">
        <v>201</v>
      </c>
      <c r="C764" s="69" t="s">
        <v>81</v>
      </c>
      <c r="D764" s="69" t="s">
        <v>66</v>
      </c>
      <c r="E764" s="76">
        <v>42480300</v>
      </c>
      <c r="F764" s="70" t="s">
        <v>463</v>
      </c>
      <c r="G764" s="70" t="s">
        <v>439</v>
      </c>
      <c r="H764" s="70" t="s">
        <v>439</v>
      </c>
      <c r="I764" s="70" t="s">
        <v>439</v>
      </c>
      <c r="J764" s="69" t="s">
        <v>67</v>
      </c>
      <c r="K764" s="77">
        <v>24769.06</v>
      </c>
      <c r="L764" s="78">
        <f t="shared" si="24"/>
        <v>24769.06</v>
      </c>
      <c r="M764" s="78">
        <f>ROUND((L764*(VLOOKUP(C764,'[1]January 2017 NBV'!$D$6:$I$22,6,0))),2)</f>
        <v>1191.58</v>
      </c>
      <c r="N764" s="81">
        <f t="shared" si="23"/>
        <v>23577.480000000003</v>
      </c>
      <c r="O764" s="22" t="str">
        <f>VLOOKUP(E764,'ML Look up'!$A$2:$B$1922,2,FALSE)</f>
        <v>FGD</v>
      </c>
    </row>
    <row r="765" spans="1:15" s="75" customFormat="1" x14ac:dyDescent="0.3">
      <c r="A765" s="69" t="s">
        <v>422</v>
      </c>
      <c r="B765" s="69" t="s">
        <v>201</v>
      </c>
      <c r="C765" s="69" t="s">
        <v>81</v>
      </c>
      <c r="D765" s="69" t="s">
        <v>66</v>
      </c>
      <c r="E765" s="69" t="s">
        <v>179</v>
      </c>
      <c r="F765" s="70" t="s">
        <v>464</v>
      </c>
      <c r="G765" s="70" t="s">
        <v>439</v>
      </c>
      <c r="H765" s="70" t="s">
        <v>439</v>
      </c>
      <c r="I765" s="70" t="s">
        <v>439</v>
      </c>
      <c r="J765" s="69" t="s">
        <v>67</v>
      </c>
      <c r="K765" s="77">
        <v>175349.33</v>
      </c>
      <c r="L765" s="78">
        <f t="shared" si="24"/>
        <v>175349.33</v>
      </c>
      <c r="M765" s="78">
        <f>ROUND((L765*(VLOOKUP(C765,'[1]January 2017 NBV'!$D$6:$I$22,6,0))),2)</f>
        <v>8435.64</v>
      </c>
      <c r="N765" s="81">
        <f t="shared" si="23"/>
        <v>166913.69</v>
      </c>
      <c r="O765" s="22" t="str">
        <f>VLOOKUP(E765,'ML Look up'!$A$2:$B$1922,2,FALSE)</f>
        <v>MERCURY</v>
      </c>
    </row>
    <row r="766" spans="1:15" s="75" customFormat="1" x14ac:dyDescent="0.3">
      <c r="A766" s="69" t="s">
        <v>422</v>
      </c>
      <c r="B766" s="69" t="s">
        <v>201</v>
      </c>
      <c r="C766" s="69" t="s">
        <v>81</v>
      </c>
      <c r="D766" s="69" t="s">
        <v>66</v>
      </c>
      <c r="E766" s="69" t="s">
        <v>180</v>
      </c>
      <c r="F766" s="70" t="s">
        <v>464</v>
      </c>
      <c r="G766" s="70">
        <v>11</v>
      </c>
      <c r="H766" s="70" t="s">
        <v>42</v>
      </c>
      <c r="I766" s="70" t="s">
        <v>204</v>
      </c>
      <c r="J766" s="69" t="s">
        <v>67</v>
      </c>
      <c r="K766" s="77">
        <v>186224.33</v>
      </c>
      <c r="L766" s="78">
        <f t="shared" si="24"/>
        <v>186224.33</v>
      </c>
      <c r="M766" s="78">
        <f>ROUND((L766*(VLOOKUP(C766,'[1]January 2017 NBV'!$D$6:$I$22,6,0))),2)</f>
        <v>8958.81</v>
      </c>
      <c r="N766" s="81">
        <f t="shared" si="23"/>
        <v>177265.52</v>
      </c>
      <c r="O766" s="22" t="str">
        <f>VLOOKUP(E766,'ML Look up'!$A$2:$B$1922,2,FALSE)</f>
        <v>Mercury</v>
      </c>
    </row>
    <row r="767" spans="1:15" s="75" customFormat="1" x14ac:dyDescent="0.3">
      <c r="A767" s="69" t="s">
        <v>422</v>
      </c>
      <c r="B767" s="69" t="s">
        <v>201</v>
      </c>
      <c r="C767" s="69" t="s">
        <v>81</v>
      </c>
      <c r="D767" s="69" t="s">
        <v>66</v>
      </c>
      <c r="E767" s="69" t="s">
        <v>182</v>
      </c>
      <c r="F767" s="70" t="s">
        <v>465</v>
      </c>
      <c r="G767" s="70">
        <v>14</v>
      </c>
      <c r="H767" s="70" t="s">
        <v>36</v>
      </c>
      <c r="I767" s="70" t="s">
        <v>204</v>
      </c>
      <c r="J767" s="69" t="s">
        <v>67</v>
      </c>
      <c r="K767" s="77">
        <v>1607749.7</v>
      </c>
      <c r="L767" s="78">
        <f t="shared" si="24"/>
        <v>1607749.7</v>
      </c>
      <c r="M767" s="78">
        <f>ROUND((L767*(VLOOKUP(C767,'[1]January 2017 NBV'!$D$6:$I$22,6,0))),2)</f>
        <v>77344.98</v>
      </c>
      <c r="N767" s="81">
        <f t="shared" si="23"/>
        <v>1530404.72</v>
      </c>
      <c r="O767" s="22" t="str">
        <f>VLOOKUP(E767,'ML Look up'!$A$2:$B$1922,2,FALSE)</f>
        <v>ESP Upgrade</v>
      </c>
    </row>
    <row r="768" spans="1:15" s="75" customFormat="1" x14ac:dyDescent="0.3">
      <c r="A768" s="69" t="s">
        <v>422</v>
      </c>
      <c r="B768" s="69" t="s">
        <v>201</v>
      </c>
      <c r="C768" s="69" t="s">
        <v>81</v>
      </c>
      <c r="D768" s="69" t="s">
        <v>66</v>
      </c>
      <c r="E768" s="69" t="s">
        <v>185</v>
      </c>
      <c r="F768" s="70" t="s">
        <v>464</v>
      </c>
      <c r="G768" s="70">
        <v>11</v>
      </c>
      <c r="H768" s="70" t="s">
        <v>42</v>
      </c>
      <c r="I768" s="70" t="s">
        <v>208</v>
      </c>
      <c r="J768" s="69" t="s">
        <v>67</v>
      </c>
      <c r="K768" s="77">
        <v>96474.77</v>
      </c>
      <c r="L768" s="78">
        <f t="shared" si="24"/>
        <v>96474.77</v>
      </c>
      <c r="M768" s="78">
        <f>ROUND((L768*(VLOOKUP(C768,'[1]January 2017 NBV'!$D$6:$I$22,6,0))),2)</f>
        <v>4641.17</v>
      </c>
      <c r="N768" s="81">
        <f t="shared" si="23"/>
        <v>91833.600000000006</v>
      </c>
      <c r="O768" s="22" t="str">
        <f>VLOOKUP(E768,'ML Look up'!$A$2:$B$1922,2,FALSE)</f>
        <v>Mercury</v>
      </c>
    </row>
    <row r="769" spans="1:15" s="75" customFormat="1" x14ac:dyDescent="0.3">
      <c r="A769" s="69" t="s">
        <v>422</v>
      </c>
      <c r="B769" s="69" t="s">
        <v>201</v>
      </c>
      <c r="C769" s="69" t="s">
        <v>81</v>
      </c>
      <c r="D769" s="69" t="s">
        <v>66</v>
      </c>
      <c r="E769" s="69" t="s">
        <v>186</v>
      </c>
      <c r="F769" s="70" t="s">
        <v>464</v>
      </c>
      <c r="G769" s="70">
        <v>11</v>
      </c>
      <c r="H769" s="70" t="s">
        <v>42</v>
      </c>
      <c r="I769" s="70" t="s">
        <v>204</v>
      </c>
      <c r="J769" s="69" t="s">
        <v>67</v>
      </c>
      <c r="K769" s="77">
        <v>96892.44</v>
      </c>
      <c r="L769" s="78">
        <f t="shared" si="24"/>
        <v>96892.44</v>
      </c>
      <c r="M769" s="78">
        <f>ROUND((L769*(VLOOKUP(C769,'[1]January 2017 NBV'!$D$6:$I$22,6,0))),2)</f>
        <v>4661.26</v>
      </c>
      <c r="N769" s="81">
        <f t="shared" si="23"/>
        <v>92231.180000000008</v>
      </c>
      <c r="O769" s="22" t="str">
        <f>VLOOKUP(E769,'ML Look up'!$A$2:$B$1922,2,FALSE)</f>
        <v>Mercury</v>
      </c>
    </row>
    <row r="770" spans="1:15" s="75" customFormat="1" x14ac:dyDescent="0.3">
      <c r="A770" s="69" t="s">
        <v>422</v>
      </c>
      <c r="B770" s="69" t="s">
        <v>201</v>
      </c>
      <c r="C770" s="69" t="s">
        <v>82</v>
      </c>
      <c r="D770" s="69" t="s">
        <v>66</v>
      </c>
      <c r="E770" s="76">
        <v>42163185</v>
      </c>
      <c r="F770" s="70" t="s">
        <v>426</v>
      </c>
      <c r="G770" s="70" t="s">
        <v>439</v>
      </c>
      <c r="H770" s="70" t="s">
        <v>439</v>
      </c>
      <c r="I770" s="70" t="s">
        <v>439</v>
      </c>
      <c r="J770" s="69" t="s">
        <v>67</v>
      </c>
      <c r="K770" s="77">
        <v>2250.1999999999998</v>
      </c>
      <c r="L770" s="78">
        <f t="shared" si="24"/>
        <v>2250.1999999999998</v>
      </c>
      <c r="M770" s="78">
        <f>ROUND((L770*(VLOOKUP(C770,'[1]January 2017 NBV'!$D$6:$I$22,6,0))),2)</f>
        <v>70.12</v>
      </c>
      <c r="N770" s="81">
        <f t="shared" si="23"/>
        <v>2180.08</v>
      </c>
      <c r="O770" s="22" t="str">
        <f>VLOOKUP(E770,'ML Look up'!$A$2:$B$1922,2,FALSE)</f>
        <v>FGD</v>
      </c>
    </row>
    <row r="771" spans="1:15" s="75" customFormat="1" x14ac:dyDescent="0.3">
      <c r="A771" s="69" t="s">
        <v>422</v>
      </c>
      <c r="B771" s="69" t="s">
        <v>201</v>
      </c>
      <c r="C771" s="69" t="s">
        <v>82</v>
      </c>
      <c r="D771" s="69" t="s">
        <v>66</v>
      </c>
      <c r="E771" s="76">
        <v>42181540</v>
      </c>
      <c r="F771" s="70" t="s">
        <v>466</v>
      </c>
      <c r="G771" s="70" t="s">
        <v>439</v>
      </c>
      <c r="H771" s="70" t="s">
        <v>439</v>
      </c>
      <c r="I771" s="70" t="s">
        <v>439</v>
      </c>
      <c r="J771" s="69" t="s">
        <v>67</v>
      </c>
      <c r="K771" s="77">
        <v>1180276.69</v>
      </c>
      <c r="L771" s="78">
        <f t="shared" si="24"/>
        <v>1180276.69</v>
      </c>
      <c r="M771" s="78">
        <f>ROUND((L771*(VLOOKUP(C771,'[1]January 2017 NBV'!$D$6:$I$22,6,0))),2)</f>
        <v>36777.24</v>
      </c>
      <c r="N771" s="81">
        <f t="shared" si="23"/>
        <v>1143499.45</v>
      </c>
      <c r="O771" s="22" t="str">
        <f>VLOOKUP(E771,'ML Look up'!$A$2:$B$1922,2,FALSE)</f>
        <v>SCR</v>
      </c>
    </row>
    <row r="772" spans="1:15" s="75" customFormat="1" x14ac:dyDescent="0.3">
      <c r="A772" s="69" t="s">
        <v>422</v>
      </c>
      <c r="B772" s="69" t="s">
        <v>201</v>
      </c>
      <c r="C772" s="69" t="s">
        <v>82</v>
      </c>
      <c r="D772" s="69" t="s">
        <v>66</v>
      </c>
      <c r="E772" s="76">
        <v>42330815</v>
      </c>
      <c r="F772" s="70" t="s">
        <v>453</v>
      </c>
      <c r="G772" s="70" t="s">
        <v>439</v>
      </c>
      <c r="H772" s="70" t="s">
        <v>439</v>
      </c>
      <c r="I772" s="70" t="s">
        <v>439</v>
      </c>
      <c r="J772" s="69" t="s">
        <v>67</v>
      </c>
      <c r="K772" s="77">
        <v>-19.03</v>
      </c>
      <c r="L772" s="78">
        <f t="shared" si="24"/>
        <v>-19.03</v>
      </c>
      <c r="M772" s="78">
        <f>ROUND((L772*(VLOOKUP(C772,'[1]January 2017 NBV'!$D$6:$I$22,6,0))),2)</f>
        <v>-0.59</v>
      </c>
      <c r="N772" s="81">
        <f t="shared" si="23"/>
        <v>-18.440000000000001</v>
      </c>
      <c r="O772" s="22" t="str">
        <f>VLOOKUP(E772,'ML Look up'!$A$2:$B$1922,2,FALSE)</f>
        <v>FGD</v>
      </c>
    </row>
    <row r="773" spans="1:15" s="75" customFormat="1" x14ac:dyDescent="0.3">
      <c r="A773" s="69" t="s">
        <v>422</v>
      </c>
      <c r="B773" s="69" t="s">
        <v>201</v>
      </c>
      <c r="C773" s="69" t="s">
        <v>82</v>
      </c>
      <c r="D773" s="69" t="s">
        <v>66</v>
      </c>
      <c r="E773" s="76">
        <v>42343102</v>
      </c>
      <c r="F773" s="70" t="s">
        <v>453</v>
      </c>
      <c r="G773" s="70" t="s">
        <v>439</v>
      </c>
      <c r="H773" s="70" t="s">
        <v>439</v>
      </c>
      <c r="I773" s="70" t="s">
        <v>439</v>
      </c>
      <c r="J773" s="69" t="s">
        <v>67</v>
      </c>
      <c r="K773" s="77">
        <v>1519.66</v>
      </c>
      <c r="L773" s="78">
        <f t="shared" si="24"/>
        <v>1519.66</v>
      </c>
      <c r="M773" s="78">
        <f>ROUND((L773*(VLOOKUP(C773,'[1]January 2017 NBV'!$D$6:$I$22,6,0))),2)</f>
        <v>47.35</v>
      </c>
      <c r="N773" s="81">
        <f t="shared" si="23"/>
        <v>1472.3100000000002</v>
      </c>
      <c r="O773" s="22" t="str">
        <f>VLOOKUP(E773,'ML Look up'!$A$2:$B$1922,2,FALSE)</f>
        <v>FGD</v>
      </c>
    </row>
    <row r="774" spans="1:15" s="75" customFormat="1" x14ac:dyDescent="0.3">
      <c r="A774" s="69" t="s">
        <v>422</v>
      </c>
      <c r="B774" s="69" t="s">
        <v>201</v>
      </c>
      <c r="C774" s="69" t="s">
        <v>82</v>
      </c>
      <c r="D774" s="69" t="s">
        <v>66</v>
      </c>
      <c r="E774" s="76">
        <v>42349233</v>
      </c>
      <c r="F774" s="70" t="s">
        <v>440</v>
      </c>
      <c r="G774" s="70" t="s">
        <v>439</v>
      </c>
      <c r="H774" s="70" t="s">
        <v>439</v>
      </c>
      <c r="I774" s="70" t="s">
        <v>439</v>
      </c>
      <c r="J774" s="69" t="s">
        <v>67</v>
      </c>
      <c r="K774" s="77">
        <v>94631.09</v>
      </c>
      <c r="L774" s="78">
        <f t="shared" si="24"/>
        <v>94631.09</v>
      </c>
      <c r="M774" s="78">
        <f>ROUND((L774*(VLOOKUP(C774,'[1]January 2017 NBV'!$D$6:$I$22,6,0))),2)</f>
        <v>2948.69</v>
      </c>
      <c r="N774" s="81">
        <f t="shared" si="23"/>
        <v>91682.4</v>
      </c>
      <c r="O774" s="22" t="str">
        <f>VLOOKUP(E774,'ML Look up'!$A$2:$B$1922,2,FALSE)</f>
        <v>FGD</v>
      </c>
    </row>
    <row r="775" spans="1:15" s="75" customFormat="1" x14ac:dyDescent="0.3">
      <c r="A775" s="69" t="s">
        <v>422</v>
      </c>
      <c r="B775" s="69" t="s">
        <v>201</v>
      </c>
      <c r="C775" s="69" t="s">
        <v>82</v>
      </c>
      <c r="D775" s="69" t="s">
        <v>66</v>
      </c>
      <c r="E775" s="76">
        <v>42349234</v>
      </c>
      <c r="F775" s="70" t="s">
        <v>440</v>
      </c>
      <c r="G775" s="70" t="s">
        <v>439</v>
      </c>
      <c r="H775" s="70" t="s">
        <v>439</v>
      </c>
      <c r="I775" s="70" t="s">
        <v>439</v>
      </c>
      <c r="J775" s="69" t="s">
        <v>67</v>
      </c>
      <c r="K775" s="77">
        <v>183232.26</v>
      </c>
      <c r="L775" s="78">
        <f t="shared" si="24"/>
        <v>183232.26</v>
      </c>
      <c r="M775" s="78">
        <f>ROUND((L775*(VLOOKUP(C775,'[1]January 2017 NBV'!$D$6:$I$22,6,0))),2)</f>
        <v>5709.49</v>
      </c>
      <c r="N775" s="81">
        <f t="shared" ref="N775:N838" si="25">L775-M775</f>
        <v>177522.77000000002</v>
      </c>
      <c r="O775" s="22" t="str">
        <f>VLOOKUP(E775,'ML Look up'!$A$2:$B$1922,2,FALSE)</f>
        <v>FGD</v>
      </c>
    </row>
    <row r="776" spans="1:15" s="75" customFormat="1" x14ac:dyDescent="0.3">
      <c r="A776" s="69" t="s">
        <v>422</v>
      </c>
      <c r="B776" s="69" t="s">
        <v>201</v>
      </c>
      <c r="C776" s="69" t="s">
        <v>82</v>
      </c>
      <c r="D776" s="69" t="s">
        <v>66</v>
      </c>
      <c r="E776" s="76">
        <v>42356875</v>
      </c>
      <c r="F776" s="70" t="s">
        <v>429</v>
      </c>
      <c r="G776" s="70" t="s">
        <v>439</v>
      </c>
      <c r="H776" s="70" t="s">
        <v>439</v>
      </c>
      <c r="I776" s="70" t="s">
        <v>439</v>
      </c>
      <c r="J776" s="69" t="s">
        <v>67</v>
      </c>
      <c r="K776" s="77">
        <v>1232.0999999999999</v>
      </c>
      <c r="L776" s="78">
        <f t="shared" si="24"/>
        <v>1232.0999999999999</v>
      </c>
      <c r="M776" s="78">
        <f>ROUND((L776*(VLOOKUP(C776,'[1]January 2017 NBV'!$D$6:$I$22,6,0))),2)</f>
        <v>38.39</v>
      </c>
      <c r="N776" s="81">
        <f t="shared" si="25"/>
        <v>1193.7099999999998</v>
      </c>
      <c r="O776" s="22" t="str">
        <f>VLOOKUP(E776,'ML Look up'!$A$2:$B$1922,2,FALSE)</f>
        <v>FGD</v>
      </c>
    </row>
    <row r="777" spans="1:15" s="75" customFormat="1" x14ac:dyDescent="0.3">
      <c r="A777" s="69" t="s">
        <v>422</v>
      </c>
      <c r="B777" s="69" t="s">
        <v>201</v>
      </c>
      <c r="C777" s="69" t="s">
        <v>82</v>
      </c>
      <c r="D777" s="69" t="s">
        <v>66</v>
      </c>
      <c r="E777" s="76">
        <v>42368064</v>
      </c>
      <c r="F777" s="70" t="s">
        <v>467</v>
      </c>
      <c r="G777" s="70" t="s">
        <v>439</v>
      </c>
      <c r="H777" s="70" t="s">
        <v>439</v>
      </c>
      <c r="I777" s="70" t="s">
        <v>439</v>
      </c>
      <c r="J777" s="69" t="s">
        <v>67</v>
      </c>
      <c r="K777" s="77">
        <v>-3112.14</v>
      </c>
      <c r="L777" s="78">
        <f t="shared" si="24"/>
        <v>-3112.14</v>
      </c>
      <c r="M777" s="78">
        <f>ROUND((L777*(VLOOKUP(C777,'[1]January 2017 NBV'!$D$6:$I$22,6,0))),2)</f>
        <v>-96.97</v>
      </c>
      <c r="N777" s="81">
        <f t="shared" si="25"/>
        <v>-3015.17</v>
      </c>
      <c r="O777" s="22" t="str">
        <f>VLOOKUP(E777,'ML Look up'!$A$2:$B$1922,2,FALSE)</f>
        <v>FGD</v>
      </c>
    </row>
    <row r="778" spans="1:15" s="75" customFormat="1" x14ac:dyDescent="0.3">
      <c r="A778" s="69" t="s">
        <v>422</v>
      </c>
      <c r="B778" s="69" t="s">
        <v>201</v>
      </c>
      <c r="C778" s="69" t="s">
        <v>82</v>
      </c>
      <c r="D778" s="69" t="s">
        <v>66</v>
      </c>
      <c r="E778" s="76">
        <v>42397609</v>
      </c>
      <c r="F778" s="70" t="s">
        <v>429</v>
      </c>
      <c r="G778" s="70" t="s">
        <v>439</v>
      </c>
      <c r="H778" s="70" t="s">
        <v>439</v>
      </c>
      <c r="I778" s="70" t="s">
        <v>439</v>
      </c>
      <c r="J778" s="69" t="s">
        <v>67</v>
      </c>
      <c r="K778" s="77">
        <v>212353.4</v>
      </c>
      <c r="L778" s="78">
        <f t="shared" si="24"/>
        <v>212353.4</v>
      </c>
      <c r="M778" s="78">
        <f>ROUND((L778*(VLOOKUP(C778,'[1]January 2017 NBV'!$D$6:$I$22,6,0))),2)</f>
        <v>6616.9</v>
      </c>
      <c r="N778" s="81">
        <f t="shared" si="25"/>
        <v>205736.5</v>
      </c>
      <c r="O778" s="22" t="str">
        <f>VLOOKUP(E778,'ML Look up'!$A$2:$B$1922,2,FALSE)</f>
        <v>FGD</v>
      </c>
    </row>
    <row r="779" spans="1:15" s="75" customFormat="1" x14ac:dyDescent="0.3">
      <c r="A779" s="69" t="s">
        <v>422</v>
      </c>
      <c r="B779" s="69" t="s">
        <v>201</v>
      </c>
      <c r="C779" s="69" t="s">
        <v>82</v>
      </c>
      <c r="D779" s="69" t="s">
        <v>66</v>
      </c>
      <c r="E779" s="76">
        <v>42399920</v>
      </c>
      <c r="F779" s="70" t="s">
        <v>459</v>
      </c>
      <c r="G779" s="70" t="s">
        <v>439</v>
      </c>
      <c r="H779" s="70" t="s">
        <v>439</v>
      </c>
      <c r="I779" s="70" t="s">
        <v>439</v>
      </c>
      <c r="J779" s="69" t="s">
        <v>67</v>
      </c>
      <c r="K779" s="77">
        <v>187.35</v>
      </c>
      <c r="L779" s="78">
        <f t="shared" si="24"/>
        <v>187.35</v>
      </c>
      <c r="M779" s="78">
        <f>ROUND((L779*(VLOOKUP(C779,'[1]January 2017 NBV'!$D$6:$I$22,6,0))),2)</f>
        <v>5.84</v>
      </c>
      <c r="N779" s="81">
        <f t="shared" si="25"/>
        <v>181.51</v>
      </c>
      <c r="O779" s="22" t="str">
        <f>VLOOKUP(E779,'ML Look up'!$A$2:$B$1922,2,FALSE)</f>
        <v>FGD</v>
      </c>
    </row>
    <row r="780" spans="1:15" s="75" customFormat="1" x14ac:dyDescent="0.3">
      <c r="A780" s="69" t="s">
        <v>422</v>
      </c>
      <c r="B780" s="69" t="s">
        <v>201</v>
      </c>
      <c r="C780" s="69" t="s">
        <v>82</v>
      </c>
      <c r="D780" s="69" t="s">
        <v>66</v>
      </c>
      <c r="E780" s="76">
        <v>42478216</v>
      </c>
      <c r="F780" s="70" t="s">
        <v>468</v>
      </c>
      <c r="G780" s="70" t="s">
        <v>439</v>
      </c>
      <c r="H780" s="70" t="s">
        <v>439</v>
      </c>
      <c r="I780" s="70" t="s">
        <v>439</v>
      </c>
      <c r="J780" s="69" t="s">
        <v>67</v>
      </c>
      <c r="K780" s="77">
        <v>140192.12</v>
      </c>
      <c r="L780" s="78">
        <f t="shared" si="24"/>
        <v>140192.12</v>
      </c>
      <c r="M780" s="78">
        <f>ROUND((L780*(VLOOKUP(C780,'[1]January 2017 NBV'!$D$6:$I$22,6,0))),2)</f>
        <v>4368.3599999999997</v>
      </c>
      <c r="N780" s="81">
        <f t="shared" si="25"/>
        <v>135823.76</v>
      </c>
      <c r="O780" s="22" t="str">
        <f>VLOOKUP(E780,'ML Look up'!$A$2:$B$1922,2,FALSE)</f>
        <v>FGD</v>
      </c>
    </row>
    <row r="781" spans="1:15" s="75" customFormat="1" x14ac:dyDescent="0.3">
      <c r="A781" s="69" t="s">
        <v>422</v>
      </c>
      <c r="B781" s="69" t="s">
        <v>201</v>
      </c>
      <c r="C781" s="69" t="s">
        <v>82</v>
      </c>
      <c r="D781" s="69" t="s">
        <v>66</v>
      </c>
      <c r="E781" s="76">
        <v>42487873</v>
      </c>
      <c r="F781" s="70" t="s">
        <v>459</v>
      </c>
      <c r="G781" s="70" t="s">
        <v>439</v>
      </c>
      <c r="H781" s="70" t="s">
        <v>439</v>
      </c>
      <c r="I781" s="70" t="s">
        <v>439</v>
      </c>
      <c r="J781" s="69" t="s">
        <v>67</v>
      </c>
      <c r="K781" s="77">
        <v>1757.14</v>
      </c>
      <c r="L781" s="78">
        <f t="shared" si="24"/>
        <v>1757.14</v>
      </c>
      <c r="M781" s="78">
        <f>ROUND((L781*(VLOOKUP(C781,'[1]January 2017 NBV'!$D$6:$I$22,6,0))),2)</f>
        <v>54.75</v>
      </c>
      <c r="N781" s="81">
        <f t="shared" si="25"/>
        <v>1702.39</v>
      </c>
      <c r="O781" s="22" t="str">
        <f>VLOOKUP(E781,'ML Look up'!$A$2:$B$1922,2,FALSE)</f>
        <v>Ash</v>
      </c>
    </row>
    <row r="782" spans="1:15" s="75" customFormat="1" x14ac:dyDescent="0.3">
      <c r="A782" s="69" t="s">
        <v>422</v>
      </c>
      <c r="B782" s="69" t="s">
        <v>201</v>
      </c>
      <c r="C782" s="69" t="s">
        <v>82</v>
      </c>
      <c r="D782" s="69" t="s">
        <v>66</v>
      </c>
      <c r="E782" s="76">
        <v>42498483</v>
      </c>
      <c r="F782" s="70" t="s">
        <v>469</v>
      </c>
      <c r="G782" s="70" t="s">
        <v>439</v>
      </c>
      <c r="H782" s="70" t="s">
        <v>439</v>
      </c>
      <c r="I782" s="70" t="s">
        <v>439</v>
      </c>
      <c r="J782" s="69" t="s">
        <v>67</v>
      </c>
      <c r="K782" s="77">
        <v>-209.2</v>
      </c>
      <c r="L782" s="78">
        <f t="shared" si="24"/>
        <v>-209.2</v>
      </c>
      <c r="M782" s="78">
        <f>ROUND((L782*(VLOOKUP(C782,'[1]January 2017 NBV'!$D$6:$I$22,6,0))),2)</f>
        <v>-6.52</v>
      </c>
      <c r="N782" s="81">
        <f t="shared" si="25"/>
        <v>-202.67999999999998</v>
      </c>
      <c r="O782" s="22" t="str">
        <f>VLOOKUP(E782,'ML Look up'!$A$2:$B$1922,2,FALSE)</f>
        <v>FGD</v>
      </c>
    </row>
    <row r="783" spans="1:15" s="75" customFormat="1" x14ac:dyDescent="0.3">
      <c r="A783" s="69" t="s">
        <v>422</v>
      </c>
      <c r="B783" s="69" t="s">
        <v>201</v>
      </c>
      <c r="C783" s="69" t="s">
        <v>82</v>
      </c>
      <c r="D783" s="69" t="s">
        <v>66</v>
      </c>
      <c r="E783" s="76">
        <v>42499331</v>
      </c>
      <c r="F783" s="70" t="s">
        <v>469</v>
      </c>
      <c r="G783" s="70" t="s">
        <v>439</v>
      </c>
      <c r="H783" s="70" t="s">
        <v>439</v>
      </c>
      <c r="I783" s="70" t="s">
        <v>439</v>
      </c>
      <c r="J783" s="69" t="s">
        <v>67</v>
      </c>
      <c r="K783" s="77">
        <v>13231.95</v>
      </c>
      <c r="L783" s="78">
        <f t="shared" si="24"/>
        <v>13231.95</v>
      </c>
      <c r="M783" s="78">
        <f>ROUND((L783*(VLOOKUP(C783,'[1]January 2017 NBV'!$D$6:$I$22,6,0))),2)</f>
        <v>412.31</v>
      </c>
      <c r="N783" s="81">
        <f t="shared" si="25"/>
        <v>12819.640000000001</v>
      </c>
      <c r="O783" s="22" t="str">
        <f>VLOOKUP(E783,'ML Look up'!$A$2:$B$1922,2,FALSE)</f>
        <v>FGD</v>
      </c>
    </row>
    <row r="784" spans="1:15" s="75" customFormat="1" x14ac:dyDescent="0.3">
      <c r="A784" s="69" t="s">
        <v>422</v>
      </c>
      <c r="B784" s="69" t="s">
        <v>201</v>
      </c>
      <c r="C784" s="69" t="s">
        <v>82</v>
      </c>
      <c r="D784" s="69" t="s">
        <v>66</v>
      </c>
      <c r="E784" s="76">
        <v>42499337</v>
      </c>
      <c r="F784" s="70" t="s">
        <v>469</v>
      </c>
      <c r="G784" s="70" t="s">
        <v>439</v>
      </c>
      <c r="H784" s="70" t="s">
        <v>439</v>
      </c>
      <c r="I784" s="70" t="s">
        <v>439</v>
      </c>
      <c r="J784" s="69" t="s">
        <v>67</v>
      </c>
      <c r="K784" s="77">
        <v>9894.6200000000008</v>
      </c>
      <c r="L784" s="78">
        <f t="shared" si="24"/>
        <v>9894.6200000000008</v>
      </c>
      <c r="M784" s="78">
        <f>ROUND((L784*(VLOOKUP(C784,'[1]January 2017 NBV'!$D$6:$I$22,6,0))),2)</f>
        <v>308.31</v>
      </c>
      <c r="N784" s="81">
        <f t="shared" si="25"/>
        <v>9586.3100000000013</v>
      </c>
      <c r="O784" s="22" t="str">
        <f>VLOOKUP(E784,'ML Look up'!$A$2:$B$1922,2,FALSE)</f>
        <v>SO3</v>
      </c>
    </row>
    <row r="785" spans="1:15" s="75" customFormat="1" x14ac:dyDescent="0.3">
      <c r="A785" s="69" t="s">
        <v>422</v>
      </c>
      <c r="B785" s="69" t="s">
        <v>201</v>
      </c>
      <c r="C785" s="69" t="s">
        <v>82</v>
      </c>
      <c r="D785" s="69" t="s">
        <v>66</v>
      </c>
      <c r="E785" s="76">
        <v>42507845</v>
      </c>
      <c r="F785" s="70" t="s">
        <v>470</v>
      </c>
      <c r="G785" s="70" t="s">
        <v>439</v>
      </c>
      <c r="H785" s="70" t="s">
        <v>439</v>
      </c>
      <c r="I785" s="70" t="s">
        <v>439</v>
      </c>
      <c r="J785" s="69" t="s">
        <v>67</v>
      </c>
      <c r="K785" s="77">
        <v>51560.92</v>
      </c>
      <c r="L785" s="78">
        <f t="shared" si="24"/>
        <v>51560.92</v>
      </c>
      <c r="M785" s="78">
        <f>ROUND((L785*(VLOOKUP(C785,'[1]January 2017 NBV'!$D$6:$I$22,6,0))),2)</f>
        <v>1606.63</v>
      </c>
      <c r="N785" s="81">
        <f t="shared" si="25"/>
        <v>49954.29</v>
      </c>
      <c r="O785" s="22" t="str">
        <f>VLOOKUP(E785,'ML Look up'!$A$2:$B$1922,2,FALSE)</f>
        <v>FGD</v>
      </c>
    </row>
    <row r="786" spans="1:15" s="75" customFormat="1" x14ac:dyDescent="0.3">
      <c r="A786" s="69" t="s">
        <v>422</v>
      </c>
      <c r="B786" s="69" t="s">
        <v>201</v>
      </c>
      <c r="C786" s="69" t="s">
        <v>82</v>
      </c>
      <c r="D786" s="69" t="s">
        <v>66</v>
      </c>
      <c r="E786" s="76">
        <v>42515320</v>
      </c>
      <c r="F786" s="70" t="s">
        <v>469</v>
      </c>
      <c r="G786" s="70" t="s">
        <v>439</v>
      </c>
      <c r="H786" s="70" t="s">
        <v>439</v>
      </c>
      <c r="I786" s="70" t="s">
        <v>439</v>
      </c>
      <c r="J786" s="69" t="s">
        <v>67</v>
      </c>
      <c r="K786" s="77">
        <v>2837.02</v>
      </c>
      <c r="L786" s="78">
        <f t="shared" si="24"/>
        <v>2837.02</v>
      </c>
      <c r="M786" s="78">
        <f>ROUND((L786*(VLOOKUP(C786,'[1]January 2017 NBV'!$D$6:$I$22,6,0))),2)</f>
        <v>88.4</v>
      </c>
      <c r="N786" s="81">
        <f t="shared" si="25"/>
        <v>2748.62</v>
      </c>
      <c r="O786" s="22" t="str">
        <f>VLOOKUP(E786,'ML Look up'!$A$2:$B$1922,2,FALSE)</f>
        <v>FGD</v>
      </c>
    </row>
    <row r="787" spans="1:15" s="75" customFormat="1" x14ac:dyDescent="0.3">
      <c r="A787" s="69" t="s">
        <v>422</v>
      </c>
      <c r="B787" s="69" t="s">
        <v>201</v>
      </c>
      <c r="C787" s="69" t="s">
        <v>82</v>
      </c>
      <c r="D787" s="69" t="s">
        <v>66</v>
      </c>
      <c r="E787" s="76">
        <v>42522192</v>
      </c>
      <c r="F787" s="70" t="s">
        <v>471</v>
      </c>
      <c r="G787" s="70" t="s">
        <v>439</v>
      </c>
      <c r="H787" s="70" t="s">
        <v>439</v>
      </c>
      <c r="I787" s="70" t="s">
        <v>439</v>
      </c>
      <c r="J787" s="69" t="s">
        <v>67</v>
      </c>
      <c r="K787" s="77">
        <v>9140.3799999999992</v>
      </c>
      <c r="L787" s="78">
        <f t="shared" si="24"/>
        <v>9140.3799999999992</v>
      </c>
      <c r="M787" s="78">
        <f>ROUND((L787*(VLOOKUP(C787,'[1]January 2017 NBV'!$D$6:$I$22,6,0))),2)</f>
        <v>284.81</v>
      </c>
      <c r="N787" s="81">
        <f t="shared" si="25"/>
        <v>8855.57</v>
      </c>
      <c r="O787" s="22" t="str">
        <f>VLOOKUP(E787,'ML Look up'!$A$2:$B$1922,2,FALSE)</f>
        <v>Precipitator</v>
      </c>
    </row>
    <row r="788" spans="1:15" s="75" customFormat="1" x14ac:dyDescent="0.3">
      <c r="A788" s="69" t="s">
        <v>422</v>
      </c>
      <c r="B788" s="69" t="s">
        <v>201</v>
      </c>
      <c r="C788" s="69" t="s">
        <v>82</v>
      </c>
      <c r="D788" s="69" t="s">
        <v>66</v>
      </c>
      <c r="E788" s="76">
        <v>42534827</v>
      </c>
      <c r="F788" s="70" t="s">
        <v>469</v>
      </c>
      <c r="G788" s="70" t="s">
        <v>439</v>
      </c>
      <c r="H788" s="70" t="s">
        <v>439</v>
      </c>
      <c r="I788" s="70" t="s">
        <v>439</v>
      </c>
      <c r="J788" s="69" t="s">
        <v>67</v>
      </c>
      <c r="K788" s="77">
        <v>4745.6000000000004</v>
      </c>
      <c r="L788" s="78">
        <f t="shared" si="24"/>
        <v>4745.6000000000004</v>
      </c>
      <c r="M788" s="78">
        <f>ROUND((L788*(VLOOKUP(C788,'[1]January 2017 NBV'!$D$6:$I$22,6,0))),2)</f>
        <v>147.87</v>
      </c>
      <c r="N788" s="81">
        <f t="shared" si="25"/>
        <v>4597.7300000000005</v>
      </c>
      <c r="O788" s="22" t="str">
        <f>VLOOKUP(E788,'ML Look up'!$A$2:$B$1922,2,FALSE)</f>
        <v>FGD</v>
      </c>
    </row>
    <row r="789" spans="1:15" s="75" customFormat="1" x14ac:dyDescent="0.3">
      <c r="A789" s="69" t="s">
        <v>422</v>
      </c>
      <c r="B789" s="69" t="s">
        <v>201</v>
      </c>
      <c r="C789" s="69" t="s">
        <v>82</v>
      </c>
      <c r="D789" s="69" t="s">
        <v>66</v>
      </c>
      <c r="E789" s="76">
        <v>42535820</v>
      </c>
      <c r="F789" s="70" t="s">
        <v>469</v>
      </c>
      <c r="G789" s="70" t="s">
        <v>439</v>
      </c>
      <c r="H789" s="70" t="s">
        <v>439</v>
      </c>
      <c r="I789" s="70" t="s">
        <v>439</v>
      </c>
      <c r="J789" s="69" t="s">
        <v>67</v>
      </c>
      <c r="K789" s="77">
        <v>650.16</v>
      </c>
      <c r="L789" s="78">
        <f t="shared" si="24"/>
        <v>650.16</v>
      </c>
      <c r="M789" s="78">
        <f>ROUND((L789*(VLOOKUP(C789,'[1]January 2017 NBV'!$D$6:$I$22,6,0))),2)</f>
        <v>20.260000000000002</v>
      </c>
      <c r="N789" s="81">
        <f t="shared" si="25"/>
        <v>629.9</v>
      </c>
      <c r="O789" s="22" t="str">
        <f>VLOOKUP(E789,'ML Look up'!$A$2:$B$1922,2,FALSE)</f>
        <v>SO3</v>
      </c>
    </row>
    <row r="790" spans="1:15" s="75" customFormat="1" x14ac:dyDescent="0.3">
      <c r="A790" s="69" t="s">
        <v>422</v>
      </c>
      <c r="B790" s="69" t="s">
        <v>201</v>
      </c>
      <c r="C790" s="69" t="s">
        <v>82</v>
      </c>
      <c r="D790" s="69" t="s">
        <v>66</v>
      </c>
      <c r="E790" s="76">
        <v>42536818</v>
      </c>
      <c r="F790" s="70" t="s">
        <v>472</v>
      </c>
      <c r="G790" s="70" t="s">
        <v>439</v>
      </c>
      <c r="H790" s="70" t="s">
        <v>439</v>
      </c>
      <c r="I790" s="70" t="s">
        <v>439</v>
      </c>
      <c r="J790" s="69" t="s">
        <v>67</v>
      </c>
      <c r="K790" s="77">
        <v>2083.94</v>
      </c>
      <c r="L790" s="78">
        <f t="shared" si="24"/>
        <v>2083.94</v>
      </c>
      <c r="M790" s="78">
        <f>ROUND((L790*(VLOOKUP(C790,'[1]January 2017 NBV'!$D$6:$I$22,6,0))),2)</f>
        <v>64.94</v>
      </c>
      <c r="N790" s="81">
        <f t="shared" si="25"/>
        <v>2019</v>
      </c>
      <c r="O790" s="22" t="str">
        <f>VLOOKUP(E790,'ML Look up'!$A$2:$B$1922,2,FALSE)</f>
        <v>Ash</v>
      </c>
    </row>
    <row r="791" spans="1:15" s="75" customFormat="1" x14ac:dyDescent="0.3">
      <c r="A791" s="69" t="s">
        <v>422</v>
      </c>
      <c r="B791" s="69" t="s">
        <v>201</v>
      </c>
      <c r="C791" s="69" t="s">
        <v>82</v>
      </c>
      <c r="D791" s="69" t="s">
        <v>66</v>
      </c>
      <c r="E791" s="76">
        <v>42537553</v>
      </c>
      <c r="F791" s="70" t="s">
        <v>473</v>
      </c>
      <c r="G791" s="70" t="s">
        <v>439</v>
      </c>
      <c r="H791" s="70" t="s">
        <v>439</v>
      </c>
      <c r="I791" s="70" t="s">
        <v>439</v>
      </c>
      <c r="J791" s="69" t="s">
        <v>67</v>
      </c>
      <c r="K791" s="77">
        <v>1444.27</v>
      </c>
      <c r="L791" s="78">
        <f t="shared" si="24"/>
        <v>1444.27</v>
      </c>
      <c r="M791" s="78">
        <f>ROUND((L791*(VLOOKUP(C791,'[1]January 2017 NBV'!$D$6:$I$22,6,0))),2)</f>
        <v>45</v>
      </c>
      <c r="N791" s="81">
        <f t="shared" si="25"/>
        <v>1399.27</v>
      </c>
      <c r="O791" s="22" t="str">
        <f>VLOOKUP(E791,'ML Look up'!$A$2:$B$1922,2,FALSE)</f>
        <v>Ash</v>
      </c>
    </row>
    <row r="792" spans="1:15" s="75" customFormat="1" x14ac:dyDescent="0.3">
      <c r="A792" s="69" t="s">
        <v>422</v>
      </c>
      <c r="B792" s="69" t="s">
        <v>201</v>
      </c>
      <c r="C792" s="69" t="s">
        <v>82</v>
      </c>
      <c r="D792" s="69" t="s">
        <v>66</v>
      </c>
      <c r="E792" s="76">
        <v>42541275</v>
      </c>
      <c r="F792" s="70" t="s">
        <v>474</v>
      </c>
      <c r="G792" s="70" t="s">
        <v>439</v>
      </c>
      <c r="H792" s="70" t="s">
        <v>439</v>
      </c>
      <c r="I792" s="70" t="s">
        <v>439</v>
      </c>
      <c r="J792" s="69" t="s">
        <v>67</v>
      </c>
      <c r="K792" s="77">
        <v>1549</v>
      </c>
      <c r="L792" s="78">
        <f t="shared" si="24"/>
        <v>1549</v>
      </c>
      <c r="M792" s="78">
        <f>ROUND((L792*(VLOOKUP(C792,'[1]January 2017 NBV'!$D$6:$I$22,6,0))),2)</f>
        <v>48.27</v>
      </c>
      <c r="N792" s="81">
        <f t="shared" si="25"/>
        <v>1500.73</v>
      </c>
      <c r="O792" s="22" t="str">
        <f>VLOOKUP(E792,'ML Look up'!$A$2:$B$1922,2,FALSE)</f>
        <v>SCR</v>
      </c>
    </row>
    <row r="793" spans="1:15" s="75" customFormat="1" x14ac:dyDescent="0.3">
      <c r="A793" s="69" t="s">
        <v>422</v>
      </c>
      <c r="B793" s="69" t="s">
        <v>201</v>
      </c>
      <c r="C793" s="69" t="s">
        <v>82</v>
      </c>
      <c r="D793" s="69" t="s">
        <v>66</v>
      </c>
      <c r="E793" s="76">
        <v>42550262</v>
      </c>
      <c r="F793" s="70" t="s">
        <v>469</v>
      </c>
      <c r="G793" s="70" t="s">
        <v>439</v>
      </c>
      <c r="H793" s="70" t="s">
        <v>439</v>
      </c>
      <c r="I793" s="70" t="s">
        <v>439</v>
      </c>
      <c r="J793" s="69" t="s">
        <v>67</v>
      </c>
      <c r="K793" s="77">
        <v>1527.49</v>
      </c>
      <c r="L793" s="78">
        <f t="shared" si="24"/>
        <v>1527.49</v>
      </c>
      <c r="M793" s="78">
        <f>ROUND((L793*(VLOOKUP(C793,'[1]January 2017 NBV'!$D$6:$I$22,6,0))),2)</f>
        <v>47.6</v>
      </c>
      <c r="N793" s="81">
        <f t="shared" si="25"/>
        <v>1479.89</v>
      </c>
      <c r="O793" s="22" t="str">
        <f>VLOOKUP(E793,'ML Look up'!$A$2:$B$1922,2,FALSE)</f>
        <v>FGD</v>
      </c>
    </row>
    <row r="794" spans="1:15" s="75" customFormat="1" x14ac:dyDescent="0.3">
      <c r="A794" s="69" t="s">
        <v>422</v>
      </c>
      <c r="B794" s="69" t="s">
        <v>201</v>
      </c>
      <c r="C794" s="69" t="s">
        <v>82</v>
      </c>
      <c r="D794" s="69" t="s">
        <v>66</v>
      </c>
      <c r="E794" s="76">
        <v>42583104</v>
      </c>
      <c r="F794" s="70" t="s">
        <v>475</v>
      </c>
      <c r="G794" s="70" t="s">
        <v>439</v>
      </c>
      <c r="H794" s="70" t="s">
        <v>439</v>
      </c>
      <c r="I794" s="70" t="s">
        <v>439</v>
      </c>
      <c r="J794" s="69" t="s">
        <v>67</v>
      </c>
      <c r="K794" s="77">
        <v>40355.78</v>
      </c>
      <c r="L794" s="78">
        <f t="shared" si="24"/>
        <v>40355.78</v>
      </c>
      <c r="M794" s="78">
        <f>ROUND((L794*(VLOOKUP(C794,'[1]January 2017 NBV'!$D$6:$I$22,6,0))),2)</f>
        <v>1257.48</v>
      </c>
      <c r="N794" s="81">
        <f t="shared" si="25"/>
        <v>39098.299999999996</v>
      </c>
      <c r="O794" s="22" t="str">
        <f>VLOOKUP(E794,'ML Look up'!$A$2:$B$1922,2,FALSE)</f>
        <v>PRECIP</v>
      </c>
    </row>
    <row r="795" spans="1:15" s="75" customFormat="1" x14ac:dyDescent="0.3">
      <c r="A795" s="69" t="s">
        <v>422</v>
      </c>
      <c r="B795" s="69" t="s">
        <v>201</v>
      </c>
      <c r="C795" s="69" t="s">
        <v>82</v>
      </c>
      <c r="D795" s="69" t="s">
        <v>66</v>
      </c>
      <c r="E795" s="76">
        <v>42592006</v>
      </c>
      <c r="F795" s="70" t="s">
        <v>476</v>
      </c>
      <c r="G795" s="70" t="s">
        <v>439</v>
      </c>
      <c r="H795" s="70" t="s">
        <v>439</v>
      </c>
      <c r="I795" s="70" t="s">
        <v>439</v>
      </c>
      <c r="J795" s="69" t="s">
        <v>67</v>
      </c>
      <c r="K795" s="77">
        <v>101479.75</v>
      </c>
      <c r="L795" s="78">
        <f t="shared" si="24"/>
        <v>101479.75</v>
      </c>
      <c r="M795" s="78">
        <f>ROUND((L795*(VLOOKUP(C795,'[1]January 2017 NBV'!$D$6:$I$22,6,0))),2)</f>
        <v>3162.09</v>
      </c>
      <c r="N795" s="81">
        <f t="shared" si="25"/>
        <v>98317.66</v>
      </c>
      <c r="O795" s="22" t="str">
        <f>VLOOKUP(E795,'ML Look up'!$A$2:$B$1922,2,FALSE)</f>
        <v>PRECIP</v>
      </c>
    </row>
    <row r="796" spans="1:15" s="75" customFormat="1" x14ac:dyDescent="0.3">
      <c r="A796" s="69" t="s">
        <v>422</v>
      </c>
      <c r="B796" s="69" t="s">
        <v>201</v>
      </c>
      <c r="C796" s="69" t="s">
        <v>82</v>
      </c>
      <c r="D796" s="69" t="s">
        <v>66</v>
      </c>
      <c r="E796" s="76">
        <v>42594770</v>
      </c>
      <c r="F796" s="70" t="s">
        <v>469</v>
      </c>
      <c r="G796" s="70" t="s">
        <v>439</v>
      </c>
      <c r="H796" s="70" t="s">
        <v>439</v>
      </c>
      <c r="I796" s="70" t="s">
        <v>439</v>
      </c>
      <c r="J796" s="69" t="s">
        <v>67</v>
      </c>
      <c r="K796" s="77">
        <v>1766.67</v>
      </c>
      <c r="L796" s="78">
        <f t="shared" si="24"/>
        <v>1766.67</v>
      </c>
      <c r="M796" s="78">
        <f>ROUND((L796*(VLOOKUP(C796,'[1]January 2017 NBV'!$D$6:$I$22,6,0))),2)</f>
        <v>55.05</v>
      </c>
      <c r="N796" s="81">
        <f t="shared" si="25"/>
        <v>1711.6200000000001</v>
      </c>
      <c r="O796" s="22" t="str">
        <f>VLOOKUP(E796,'ML Look up'!$A$2:$B$1922,2,FALSE)</f>
        <v>FGD</v>
      </c>
    </row>
    <row r="797" spans="1:15" s="75" customFormat="1" x14ac:dyDescent="0.3">
      <c r="A797" s="69" t="s">
        <v>422</v>
      </c>
      <c r="B797" s="69" t="s">
        <v>201</v>
      </c>
      <c r="C797" s="69" t="s">
        <v>82</v>
      </c>
      <c r="D797" s="69" t="s">
        <v>66</v>
      </c>
      <c r="E797" s="76">
        <v>42595985</v>
      </c>
      <c r="F797" s="70" t="s">
        <v>469</v>
      </c>
      <c r="G797" s="70" t="s">
        <v>439</v>
      </c>
      <c r="H797" s="70" t="s">
        <v>439</v>
      </c>
      <c r="I797" s="70" t="s">
        <v>439</v>
      </c>
      <c r="J797" s="69" t="s">
        <v>67</v>
      </c>
      <c r="K797" s="77">
        <v>3339.46</v>
      </c>
      <c r="L797" s="78">
        <f t="shared" si="24"/>
        <v>3339.46</v>
      </c>
      <c r="M797" s="78">
        <f>ROUND((L797*(VLOOKUP(C797,'[1]January 2017 NBV'!$D$6:$I$22,6,0))),2)</f>
        <v>104.06</v>
      </c>
      <c r="N797" s="81">
        <f t="shared" si="25"/>
        <v>3235.4</v>
      </c>
      <c r="O797" s="22" t="str">
        <f>VLOOKUP(E797,'ML Look up'!$A$2:$B$1922,2,FALSE)</f>
        <v>FGD</v>
      </c>
    </row>
    <row r="798" spans="1:15" s="75" customFormat="1" x14ac:dyDescent="0.3">
      <c r="A798" s="69" t="s">
        <v>422</v>
      </c>
      <c r="B798" s="69" t="s">
        <v>201</v>
      </c>
      <c r="C798" s="69" t="s">
        <v>82</v>
      </c>
      <c r="D798" s="69" t="s">
        <v>66</v>
      </c>
      <c r="E798" s="76">
        <v>42599373</v>
      </c>
      <c r="F798" s="70" t="s">
        <v>477</v>
      </c>
      <c r="G798" s="70" t="s">
        <v>439</v>
      </c>
      <c r="H798" s="70" t="s">
        <v>439</v>
      </c>
      <c r="I798" s="70" t="s">
        <v>439</v>
      </c>
      <c r="J798" s="69" t="s">
        <v>67</v>
      </c>
      <c r="K798" s="77">
        <v>4225.8</v>
      </c>
      <c r="L798" s="78">
        <f t="shared" si="24"/>
        <v>4225.8</v>
      </c>
      <c r="M798" s="78">
        <f>ROUND((L798*(VLOOKUP(C798,'[1]January 2017 NBV'!$D$6:$I$22,6,0))),2)</f>
        <v>131.68</v>
      </c>
      <c r="N798" s="81">
        <f t="shared" si="25"/>
        <v>4094.1200000000003</v>
      </c>
      <c r="O798" s="22" t="str">
        <f>VLOOKUP(E798,'ML Look up'!$A$2:$B$1922,2,FALSE)</f>
        <v>FGD</v>
      </c>
    </row>
    <row r="799" spans="1:15" s="75" customFormat="1" x14ac:dyDescent="0.3">
      <c r="A799" s="69" t="s">
        <v>422</v>
      </c>
      <c r="B799" s="69" t="s">
        <v>201</v>
      </c>
      <c r="C799" s="69" t="s">
        <v>82</v>
      </c>
      <c r="D799" s="69" t="s">
        <v>66</v>
      </c>
      <c r="E799" s="76">
        <v>42600212</v>
      </c>
      <c r="F799" s="70" t="s">
        <v>478</v>
      </c>
      <c r="G799" s="70" t="s">
        <v>439</v>
      </c>
      <c r="H799" s="70" t="s">
        <v>439</v>
      </c>
      <c r="I799" s="70" t="s">
        <v>439</v>
      </c>
      <c r="J799" s="69" t="s">
        <v>67</v>
      </c>
      <c r="K799" s="77">
        <v>10191.09</v>
      </c>
      <c r="L799" s="78">
        <f t="shared" si="24"/>
        <v>10191.09</v>
      </c>
      <c r="M799" s="78">
        <f>ROUND((L799*(VLOOKUP(C799,'[1]January 2017 NBV'!$D$6:$I$22,6,0))),2)</f>
        <v>317.55</v>
      </c>
      <c r="N799" s="81">
        <f t="shared" si="25"/>
        <v>9873.5400000000009</v>
      </c>
      <c r="O799" s="22" t="str">
        <f>VLOOKUP(E799,'ML Look up'!$A$2:$B$1922,2,FALSE)</f>
        <v>FGD</v>
      </c>
    </row>
    <row r="800" spans="1:15" s="75" customFormat="1" x14ac:dyDescent="0.3">
      <c r="A800" s="69" t="s">
        <v>422</v>
      </c>
      <c r="B800" s="69" t="s">
        <v>201</v>
      </c>
      <c r="C800" s="69" t="s">
        <v>82</v>
      </c>
      <c r="D800" s="69" t="s">
        <v>66</v>
      </c>
      <c r="E800" s="76">
        <v>42600695</v>
      </c>
      <c r="F800" s="70" t="s">
        <v>479</v>
      </c>
      <c r="G800" s="70" t="s">
        <v>439</v>
      </c>
      <c r="H800" s="70" t="s">
        <v>439</v>
      </c>
      <c r="I800" s="70" t="s">
        <v>439</v>
      </c>
      <c r="J800" s="69" t="s">
        <v>67</v>
      </c>
      <c r="K800" s="77">
        <v>1354.1</v>
      </c>
      <c r="L800" s="78">
        <f t="shared" si="24"/>
        <v>1354.1</v>
      </c>
      <c r="M800" s="78">
        <f>ROUND((L800*(VLOOKUP(C800,'[1]January 2017 NBV'!$D$6:$I$22,6,0))),2)</f>
        <v>42.19</v>
      </c>
      <c r="N800" s="81">
        <f t="shared" si="25"/>
        <v>1311.9099999999999</v>
      </c>
      <c r="O800" s="22" t="str">
        <f>VLOOKUP(E800,'ML Look up'!$A$2:$B$1922,2,FALSE)</f>
        <v>FGD</v>
      </c>
    </row>
    <row r="801" spans="1:18" s="75" customFormat="1" x14ac:dyDescent="0.3">
      <c r="A801" s="69" t="s">
        <v>422</v>
      </c>
      <c r="B801" s="69" t="s">
        <v>201</v>
      </c>
      <c r="C801" s="69" t="s">
        <v>82</v>
      </c>
      <c r="D801" s="69" t="s">
        <v>66</v>
      </c>
      <c r="E801" s="76">
        <v>42604176</v>
      </c>
      <c r="F801" s="70" t="s">
        <v>480</v>
      </c>
      <c r="G801" s="70" t="s">
        <v>439</v>
      </c>
      <c r="H801" s="70" t="s">
        <v>439</v>
      </c>
      <c r="I801" s="70" t="s">
        <v>439</v>
      </c>
      <c r="J801" s="69" t="s">
        <v>67</v>
      </c>
      <c r="K801" s="77">
        <v>15952.61</v>
      </c>
      <c r="L801" s="78">
        <f t="shared" si="24"/>
        <v>15952.61</v>
      </c>
      <c r="M801" s="78">
        <f>ROUND((L801*(VLOOKUP(C801,'[1]January 2017 NBV'!$D$6:$I$22,6,0))),2)</f>
        <v>497.08</v>
      </c>
      <c r="N801" s="81">
        <f t="shared" si="25"/>
        <v>15455.53</v>
      </c>
      <c r="O801" s="22" t="str">
        <f>VLOOKUP(E801,'ML Look up'!$A$2:$B$1922,2,FALSE)</f>
        <v>FGD</v>
      </c>
    </row>
    <row r="802" spans="1:18" s="75" customFormat="1" x14ac:dyDescent="0.3">
      <c r="A802" s="69" t="s">
        <v>422</v>
      </c>
      <c r="B802" s="69" t="s">
        <v>201</v>
      </c>
      <c r="C802" s="69" t="s">
        <v>82</v>
      </c>
      <c r="D802" s="69" t="s">
        <v>66</v>
      </c>
      <c r="E802" s="76">
        <v>42604626</v>
      </c>
      <c r="F802" s="70" t="s">
        <v>481</v>
      </c>
      <c r="G802" s="70" t="s">
        <v>439</v>
      </c>
      <c r="H802" s="70" t="s">
        <v>439</v>
      </c>
      <c r="I802" s="70" t="s">
        <v>439</v>
      </c>
      <c r="J802" s="69" t="s">
        <v>67</v>
      </c>
      <c r="K802" s="77">
        <v>2060.66</v>
      </c>
      <c r="L802" s="78">
        <f t="shared" si="24"/>
        <v>2060.66</v>
      </c>
      <c r="M802" s="78">
        <f>ROUND((L802*(VLOOKUP(C802,'[1]January 2017 NBV'!$D$6:$I$22,6,0))),2)</f>
        <v>64.209999999999994</v>
      </c>
      <c r="N802" s="81">
        <f t="shared" si="25"/>
        <v>1996.4499999999998</v>
      </c>
      <c r="O802" s="22" t="str">
        <f>VLOOKUP(E802,'ML Look up'!$A$2:$B$1922,2,FALSE)</f>
        <v>FGD</v>
      </c>
    </row>
    <row r="803" spans="1:18" s="75" customFormat="1" x14ac:dyDescent="0.3">
      <c r="A803" s="69" t="s">
        <v>422</v>
      </c>
      <c r="B803" s="69" t="s">
        <v>201</v>
      </c>
      <c r="C803" s="69" t="s">
        <v>82</v>
      </c>
      <c r="D803" s="69" t="s">
        <v>66</v>
      </c>
      <c r="E803" s="76">
        <v>42606692</v>
      </c>
      <c r="F803" s="70" t="s">
        <v>482</v>
      </c>
      <c r="G803" s="70" t="s">
        <v>439</v>
      </c>
      <c r="H803" s="70" t="s">
        <v>439</v>
      </c>
      <c r="I803" s="70" t="s">
        <v>439</v>
      </c>
      <c r="J803" s="69" t="s">
        <v>67</v>
      </c>
      <c r="K803" s="77">
        <v>41798.86</v>
      </c>
      <c r="L803" s="78">
        <f t="shared" si="24"/>
        <v>41798.86</v>
      </c>
      <c r="M803" s="78">
        <f>ROUND((L803*(VLOOKUP(C803,'[1]January 2017 NBV'!$D$6:$I$22,6,0))),2)</f>
        <v>1302.45</v>
      </c>
      <c r="N803" s="81">
        <f t="shared" si="25"/>
        <v>40496.410000000003</v>
      </c>
      <c r="O803" s="22" t="str">
        <f>VLOOKUP(E803,'ML Look up'!$A$2:$B$1922,2,FALSE)</f>
        <v>FGD</v>
      </c>
    </row>
    <row r="804" spans="1:18" s="75" customFormat="1" x14ac:dyDescent="0.3">
      <c r="A804" s="69" t="s">
        <v>422</v>
      </c>
      <c r="B804" s="69" t="s">
        <v>201</v>
      </c>
      <c r="C804" s="69" t="s">
        <v>82</v>
      </c>
      <c r="D804" s="69" t="s">
        <v>66</v>
      </c>
      <c r="E804" s="76">
        <v>42615895</v>
      </c>
      <c r="F804" s="70" t="s">
        <v>483</v>
      </c>
      <c r="G804" s="70" t="s">
        <v>439</v>
      </c>
      <c r="H804" s="70" t="s">
        <v>439</v>
      </c>
      <c r="I804" s="70" t="s">
        <v>439</v>
      </c>
      <c r="J804" s="69" t="s">
        <v>67</v>
      </c>
      <c r="K804" s="77">
        <v>58840.69</v>
      </c>
      <c r="L804" s="78">
        <f t="shared" si="24"/>
        <v>58840.69</v>
      </c>
      <c r="M804" s="78">
        <f>ROUND((L804*(VLOOKUP(C804,'[1]January 2017 NBV'!$D$6:$I$22,6,0))),2)</f>
        <v>1833.47</v>
      </c>
      <c r="N804" s="81">
        <f t="shared" si="25"/>
        <v>57007.22</v>
      </c>
      <c r="O804" s="22" t="str">
        <f>VLOOKUP(E804,'ML Look up'!$A$2:$B$1922,2,FALSE)</f>
        <v>FGD</v>
      </c>
    </row>
    <row r="805" spans="1:18" s="75" customFormat="1" x14ac:dyDescent="0.3">
      <c r="A805" s="69" t="s">
        <v>422</v>
      </c>
      <c r="B805" s="69" t="s">
        <v>201</v>
      </c>
      <c r="C805" s="69" t="s">
        <v>82</v>
      </c>
      <c r="D805" s="69" t="s">
        <v>66</v>
      </c>
      <c r="E805" s="76">
        <v>42616052</v>
      </c>
      <c r="F805" s="70" t="s">
        <v>474</v>
      </c>
      <c r="G805" s="70" t="s">
        <v>439</v>
      </c>
      <c r="H805" s="70" t="s">
        <v>439</v>
      </c>
      <c r="I805" s="70" t="s">
        <v>439</v>
      </c>
      <c r="J805" s="69" t="s">
        <v>67</v>
      </c>
      <c r="K805" s="77">
        <v>2926.78</v>
      </c>
      <c r="L805" s="78">
        <f t="shared" ref="L805:L838" si="26">K805</f>
        <v>2926.78</v>
      </c>
      <c r="M805" s="78">
        <f>ROUND((L805*(VLOOKUP(C805,'[1]January 2017 NBV'!$D$6:$I$22,6,0))),2)</f>
        <v>91.2</v>
      </c>
      <c r="N805" s="81">
        <f t="shared" si="25"/>
        <v>2835.5800000000004</v>
      </c>
      <c r="O805" s="22" t="str">
        <f>VLOOKUP(E805,'ML Look up'!$A$2:$B$1922,2,FALSE)</f>
        <v>PRECIP</v>
      </c>
    </row>
    <row r="806" spans="1:18" s="75" customFormat="1" x14ac:dyDescent="0.3">
      <c r="A806" s="69" t="s">
        <v>422</v>
      </c>
      <c r="B806" s="69" t="s">
        <v>201</v>
      </c>
      <c r="C806" s="69" t="s">
        <v>82</v>
      </c>
      <c r="D806" s="69" t="s">
        <v>66</v>
      </c>
      <c r="E806" s="76">
        <v>42616082</v>
      </c>
      <c r="F806" s="70" t="s">
        <v>474</v>
      </c>
      <c r="G806" s="70" t="s">
        <v>439</v>
      </c>
      <c r="H806" s="70" t="s">
        <v>439</v>
      </c>
      <c r="I806" s="70" t="s">
        <v>439</v>
      </c>
      <c r="J806" s="69" t="s">
        <v>67</v>
      </c>
      <c r="K806" s="77">
        <v>2845.95</v>
      </c>
      <c r="L806" s="78">
        <f t="shared" si="26"/>
        <v>2845.95</v>
      </c>
      <c r="M806" s="78">
        <f>ROUND((L806*(VLOOKUP(C806,'[1]January 2017 NBV'!$D$6:$I$22,6,0))),2)</f>
        <v>88.68</v>
      </c>
      <c r="N806" s="81">
        <f t="shared" si="25"/>
        <v>2757.27</v>
      </c>
      <c r="O806" s="22" t="str">
        <f>VLOOKUP(E806,'ML Look up'!$A$2:$B$1922,2,FALSE)</f>
        <v>PRECIP</v>
      </c>
    </row>
    <row r="807" spans="1:18" s="75" customFormat="1" x14ac:dyDescent="0.3">
      <c r="A807" s="69" t="s">
        <v>422</v>
      </c>
      <c r="B807" s="69" t="s">
        <v>201</v>
      </c>
      <c r="C807" s="69" t="s">
        <v>82</v>
      </c>
      <c r="D807" s="69" t="s">
        <v>66</v>
      </c>
      <c r="E807" s="76">
        <v>42616537</v>
      </c>
      <c r="F807" s="70" t="s">
        <v>483</v>
      </c>
      <c r="G807" s="70" t="s">
        <v>439</v>
      </c>
      <c r="H807" s="70" t="s">
        <v>439</v>
      </c>
      <c r="I807" s="70" t="s">
        <v>439</v>
      </c>
      <c r="J807" s="69" t="s">
        <v>67</v>
      </c>
      <c r="K807" s="77">
        <v>6023.19</v>
      </c>
      <c r="L807" s="78">
        <f t="shared" si="26"/>
        <v>6023.19</v>
      </c>
      <c r="M807" s="78">
        <f>ROUND((L807*(VLOOKUP(C807,'[1]January 2017 NBV'!$D$6:$I$22,6,0))),2)</f>
        <v>187.68</v>
      </c>
      <c r="N807" s="81">
        <f t="shared" si="25"/>
        <v>5835.5099999999993</v>
      </c>
      <c r="O807" s="22" t="str">
        <f>VLOOKUP(E807,'ML Look up'!$A$2:$B$1922,2,FALSE)</f>
        <v>FGD</v>
      </c>
    </row>
    <row r="808" spans="1:18" x14ac:dyDescent="0.3">
      <c r="A808" s="69" t="s">
        <v>422</v>
      </c>
      <c r="B808" s="69" t="s">
        <v>201</v>
      </c>
      <c r="C808" s="69" t="s">
        <v>82</v>
      </c>
      <c r="D808" s="69" t="s">
        <v>66</v>
      </c>
      <c r="E808" s="76">
        <v>42617555</v>
      </c>
      <c r="F808" s="70" t="s">
        <v>484</v>
      </c>
      <c r="G808" s="70" t="s">
        <v>439</v>
      </c>
      <c r="H808" s="70" t="s">
        <v>439</v>
      </c>
      <c r="I808" s="70" t="s">
        <v>439</v>
      </c>
      <c r="J808" s="69" t="s">
        <v>67</v>
      </c>
      <c r="K808" s="77">
        <v>5738.69</v>
      </c>
      <c r="L808" s="78">
        <f t="shared" si="26"/>
        <v>5738.69</v>
      </c>
      <c r="M808" s="78">
        <f>ROUND((L808*(VLOOKUP(C808,'[1]January 2017 NBV'!$D$6:$I$22,6,0))),2)</f>
        <v>178.82</v>
      </c>
      <c r="N808" s="81">
        <f t="shared" si="25"/>
        <v>5559.87</v>
      </c>
      <c r="O808" s="22" t="str">
        <f>VLOOKUP(E808,'ML Look up'!$A$2:$B$1922,2,FALSE)</f>
        <v>FGD</v>
      </c>
    </row>
    <row r="809" spans="1:18" x14ac:dyDescent="0.3">
      <c r="A809" s="69" t="s">
        <v>422</v>
      </c>
      <c r="B809" s="69" t="s">
        <v>201</v>
      </c>
      <c r="C809" s="69" t="s">
        <v>82</v>
      </c>
      <c r="D809" s="69" t="s">
        <v>66</v>
      </c>
      <c r="E809" s="76">
        <v>42625854</v>
      </c>
      <c r="F809" s="70" t="s">
        <v>484</v>
      </c>
      <c r="G809" s="70" t="s">
        <v>439</v>
      </c>
      <c r="H809" s="70" t="s">
        <v>439</v>
      </c>
      <c r="I809" s="70" t="s">
        <v>439</v>
      </c>
      <c r="J809" s="69" t="s">
        <v>67</v>
      </c>
      <c r="K809" s="77">
        <v>24426.36</v>
      </c>
      <c r="L809" s="78">
        <f t="shared" si="26"/>
        <v>24426.36</v>
      </c>
      <c r="M809" s="78">
        <f>ROUND((L809*(VLOOKUP(C809,'[1]January 2017 NBV'!$D$6:$I$22,6,0))),2)</f>
        <v>761.12</v>
      </c>
      <c r="N809" s="81">
        <f t="shared" si="25"/>
        <v>23665.24</v>
      </c>
      <c r="O809" s="22" t="str">
        <f>VLOOKUP(E809,'ML Look up'!$A$2:$B$1922,2,FALSE)</f>
        <v>SO3</v>
      </c>
    </row>
    <row r="810" spans="1:18" x14ac:dyDescent="0.3">
      <c r="A810" s="69" t="s">
        <v>422</v>
      </c>
      <c r="B810" s="69" t="s">
        <v>201</v>
      </c>
      <c r="C810" s="69" t="s">
        <v>82</v>
      </c>
      <c r="D810" s="69" t="s">
        <v>66</v>
      </c>
      <c r="E810" s="76">
        <v>42626159</v>
      </c>
      <c r="F810" s="70" t="s">
        <v>469</v>
      </c>
      <c r="G810" s="70" t="s">
        <v>439</v>
      </c>
      <c r="H810" s="70" t="s">
        <v>439</v>
      </c>
      <c r="I810" s="70" t="s">
        <v>439</v>
      </c>
      <c r="J810" s="69" t="s">
        <v>67</v>
      </c>
      <c r="K810" s="77">
        <v>11243.9</v>
      </c>
      <c r="L810" s="78">
        <f t="shared" si="26"/>
        <v>11243.9</v>
      </c>
      <c r="M810" s="78">
        <f>ROUND((L810*(VLOOKUP(C810,'[1]January 2017 NBV'!$D$6:$I$22,6,0))),2)</f>
        <v>350.36</v>
      </c>
      <c r="N810" s="81">
        <f t="shared" si="25"/>
        <v>10893.539999999999</v>
      </c>
      <c r="O810" s="22" t="str">
        <f>VLOOKUP(E810,'ML Look up'!$A$2:$B$1922,2,FALSE)</f>
        <v>FGD</v>
      </c>
    </row>
    <row r="811" spans="1:18" x14ac:dyDescent="0.3">
      <c r="A811" s="69" t="s">
        <v>422</v>
      </c>
      <c r="B811" s="69" t="s">
        <v>201</v>
      </c>
      <c r="C811" s="69" t="s">
        <v>82</v>
      </c>
      <c r="D811" s="69" t="s">
        <v>66</v>
      </c>
      <c r="E811" s="76">
        <v>42644086</v>
      </c>
      <c r="F811" s="70" t="s">
        <v>485</v>
      </c>
      <c r="G811" s="70" t="s">
        <v>439</v>
      </c>
      <c r="H811" s="70" t="s">
        <v>439</v>
      </c>
      <c r="I811" s="70" t="s">
        <v>439</v>
      </c>
      <c r="J811" s="69" t="s">
        <v>67</v>
      </c>
      <c r="K811" s="77">
        <v>3354.7</v>
      </c>
      <c r="L811" s="78">
        <f t="shared" si="26"/>
        <v>3354.7</v>
      </c>
      <c r="M811" s="78">
        <f>ROUND((L811*(VLOOKUP(C811,'[1]January 2017 NBV'!$D$6:$I$22,6,0))),2)</f>
        <v>104.53</v>
      </c>
      <c r="N811" s="81">
        <f t="shared" si="25"/>
        <v>3250.1699999999996</v>
      </c>
      <c r="O811" s="22" t="str">
        <f>VLOOKUP(E811,'ML Look up'!$A$2:$B$1922,2,FALSE)</f>
        <v>FGD</v>
      </c>
    </row>
    <row r="812" spans="1:18" x14ac:dyDescent="0.3">
      <c r="A812" s="69" t="s">
        <v>422</v>
      </c>
      <c r="B812" s="69" t="s">
        <v>201</v>
      </c>
      <c r="C812" s="69" t="s">
        <v>83</v>
      </c>
      <c r="D812" s="69" t="s">
        <v>66</v>
      </c>
      <c r="E812" s="76">
        <v>42421718</v>
      </c>
      <c r="F812" s="70" t="s">
        <v>463</v>
      </c>
      <c r="G812" s="70" t="s">
        <v>439</v>
      </c>
      <c r="H812" s="70" t="s">
        <v>439</v>
      </c>
      <c r="I812" s="70" t="s">
        <v>439</v>
      </c>
      <c r="J812" s="69" t="s">
        <v>67</v>
      </c>
      <c r="K812" s="77">
        <v>1023.19</v>
      </c>
      <c r="L812" s="78">
        <f t="shared" si="26"/>
        <v>1023.19</v>
      </c>
      <c r="M812" s="78">
        <f>ROUND((L812*(VLOOKUP(C812,'[1]January 2017 NBV'!$D$6:$I$22,6,0))),2)</f>
        <v>1.1200000000000001</v>
      </c>
      <c r="N812" s="81">
        <f t="shared" si="25"/>
        <v>1022.07</v>
      </c>
      <c r="O812" s="22" t="str">
        <f>VLOOKUP(E812,'ML Look up'!$A$2:$B$1922,2,FALSE)</f>
        <v>CEMS</v>
      </c>
    </row>
    <row r="813" spans="1:18" x14ac:dyDescent="0.3">
      <c r="A813" s="69" t="s">
        <v>422</v>
      </c>
      <c r="B813" s="69" t="s">
        <v>201</v>
      </c>
      <c r="C813" s="69" t="s">
        <v>83</v>
      </c>
      <c r="D813" s="69" t="s">
        <v>66</v>
      </c>
      <c r="E813" s="76">
        <v>42444638</v>
      </c>
      <c r="F813" s="70" t="s">
        <v>486</v>
      </c>
      <c r="G813" s="70" t="s">
        <v>439</v>
      </c>
      <c r="H813" s="70" t="s">
        <v>439</v>
      </c>
      <c r="I813" s="70" t="s">
        <v>439</v>
      </c>
      <c r="J813" s="69" t="s">
        <v>67</v>
      </c>
      <c r="K813" s="77">
        <v>4775.1099999999997</v>
      </c>
      <c r="L813" s="78">
        <f t="shared" si="26"/>
        <v>4775.1099999999997</v>
      </c>
      <c r="M813" s="78">
        <f>ROUND((L813*(VLOOKUP(C813,'[1]January 2017 NBV'!$D$6:$I$22,6,0))),2)</f>
        <v>5.24</v>
      </c>
      <c r="N813" s="81">
        <f t="shared" si="25"/>
        <v>4769.87</v>
      </c>
      <c r="O813" s="22" t="str">
        <f>VLOOKUP(E813,'ML Look up'!$A$2:$B$1922,2,FALSE)</f>
        <v>Fly Ash</v>
      </c>
      <c r="P813" s="35"/>
      <c r="Q813" s="82"/>
      <c r="R813" s="82"/>
    </row>
    <row r="814" spans="1:18" x14ac:dyDescent="0.3">
      <c r="A814" s="69" t="s">
        <v>422</v>
      </c>
      <c r="B814" s="69" t="s">
        <v>201</v>
      </c>
      <c r="C814" s="69" t="s">
        <v>83</v>
      </c>
      <c r="D814" s="69" t="s">
        <v>66</v>
      </c>
      <c r="E814" s="76">
        <v>42498902</v>
      </c>
      <c r="F814" s="70" t="s">
        <v>469</v>
      </c>
      <c r="G814" s="70" t="s">
        <v>439</v>
      </c>
      <c r="H814" s="70" t="s">
        <v>439</v>
      </c>
      <c r="I814" s="70" t="s">
        <v>439</v>
      </c>
      <c r="J814" s="69" t="s">
        <v>67</v>
      </c>
      <c r="K814" s="77">
        <v>5781.11</v>
      </c>
      <c r="L814" s="78">
        <f t="shared" si="26"/>
        <v>5781.11</v>
      </c>
      <c r="M814" s="78">
        <f>ROUND((L814*(VLOOKUP(C814,'[1]January 2017 NBV'!$D$6:$I$22,6,0))),2)</f>
        <v>6.35</v>
      </c>
      <c r="N814" s="81">
        <f t="shared" si="25"/>
        <v>5774.7599999999993</v>
      </c>
      <c r="O814" s="22" t="str">
        <f>VLOOKUP(E814,'ML Look up'!$A$2:$B$1922,2,FALSE)</f>
        <v>FGD</v>
      </c>
      <c r="P814" s="35"/>
      <c r="Q814" s="82"/>
      <c r="R814" s="82"/>
    </row>
    <row r="815" spans="1:18" x14ac:dyDescent="0.3">
      <c r="A815" s="69" t="s">
        <v>422</v>
      </c>
      <c r="B815" s="69" t="s">
        <v>201</v>
      </c>
      <c r="C815" s="69" t="s">
        <v>83</v>
      </c>
      <c r="D815" s="69" t="s">
        <v>66</v>
      </c>
      <c r="E815" s="76">
        <v>42543785</v>
      </c>
      <c r="F815" s="70" t="s">
        <v>487</v>
      </c>
      <c r="G815" s="70" t="s">
        <v>439</v>
      </c>
      <c r="H815" s="70" t="s">
        <v>439</v>
      </c>
      <c r="I815" s="70" t="s">
        <v>439</v>
      </c>
      <c r="J815" s="69" t="s">
        <v>67</v>
      </c>
      <c r="K815" s="77">
        <v>925.63</v>
      </c>
      <c r="L815" s="78">
        <f t="shared" si="26"/>
        <v>925.63</v>
      </c>
      <c r="M815" s="78">
        <f>ROUND((L815*(VLOOKUP(C815,'[1]January 2017 NBV'!$D$6:$I$22,6,0))),2)</f>
        <v>1.02</v>
      </c>
      <c r="N815" s="81">
        <f t="shared" si="25"/>
        <v>924.61</v>
      </c>
      <c r="O815" s="22" t="str">
        <f>VLOOKUP(E815,'ML Look up'!$A$2:$B$1922,2,FALSE)</f>
        <v>Fly Ash</v>
      </c>
      <c r="P815" s="35"/>
      <c r="Q815" s="82"/>
      <c r="R815" s="82"/>
    </row>
    <row r="816" spans="1:18" x14ac:dyDescent="0.3">
      <c r="A816" s="69" t="s">
        <v>422</v>
      </c>
      <c r="B816" s="69" t="s">
        <v>201</v>
      </c>
      <c r="C816" s="69" t="s">
        <v>83</v>
      </c>
      <c r="D816" s="69" t="s">
        <v>66</v>
      </c>
      <c r="E816" s="76">
        <v>42638306</v>
      </c>
      <c r="F816" s="70" t="s">
        <v>469</v>
      </c>
      <c r="G816" s="70" t="s">
        <v>439</v>
      </c>
      <c r="H816" s="70" t="s">
        <v>439</v>
      </c>
      <c r="I816" s="70" t="s">
        <v>439</v>
      </c>
      <c r="J816" s="69" t="s">
        <v>67</v>
      </c>
      <c r="K816" s="77">
        <v>6353.43</v>
      </c>
      <c r="L816" s="78">
        <f t="shared" si="26"/>
        <v>6353.43</v>
      </c>
      <c r="M816" s="78">
        <f>ROUND((L816*(VLOOKUP(C816,'[1]January 2017 NBV'!$D$6:$I$22,6,0))),2)</f>
        <v>6.98</v>
      </c>
      <c r="N816" s="81">
        <f t="shared" si="25"/>
        <v>6346.4500000000007</v>
      </c>
      <c r="O816" s="22" t="str">
        <f>VLOOKUP(E816,'ML Look up'!$A$2:$B$1922,2,FALSE)</f>
        <v>FGD</v>
      </c>
      <c r="P816" s="35"/>
      <c r="Q816" s="82"/>
      <c r="R816" s="82"/>
    </row>
    <row r="817" spans="1:18" x14ac:dyDescent="0.3">
      <c r="A817" s="69" t="s">
        <v>422</v>
      </c>
      <c r="B817" s="69" t="s">
        <v>201</v>
      </c>
      <c r="C817" s="69" t="s">
        <v>79</v>
      </c>
      <c r="D817" s="69" t="s">
        <v>80</v>
      </c>
      <c r="E817" s="69" t="s">
        <v>172</v>
      </c>
      <c r="F817" s="70" t="s">
        <v>488</v>
      </c>
      <c r="G817" s="70" t="s">
        <v>439</v>
      </c>
      <c r="H817" s="70" t="s">
        <v>439</v>
      </c>
      <c r="I817" s="70" t="s">
        <v>439</v>
      </c>
      <c r="J817" s="69" t="s">
        <v>67</v>
      </c>
      <c r="K817" s="77">
        <v>21929355.210000001</v>
      </c>
      <c r="L817" s="78">
        <f t="shared" si="26"/>
        <v>21929355.210000001</v>
      </c>
      <c r="M817" s="78">
        <f>ROUND((L817*(VLOOKUP(C817,'[1]January 2017 NBV'!$D$23:$I$27,6,0))),2)</f>
        <v>1690119.13</v>
      </c>
      <c r="N817" s="81">
        <f t="shared" si="25"/>
        <v>20239236.080000002</v>
      </c>
      <c r="O817" s="22" t="str">
        <f>VLOOKUP(E817,'ML Look up'!$A$2:$B$1922,2,FALSE)</f>
        <v>LDFL UP</v>
      </c>
      <c r="P817" s="35"/>
      <c r="Q817" s="82"/>
      <c r="R817" s="82"/>
    </row>
    <row r="818" spans="1:18" x14ac:dyDescent="0.3">
      <c r="A818" s="69" t="s">
        <v>422</v>
      </c>
      <c r="B818" s="69" t="s">
        <v>201</v>
      </c>
      <c r="C818" s="69" t="s">
        <v>79</v>
      </c>
      <c r="D818" s="69" t="s">
        <v>80</v>
      </c>
      <c r="E818" s="69" t="s">
        <v>174</v>
      </c>
      <c r="F818" s="70" t="s">
        <v>489</v>
      </c>
      <c r="G818" s="70" t="s">
        <v>439</v>
      </c>
      <c r="H818" s="70" t="s">
        <v>439</v>
      </c>
      <c r="I818" s="70" t="s">
        <v>439</v>
      </c>
      <c r="J818" s="69" t="s">
        <v>67</v>
      </c>
      <c r="K818" s="77">
        <v>62999686.75</v>
      </c>
      <c r="L818" s="78">
        <f t="shared" si="26"/>
        <v>62999686.75</v>
      </c>
      <c r="M818" s="78">
        <f>ROUND((L818*(VLOOKUP(C818,'[1]January 2017 NBV'!$D$23:$I$27,6,0))),2)</f>
        <v>4855454</v>
      </c>
      <c r="N818" s="81">
        <f t="shared" si="25"/>
        <v>58144232.75</v>
      </c>
      <c r="O818" s="22" t="str">
        <f>VLOOKUP(E818,'ML Look up'!$A$2:$B$1922,2,FALSE)</f>
        <v>DFA</v>
      </c>
      <c r="P818" s="35"/>
      <c r="Q818" s="82"/>
      <c r="R818" s="82"/>
    </row>
    <row r="819" spans="1:18" x14ac:dyDescent="0.3">
      <c r="A819" s="69" t="s">
        <v>422</v>
      </c>
      <c r="B819" s="69" t="s">
        <v>201</v>
      </c>
      <c r="C819" s="69" t="s">
        <v>79</v>
      </c>
      <c r="D819" s="69" t="s">
        <v>80</v>
      </c>
      <c r="E819" s="69" t="s">
        <v>175</v>
      </c>
      <c r="F819" s="70" t="s">
        <v>490</v>
      </c>
      <c r="G819" s="70" t="s">
        <v>439</v>
      </c>
      <c r="H819" s="70" t="s">
        <v>439</v>
      </c>
      <c r="I819" s="70" t="s">
        <v>439</v>
      </c>
      <c r="J819" s="69" t="s">
        <v>67</v>
      </c>
      <c r="K819" s="77">
        <v>9113666.2899999991</v>
      </c>
      <c r="L819" s="78">
        <f t="shared" si="26"/>
        <v>9113666.2899999991</v>
      </c>
      <c r="M819" s="78">
        <f>ROUND((L819*(VLOOKUP(C819,'[1]January 2017 NBV'!$D$23:$I$27,6,0))),2)</f>
        <v>702400.12</v>
      </c>
      <c r="N819" s="81">
        <f t="shared" si="25"/>
        <v>8411266.1699999999</v>
      </c>
      <c r="O819" s="22" t="str">
        <f>VLOOKUP(E819,'ML Look up'!$A$2:$B$1922,2,FALSE)</f>
        <v>LDFL UP</v>
      </c>
      <c r="P819" s="35"/>
      <c r="Q819" s="82"/>
      <c r="R819" s="82"/>
    </row>
    <row r="820" spans="1:18" x14ac:dyDescent="0.3">
      <c r="A820" s="69" t="s">
        <v>422</v>
      </c>
      <c r="B820" s="69" t="s">
        <v>201</v>
      </c>
      <c r="C820" s="69" t="s">
        <v>79</v>
      </c>
      <c r="D820" s="69" t="s">
        <v>80</v>
      </c>
      <c r="E820" s="69" t="s">
        <v>176</v>
      </c>
      <c r="F820" s="70" t="s">
        <v>489</v>
      </c>
      <c r="G820" s="70" t="s">
        <v>439</v>
      </c>
      <c r="H820" s="70" t="s">
        <v>439</v>
      </c>
      <c r="I820" s="70" t="s">
        <v>439</v>
      </c>
      <c r="J820" s="69" t="s">
        <v>67</v>
      </c>
      <c r="K820" s="77">
        <v>53005.41</v>
      </c>
      <c r="L820" s="78">
        <f t="shared" si="26"/>
        <v>53005.41</v>
      </c>
      <c r="M820" s="78">
        <f>ROUND((L820*(VLOOKUP(C820,'[1]January 2017 NBV'!$D$23:$I$27,6,0))),2)</f>
        <v>4085.18</v>
      </c>
      <c r="N820" s="81">
        <f t="shared" si="25"/>
        <v>48920.23</v>
      </c>
      <c r="O820" s="22" t="str">
        <f>VLOOKUP(E820,'ML Look up'!$A$2:$B$1922,2,FALSE)</f>
        <v>DFA</v>
      </c>
      <c r="P820" s="35"/>
      <c r="Q820" s="82"/>
      <c r="R820" s="82"/>
    </row>
    <row r="821" spans="1:18" x14ac:dyDescent="0.3">
      <c r="A821" s="69" t="s">
        <v>422</v>
      </c>
      <c r="B821" s="69" t="s">
        <v>201</v>
      </c>
      <c r="C821" s="69" t="s">
        <v>79</v>
      </c>
      <c r="D821" s="69" t="s">
        <v>80</v>
      </c>
      <c r="E821" s="69" t="s">
        <v>178</v>
      </c>
      <c r="F821" s="70" t="s">
        <v>489</v>
      </c>
      <c r="G821" s="70">
        <v>12</v>
      </c>
      <c r="H821" s="70" t="s">
        <v>45</v>
      </c>
      <c r="I821" s="70" t="s">
        <v>214</v>
      </c>
      <c r="J821" s="69" t="s">
        <v>67</v>
      </c>
      <c r="K821" s="77">
        <v>1221418.21</v>
      </c>
      <c r="L821" s="78">
        <f t="shared" si="26"/>
        <v>1221418.21</v>
      </c>
      <c r="M821" s="78">
        <f>ROUND((L821*(VLOOKUP(C821,'[1]January 2017 NBV'!$D$23:$I$27,6,0))),2)</f>
        <v>94136.02</v>
      </c>
      <c r="N821" s="81">
        <f t="shared" si="25"/>
        <v>1127282.19</v>
      </c>
      <c r="O821" s="22" t="str">
        <f>VLOOKUP(E821,'ML Look up'!$A$2:$B$1922,2,FALSE)</f>
        <v>DFA</v>
      </c>
      <c r="P821" s="35"/>
      <c r="Q821" s="82"/>
      <c r="R821" s="82"/>
    </row>
    <row r="822" spans="1:18" x14ac:dyDescent="0.3">
      <c r="A822" s="69" t="s">
        <v>422</v>
      </c>
      <c r="B822" s="69" t="s">
        <v>201</v>
      </c>
      <c r="C822" s="69" t="s">
        <v>81</v>
      </c>
      <c r="D822" s="69" t="s">
        <v>80</v>
      </c>
      <c r="E822" s="69" t="s">
        <v>187</v>
      </c>
      <c r="F822" s="70" t="s">
        <v>488</v>
      </c>
      <c r="G822" s="70" t="s">
        <v>439</v>
      </c>
      <c r="H822" s="70" t="s">
        <v>439</v>
      </c>
      <c r="I822" s="70" t="s">
        <v>439</v>
      </c>
      <c r="J822" s="69" t="s">
        <v>67</v>
      </c>
      <c r="K822" s="77">
        <v>5864447.0300000003</v>
      </c>
      <c r="L822" s="78">
        <f t="shared" si="26"/>
        <v>5864447.0300000003</v>
      </c>
      <c r="M822" s="78">
        <f>ROUND((L822*(VLOOKUP(C822,'[1]January 2017 NBV'!$D$23:$I$27,6,0))),2)</f>
        <v>283146.88</v>
      </c>
      <c r="N822" s="81">
        <f t="shared" si="25"/>
        <v>5581300.1500000004</v>
      </c>
      <c r="O822" s="22" t="str">
        <f>VLOOKUP(E822,'ML Look up'!$A$2:$B$1922,2,FALSE)</f>
        <v>LDFL UP</v>
      </c>
      <c r="P822" s="35"/>
      <c r="Q822" s="82"/>
      <c r="R822" s="82"/>
    </row>
    <row r="823" spans="1:18" x14ac:dyDescent="0.3">
      <c r="A823" s="69" t="s">
        <v>422</v>
      </c>
      <c r="B823" s="69" t="s">
        <v>201</v>
      </c>
      <c r="C823" s="69" t="s">
        <v>82</v>
      </c>
      <c r="D823" s="69" t="s">
        <v>80</v>
      </c>
      <c r="E823" s="76">
        <v>42555114</v>
      </c>
      <c r="F823" s="70" t="s">
        <v>491</v>
      </c>
      <c r="G823" s="70" t="s">
        <v>439</v>
      </c>
      <c r="H823" s="70" t="s">
        <v>439</v>
      </c>
      <c r="I823" s="70" t="s">
        <v>439</v>
      </c>
      <c r="J823" s="69" t="s">
        <v>67</v>
      </c>
      <c r="K823" s="77">
        <v>3535.3</v>
      </c>
      <c r="L823" s="78">
        <f t="shared" si="26"/>
        <v>3535.3</v>
      </c>
      <c r="M823" s="78">
        <f>ROUND((L823*(VLOOKUP(C823,'[1]January 2017 NBV'!$D$23:$I$27,6,0))),2)</f>
        <v>62.89</v>
      </c>
      <c r="N823" s="81">
        <f t="shared" si="25"/>
        <v>3472.4100000000003</v>
      </c>
      <c r="O823" s="22" t="str">
        <f>VLOOKUP(E823,'ML Look up'!$A$2:$B$1922,2,FALSE)</f>
        <v>Ash</v>
      </c>
      <c r="P823" s="35"/>
      <c r="Q823" s="82"/>
      <c r="R823" s="82"/>
    </row>
    <row r="824" spans="1:18" x14ac:dyDescent="0.3">
      <c r="A824" s="69" t="s">
        <v>422</v>
      </c>
      <c r="B824" s="69" t="s">
        <v>201</v>
      </c>
      <c r="C824" s="69" t="s">
        <v>82</v>
      </c>
      <c r="D824" s="69" t="s">
        <v>80</v>
      </c>
      <c r="E824" s="76">
        <v>42600711</v>
      </c>
      <c r="F824" s="70" t="s">
        <v>492</v>
      </c>
      <c r="G824" s="70" t="s">
        <v>439</v>
      </c>
      <c r="H824" s="70" t="s">
        <v>439</v>
      </c>
      <c r="I824" s="70" t="s">
        <v>439</v>
      </c>
      <c r="J824" s="69" t="s">
        <v>67</v>
      </c>
      <c r="K824" s="77">
        <v>4248.54</v>
      </c>
      <c r="L824" s="80">
        <f t="shared" si="26"/>
        <v>4248.54</v>
      </c>
      <c r="M824" s="78">
        <f>ROUND((L824*(VLOOKUP(C824,'[1]January 2017 NBV'!$D$23:$I$27,6,0))),2)</f>
        <v>75.569999999999993</v>
      </c>
      <c r="N824" s="81">
        <f t="shared" si="25"/>
        <v>4172.97</v>
      </c>
      <c r="O824" s="22" t="str">
        <f>VLOOKUP(E824,'ML Look up'!$A$2:$B$1922,2,FALSE)</f>
        <v>DFA</v>
      </c>
      <c r="P824" s="35"/>
      <c r="Q824" s="82"/>
      <c r="R824" s="82"/>
    </row>
    <row r="825" spans="1:18" x14ac:dyDescent="0.3">
      <c r="A825" s="69" t="s">
        <v>422</v>
      </c>
      <c r="B825" s="69" t="s">
        <v>201</v>
      </c>
      <c r="C825" s="69" t="s">
        <v>82</v>
      </c>
      <c r="D825" s="69" t="s">
        <v>80</v>
      </c>
      <c r="E825" s="76">
        <v>42600721</v>
      </c>
      <c r="F825" s="70" t="s">
        <v>492</v>
      </c>
      <c r="G825" s="70" t="s">
        <v>439</v>
      </c>
      <c r="H825" s="70" t="s">
        <v>439</v>
      </c>
      <c r="I825" s="70" t="s">
        <v>439</v>
      </c>
      <c r="J825" s="69" t="s">
        <v>67</v>
      </c>
      <c r="K825" s="77">
        <v>3699.75</v>
      </c>
      <c r="L825" s="80">
        <f t="shared" si="26"/>
        <v>3699.75</v>
      </c>
      <c r="M825" s="78">
        <f>ROUND((L825*(VLOOKUP(C825,'[1]January 2017 NBV'!$D$23:$I$27,6,0))),2)</f>
        <v>65.81</v>
      </c>
      <c r="N825" s="81">
        <f t="shared" si="25"/>
        <v>3633.94</v>
      </c>
      <c r="O825" s="22" t="str">
        <f>VLOOKUP(E825,'ML Look up'!$A$2:$B$1922,2,FALSE)</f>
        <v>DFA</v>
      </c>
      <c r="P825" s="35"/>
      <c r="Q825" s="82"/>
      <c r="R825" s="82"/>
    </row>
    <row r="826" spans="1:18" x14ac:dyDescent="0.3">
      <c r="A826" s="69" t="s">
        <v>422</v>
      </c>
      <c r="B826" s="69" t="s">
        <v>201</v>
      </c>
      <c r="C826" s="69" t="s">
        <v>82</v>
      </c>
      <c r="D826" s="69" t="s">
        <v>80</v>
      </c>
      <c r="E826" s="76">
        <v>42600733</v>
      </c>
      <c r="F826" s="70" t="s">
        <v>493</v>
      </c>
      <c r="G826" s="70" t="s">
        <v>439</v>
      </c>
      <c r="H826" s="70" t="s">
        <v>439</v>
      </c>
      <c r="I826" s="70" t="s">
        <v>439</v>
      </c>
      <c r="J826" s="69" t="s">
        <v>67</v>
      </c>
      <c r="K826" s="77">
        <v>3462.12</v>
      </c>
      <c r="L826" s="80">
        <f t="shared" si="26"/>
        <v>3462.12</v>
      </c>
      <c r="M826" s="78">
        <f>ROUND((L826*(VLOOKUP(C826,'[1]January 2017 NBV'!$D$23:$I$27,6,0))),2)</f>
        <v>61.59</v>
      </c>
      <c r="N826" s="81">
        <f t="shared" si="25"/>
        <v>3400.5299999999997</v>
      </c>
      <c r="O826" s="22" t="str">
        <f>VLOOKUP(E826,'ML Look up'!$A$2:$B$1922,2,FALSE)</f>
        <v>DFA</v>
      </c>
      <c r="P826" s="35"/>
      <c r="Q826" s="82"/>
      <c r="R826" s="82"/>
    </row>
    <row r="827" spans="1:18" x14ac:dyDescent="0.3">
      <c r="A827" s="69" t="s">
        <v>422</v>
      </c>
      <c r="B827" s="69" t="s">
        <v>201</v>
      </c>
      <c r="C827" s="69" t="s">
        <v>82</v>
      </c>
      <c r="D827" s="69" t="s">
        <v>80</v>
      </c>
      <c r="E827" s="76">
        <v>42600738</v>
      </c>
      <c r="F827" s="70" t="s">
        <v>494</v>
      </c>
      <c r="G827" s="70" t="s">
        <v>439</v>
      </c>
      <c r="H827" s="70" t="s">
        <v>439</v>
      </c>
      <c r="I827" s="70" t="s">
        <v>439</v>
      </c>
      <c r="J827" s="69" t="s">
        <v>67</v>
      </c>
      <c r="K827" s="77">
        <v>3951.79</v>
      </c>
      <c r="L827" s="80">
        <f t="shared" si="26"/>
        <v>3951.79</v>
      </c>
      <c r="M827" s="78">
        <f>ROUND((L827*(VLOOKUP(C827,'[1]January 2017 NBV'!$D$23:$I$27,6,0))),2)</f>
        <v>70.3</v>
      </c>
      <c r="N827" s="81">
        <f t="shared" si="25"/>
        <v>3881.49</v>
      </c>
      <c r="O827" s="22" t="str">
        <f>VLOOKUP(E827,'ML Look up'!$A$2:$B$1922,2,FALSE)</f>
        <v>DFA</v>
      </c>
      <c r="P827" s="35"/>
      <c r="Q827" s="82"/>
      <c r="R827" s="82"/>
    </row>
    <row r="828" spans="1:18" x14ac:dyDescent="0.3">
      <c r="A828" s="69" t="s">
        <v>422</v>
      </c>
      <c r="B828" s="69" t="s">
        <v>201</v>
      </c>
      <c r="C828" s="69" t="s">
        <v>82</v>
      </c>
      <c r="D828" s="69" t="s">
        <v>80</v>
      </c>
      <c r="E828" s="76">
        <v>42600754</v>
      </c>
      <c r="F828" s="70" t="s">
        <v>493</v>
      </c>
      <c r="G828" s="70" t="s">
        <v>439</v>
      </c>
      <c r="H828" s="70" t="s">
        <v>439</v>
      </c>
      <c r="I828" s="70" t="s">
        <v>439</v>
      </c>
      <c r="J828" s="69" t="s">
        <v>67</v>
      </c>
      <c r="K828" s="77">
        <v>3442.56</v>
      </c>
      <c r="L828" s="80">
        <f t="shared" si="26"/>
        <v>3442.56</v>
      </c>
      <c r="M828" s="78">
        <f>ROUND((L828*(VLOOKUP(C828,'[1]January 2017 NBV'!$D$23:$I$27,6,0))),2)</f>
        <v>61.24</v>
      </c>
      <c r="N828" s="81">
        <f t="shared" si="25"/>
        <v>3381.32</v>
      </c>
      <c r="O828" s="22" t="str">
        <f>VLOOKUP(E828,'ML Look up'!$A$2:$B$1922,2,FALSE)</f>
        <v>DFA</v>
      </c>
      <c r="P828" s="35"/>
      <c r="Q828" s="82"/>
      <c r="R828" s="82"/>
    </row>
    <row r="829" spans="1:18" x14ac:dyDescent="0.3">
      <c r="A829" s="69" t="s">
        <v>422</v>
      </c>
      <c r="B829" s="69" t="s">
        <v>201</v>
      </c>
      <c r="C829" s="69" t="s">
        <v>79</v>
      </c>
      <c r="D829" s="69" t="s">
        <v>74</v>
      </c>
      <c r="E829" s="76">
        <v>42177141</v>
      </c>
      <c r="F829" s="70" t="s">
        <v>430</v>
      </c>
      <c r="G829" s="70">
        <v>10</v>
      </c>
      <c r="H829" s="70" t="s">
        <v>39</v>
      </c>
      <c r="I829" s="70" t="s">
        <v>214</v>
      </c>
      <c r="J829" s="69" t="s">
        <v>67</v>
      </c>
      <c r="K829" s="77">
        <v>1932.17</v>
      </c>
      <c r="L829" s="80">
        <f t="shared" si="26"/>
        <v>1932.17</v>
      </c>
      <c r="M829" s="80">
        <f>ROUND((L829*(VLOOKUP(C829,'[1]January 2017 NBV'!$D$28:$I$40,6,0))),2)</f>
        <v>119.5</v>
      </c>
      <c r="N829" s="81">
        <f t="shared" si="25"/>
        <v>1812.67</v>
      </c>
      <c r="O829" s="22" t="str">
        <f>VLOOKUP(E829,'ML Look up'!$A$2:$B$1922,2,FALSE)</f>
        <v>ASH</v>
      </c>
      <c r="P829" s="35"/>
      <c r="Q829" s="82"/>
      <c r="R829" s="82"/>
    </row>
    <row r="830" spans="1:18" ht="15.75" customHeight="1" x14ac:dyDescent="0.3">
      <c r="A830" s="69" t="s">
        <v>422</v>
      </c>
      <c r="B830" s="69" t="s">
        <v>201</v>
      </c>
      <c r="C830" s="69" t="s">
        <v>79</v>
      </c>
      <c r="D830" s="69" t="s">
        <v>74</v>
      </c>
      <c r="E830" s="76">
        <v>42188892</v>
      </c>
      <c r="F830" s="70" t="s">
        <v>427</v>
      </c>
      <c r="G830" s="70">
        <v>10</v>
      </c>
      <c r="H830" s="70" t="s">
        <v>39</v>
      </c>
      <c r="I830" s="70" t="s">
        <v>214</v>
      </c>
      <c r="J830" s="69" t="s">
        <v>67</v>
      </c>
      <c r="K830" s="77">
        <v>12197.5</v>
      </c>
      <c r="L830" s="80">
        <f t="shared" si="26"/>
        <v>12197.5</v>
      </c>
      <c r="M830" s="80">
        <f>ROUND((L830*(VLOOKUP(C830,'[1]January 2017 NBV'!$D$28:$I$40,6,0))),2)</f>
        <v>754.37</v>
      </c>
      <c r="N830" s="81">
        <f t="shared" si="25"/>
        <v>11443.13</v>
      </c>
      <c r="O830" s="22" t="str">
        <f>VLOOKUP(E830,'ML Look up'!$A$2:$B$1922,2,FALSE)</f>
        <v>ASH</v>
      </c>
      <c r="P830" s="35"/>
      <c r="Q830" s="82"/>
      <c r="R830" s="82"/>
    </row>
    <row r="831" spans="1:18" ht="15.75" customHeight="1" x14ac:dyDescent="0.3">
      <c r="A831" s="69" t="s">
        <v>422</v>
      </c>
      <c r="B831" s="69" t="s">
        <v>201</v>
      </c>
      <c r="C831" s="69" t="s">
        <v>79</v>
      </c>
      <c r="D831" s="69" t="s">
        <v>74</v>
      </c>
      <c r="E831" s="76">
        <v>42220392</v>
      </c>
      <c r="F831" s="70" t="s">
        <v>427</v>
      </c>
      <c r="G831" s="70">
        <v>10</v>
      </c>
      <c r="H831" s="70" t="s">
        <v>39</v>
      </c>
      <c r="I831" s="70" t="s">
        <v>214</v>
      </c>
      <c r="J831" s="69" t="s">
        <v>67</v>
      </c>
      <c r="K831" s="77">
        <v>1287.5999999999999</v>
      </c>
      <c r="L831" s="80">
        <f t="shared" si="26"/>
        <v>1287.5999999999999</v>
      </c>
      <c r="M831" s="80">
        <f>ROUND((L831*(VLOOKUP(C831,'[1]January 2017 NBV'!$D$28:$I$40,6,0))),2)</f>
        <v>79.63</v>
      </c>
      <c r="N831" s="81">
        <f t="shared" si="25"/>
        <v>1207.9699999999998</v>
      </c>
      <c r="O831" s="22" t="str">
        <f>VLOOKUP(E831,'ML Look up'!$A$2:$B$1922,2,FALSE)</f>
        <v>ASH</v>
      </c>
      <c r="P831" s="35"/>
      <c r="Q831" s="82"/>
      <c r="R831" s="82"/>
    </row>
    <row r="832" spans="1:18" ht="15.75" customHeight="1" x14ac:dyDescent="0.3">
      <c r="A832" s="69" t="s">
        <v>422</v>
      </c>
      <c r="B832" s="69" t="s">
        <v>201</v>
      </c>
      <c r="C832" s="69" t="s">
        <v>79</v>
      </c>
      <c r="D832" s="69" t="s">
        <v>74</v>
      </c>
      <c r="E832" s="76">
        <v>42250618</v>
      </c>
      <c r="F832" s="70" t="s">
        <v>427</v>
      </c>
      <c r="G832" s="70">
        <v>10</v>
      </c>
      <c r="H832" s="70" t="s">
        <v>39</v>
      </c>
      <c r="I832" s="70" t="s">
        <v>214</v>
      </c>
      <c r="J832" s="83" t="s">
        <v>67</v>
      </c>
      <c r="K832" s="84">
        <v>17579.34</v>
      </c>
      <c r="L832" s="80">
        <f t="shared" si="26"/>
        <v>17579.34</v>
      </c>
      <c r="M832" s="80">
        <f>ROUND((L832*(VLOOKUP(C832,'[1]January 2017 NBV'!$D$28:$I$40,6,0))),2)</f>
        <v>1087.22</v>
      </c>
      <c r="N832" s="81">
        <f t="shared" si="25"/>
        <v>16492.12</v>
      </c>
      <c r="O832" s="22" t="str">
        <f>VLOOKUP(E832,'ML Look up'!$A$2:$B$1922,2,FALSE)</f>
        <v>ASH</v>
      </c>
      <c r="P832" s="35"/>
      <c r="Q832" s="82"/>
      <c r="R832" s="82"/>
    </row>
    <row r="833" spans="1:18" ht="15.75" customHeight="1" x14ac:dyDescent="0.3">
      <c r="A833" s="69" t="s">
        <v>422</v>
      </c>
      <c r="B833" s="69" t="s">
        <v>201</v>
      </c>
      <c r="C833" s="69" t="s">
        <v>79</v>
      </c>
      <c r="D833" s="69" t="s">
        <v>74</v>
      </c>
      <c r="E833" s="76">
        <v>42265803</v>
      </c>
      <c r="F833" s="70" t="s">
        <v>451</v>
      </c>
      <c r="G833" s="70">
        <v>10</v>
      </c>
      <c r="H833" s="70" t="s">
        <v>39</v>
      </c>
      <c r="I833" s="70" t="s">
        <v>214</v>
      </c>
      <c r="J833" s="83" t="s">
        <v>67</v>
      </c>
      <c r="K833" s="84">
        <v>-15724.93</v>
      </c>
      <c r="L833" s="80">
        <f t="shared" si="26"/>
        <v>-15724.93</v>
      </c>
      <c r="M833" s="80">
        <f>ROUND((L833*(VLOOKUP(C833,'[1]January 2017 NBV'!$D$28:$I$40,6,0))),2)</f>
        <v>-972.53</v>
      </c>
      <c r="N833" s="81">
        <f t="shared" si="25"/>
        <v>-14752.4</v>
      </c>
      <c r="O833" s="22" t="str">
        <f>VLOOKUP(E833,'ML Look up'!$A$2:$B$1922,2,FALSE)</f>
        <v>ASH</v>
      </c>
      <c r="P833" s="35"/>
      <c r="Q833" s="82"/>
      <c r="R833" s="82"/>
    </row>
    <row r="834" spans="1:18" ht="15.75" customHeight="1" x14ac:dyDescent="0.3">
      <c r="A834" s="69" t="s">
        <v>422</v>
      </c>
      <c r="B834" s="69" t="s">
        <v>201</v>
      </c>
      <c r="C834" s="69" t="s">
        <v>79</v>
      </c>
      <c r="D834" s="69" t="s">
        <v>74</v>
      </c>
      <c r="E834" s="76">
        <v>42295470</v>
      </c>
      <c r="F834" s="70" t="s">
        <v>427</v>
      </c>
      <c r="G834" s="70">
        <v>10</v>
      </c>
      <c r="H834" s="70" t="s">
        <v>39</v>
      </c>
      <c r="I834" s="70" t="s">
        <v>214</v>
      </c>
      <c r="J834" s="83" t="s">
        <v>67</v>
      </c>
      <c r="K834" s="84">
        <v>14453.89</v>
      </c>
      <c r="L834" s="80">
        <f t="shared" si="26"/>
        <v>14453.89</v>
      </c>
      <c r="M834" s="80">
        <f>ROUND((L834*(VLOOKUP(C834,'[1]January 2017 NBV'!$D$28:$I$40,6,0))),2)</f>
        <v>893.92</v>
      </c>
      <c r="N834" s="81">
        <f t="shared" si="25"/>
        <v>13559.97</v>
      </c>
      <c r="O834" s="22" t="str">
        <f>VLOOKUP(E834,'ML Look up'!$A$2:$B$1922,2,FALSE)</f>
        <v>ASH</v>
      </c>
      <c r="P834" s="35"/>
      <c r="Q834" s="82"/>
      <c r="R834" s="82"/>
    </row>
    <row r="835" spans="1:18" ht="15.75" customHeight="1" x14ac:dyDescent="0.3">
      <c r="A835" s="69" t="s">
        <v>422</v>
      </c>
      <c r="B835" s="69" t="s">
        <v>201</v>
      </c>
      <c r="C835" s="69" t="s">
        <v>81</v>
      </c>
      <c r="D835" s="69" t="s">
        <v>74</v>
      </c>
      <c r="E835" s="76">
        <v>42343105</v>
      </c>
      <c r="F835" s="70" t="s">
        <v>459</v>
      </c>
      <c r="G835" s="70" t="s">
        <v>439</v>
      </c>
      <c r="H835" s="70" t="s">
        <v>439</v>
      </c>
      <c r="I835" s="70" t="s">
        <v>439</v>
      </c>
      <c r="J835" s="83" t="s">
        <v>67</v>
      </c>
      <c r="K835" s="84">
        <v>587.89</v>
      </c>
      <c r="L835" s="80">
        <f t="shared" si="26"/>
        <v>587.89</v>
      </c>
      <c r="M835" s="80">
        <f>ROUND((L835*(VLOOKUP(C835,'[1]January 2017 NBV'!$D$28:$I$40,6,0))),2)</f>
        <v>27.1</v>
      </c>
      <c r="N835" s="81">
        <f t="shared" si="25"/>
        <v>560.79</v>
      </c>
      <c r="O835" s="22" t="str">
        <f>VLOOKUP(E835,'ML Look up'!$A$2:$B$1922,2,FALSE)</f>
        <v>ASH</v>
      </c>
      <c r="P835" s="35"/>
      <c r="Q835" s="82"/>
      <c r="R835" s="82"/>
    </row>
    <row r="836" spans="1:18" ht="15.75" customHeight="1" x14ac:dyDescent="0.3">
      <c r="A836" s="69" t="s">
        <v>422</v>
      </c>
      <c r="B836" s="69" t="s">
        <v>201</v>
      </c>
      <c r="C836" s="69" t="s">
        <v>81</v>
      </c>
      <c r="D836" s="69" t="s">
        <v>74</v>
      </c>
      <c r="E836" s="76">
        <v>42349174</v>
      </c>
      <c r="F836" s="70" t="s">
        <v>427</v>
      </c>
      <c r="G836" s="70">
        <v>10</v>
      </c>
      <c r="H836" s="70" t="s">
        <v>39</v>
      </c>
      <c r="I836" s="70" t="s">
        <v>214</v>
      </c>
      <c r="J836" s="83" t="s">
        <v>67</v>
      </c>
      <c r="K836" s="84">
        <v>10691.12</v>
      </c>
      <c r="L836" s="80">
        <f t="shared" si="26"/>
        <v>10691.12</v>
      </c>
      <c r="M836" s="80">
        <f>ROUND((L836*(VLOOKUP(C836,'[1]January 2017 NBV'!$D$28:$I$40,6,0))),2)</f>
        <v>492.92</v>
      </c>
      <c r="N836" s="81">
        <f t="shared" si="25"/>
        <v>10198.200000000001</v>
      </c>
      <c r="O836" s="22" t="str">
        <f>VLOOKUP(E836,'ML Look up'!$A$2:$B$1922,2,FALSE)</f>
        <v>ASH</v>
      </c>
      <c r="P836" s="35"/>
      <c r="Q836" s="82"/>
      <c r="R836" s="82"/>
    </row>
    <row r="837" spans="1:18" x14ac:dyDescent="0.3">
      <c r="A837" s="69" t="s">
        <v>422</v>
      </c>
      <c r="B837" s="69" t="s">
        <v>201</v>
      </c>
      <c r="C837" s="69" t="s">
        <v>82</v>
      </c>
      <c r="D837" s="69" t="s">
        <v>74</v>
      </c>
      <c r="E837" s="76">
        <v>42534810</v>
      </c>
      <c r="F837" s="70" t="s">
        <v>495</v>
      </c>
      <c r="G837" s="70" t="s">
        <v>439</v>
      </c>
      <c r="H837" s="70" t="s">
        <v>439</v>
      </c>
      <c r="I837" s="70" t="s">
        <v>439</v>
      </c>
      <c r="J837" s="83" t="s">
        <v>67</v>
      </c>
      <c r="K837" s="84">
        <v>16586.09</v>
      </c>
      <c r="L837" s="80">
        <f t="shared" si="26"/>
        <v>16586.09</v>
      </c>
      <c r="M837" s="80">
        <f>ROUND((L837*(VLOOKUP(C837,'[1]January 2017 NBV'!$D$28:$I$40,6,0))),2)</f>
        <v>295.02999999999997</v>
      </c>
      <c r="N837" s="81">
        <f t="shared" si="25"/>
        <v>16291.06</v>
      </c>
      <c r="O837" s="22" t="str">
        <f>VLOOKUP(E837,'ML Look up'!$A$2:$B$1922,2,FALSE)</f>
        <v>Ash</v>
      </c>
      <c r="P837" s="35"/>
      <c r="Q837" s="82"/>
      <c r="R837" s="82"/>
    </row>
    <row r="838" spans="1:18" x14ac:dyDescent="0.3">
      <c r="A838" s="69" t="s">
        <v>422</v>
      </c>
      <c r="B838" s="69" t="s">
        <v>201</v>
      </c>
      <c r="C838" s="69" t="s">
        <v>82</v>
      </c>
      <c r="D838" s="69" t="s">
        <v>74</v>
      </c>
      <c r="E838" s="76">
        <v>42606146</v>
      </c>
      <c r="F838" s="70" t="s">
        <v>496</v>
      </c>
      <c r="G838" s="70" t="s">
        <v>439</v>
      </c>
      <c r="H838" s="70" t="s">
        <v>439</v>
      </c>
      <c r="I838" s="70" t="s">
        <v>439</v>
      </c>
      <c r="J838" s="83" t="s">
        <v>67</v>
      </c>
      <c r="K838" s="84">
        <v>10631.73</v>
      </c>
      <c r="L838" s="80">
        <f t="shared" si="26"/>
        <v>10631.73</v>
      </c>
      <c r="M838" s="80">
        <f>ROUND((L838*(VLOOKUP(C838,'[1]January 2017 NBV'!$D$28:$I$40,6,0))),2)</f>
        <v>189.12</v>
      </c>
      <c r="N838" s="81">
        <f t="shared" si="25"/>
        <v>10442.609999999999</v>
      </c>
      <c r="O838" s="22" t="str">
        <f>VLOOKUP(E838,'ML Look up'!$A$2:$B$1922,2,FALSE)</f>
        <v>ASH</v>
      </c>
      <c r="P838" s="35"/>
      <c r="Q838" s="82"/>
      <c r="R838" s="82"/>
    </row>
    <row r="839" spans="1:18" x14ac:dyDescent="0.3">
      <c r="A839" s="69" t="s">
        <v>200</v>
      </c>
      <c r="B839" s="69" t="s">
        <v>497</v>
      </c>
      <c r="C839" s="69" t="s">
        <v>71</v>
      </c>
      <c r="D839" s="69" t="s">
        <v>66</v>
      </c>
      <c r="E839" s="76">
        <v>40916358</v>
      </c>
      <c r="F839" s="70" t="s">
        <v>498</v>
      </c>
      <c r="G839" s="70">
        <v>1</v>
      </c>
      <c r="H839" s="70" t="s">
        <v>19</v>
      </c>
      <c r="I839" s="70" t="s">
        <v>214</v>
      </c>
      <c r="J839" s="83" t="s">
        <v>67</v>
      </c>
      <c r="K839" s="84">
        <v>154767.44</v>
      </c>
      <c r="L839" s="80">
        <f>K839*0.5</f>
        <v>77383.72</v>
      </c>
      <c r="M839" s="80">
        <f>ROUND((L839*(VLOOKUP(C839,'[1]January 2017 NBV'!$D$6:$I$22,6,0))),2)</f>
        <v>22474.93</v>
      </c>
      <c r="N839" s="81">
        <f>L839-M839</f>
        <v>54908.79</v>
      </c>
      <c r="O839" s="22" t="str">
        <f>VLOOKUP(E839,'ML Look up'!$A$2:$B$1922,2,FALSE)</f>
        <v>LDFL</v>
      </c>
      <c r="P839" s="35"/>
      <c r="Q839" s="82"/>
      <c r="R839" s="82"/>
    </row>
    <row r="840" spans="1:18" x14ac:dyDescent="0.3">
      <c r="A840" s="69" t="s">
        <v>200</v>
      </c>
      <c r="B840" s="69" t="s">
        <v>497</v>
      </c>
      <c r="C840" s="69" t="s">
        <v>71</v>
      </c>
      <c r="D840" s="69" t="s">
        <v>66</v>
      </c>
      <c r="E840" s="69" t="s">
        <v>130</v>
      </c>
      <c r="F840" s="70" t="s">
        <v>498</v>
      </c>
      <c r="G840" s="70">
        <v>1</v>
      </c>
      <c r="H840" s="70" t="s">
        <v>19</v>
      </c>
      <c r="I840" s="70" t="s">
        <v>214</v>
      </c>
      <c r="J840" s="83" t="s">
        <v>67</v>
      </c>
      <c r="K840" s="84">
        <v>380568.69</v>
      </c>
      <c r="L840" s="80">
        <f>K840*0.5</f>
        <v>190284.345</v>
      </c>
      <c r="M840" s="80">
        <f>ROUND((L840*(VLOOKUP(C840,'[1]January 2017 NBV'!$D$6:$I$22,6,0))),2)</f>
        <v>55265.2</v>
      </c>
      <c r="N840" s="81">
        <f>L840-M840</f>
        <v>135019.14500000002</v>
      </c>
      <c r="O840" s="22" t="str">
        <f>VLOOKUP(E840,'ML Look up'!$A$2:$B$1922,2,FALSE)</f>
        <v>LDFL</v>
      </c>
      <c r="P840" s="35"/>
      <c r="Q840" s="82"/>
      <c r="R840" s="82"/>
    </row>
    <row r="841" spans="1:18" x14ac:dyDescent="0.3">
      <c r="A841" s="69" t="s">
        <v>200</v>
      </c>
      <c r="B841" s="69" t="s">
        <v>497</v>
      </c>
      <c r="C841" s="69" t="s">
        <v>71</v>
      </c>
      <c r="D841" s="69" t="s">
        <v>66</v>
      </c>
      <c r="E841" s="69" t="s">
        <v>131</v>
      </c>
      <c r="F841" s="70" t="s">
        <v>498</v>
      </c>
      <c r="G841" s="70">
        <v>1</v>
      </c>
      <c r="H841" s="70" t="s">
        <v>19</v>
      </c>
      <c r="I841" s="70" t="s">
        <v>214</v>
      </c>
      <c r="J841" s="83" t="s">
        <v>67</v>
      </c>
      <c r="K841" s="84">
        <v>172100.56</v>
      </c>
      <c r="L841" s="80">
        <f>K841*0.5</f>
        <v>86050.28</v>
      </c>
      <c r="M841" s="80">
        <f>ROUND((L841*(VLOOKUP(C841,'[1]January 2017 NBV'!$D$6:$I$22,6,0))),2)</f>
        <v>24992</v>
      </c>
      <c r="N841" s="81">
        <f>L841-M841</f>
        <v>61058.28</v>
      </c>
      <c r="O841" s="22" t="str">
        <f>VLOOKUP(E841,'ML Look up'!$A$2:$B$1922,2,FALSE)</f>
        <v>LDFL</v>
      </c>
      <c r="P841" s="35"/>
      <c r="Q841" s="82"/>
      <c r="R841" s="82"/>
    </row>
    <row r="842" spans="1:18" x14ac:dyDescent="0.3">
      <c r="A842" s="69" t="s">
        <v>200</v>
      </c>
      <c r="B842" s="69" t="s">
        <v>497</v>
      </c>
      <c r="C842" s="69" t="s">
        <v>71</v>
      </c>
      <c r="D842" s="69" t="s">
        <v>66</v>
      </c>
      <c r="E842" s="69" t="s">
        <v>132</v>
      </c>
      <c r="F842" s="70" t="s">
        <v>498</v>
      </c>
      <c r="G842" s="70">
        <v>1</v>
      </c>
      <c r="H842" s="70" t="s">
        <v>19</v>
      </c>
      <c r="I842" s="70" t="s">
        <v>214</v>
      </c>
      <c r="J842" s="83" t="s">
        <v>67</v>
      </c>
      <c r="K842" s="84">
        <v>10736251.369999999</v>
      </c>
      <c r="L842" s="80">
        <f>K842*0.5</f>
        <v>5368125.6849999996</v>
      </c>
      <c r="M842" s="80">
        <f>ROUND((L842*(VLOOKUP(C842,'[1]January 2017 NBV'!$D$6:$I$22,6,0))),2)</f>
        <v>1559090.56</v>
      </c>
      <c r="N842" s="81">
        <f>L842-M842</f>
        <v>3809035.1249999995</v>
      </c>
      <c r="O842" s="22" t="str">
        <f>VLOOKUP(E842,'ML Look up'!$A$2:$B$1922,2,FALSE)</f>
        <v>LDFL</v>
      </c>
      <c r="P842" s="35"/>
      <c r="Q842" s="82"/>
      <c r="R842" s="82"/>
    </row>
    <row r="843" spans="1:18" ht="18.75" customHeight="1" x14ac:dyDescent="0.3">
      <c r="A843" s="69" t="s">
        <v>200</v>
      </c>
      <c r="B843" s="69" t="s">
        <v>497</v>
      </c>
      <c r="C843" s="69" t="s">
        <v>71</v>
      </c>
      <c r="D843" s="69" t="s">
        <v>66</v>
      </c>
      <c r="E843" s="69" t="s">
        <v>133</v>
      </c>
      <c r="F843" s="70" t="s">
        <v>498</v>
      </c>
      <c r="G843" s="70">
        <v>1</v>
      </c>
      <c r="H843" s="70" t="s">
        <v>19</v>
      </c>
      <c r="I843" s="70" t="s">
        <v>214</v>
      </c>
      <c r="J843" s="83" t="s">
        <v>67</v>
      </c>
      <c r="K843" s="84">
        <v>1749519.76</v>
      </c>
      <c r="L843" s="80">
        <f>K843*0.5</f>
        <v>874759.88</v>
      </c>
      <c r="M843" s="80">
        <f>ROUND((L843*(VLOOKUP(C843,'[1]January 2017 NBV'!$D$6:$I$22,6,0))),2)</f>
        <v>254060.72</v>
      </c>
      <c r="N843" s="81">
        <f>L843-M843</f>
        <v>620699.16</v>
      </c>
      <c r="O843" s="22" t="str">
        <f>VLOOKUP(E843,'ML Look up'!$A$2:$B$1922,2,FALSE)</f>
        <v>LDFL</v>
      </c>
      <c r="P843" s="35"/>
      <c r="Q843" s="82"/>
      <c r="R843" s="82"/>
    </row>
    <row r="844" spans="1:18" x14ac:dyDescent="0.3">
      <c r="A844" s="85"/>
      <c r="B844" s="85"/>
      <c r="C844" s="85"/>
      <c r="D844" s="85"/>
      <c r="E844" s="60"/>
      <c r="G844" s="85"/>
      <c r="H844" s="85"/>
      <c r="I844" s="85"/>
      <c r="J844" s="85"/>
      <c r="K844" s="60"/>
      <c r="L844" s="86"/>
      <c r="M844" s="87"/>
      <c r="N844" s="87"/>
      <c r="O844" s="22"/>
      <c r="P844" s="35"/>
      <c r="Q844" s="82"/>
      <c r="R844" s="82"/>
    </row>
    <row r="845" spans="1:18" x14ac:dyDescent="0.3">
      <c r="A845" s="85"/>
      <c r="B845" s="85"/>
      <c r="C845" s="85"/>
      <c r="D845" s="85"/>
      <c r="E845" s="60"/>
      <c r="G845" s="85"/>
      <c r="H845" s="85"/>
      <c r="I845" s="85"/>
      <c r="J845" s="85"/>
      <c r="K845" s="60"/>
      <c r="L845" s="86"/>
      <c r="M845" s="85"/>
      <c r="N845" s="85"/>
      <c r="P845" s="35"/>
      <c r="Q845" s="82"/>
      <c r="R845" s="82"/>
    </row>
    <row r="846" spans="1:18" x14ac:dyDescent="0.3">
      <c r="A846" s="34"/>
      <c r="B846" s="85"/>
      <c r="C846" s="85"/>
      <c r="D846" s="85"/>
      <c r="E846" s="60"/>
      <c r="G846" s="85"/>
      <c r="H846" s="85"/>
      <c r="I846" s="85"/>
      <c r="J846" s="85"/>
      <c r="K846" s="60"/>
      <c r="L846" s="86"/>
      <c r="M846" s="85"/>
      <c r="N846" s="85"/>
      <c r="P846" s="35"/>
      <c r="Q846" s="82"/>
      <c r="R846" s="82"/>
    </row>
    <row r="847" spans="1:18" x14ac:dyDescent="0.3">
      <c r="A847" s="85"/>
      <c r="B847" s="85"/>
      <c r="C847" s="85"/>
      <c r="D847" s="85"/>
      <c r="E847" s="60"/>
      <c r="G847" s="85"/>
      <c r="H847" s="85"/>
      <c r="I847" s="85"/>
      <c r="J847" s="85"/>
      <c r="K847" s="60"/>
      <c r="L847" s="86"/>
      <c r="M847" s="85"/>
      <c r="N847" s="85"/>
      <c r="P847" s="35"/>
      <c r="Q847" s="82"/>
      <c r="R847" s="82"/>
    </row>
    <row r="848" spans="1:18" x14ac:dyDescent="0.3">
      <c r="A848" s="85"/>
      <c r="B848" s="85"/>
      <c r="C848" s="85"/>
      <c r="D848" s="85"/>
      <c r="E848" s="60"/>
      <c r="G848" s="85"/>
      <c r="H848" s="85"/>
      <c r="I848" s="85"/>
      <c r="J848" s="85"/>
      <c r="K848" s="60"/>
      <c r="L848" s="86"/>
      <c r="M848" s="85"/>
      <c r="N848" s="85"/>
      <c r="P848" s="35"/>
      <c r="Q848" s="82"/>
      <c r="R848" s="82"/>
    </row>
    <row r="849" spans="1:18" x14ac:dyDescent="0.3">
      <c r="A849" s="85"/>
      <c r="B849" s="85"/>
      <c r="C849" s="85"/>
      <c r="D849" s="85"/>
      <c r="E849" s="60"/>
      <c r="G849" s="85"/>
      <c r="H849" s="85"/>
      <c r="I849" s="85"/>
      <c r="J849" s="85"/>
      <c r="K849" s="60"/>
      <c r="L849" s="86"/>
      <c r="M849" s="85"/>
      <c r="N849" s="85"/>
      <c r="P849" s="35"/>
      <c r="Q849" s="82"/>
      <c r="R849" s="82"/>
    </row>
    <row r="850" spans="1:18" x14ac:dyDescent="0.3">
      <c r="A850" s="85"/>
      <c r="B850" s="85"/>
      <c r="C850" s="85"/>
      <c r="D850" s="85"/>
      <c r="E850" s="60"/>
      <c r="G850" s="85"/>
      <c r="H850" s="85"/>
      <c r="I850" s="85"/>
      <c r="J850" s="85"/>
      <c r="K850" s="60"/>
      <c r="L850" s="86"/>
      <c r="M850" s="85"/>
      <c r="N850" s="85"/>
      <c r="P850" s="35"/>
      <c r="Q850" s="82"/>
      <c r="R850" s="82"/>
    </row>
    <row r="851" spans="1:18" x14ac:dyDescent="0.3">
      <c r="A851" s="85"/>
      <c r="B851" s="85"/>
      <c r="C851" s="85"/>
      <c r="D851" s="85"/>
      <c r="E851" s="60"/>
      <c r="G851" s="85"/>
      <c r="H851" s="85"/>
      <c r="I851" s="85"/>
      <c r="J851" s="85"/>
      <c r="K851" s="60"/>
      <c r="L851" s="86"/>
      <c r="M851" s="85"/>
      <c r="N851" s="85"/>
      <c r="P851" s="35"/>
      <c r="Q851" s="82"/>
      <c r="R851" s="82"/>
    </row>
    <row r="852" spans="1:18" x14ac:dyDescent="0.3">
      <c r="A852" s="85"/>
      <c r="B852" s="85"/>
      <c r="C852" s="85"/>
      <c r="D852" s="85"/>
      <c r="E852" s="60"/>
      <c r="G852" s="85"/>
      <c r="H852" s="85"/>
      <c r="I852" s="85"/>
      <c r="J852" s="85"/>
      <c r="K852" s="60"/>
      <c r="L852" s="86"/>
      <c r="M852" s="85"/>
      <c r="N852" s="85"/>
      <c r="P852" s="35"/>
      <c r="Q852" s="82"/>
      <c r="R852" s="82"/>
    </row>
    <row r="853" spans="1:18" x14ac:dyDescent="0.3">
      <c r="A853" s="85"/>
      <c r="B853" s="85"/>
      <c r="C853" s="85"/>
      <c r="D853" s="85"/>
      <c r="E853" s="60"/>
      <c r="G853" s="85"/>
      <c r="H853" s="85"/>
      <c r="I853" s="85"/>
      <c r="J853" s="85"/>
      <c r="K853" s="60"/>
      <c r="L853" s="86"/>
      <c r="M853" s="85"/>
      <c r="N853" s="85"/>
      <c r="P853" s="35"/>
      <c r="Q853" s="82"/>
      <c r="R853" s="82"/>
    </row>
    <row r="854" spans="1:18" x14ac:dyDescent="0.3">
      <c r="A854" s="85"/>
      <c r="B854" s="85"/>
      <c r="C854" s="85"/>
      <c r="D854" s="85"/>
      <c r="E854" s="60"/>
      <c r="G854" s="85"/>
      <c r="H854" s="85"/>
      <c r="I854" s="85"/>
      <c r="J854" s="85"/>
      <c r="K854" s="60"/>
      <c r="L854" s="86"/>
      <c r="M854" s="85"/>
      <c r="N854" s="85"/>
      <c r="P854" s="35"/>
      <c r="Q854" s="82"/>
      <c r="R854" s="82"/>
    </row>
    <row r="855" spans="1:18" x14ac:dyDescent="0.3">
      <c r="A855" s="85"/>
      <c r="B855" s="85"/>
      <c r="C855" s="85"/>
      <c r="D855" s="85"/>
      <c r="E855" s="60"/>
      <c r="G855" s="85"/>
      <c r="H855" s="85"/>
      <c r="I855" s="85"/>
      <c r="J855" s="85"/>
      <c r="K855" s="60"/>
      <c r="L855" s="86"/>
      <c r="M855" s="85"/>
      <c r="N855" s="85"/>
      <c r="P855" s="35"/>
      <c r="Q855" s="82"/>
      <c r="R855" s="82"/>
    </row>
    <row r="856" spans="1:18" x14ac:dyDescent="0.3">
      <c r="A856" s="85"/>
      <c r="B856" s="85"/>
      <c r="C856" s="85"/>
      <c r="D856" s="85"/>
      <c r="E856" s="60"/>
      <c r="G856" s="85"/>
      <c r="H856" s="85"/>
      <c r="I856" s="85"/>
      <c r="J856" s="85"/>
      <c r="K856" s="60"/>
      <c r="L856" s="86"/>
      <c r="M856" s="85"/>
      <c r="N856" s="85"/>
      <c r="P856" s="35"/>
      <c r="Q856" s="82"/>
      <c r="R856" s="82"/>
    </row>
    <row r="857" spans="1:18" x14ac:dyDescent="0.3">
      <c r="A857" s="85"/>
      <c r="B857" s="85"/>
      <c r="C857" s="85"/>
      <c r="D857" s="85"/>
      <c r="E857" s="60"/>
      <c r="G857" s="85"/>
      <c r="H857" s="85"/>
      <c r="I857" s="85"/>
      <c r="J857" s="85"/>
      <c r="K857" s="60"/>
      <c r="L857" s="86"/>
      <c r="M857" s="85"/>
      <c r="N857" s="85"/>
      <c r="P857" s="35"/>
      <c r="Q857" s="82"/>
      <c r="R857" s="82"/>
    </row>
    <row r="858" spans="1:18" x14ac:dyDescent="0.3">
      <c r="A858" s="85"/>
      <c r="B858" s="85"/>
      <c r="C858" s="85"/>
      <c r="D858" s="85"/>
      <c r="E858" s="60"/>
      <c r="G858" s="85"/>
      <c r="H858" s="85"/>
      <c r="I858" s="85"/>
      <c r="J858" s="85"/>
      <c r="K858" s="60"/>
      <c r="L858" s="86"/>
      <c r="M858" s="85"/>
      <c r="N858" s="85"/>
      <c r="P858" s="35"/>
      <c r="Q858" s="82"/>
      <c r="R858" s="82"/>
    </row>
    <row r="859" spans="1:18" x14ac:dyDescent="0.3">
      <c r="A859" s="85"/>
      <c r="B859" s="85"/>
      <c r="C859" s="85"/>
      <c r="D859" s="85"/>
      <c r="E859" s="60"/>
      <c r="G859" s="85"/>
      <c r="H859" s="85"/>
      <c r="I859" s="85"/>
      <c r="J859" s="85"/>
      <c r="K859" s="60"/>
      <c r="L859" s="86"/>
      <c r="M859" s="85"/>
      <c r="N859" s="85"/>
      <c r="P859" s="35"/>
      <c r="Q859" s="82"/>
      <c r="R859" s="82"/>
    </row>
    <row r="860" spans="1:18" x14ac:dyDescent="0.3">
      <c r="A860" s="85"/>
      <c r="B860" s="85"/>
      <c r="C860" s="85"/>
      <c r="D860" s="85"/>
      <c r="E860" s="60"/>
      <c r="G860" s="85"/>
      <c r="H860" s="85"/>
      <c r="I860" s="85"/>
      <c r="J860" s="85"/>
      <c r="K860" s="60"/>
      <c r="L860" s="86"/>
      <c r="M860" s="85"/>
      <c r="N860" s="85"/>
      <c r="P860" s="35"/>
      <c r="Q860" s="82"/>
      <c r="R860" s="82"/>
    </row>
    <row r="861" spans="1:18" x14ac:dyDescent="0.3">
      <c r="A861" s="85"/>
      <c r="B861" s="85"/>
      <c r="C861" s="85"/>
      <c r="D861" s="85"/>
      <c r="E861" s="60"/>
      <c r="G861" s="85"/>
      <c r="H861" s="85"/>
      <c r="I861" s="85"/>
      <c r="J861" s="85"/>
      <c r="K861" s="60"/>
      <c r="L861" s="86"/>
      <c r="M861" s="85"/>
      <c r="N861" s="85"/>
      <c r="P861" s="35"/>
      <c r="Q861" s="82"/>
      <c r="R861" s="82"/>
    </row>
    <row r="862" spans="1:18" x14ac:dyDescent="0.3">
      <c r="A862" s="85"/>
      <c r="B862" s="85"/>
      <c r="C862" s="85"/>
      <c r="D862" s="85"/>
      <c r="E862" s="60"/>
      <c r="G862" s="85"/>
      <c r="H862" s="85"/>
      <c r="I862" s="85"/>
      <c r="J862" s="85"/>
      <c r="K862" s="60"/>
      <c r="L862" s="86"/>
      <c r="M862" s="85"/>
      <c r="N862" s="85"/>
      <c r="P862" s="35"/>
      <c r="Q862" s="82"/>
      <c r="R862" s="82"/>
    </row>
    <row r="863" spans="1:18" x14ac:dyDescent="0.3">
      <c r="A863" s="85"/>
      <c r="B863" s="85"/>
      <c r="C863" s="85"/>
      <c r="D863" s="85"/>
      <c r="E863" s="60"/>
      <c r="G863" s="85"/>
      <c r="H863" s="85"/>
      <c r="I863" s="85"/>
      <c r="J863" s="85"/>
      <c r="K863" s="60"/>
      <c r="L863" s="86"/>
      <c r="M863" s="85"/>
      <c r="N863" s="85"/>
      <c r="P863" s="35"/>
      <c r="Q863" s="82"/>
      <c r="R863" s="82"/>
    </row>
    <row r="864" spans="1:18" x14ac:dyDescent="0.3">
      <c r="A864" s="85"/>
      <c r="B864" s="85"/>
      <c r="C864" s="85"/>
      <c r="D864" s="85"/>
      <c r="E864" s="60"/>
      <c r="G864" s="85"/>
      <c r="H864" s="85"/>
      <c r="I864" s="85"/>
      <c r="J864" s="85"/>
      <c r="K864" s="60"/>
      <c r="L864" s="86"/>
      <c r="M864" s="85"/>
      <c r="N864" s="85"/>
      <c r="P864" s="35"/>
      <c r="Q864" s="82"/>
      <c r="R864" s="82"/>
    </row>
    <row r="865" spans="1:18" x14ac:dyDescent="0.3">
      <c r="A865" s="85"/>
      <c r="B865" s="85"/>
      <c r="C865" s="85"/>
      <c r="D865" s="85"/>
      <c r="E865" s="60"/>
      <c r="G865" s="85"/>
      <c r="H865" s="85"/>
      <c r="I865" s="85"/>
      <c r="J865" s="85"/>
      <c r="K865" s="60"/>
      <c r="L865" s="86"/>
      <c r="M865" s="85"/>
      <c r="N865" s="85"/>
      <c r="P865" s="35"/>
      <c r="Q865" s="82"/>
      <c r="R865" s="82"/>
    </row>
    <row r="866" spans="1:18" x14ac:dyDescent="0.3">
      <c r="A866" s="85"/>
      <c r="B866" s="85"/>
      <c r="C866" s="85"/>
      <c r="D866" s="85"/>
      <c r="E866" s="60"/>
      <c r="G866" s="85"/>
      <c r="H866" s="85"/>
      <c r="I866" s="85"/>
      <c r="J866" s="85"/>
      <c r="K866" s="60"/>
      <c r="L866" s="86"/>
      <c r="M866" s="85"/>
      <c r="N866" s="85"/>
      <c r="P866" s="35"/>
      <c r="Q866" s="82"/>
      <c r="R866" s="82"/>
    </row>
    <row r="867" spans="1:18" x14ac:dyDescent="0.3">
      <c r="A867" s="85"/>
      <c r="B867" s="85"/>
      <c r="C867" s="85"/>
      <c r="D867" s="85"/>
      <c r="E867" s="60"/>
      <c r="G867" s="85"/>
      <c r="H867" s="85"/>
      <c r="I867" s="85"/>
      <c r="J867" s="85"/>
      <c r="K867" s="60"/>
      <c r="L867" s="86"/>
      <c r="M867" s="85"/>
      <c r="N867" s="85"/>
      <c r="P867" s="35"/>
      <c r="Q867" s="82"/>
      <c r="R867" s="82"/>
    </row>
    <row r="868" spans="1:18" x14ac:dyDescent="0.3">
      <c r="A868" s="85"/>
      <c r="B868" s="85"/>
      <c r="C868" s="85"/>
      <c r="D868" s="85"/>
      <c r="E868" s="60"/>
      <c r="G868" s="85"/>
      <c r="H868" s="85"/>
      <c r="I868" s="85"/>
      <c r="J868" s="85"/>
      <c r="K868" s="60"/>
      <c r="L868" s="86"/>
      <c r="M868" s="85"/>
      <c r="N868" s="85"/>
      <c r="P868" s="35"/>
      <c r="Q868" s="82"/>
      <c r="R868" s="82"/>
    </row>
    <row r="869" spans="1:18" x14ac:dyDescent="0.3">
      <c r="A869" s="85"/>
      <c r="B869" s="85"/>
      <c r="C869" s="85"/>
      <c r="D869" s="85"/>
      <c r="E869" s="60"/>
      <c r="G869" s="85"/>
      <c r="H869" s="85"/>
      <c r="I869" s="85"/>
      <c r="J869" s="85"/>
      <c r="K869" s="60"/>
      <c r="L869" s="86"/>
      <c r="M869" s="85"/>
      <c r="N869" s="85"/>
      <c r="P869" s="35"/>
      <c r="Q869" s="82"/>
      <c r="R869" s="82"/>
    </row>
    <row r="870" spans="1:18" x14ac:dyDescent="0.3">
      <c r="A870" s="85"/>
      <c r="B870" s="85"/>
      <c r="C870" s="85"/>
      <c r="D870" s="85"/>
      <c r="E870" s="60"/>
      <c r="G870" s="85"/>
      <c r="H870" s="85"/>
      <c r="I870" s="85"/>
      <c r="J870" s="85"/>
      <c r="K870" s="60"/>
      <c r="L870" s="86"/>
      <c r="M870" s="85"/>
      <c r="N870" s="85"/>
      <c r="P870" s="35"/>
      <c r="Q870" s="82"/>
      <c r="R870" s="82"/>
    </row>
    <row r="871" spans="1:18" x14ac:dyDescent="0.3">
      <c r="A871" s="85"/>
      <c r="B871" s="85"/>
      <c r="C871" s="85"/>
      <c r="D871" s="85"/>
      <c r="E871" s="60"/>
      <c r="G871" s="85"/>
      <c r="H871" s="85"/>
      <c r="I871" s="85"/>
      <c r="J871" s="85"/>
      <c r="K871" s="60"/>
      <c r="L871" s="86"/>
      <c r="M871" s="85"/>
      <c r="N871" s="85"/>
      <c r="P871" s="35"/>
      <c r="Q871" s="82"/>
      <c r="R871" s="82"/>
    </row>
    <row r="872" spans="1:18" x14ac:dyDescent="0.3">
      <c r="A872" s="85"/>
      <c r="B872" s="85"/>
      <c r="C872" s="85"/>
      <c r="D872" s="85"/>
      <c r="E872" s="60"/>
      <c r="G872" s="85"/>
      <c r="H872" s="85"/>
      <c r="I872" s="85"/>
      <c r="J872" s="85"/>
      <c r="K872" s="60"/>
      <c r="L872" s="86"/>
      <c r="M872" s="85"/>
      <c r="N872" s="85"/>
      <c r="P872" s="35"/>
      <c r="Q872" s="82"/>
      <c r="R872" s="82"/>
    </row>
    <row r="873" spans="1:18" x14ac:dyDescent="0.3">
      <c r="A873" s="85"/>
      <c r="B873" s="85"/>
      <c r="C873" s="85"/>
      <c r="D873" s="85"/>
      <c r="E873" s="60"/>
      <c r="G873" s="85"/>
      <c r="H873" s="85"/>
      <c r="I873" s="85"/>
      <c r="J873" s="85"/>
      <c r="K873" s="60"/>
      <c r="L873" s="86"/>
      <c r="M873" s="85"/>
      <c r="N873" s="85"/>
      <c r="P873" s="35"/>
      <c r="Q873" s="82"/>
      <c r="R873" s="82"/>
    </row>
    <row r="874" spans="1:18" x14ac:dyDescent="0.3">
      <c r="A874" s="85"/>
      <c r="B874" s="85"/>
      <c r="C874" s="85"/>
      <c r="D874" s="85"/>
      <c r="E874" s="60"/>
      <c r="G874" s="85"/>
      <c r="H874" s="85"/>
      <c r="I874" s="85"/>
      <c r="J874" s="85"/>
      <c r="K874" s="60"/>
      <c r="L874" s="86"/>
      <c r="M874" s="85"/>
      <c r="N874" s="85"/>
      <c r="P874" s="35"/>
      <c r="Q874" s="82"/>
      <c r="R874" s="82"/>
    </row>
    <row r="875" spans="1:18" x14ac:dyDescent="0.3">
      <c r="A875" s="85"/>
      <c r="B875" s="85"/>
      <c r="C875" s="85"/>
      <c r="D875" s="85"/>
      <c r="E875" s="60"/>
      <c r="G875" s="85"/>
      <c r="H875" s="85"/>
      <c r="I875" s="85"/>
      <c r="J875" s="85"/>
      <c r="K875" s="60"/>
      <c r="L875" s="86"/>
      <c r="M875" s="85"/>
      <c r="N875" s="85"/>
      <c r="P875" s="35"/>
      <c r="Q875" s="82"/>
      <c r="R875" s="82"/>
    </row>
    <row r="876" spans="1:18" x14ac:dyDescent="0.3">
      <c r="A876" s="85"/>
      <c r="B876" s="85"/>
      <c r="C876" s="85"/>
      <c r="D876" s="85"/>
      <c r="E876" s="60"/>
      <c r="G876" s="85"/>
      <c r="H876" s="85"/>
      <c r="I876" s="85"/>
      <c r="J876" s="85"/>
      <c r="K876" s="60"/>
      <c r="L876" s="86"/>
      <c r="M876" s="85"/>
      <c r="N876" s="85"/>
      <c r="P876" s="35"/>
      <c r="Q876" s="82"/>
      <c r="R876" s="82"/>
    </row>
    <row r="877" spans="1:18" x14ac:dyDescent="0.3">
      <c r="A877" s="85"/>
      <c r="B877" s="85"/>
      <c r="C877" s="85"/>
      <c r="D877" s="85"/>
      <c r="E877" s="60"/>
      <c r="G877" s="85"/>
      <c r="H877" s="85"/>
      <c r="I877" s="85"/>
      <c r="J877" s="85"/>
      <c r="K877" s="60"/>
      <c r="L877" s="86"/>
      <c r="M877" s="85"/>
      <c r="N877" s="85"/>
      <c r="P877" s="35"/>
      <c r="Q877" s="82"/>
      <c r="R877" s="82"/>
    </row>
    <row r="878" spans="1:18" x14ac:dyDescent="0.3">
      <c r="A878" s="85"/>
      <c r="B878" s="85"/>
      <c r="C878" s="85"/>
      <c r="D878" s="85"/>
      <c r="E878" s="60"/>
      <c r="G878" s="85"/>
      <c r="H878" s="85"/>
      <c r="I878" s="85"/>
      <c r="J878" s="85"/>
      <c r="K878" s="60"/>
      <c r="L878" s="86"/>
      <c r="M878" s="85"/>
      <c r="N878" s="85"/>
      <c r="P878" s="35"/>
      <c r="Q878" s="82"/>
      <c r="R878" s="82"/>
    </row>
    <row r="879" spans="1:18" x14ac:dyDescent="0.3">
      <c r="A879" s="85"/>
      <c r="B879" s="85"/>
      <c r="C879" s="85"/>
      <c r="D879" s="85"/>
      <c r="E879" s="60"/>
      <c r="G879" s="85"/>
      <c r="H879" s="85"/>
      <c r="I879" s="85"/>
      <c r="J879" s="85"/>
      <c r="K879" s="60"/>
      <c r="L879" s="86"/>
      <c r="M879" s="85"/>
      <c r="N879" s="85"/>
      <c r="P879" s="35"/>
      <c r="Q879" s="82"/>
      <c r="R879" s="82"/>
    </row>
    <row r="880" spans="1:18" x14ac:dyDescent="0.3">
      <c r="A880" s="85"/>
      <c r="B880" s="85"/>
      <c r="C880" s="85"/>
      <c r="D880" s="85"/>
      <c r="E880" s="60"/>
      <c r="G880" s="85"/>
      <c r="H880" s="85"/>
      <c r="I880" s="85"/>
      <c r="J880" s="85"/>
      <c r="K880" s="60"/>
      <c r="L880" s="86"/>
      <c r="M880" s="85"/>
      <c r="N880" s="85"/>
      <c r="P880" s="35"/>
      <c r="Q880" s="82"/>
      <c r="R880" s="82"/>
    </row>
    <row r="881" spans="1:18" x14ac:dyDescent="0.3">
      <c r="A881" s="85"/>
      <c r="B881" s="85"/>
      <c r="C881" s="85"/>
      <c r="D881" s="85"/>
      <c r="E881" s="60"/>
      <c r="G881" s="85"/>
      <c r="H881" s="85"/>
      <c r="I881" s="85"/>
      <c r="J881" s="85"/>
      <c r="K881" s="60"/>
      <c r="L881" s="86"/>
      <c r="M881" s="85"/>
      <c r="N881" s="85"/>
      <c r="P881" s="35"/>
      <c r="Q881" s="82"/>
      <c r="R881" s="82"/>
    </row>
    <row r="882" spans="1:18" x14ac:dyDescent="0.3">
      <c r="A882" s="85"/>
      <c r="B882" s="85"/>
      <c r="C882" s="85"/>
      <c r="D882" s="85"/>
      <c r="E882" s="60"/>
      <c r="G882" s="85"/>
      <c r="H882" s="85"/>
      <c r="I882" s="85"/>
      <c r="J882" s="85"/>
      <c r="K882" s="60"/>
      <c r="L882" s="86"/>
      <c r="M882" s="85"/>
      <c r="N882" s="85"/>
      <c r="P882" s="35"/>
      <c r="Q882" s="82"/>
      <c r="R882" s="82"/>
    </row>
    <row r="883" spans="1:18" x14ac:dyDescent="0.3">
      <c r="A883" s="85"/>
      <c r="B883" s="85"/>
      <c r="C883" s="85"/>
      <c r="D883" s="85"/>
      <c r="E883" s="60"/>
      <c r="G883" s="85"/>
      <c r="H883" s="85"/>
      <c r="I883" s="85"/>
      <c r="J883" s="85"/>
      <c r="K883" s="60"/>
      <c r="L883" s="86"/>
      <c r="M883" s="85"/>
      <c r="N883" s="85"/>
      <c r="P883" s="35"/>
      <c r="Q883" s="82"/>
      <c r="R883" s="82"/>
    </row>
    <row r="884" spans="1:18" x14ac:dyDescent="0.3">
      <c r="A884" s="85"/>
      <c r="B884" s="85"/>
      <c r="C884" s="85"/>
      <c r="D884" s="85"/>
      <c r="E884" s="60"/>
      <c r="G884" s="85"/>
      <c r="H884" s="85"/>
      <c r="I884" s="85"/>
      <c r="J884" s="85"/>
      <c r="K884" s="60"/>
      <c r="L884" s="86"/>
      <c r="M884" s="85"/>
      <c r="N884" s="85"/>
      <c r="P884" s="35"/>
      <c r="Q884" s="82"/>
      <c r="R884" s="82"/>
    </row>
    <row r="885" spans="1:18" x14ac:dyDescent="0.3">
      <c r="A885" s="85"/>
      <c r="B885" s="85"/>
      <c r="C885" s="85"/>
      <c r="D885" s="85"/>
      <c r="E885" s="60"/>
      <c r="G885" s="85"/>
      <c r="H885" s="85"/>
      <c r="I885" s="85"/>
      <c r="J885" s="85"/>
      <c r="K885" s="60"/>
      <c r="L885" s="86"/>
      <c r="M885" s="85"/>
      <c r="N885" s="85"/>
      <c r="P885" s="35"/>
      <c r="Q885" s="82"/>
      <c r="R885" s="82"/>
    </row>
    <row r="886" spans="1:18" x14ac:dyDescent="0.3">
      <c r="A886" s="85"/>
      <c r="B886" s="85"/>
      <c r="C886" s="85"/>
      <c r="D886" s="85"/>
      <c r="E886" s="60"/>
      <c r="G886" s="85"/>
      <c r="H886" s="85"/>
      <c r="I886" s="85"/>
      <c r="J886" s="85"/>
      <c r="K886" s="60"/>
      <c r="L886" s="86"/>
      <c r="M886" s="85"/>
      <c r="N886" s="85"/>
      <c r="P886" s="35"/>
      <c r="Q886" s="82"/>
      <c r="R886" s="82"/>
    </row>
    <row r="887" spans="1:18" x14ac:dyDescent="0.3">
      <c r="A887" s="85"/>
      <c r="B887" s="85"/>
      <c r="C887" s="85"/>
      <c r="D887" s="85"/>
      <c r="E887" s="60"/>
      <c r="G887" s="85"/>
      <c r="H887" s="85"/>
      <c r="I887" s="85"/>
      <c r="J887" s="85"/>
      <c r="K887" s="60"/>
      <c r="L887" s="86"/>
      <c r="M887" s="85"/>
      <c r="N887" s="85"/>
      <c r="P887" s="35"/>
      <c r="Q887" s="82"/>
      <c r="R887" s="82"/>
    </row>
    <row r="888" spans="1:18" x14ac:dyDescent="0.3">
      <c r="A888" s="85"/>
      <c r="B888" s="85"/>
      <c r="C888" s="85"/>
      <c r="D888" s="85"/>
      <c r="E888" s="60"/>
      <c r="G888" s="85"/>
      <c r="H888" s="85"/>
      <c r="I888" s="85"/>
      <c r="J888" s="85"/>
      <c r="K888" s="60"/>
      <c r="L888" s="86"/>
      <c r="M888" s="85"/>
      <c r="N888" s="85"/>
      <c r="P888" s="35"/>
      <c r="Q888" s="82"/>
      <c r="R888" s="82"/>
    </row>
    <row r="889" spans="1:18" x14ac:dyDescent="0.3">
      <c r="A889" s="85"/>
      <c r="B889" s="85"/>
      <c r="C889" s="85"/>
      <c r="D889" s="85"/>
      <c r="E889" s="60"/>
      <c r="G889" s="85"/>
      <c r="H889" s="85"/>
      <c r="I889" s="85"/>
      <c r="J889" s="85"/>
      <c r="K889" s="60"/>
      <c r="L889" s="86"/>
      <c r="M889" s="85"/>
      <c r="N889" s="85"/>
      <c r="P889" s="35"/>
      <c r="Q889" s="82"/>
      <c r="R889" s="82"/>
    </row>
    <row r="890" spans="1:18" x14ac:dyDescent="0.3">
      <c r="A890" s="85"/>
      <c r="B890" s="85"/>
      <c r="C890" s="85"/>
      <c r="D890" s="85"/>
      <c r="E890" s="60"/>
      <c r="G890" s="85"/>
      <c r="H890" s="85"/>
      <c r="I890" s="85"/>
      <c r="J890" s="85"/>
      <c r="K890" s="60"/>
      <c r="L890" s="86"/>
      <c r="M890" s="85"/>
      <c r="N890" s="85"/>
      <c r="P890" s="35"/>
      <c r="Q890" s="82"/>
      <c r="R890" s="82"/>
    </row>
    <row r="891" spans="1:18" x14ac:dyDescent="0.3">
      <c r="A891" s="85"/>
      <c r="B891" s="85"/>
      <c r="C891" s="85"/>
      <c r="D891" s="85"/>
      <c r="E891" s="60"/>
      <c r="G891" s="85"/>
      <c r="H891" s="85"/>
      <c r="I891" s="85"/>
      <c r="J891" s="85"/>
      <c r="K891" s="60"/>
      <c r="L891" s="86"/>
      <c r="M891" s="85"/>
      <c r="N891" s="85"/>
      <c r="P891" s="35"/>
      <c r="Q891" s="82"/>
      <c r="R891" s="82"/>
    </row>
    <row r="892" spans="1:18" x14ac:dyDescent="0.3">
      <c r="A892" s="85"/>
      <c r="B892" s="85"/>
      <c r="C892" s="85"/>
      <c r="D892" s="85"/>
      <c r="E892" s="60"/>
      <c r="G892" s="85"/>
      <c r="H892" s="85"/>
      <c r="I892" s="85"/>
      <c r="J892" s="85"/>
      <c r="K892" s="60"/>
      <c r="L892" s="86"/>
      <c r="M892" s="85"/>
      <c r="N892" s="85"/>
      <c r="P892" s="35"/>
      <c r="Q892" s="82"/>
      <c r="R892" s="82"/>
    </row>
    <row r="893" spans="1:18" x14ac:dyDescent="0.3">
      <c r="A893" s="85"/>
      <c r="B893" s="85"/>
      <c r="C893" s="85"/>
      <c r="D893" s="85"/>
      <c r="E893" s="60"/>
      <c r="G893" s="85"/>
      <c r="H893" s="85"/>
      <c r="I893" s="85"/>
      <c r="J893" s="85"/>
      <c r="K893" s="60"/>
      <c r="L893" s="86"/>
      <c r="M893" s="85"/>
      <c r="N893" s="85"/>
      <c r="P893" s="35"/>
      <c r="Q893" s="82"/>
      <c r="R893" s="82"/>
    </row>
    <row r="894" spans="1:18" x14ac:dyDescent="0.3">
      <c r="A894" s="85"/>
      <c r="B894" s="85"/>
      <c r="C894" s="85"/>
      <c r="D894" s="85"/>
      <c r="E894" s="60"/>
      <c r="G894" s="85"/>
      <c r="H894" s="85"/>
      <c r="I894" s="85"/>
      <c r="J894" s="85"/>
      <c r="K894" s="60"/>
      <c r="L894" s="86"/>
      <c r="M894" s="85"/>
      <c r="N894" s="85"/>
      <c r="P894" s="35"/>
      <c r="Q894" s="82"/>
      <c r="R894" s="82"/>
    </row>
    <row r="895" spans="1:18" x14ac:dyDescent="0.3">
      <c r="A895" s="85"/>
      <c r="B895" s="85"/>
      <c r="C895" s="85"/>
      <c r="D895" s="85"/>
      <c r="E895" s="60"/>
      <c r="G895" s="85"/>
      <c r="H895" s="85"/>
      <c r="I895" s="85"/>
      <c r="J895" s="85"/>
      <c r="K895" s="60"/>
      <c r="L895" s="86"/>
      <c r="M895" s="85"/>
      <c r="N895" s="85"/>
      <c r="P895" s="35"/>
      <c r="Q895" s="82"/>
      <c r="R895" s="82"/>
    </row>
    <row r="896" spans="1:18" x14ac:dyDescent="0.3">
      <c r="A896" s="85"/>
      <c r="B896" s="85"/>
      <c r="C896" s="85"/>
      <c r="D896" s="85"/>
      <c r="E896" s="60"/>
      <c r="G896" s="85"/>
      <c r="H896" s="85"/>
      <c r="I896" s="85"/>
      <c r="J896" s="85"/>
      <c r="K896" s="60"/>
      <c r="L896" s="86"/>
      <c r="M896" s="85"/>
      <c r="N896" s="85"/>
      <c r="P896" s="35"/>
      <c r="Q896" s="82"/>
      <c r="R896" s="82"/>
    </row>
    <row r="897" spans="1:18" x14ac:dyDescent="0.3">
      <c r="A897" s="85"/>
      <c r="B897" s="85"/>
      <c r="C897" s="85"/>
      <c r="D897" s="85"/>
      <c r="E897" s="60"/>
      <c r="G897" s="85"/>
      <c r="H897" s="85"/>
      <c r="I897" s="85"/>
      <c r="J897" s="85"/>
      <c r="K897" s="60"/>
      <c r="L897" s="86"/>
      <c r="M897" s="85"/>
      <c r="N897" s="85"/>
      <c r="P897" s="35"/>
      <c r="Q897" s="82"/>
      <c r="R897" s="82"/>
    </row>
    <row r="898" spans="1:18" x14ac:dyDescent="0.3">
      <c r="A898" s="85"/>
      <c r="B898" s="85"/>
      <c r="C898" s="85"/>
      <c r="D898" s="85"/>
      <c r="E898" s="60"/>
      <c r="G898" s="85"/>
      <c r="H898" s="85"/>
      <c r="I898" s="85"/>
      <c r="J898" s="85"/>
      <c r="K898" s="60"/>
      <c r="L898" s="86"/>
      <c r="M898" s="85"/>
      <c r="N898" s="85"/>
      <c r="P898" s="35"/>
      <c r="Q898" s="82"/>
      <c r="R898" s="82"/>
    </row>
    <row r="899" spans="1:18" x14ac:dyDescent="0.3">
      <c r="A899" s="85"/>
      <c r="B899" s="85"/>
      <c r="C899" s="85"/>
      <c r="D899" s="85"/>
      <c r="E899" s="60"/>
      <c r="G899" s="85"/>
      <c r="H899" s="85"/>
      <c r="I899" s="85"/>
      <c r="J899" s="85"/>
      <c r="K899" s="60"/>
      <c r="L899" s="86"/>
      <c r="M899" s="85"/>
      <c r="N899" s="85"/>
      <c r="P899" s="35"/>
      <c r="Q899" s="82"/>
      <c r="R899" s="82"/>
    </row>
    <row r="900" spans="1:18" x14ac:dyDescent="0.3">
      <c r="A900" s="85" t="s">
        <v>422</v>
      </c>
      <c r="B900" s="85" t="s">
        <v>201</v>
      </c>
      <c r="C900" s="85" t="s">
        <v>206</v>
      </c>
      <c r="D900" s="85" t="s">
        <v>66</v>
      </c>
      <c r="E900" s="60">
        <v>42280219</v>
      </c>
      <c r="G900" s="85"/>
      <c r="H900" s="85"/>
      <c r="I900" s="85"/>
      <c r="J900" s="85" t="s">
        <v>84</v>
      </c>
      <c r="K900" s="60"/>
      <c r="L900" s="86">
        <v>-1005.59</v>
      </c>
      <c r="M900" s="85"/>
      <c r="N900" s="85"/>
      <c r="O900" s="22" t="str">
        <f>VLOOKUP(E900,'ML Look up'!$A$2:$B$1922,2,FALSE)</f>
        <v>PRECIP</v>
      </c>
      <c r="P900" s="35"/>
      <c r="Q900" s="82"/>
      <c r="R900" s="82"/>
    </row>
    <row r="901" spans="1:18" x14ac:dyDescent="0.3">
      <c r="A901" s="85" t="s">
        <v>422</v>
      </c>
      <c r="B901" s="85" t="s">
        <v>201</v>
      </c>
      <c r="C901" s="85" t="s">
        <v>69</v>
      </c>
      <c r="D901" s="85" t="s">
        <v>66</v>
      </c>
      <c r="E901" s="60">
        <v>42250242</v>
      </c>
      <c r="G901" s="85"/>
      <c r="H901" s="85"/>
      <c r="I901" s="85"/>
      <c r="J901" s="85" t="s">
        <v>84</v>
      </c>
      <c r="K901" s="60"/>
      <c r="L901" s="86">
        <v>-1645.82</v>
      </c>
      <c r="M901" s="85"/>
      <c r="N901" s="85"/>
      <c r="O901" s="22" t="str">
        <f>VLOOKUP(E901,'ML Look up'!$A$2:$B$1922,2,FALSE)</f>
        <v>FGD</v>
      </c>
      <c r="P901" s="35"/>
      <c r="Q901" s="82"/>
      <c r="R901" s="82"/>
    </row>
    <row r="902" spans="1:18" x14ac:dyDescent="0.3">
      <c r="A902" s="85" t="s">
        <v>422</v>
      </c>
      <c r="B902" s="85" t="s">
        <v>201</v>
      </c>
      <c r="C902" s="85" t="s">
        <v>69</v>
      </c>
      <c r="D902" s="85" t="s">
        <v>66</v>
      </c>
      <c r="E902" s="60">
        <v>42271915</v>
      </c>
      <c r="G902" s="85"/>
      <c r="H902" s="85"/>
      <c r="I902" s="85"/>
      <c r="J902" s="85" t="s">
        <v>84</v>
      </c>
      <c r="K902" s="60"/>
      <c r="L902" s="86">
        <v>-2554.88</v>
      </c>
      <c r="M902" s="85"/>
      <c r="N902" s="85"/>
      <c r="O902" s="22" t="str">
        <f>VLOOKUP(E902,'ML Look up'!$A$2:$B$1922,2,FALSE)</f>
        <v>SCR</v>
      </c>
      <c r="P902" s="35"/>
      <c r="Q902" s="82"/>
      <c r="R902" s="82"/>
    </row>
    <row r="903" spans="1:18" x14ac:dyDescent="0.3">
      <c r="A903" s="85" t="s">
        <v>422</v>
      </c>
      <c r="B903" s="85" t="s">
        <v>201</v>
      </c>
      <c r="C903" s="85" t="s">
        <v>69</v>
      </c>
      <c r="D903" s="85" t="s">
        <v>66</v>
      </c>
      <c r="E903" s="60">
        <v>42273725</v>
      </c>
      <c r="G903" s="85"/>
      <c r="H903" s="85"/>
      <c r="I903" s="85"/>
      <c r="J903" s="85" t="s">
        <v>84</v>
      </c>
      <c r="K903" s="60"/>
      <c r="L903" s="86">
        <v>-2116.15</v>
      </c>
      <c r="M903" s="85"/>
      <c r="N903" s="85"/>
      <c r="O903" s="22" t="str">
        <f>VLOOKUP(E903,'ML Look up'!$A$2:$B$1922,2,FALSE)</f>
        <v>FGD</v>
      </c>
      <c r="P903" s="35"/>
      <c r="Q903" s="82"/>
      <c r="R903" s="82"/>
    </row>
    <row r="904" spans="1:18" x14ac:dyDescent="0.3">
      <c r="A904" s="85" t="s">
        <v>422</v>
      </c>
      <c r="B904" s="85" t="s">
        <v>201</v>
      </c>
      <c r="C904" s="85" t="s">
        <v>70</v>
      </c>
      <c r="D904" s="85" t="s">
        <v>66</v>
      </c>
      <c r="E904" s="60">
        <v>42272702</v>
      </c>
      <c r="G904" s="85"/>
      <c r="H904" s="85"/>
      <c r="I904" s="85"/>
      <c r="J904" s="85" t="s">
        <v>84</v>
      </c>
      <c r="K904" s="60"/>
      <c r="L904" s="86">
        <v>-2099.9299999999998</v>
      </c>
      <c r="M904" s="85"/>
      <c r="N904" s="85"/>
      <c r="O904" s="22" t="str">
        <f>VLOOKUP(E904,'ML Look up'!$A$2:$B$1922,2,FALSE)</f>
        <v>FGD</v>
      </c>
      <c r="P904" s="35"/>
      <c r="Q904" s="82"/>
      <c r="R904" s="82"/>
    </row>
    <row r="905" spans="1:18" x14ac:dyDescent="0.3">
      <c r="A905" s="85" t="s">
        <v>422</v>
      </c>
      <c r="B905" s="85" t="s">
        <v>201</v>
      </c>
      <c r="C905" s="85" t="s">
        <v>71</v>
      </c>
      <c r="D905" s="85" t="s">
        <v>66</v>
      </c>
      <c r="E905" s="60">
        <v>42165752</v>
      </c>
      <c r="G905" s="85"/>
      <c r="H905" s="85"/>
      <c r="I905" s="85"/>
      <c r="J905" s="85" t="s">
        <v>84</v>
      </c>
      <c r="K905" s="60"/>
      <c r="L905" s="86">
        <v>-2400.19</v>
      </c>
      <c r="M905" s="85"/>
      <c r="N905" s="85"/>
      <c r="O905" s="22" t="str">
        <f>VLOOKUP(E905,'ML Look up'!$A$2:$B$1922,2,FALSE)</f>
        <v>FGD</v>
      </c>
      <c r="P905" s="35"/>
      <c r="Q905" s="82"/>
      <c r="R905" s="82"/>
    </row>
    <row r="906" spans="1:18" x14ac:dyDescent="0.3">
      <c r="A906" s="85" t="s">
        <v>422</v>
      </c>
      <c r="B906" s="85" t="s">
        <v>201</v>
      </c>
      <c r="C906" s="85" t="s">
        <v>71</v>
      </c>
      <c r="D906" s="85" t="s">
        <v>66</v>
      </c>
      <c r="E906" s="60">
        <v>42171835</v>
      </c>
      <c r="G906" s="85"/>
      <c r="H906" s="85"/>
      <c r="I906" s="85"/>
      <c r="J906" s="85" t="s">
        <v>84</v>
      </c>
      <c r="K906" s="60"/>
      <c r="L906" s="86">
        <v>-2456.7199999999998</v>
      </c>
      <c r="M906" s="85"/>
      <c r="N906" s="85"/>
      <c r="O906" s="22" t="str">
        <f>VLOOKUP(E906,'ML Look up'!$A$2:$B$1922,2,FALSE)</f>
        <v>FGD</v>
      </c>
      <c r="P906" s="35"/>
      <c r="Q906" s="82"/>
      <c r="R906" s="82"/>
    </row>
    <row r="907" spans="1:18" x14ac:dyDescent="0.3">
      <c r="A907" s="85" t="s">
        <v>422</v>
      </c>
      <c r="B907" s="85" t="s">
        <v>201</v>
      </c>
      <c r="C907" s="85" t="s">
        <v>71</v>
      </c>
      <c r="D907" s="85" t="s">
        <v>66</v>
      </c>
      <c r="E907" s="60">
        <v>42171846</v>
      </c>
      <c r="G907" s="85"/>
      <c r="H907" s="85"/>
      <c r="I907" s="85"/>
      <c r="J907" s="85" t="s">
        <v>84</v>
      </c>
      <c r="K907" s="60"/>
      <c r="L907" s="86">
        <v>-18079.650000000001</v>
      </c>
      <c r="M907" s="85"/>
      <c r="N907" s="85"/>
      <c r="O907" s="22" t="str">
        <f>VLOOKUP(E907,'ML Look up'!$A$2:$B$1922,2,FALSE)</f>
        <v>FGD</v>
      </c>
      <c r="P907" s="35"/>
      <c r="Q907" s="82"/>
      <c r="R907" s="82"/>
    </row>
    <row r="908" spans="1:18" x14ac:dyDescent="0.3">
      <c r="A908" s="85" t="s">
        <v>422</v>
      </c>
      <c r="B908" s="85" t="s">
        <v>201</v>
      </c>
      <c r="C908" s="85" t="s">
        <v>71</v>
      </c>
      <c r="D908" s="85" t="s">
        <v>66</v>
      </c>
      <c r="E908" s="60">
        <v>42190153</v>
      </c>
      <c r="G908" s="85"/>
      <c r="H908" s="85"/>
      <c r="I908" s="85"/>
      <c r="J908" s="85" t="s">
        <v>84</v>
      </c>
      <c r="K908" s="60"/>
      <c r="L908" s="86">
        <v>-5778.61</v>
      </c>
      <c r="M908" s="85"/>
      <c r="N908" s="85"/>
      <c r="O908" s="22" t="str">
        <f>VLOOKUP(E908,'ML Look up'!$A$2:$B$1922,2,FALSE)</f>
        <v>FGD</v>
      </c>
      <c r="P908" s="35"/>
      <c r="Q908" s="82"/>
      <c r="R908" s="82"/>
    </row>
    <row r="909" spans="1:18" x14ac:dyDescent="0.3">
      <c r="A909" s="85" t="s">
        <v>422</v>
      </c>
      <c r="B909" s="85" t="s">
        <v>201</v>
      </c>
      <c r="C909" s="85" t="s">
        <v>71</v>
      </c>
      <c r="D909" s="85" t="s">
        <v>66</v>
      </c>
      <c r="E909" s="60">
        <v>42216491</v>
      </c>
      <c r="G909" s="85"/>
      <c r="H909" s="85"/>
      <c r="I909" s="85"/>
      <c r="J909" s="85" t="s">
        <v>84</v>
      </c>
      <c r="K909" s="60"/>
      <c r="L909" s="86">
        <v>-10080.370000000001</v>
      </c>
      <c r="M909" s="85"/>
      <c r="N909" s="85"/>
      <c r="O909" s="22" t="str">
        <f>VLOOKUP(E909,'ML Look up'!$A$2:$B$1922,2,FALSE)</f>
        <v>FGD</v>
      </c>
      <c r="P909" s="35"/>
      <c r="Q909" s="82"/>
      <c r="R909" s="82"/>
    </row>
    <row r="910" spans="1:18" x14ac:dyDescent="0.3">
      <c r="A910" s="85" t="s">
        <v>422</v>
      </c>
      <c r="B910" s="85" t="s">
        <v>201</v>
      </c>
      <c r="C910" s="85" t="s">
        <v>71</v>
      </c>
      <c r="D910" s="85" t="s">
        <v>66</v>
      </c>
      <c r="E910" s="60">
        <v>42254651</v>
      </c>
      <c r="G910" s="85"/>
      <c r="H910" s="85"/>
      <c r="I910" s="85"/>
      <c r="J910" s="85" t="s">
        <v>84</v>
      </c>
      <c r="K910" s="60"/>
      <c r="L910" s="86">
        <v>-1909.14</v>
      </c>
      <c r="M910" s="85"/>
      <c r="N910" s="85"/>
      <c r="O910" s="22" t="str">
        <f>VLOOKUP(E910,'ML Look up'!$A$2:$B$1922,2,FALSE)</f>
        <v>FGD</v>
      </c>
      <c r="P910" s="35"/>
      <c r="Q910" s="82"/>
      <c r="R910" s="82"/>
    </row>
    <row r="911" spans="1:18" x14ac:dyDescent="0.3">
      <c r="A911" s="85" t="s">
        <v>422</v>
      </c>
      <c r="B911" s="85" t="s">
        <v>201</v>
      </c>
      <c r="C911" s="85" t="s">
        <v>71</v>
      </c>
      <c r="D911" s="85" t="s">
        <v>66</v>
      </c>
      <c r="E911" s="60">
        <v>42261186</v>
      </c>
      <c r="G911" s="85"/>
      <c r="H911" s="85"/>
      <c r="I911" s="85"/>
      <c r="J911" s="85" t="s">
        <v>84</v>
      </c>
      <c r="K911" s="60"/>
      <c r="L911" s="86">
        <v>-4994.01</v>
      </c>
      <c r="M911" s="85"/>
      <c r="N911" s="85"/>
      <c r="O911" s="22" t="str">
        <f>VLOOKUP(E911,'ML Look up'!$A$2:$B$1922,2,FALSE)</f>
        <v>SCR</v>
      </c>
      <c r="P911" s="35"/>
      <c r="Q911" s="82"/>
      <c r="R911" s="82"/>
    </row>
    <row r="912" spans="1:18" x14ac:dyDescent="0.3">
      <c r="A912" s="85" t="s">
        <v>422</v>
      </c>
      <c r="B912" s="85" t="s">
        <v>201</v>
      </c>
      <c r="C912" s="85" t="s">
        <v>75</v>
      </c>
      <c r="D912" s="85" t="s">
        <v>66</v>
      </c>
      <c r="E912" s="60">
        <v>42162662</v>
      </c>
      <c r="G912" s="85"/>
      <c r="H912" s="85"/>
      <c r="I912" s="85"/>
      <c r="J912" s="85" t="s">
        <v>84</v>
      </c>
      <c r="K912" s="60"/>
      <c r="L912" s="86">
        <v>-44611.45</v>
      </c>
      <c r="M912" s="85"/>
      <c r="N912" s="85"/>
      <c r="O912" s="22" t="str">
        <f>VLOOKUP(E912,'ML Look up'!$A$2:$B$1922,2,FALSE)</f>
        <v>GYPSUM</v>
      </c>
      <c r="P912" s="35"/>
      <c r="Q912" s="82"/>
      <c r="R912" s="82"/>
    </row>
    <row r="913" spans="1:18" x14ac:dyDescent="0.3">
      <c r="A913" s="85" t="s">
        <v>422</v>
      </c>
      <c r="B913" s="85" t="s">
        <v>201</v>
      </c>
      <c r="C913" s="85" t="s">
        <v>76</v>
      </c>
      <c r="D913" s="85" t="s">
        <v>66</v>
      </c>
      <c r="E913" s="60">
        <v>42250618</v>
      </c>
      <c r="G913" s="85"/>
      <c r="H913" s="85"/>
      <c r="I913" s="85"/>
      <c r="J913" s="85" t="s">
        <v>84</v>
      </c>
      <c r="K913" s="60"/>
      <c r="L913" s="86">
        <v>-16828.599999999999</v>
      </c>
      <c r="M913" s="85"/>
      <c r="N913" s="85"/>
      <c r="O913" s="22" t="str">
        <f>VLOOKUP(E913,'ML Look up'!$A$2:$B$1922,2,FALSE)</f>
        <v>ASH</v>
      </c>
      <c r="P913" s="35"/>
      <c r="Q913" s="82"/>
      <c r="R913" s="82"/>
    </row>
    <row r="914" spans="1:18" x14ac:dyDescent="0.3">
      <c r="A914" s="85" t="s">
        <v>422</v>
      </c>
      <c r="B914" s="85" t="s">
        <v>201</v>
      </c>
      <c r="C914" s="85" t="s">
        <v>76</v>
      </c>
      <c r="D914" s="85" t="s">
        <v>66</v>
      </c>
      <c r="E914" s="60">
        <v>42272313</v>
      </c>
      <c r="G914" s="85"/>
      <c r="H914" s="85"/>
      <c r="I914" s="85"/>
      <c r="J914" s="85" t="s">
        <v>84</v>
      </c>
      <c r="K914" s="60"/>
      <c r="L914" s="86">
        <v>-25040.1</v>
      </c>
      <c r="M914" s="85"/>
      <c r="N914" s="85"/>
      <c r="O914" s="22" t="str">
        <f>VLOOKUP(E914,'ML Look up'!$A$2:$B$1922,2,FALSE)</f>
        <v>GYPSUM</v>
      </c>
      <c r="P914" s="35"/>
      <c r="Q914" s="82"/>
      <c r="R914" s="82"/>
    </row>
    <row r="915" spans="1:18" x14ac:dyDescent="0.3">
      <c r="A915" s="85" t="s">
        <v>422</v>
      </c>
      <c r="B915" s="85" t="s">
        <v>201</v>
      </c>
      <c r="C915" s="85" t="s">
        <v>78</v>
      </c>
      <c r="D915" s="85" t="s">
        <v>66</v>
      </c>
      <c r="E915" s="60">
        <v>42258796</v>
      </c>
      <c r="G915" s="85"/>
      <c r="H915" s="85"/>
      <c r="I915" s="85"/>
      <c r="J915" s="85" t="s">
        <v>84</v>
      </c>
      <c r="K915" s="60"/>
      <c r="L915" s="86">
        <v>-5857.46</v>
      </c>
      <c r="M915" s="85"/>
      <c r="N915" s="85"/>
      <c r="O915" s="22" t="str">
        <f>VLOOKUP(E915,'ML Look up'!$A$2:$B$1922,2,FALSE)</f>
        <v>ASH</v>
      </c>
      <c r="P915" s="35"/>
      <c r="Q915" s="82"/>
      <c r="R915" s="82"/>
    </row>
    <row r="916" spans="1:18" x14ac:dyDescent="0.3">
      <c r="A916" s="85" t="s">
        <v>422</v>
      </c>
      <c r="B916" s="85" t="s">
        <v>201</v>
      </c>
      <c r="C916" s="85" t="s">
        <v>79</v>
      </c>
      <c r="D916" s="85" t="s">
        <v>66</v>
      </c>
      <c r="E916" s="60">
        <v>42272224</v>
      </c>
      <c r="G916" s="85"/>
      <c r="H916" s="85"/>
      <c r="I916" s="85"/>
      <c r="J916" s="85" t="s">
        <v>84</v>
      </c>
      <c r="K916" s="60"/>
      <c r="L916" s="86">
        <v>-12432.71</v>
      </c>
      <c r="M916" s="85"/>
      <c r="N916" s="85"/>
      <c r="O916" s="22" t="str">
        <f>VLOOKUP(E916,'ML Look up'!$A$2:$B$1922,2,FALSE)</f>
        <v>FGD</v>
      </c>
      <c r="P916" s="35"/>
      <c r="Q916" s="82"/>
      <c r="R916" s="82"/>
    </row>
    <row r="917" spans="1:18" x14ac:dyDescent="0.3">
      <c r="A917" s="85" t="s">
        <v>422</v>
      </c>
      <c r="B917" s="85" t="s">
        <v>201</v>
      </c>
      <c r="C917" s="85" t="s">
        <v>70</v>
      </c>
      <c r="D917" s="85" t="s">
        <v>66</v>
      </c>
      <c r="E917" s="60">
        <v>42287303</v>
      </c>
      <c r="G917" s="85"/>
      <c r="H917" s="85"/>
      <c r="I917" s="85"/>
      <c r="J917" s="85" t="s">
        <v>84</v>
      </c>
      <c r="K917" s="60"/>
      <c r="L917" s="86">
        <v>-1780.35</v>
      </c>
      <c r="M917" s="85"/>
      <c r="N917" s="85"/>
      <c r="O917" s="22" t="str">
        <f>VLOOKUP(E917,'ML Look up'!$A$2:$B$1922,2,FALSE)</f>
        <v>FGD</v>
      </c>
      <c r="P917" s="35"/>
      <c r="Q917" s="82"/>
      <c r="R917" s="82"/>
    </row>
    <row r="918" spans="1:18" x14ac:dyDescent="0.3">
      <c r="A918" s="85" t="s">
        <v>422</v>
      </c>
      <c r="B918" s="85" t="s">
        <v>201</v>
      </c>
      <c r="C918" s="85" t="s">
        <v>71</v>
      </c>
      <c r="D918" s="85" t="s">
        <v>66</v>
      </c>
      <c r="E918" s="60">
        <v>42171825</v>
      </c>
      <c r="G918" s="85"/>
      <c r="H918" s="85"/>
      <c r="I918" s="85"/>
      <c r="J918" s="85" t="s">
        <v>84</v>
      </c>
      <c r="K918" s="60"/>
      <c r="L918" s="86">
        <v>-28004.46</v>
      </c>
      <c r="M918" s="85"/>
      <c r="N918" s="85"/>
      <c r="O918" s="22" t="str">
        <f>VLOOKUP(E918,'ML Look up'!$A$2:$B$1922,2,FALSE)</f>
        <v>FGD</v>
      </c>
      <c r="P918" s="35"/>
      <c r="Q918" s="82"/>
      <c r="R918" s="82"/>
    </row>
    <row r="919" spans="1:18" x14ac:dyDescent="0.3">
      <c r="A919" s="85" t="s">
        <v>422</v>
      </c>
      <c r="B919" s="85" t="s">
        <v>201</v>
      </c>
      <c r="C919" s="85" t="s">
        <v>71</v>
      </c>
      <c r="D919" s="85" t="s">
        <v>66</v>
      </c>
      <c r="E919" s="60">
        <v>42236748</v>
      </c>
      <c r="G919" s="85"/>
      <c r="H919" s="85"/>
      <c r="I919" s="85"/>
      <c r="J919" s="85" t="s">
        <v>84</v>
      </c>
      <c r="K919" s="60"/>
      <c r="L919" s="86">
        <v>-2394.58</v>
      </c>
      <c r="M919" s="85"/>
      <c r="N919" s="85"/>
      <c r="O919" s="22" t="str">
        <f>VLOOKUP(E919,'ML Look up'!$A$2:$B$1922,2,FALSE)</f>
        <v>FGD</v>
      </c>
      <c r="P919" s="35"/>
      <c r="Q919" s="82"/>
      <c r="R919" s="82"/>
    </row>
    <row r="920" spans="1:18" x14ac:dyDescent="0.3">
      <c r="A920" s="85" t="s">
        <v>422</v>
      </c>
      <c r="B920" s="85" t="s">
        <v>201</v>
      </c>
      <c r="C920" s="85" t="s">
        <v>71</v>
      </c>
      <c r="D920" s="85" t="s">
        <v>66</v>
      </c>
      <c r="E920" s="60">
        <v>42277536</v>
      </c>
      <c r="G920" s="85"/>
      <c r="H920" s="85"/>
      <c r="I920" s="85"/>
      <c r="J920" s="85" t="s">
        <v>84</v>
      </c>
      <c r="K920" s="60"/>
      <c r="L920" s="86">
        <v>-6603.99</v>
      </c>
      <c r="M920" s="85"/>
      <c r="N920" s="85"/>
      <c r="O920" s="22" t="str">
        <f>VLOOKUP(E920,'ML Look up'!$A$2:$B$1922,2,FALSE)</f>
        <v>FGD</v>
      </c>
      <c r="P920" s="35"/>
      <c r="Q920" s="82"/>
      <c r="R920" s="82"/>
    </row>
    <row r="921" spans="1:18" x14ac:dyDescent="0.3">
      <c r="A921" s="85" t="s">
        <v>422</v>
      </c>
      <c r="B921" s="85" t="s">
        <v>201</v>
      </c>
      <c r="C921" s="85" t="s">
        <v>75</v>
      </c>
      <c r="D921" s="85" t="s">
        <v>66</v>
      </c>
      <c r="E921" s="60">
        <v>42292799</v>
      </c>
      <c r="G921" s="85"/>
      <c r="H921" s="85"/>
      <c r="I921" s="85"/>
      <c r="J921" s="85" t="s">
        <v>84</v>
      </c>
      <c r="K921" s="60"/>
      <c r="L921" s="86">
        <v>-1355.34</v>
      </c>
      <c r="M921" s="85"/>
      <c r="N921" s="85"/>
      <c r="O921" s="22" t="str">
        <f>VLOOKUP(E921,'ML Look up'!$A$2:$B$1922,2,FALSE)</f>
        <v>ASH</v>
      </c>
      <c r="P921" s="35"/>
      <c r="Q921" s="82"/>
      <c r="R921" s="82"/>
    </row>
    <row r="922" spans="1:18" x14ac:dyDescent="0.3">
      <c r="A922" s="85" t="s">
        <v>422</v>
      </c>
      <c r="B922" s="85" t="s">
        <v>201</v>
      </c>
      <c r="C922" s="85" t="s">
        <v>75</v>
      </c>
      <c r="D922" s="85" t="s">
        <v>66</v>
      </c>
      <c r="E922" s="60">
        <v>42293413</v>
      </c>
      <c r="G922" s="85"/>
      <c r="H922" s="85"/>
      <c r="I922" s="85"/>
      <c r="J922" s="85" t="s">
        <v>84</v>
      </c>
      <c r="K922" s="60"/>
      <c r="L922" s="86">
        <v>-1330.97</v>
      </c>
      <c r="M922" s="85"/>
      <c r="N922" s="85"/>
      <c r="O922" s="22" t="str">
        <f>VLOOKUP(E922,'ML Look up'!$A$2:$B$1922,2,FALSE)</f>
        <v>ASH</v>
      </c>
      <c r="P922" s="35"/>
      <c r="Q922" s="82"/>
      <c r="R922" s="82"/>
    </row>
    <row r="923" spans="1:18" x14ac:dyDescent="0.3">
      <c r="A923" s="85" t="s">
        <v>422</v>
      </c>
      <c r="B923" s="85" t="s">
        <v>201</v>
      </c>
      <c r="C923" s="85" t="s">
        <v>78</v>
      </c>
      <c r="D923" s="85" t="s">
        <v>80</v>
      </c>
      <c r="E923" s="60">
        <v>42292793</v>
      </c>
      <c r="G923" s="85"/>
      <c r="H923" s="85"/>
      <c r="I923" s="85"/>
      <c r="J923" s="85" t="s">
        <v>84</v>
      </c>
      <c r="K923" s="60"/>
      <c r="L923" s="86">
        <v>-1370.69</v>
      </c>
      <c r="M923" s="85"/>
      <c r="N923" s="85"/>
      <c r="O923" s="22" t="str">
        <f>VLOOKUP(E923,'ML Look up'!$A$2:$B$1922,2,FALSE)</f>
        <v>ASH</v>
      </c>
      <c r="P923" s="35"/>
      <c r="Q923" s="82"/>
      <c r="R923" s="82"/>
    </row>
    <row r="924" spans="1:18" x14ac:dyDescent="0.3">
      <c r="A924" s="85" t="s">
        <v>422</v>
      </c>
      <c r="B924" s="85" t="s">
        <v>201</v>
      </c>
      <c r="C924" s="85" t="s">
        <v>71</v>
      </c>
      <c r="D924" s="85" t="s">
        <v>66</v>
      </c>
      <c r="E924" s="60">
        <v>42218790</v>
      </c>
      <c r="G924" s="85"/>
      <c r="H924" s="85"/>
      <c r="I924" s="85"/>
      <c r="J924" s="85" t="s">
        <v>84</v>
      </c>
      <c r="K924" s="60"/>
      <c r="L924" s="86">
        <v>-1396.94</v>
      </c>
      <c r="M924" s="85"/>
      <c r="N924" s="85"/>
      <c r="O924" s="22" t="str">
        <f>VLOOKUP(E924,'ML Look up'!$A$2:$B$1922,2,FALSE)</f>
        <v>FGD</v>
      </c>
      <c r="P924" s="35"/>
      <c r="Q924" s="82"/>
      <c r="R924" s="82"/>
    </row>
    <row r="925" spans="1:18" x14ac:dyDescent="0.3">
      <c r="A925" s="85" t="s">
        <v>422</v>
      </c>
      <c r="B925" s="85" t="s">
        <v>201</v>
      </c>
      <c r="C925" s="85" t="s">
        <v>71</v>
      </c>
      <c r="D925" s="85" t="s">
        <v>66</v>
      </c>
      <c r="E925" s="60">
        <v>42260046</v>
      </c>
      <c r="G925" s="85"/>
      <c r="H925" s="85"/>
      <c r="I925" s="85"/>
      <c r="J925" s="85" t="s">
        <v>84</v>
      </c>
      <c r="K925" s="60"/>
      <c r="L925" s="86">
        <v>-2186.83</v>
      </c>
      <c r="M925" s="85"/>
      <c r="N925" s="85"/>
      <c r="O925" s="22" t="str">
        <f>VLOOKUP(E925,'ML Look up'!$A$2:$B$1922,2,FALSE)</f>
        <v>SCR</v>
      </c>
      <c r="P925" s="35"/>
      <c r="Q925" s="82"/>
      <c r="R925" s="82"/>
    </row>
    <row r="926" spans="1:18" x14ac:dyDescent="0.3">
      <c r="A926" s="85" t="s">
        <v>422</v>
      </c>
      <c r="B926" s="85" t="s">
        <v>201</v>
      </c>
      <c r="C926" s="85" t="s">
        <v>71</v>
      </c>
      <c r="D926" s="85" t="s">
        <v>66</v>
      </c>
      <c r="E926" s="60">
        <v>42300162</v>
      </c>
      <c r="G926" s="85"/>
      <c r="H926" s="85"/>
      <c r="I926" s="85"/>
      <c r="J926" s="85" t="s">
        <v>84</v>
      </c>
      <c r="K926" s="60"/>
      <c r="L926" s="86">
        <v>-5929.98</v>
      </c>
      <c r="M926" s="85"/>
      <c r="N926" s="85"/>
      <c r="O926" s="22" t="str">
        <f>VLOOKUP(E926,'ML Look up'!$A$2:$B$1922,2,FALSE)</f>
        <v>FGD</v>
      </c>
      <c r="P926" s="35"/>
      <c r="Q926" s="82"/>
      <c r="R926" s="82"/>
    </row>
    <row r="927" spans="1:18" x14ac:dyDescent="0.3">
      <c r="A927" s="85" t="s">
        <v>422</v>
      </c>
      <c r="B927" s="85" t="s">
        <v>201</v>
      </c>
      <c r="C927" s="85" t="s">
        <v>72</v>
      </c>
      <c r="D927" s="85" t="s">
        <v>66</v>
      </c>
      <c r="E927" s="60">
        <v>42298583</v>
      </c>
      <c r="G927" s="85"/>
      <c r="H927" s="85"/>
      <c r="I927" s="85"/>
      <c r="J927" s="85" t="s">
        <v>84</v>
      </c>
      <c r="K927" s="60"/>
      <c r="L927" s="86">
        <v>-2541.36</v>
      </c>
      <c r="M927" s="85"/>
      <c r="N927" s="85"/>
      <c r="O927" s="22" t="str">
        <f>VLOOKUP(E927,'ML Look up'!$A$2:$B$1922,2,FALSE)</f>
        <v>FGD</v>
      </c>
      <c r="P927" s="35"/>
      <c r="Q927" s="82"/>
      <c r="R927" s="82"/>
    </row>
    <row r="928" spans="1:18" x14ac:dyDescent="0.3">
      <c r="A928" s="85" t="s">
        <v>422</v>
      </c>
      <c r="B928" s="85" t="s">
        <v>201</v>
      </c>
      <c r="C928" s="85" t="s">
        <v>73</v>
      </c>
      <c r="D928" s="85" t="s">
        <v>66</v>
      </c>
      <c r="E928" s="60">
        <v>42230162</v>
      </c>
      <c r="G928" s="85"/>
      <c r="H928" s="85"/>
      <c r="I928" s="85"/>
      <c r="J928" s="85" t="s">
        <v>84</v>
      </c>
      <c r="K928" s="60"/>
      <c r="L928" s="86">
        <v>-22427.5</v>
      </c>
      <c r="M928" s="85"/>
      <c r="N928" s="85"/>
      <c r="O928" s="22" t="str">
        <f>VLOOKUP(E928,'ML Look up'!$A$2:$B$1922,2,FALSE)</f>
        <v>ASH</v>
      </c>
      <c r="P928" s="35"/>
      <c r="Q928" s="82"/>
      <c r="R928" s="82"/>
    </row>
    <row r="929" spans="1:18" x14ac:dyDescent="0.3">
      <c r="A929" s="85" t="s">
        <v>422</v>
      </c>
      <c r="B929" s="85" t="s">
        <v>201</v>
      </c>
      <c r="C929" s="85" t="s">
        <v>76</v>
      </c>
      <c r="D929" s="85" t="s">
        <v>66</v>
      </c>
      <c r="E929" s="60">
        <v>42254146</v>
      </c>
      <c r="G929" s="85"/>
      <c r="H929" s="85"/>
      <c r="I929" s="85"/>
      <c r="J929" s="85" t="s">
        <v>84</v>
      </c>
      <c r="K929" s="60"/>
      <c r="L929" s="86">
        <v>-4876.66</v>
      </c>
      <c r="M929" s="85"/>
      <c r="N929" s="85"/>
      <c r="O929" s="22" t="str">
        <f>VLOOKUP(E929,'ML Look up'!$A$2:$B$1922,2,FALSE)</f>
        <v>FGD</v>
      </c>
      <c r="P929" s="35"/>
      <c r="Q929" s="82"/>
      <c r="R929" s="82"/>
    </row>
    <row r="930" spans="1:18" x14ac:dyDescent="0.3">
      <c r="A930" s="85" t="s">
        <v>422</v>
      </c>
      <c r="B930" s="85" t="s">
        <v>201</v>
      </c>
      <c r="C930" s="85" t="s">
        <v>76</v>
      </c>
      <c r="D930" s="85" t="s">
        <v>66</v>
      </c>
      <c r="E930" s="60">
        <v>42258764</v>
      </c>
      <c r="G930" s="85"/>
      <c r="H930" s="85"/>
      <c r="I930" s="85"/>
      <c r="J930" s="85" t="s">
        <v>84</v>
      </c>
      <c r="K930" s="60"/>
      <c r="L930" s="86">
        <v>-2748.09</v>
      </c>
      <c r="M930" s="85"/>
      <c r="N930" s="85"/>
      <c r="O930" s="22" t="str">
        <f>VLOOKUP(E930,'ML Look up'!$A$2:$B$1922,2,FALSE)</f>
        <v>FGD</v>
      </c>
      <c r="P930" s="35"/>
      <c r="Q930" s="82"/>
      <c r="R930" s="82"/>
    </row>
    <row r="931" spans="1:18" x14ac:dyDescent="0.3">
      <c r="A931" s="85" t="s">
        <v>422</v>
      </c>
      <c r="B931" s="85" t="s">
        <v>201</v>
      </c>
      <c r="C931" s="85" t="s">
        <v>76</v>
      </c>
      <c r="D931" s="85" t="s">
        <v>66</v>
      </c>
      <c r="E931" s="60">
        <v>42293475</v>
      </c>
      <c r="G931" s="85"/>
      <c r="H931" s="85"/>
      <c r="I931" s="85"/>
      <c r="J931" s="85" t="s">
        <v>84</v>
      </c>
      <c r="K931" s="60"/>
      <c r="L931" s="86">
        <v>-2034.39</v>
      </c>
      <c r="M931" s="85"/>
      <c r="N931" s="85"/>
      <c r="O931" s="22" t="str">
        <f>VLOOKUP(E931,'ML Look up'!$A$2:$B$1922,2,FALSE)</f>
        <v>FGD</v>
      </c>
      <c r="P931" s="35"/>
      <c r="Q931" s="82"/>
      <c r="R931" s="82"/>
    </row>
    <row r="932" spans="1:18" x14ac:dyDescent="0.3">
      <c r="A932" s="85" t="s">
        <v>422</v>
      </c>
      <c r="B932" s="85" t="s">
        <v>201</v>
      </c>
      <c r="C932" s="85" t="s">
        <v>77</v>
      </c>
      <c r="D932" s="85" t="s">
        <v>66</v>
      </c>
      <c r="E932" s="60">
        <v>42230162</v>
      </c>
      <c r="G932" s="85"/>
      <c r="H932" s="85"/>
      <c r="I932" s="85"/>
      <c r="J932" s="85" t="s">
        <v>84</v>
      </c>
      <c r="K932" s="60"/>
      <c r="L932" s="86">
        <v>-0.5</v>
      </c>
      <c r="M932" s="85"/>
      <c r="N932" s="85"/>
      <c r="O932" s="22" t="str">
        <f>VLOOKUP(E932,'ML Look up'!$A$2:$B$1922,2,FALSE)</f>
        <v>ASH</v>
      </c>
      <c r="P932" s="35"/>
      <c r="Q932" s="82"/>
      <c r="R932" s="82"/>
    </row>
    <row r="933" spans="1:18" x14ac:dyDescent="0.3">
      <c r="A933" s="85" t="s">
        <v>422</v>
      </c>
      <c r="B933" s="85" t="s">
        <v>201</v>
      </c>
      <c r="C933" s="85" t="s">
        <v>78</v>
      </c>
      <c r="D933" s="85" t="s">
        <v>66</v>
      </c>
      <c r="E933" s="60">
        <v>42320706</v>
      </c>
      <c r="G933" s="85"/>
      <c r="H933" s="85"/>
      <c r="I933" s="85"/>
      <c r="J933" s="85" t="s">
        <v>84</v>
      </c>
      <c r="K933" s="60"/>
      <c r="L933" s="86">
        <v>-7241.55</v>
      </c>
      <c r="M933" s="85"/>
      <c r="N933" s="85"/>
      <c r="O933" s="22" t="str">
        <f>VLOOKUP(E933,'ML Look up'!$A$2:$B$1922,2,FALSE)</f>
        <v>DFA</v>
      </c>
      <c r="P933" s="35"/>
      <c r="Q933" s="82"/>
      <c r="R933" s="82"/>
    </row>
    <row r="934" spans="1:18" x14ac:dyDescent="0.3">
      <c r="A934" s="85" t="s">
        <v>422</v>
      </c>
      <c r="B934" s="85" t="s">
        <v>201</v>
      </c>
      <c r="C934" s="85" t="s">
        <v>78</v>
      </c>
      <c r="D934" s="85" t="s">
        <v>74</v>
      </c>
      <c r="E934" s="60">
        <v>42320706</v>
      </c>
      <c r="G934" s="85"/>
      <c r="H934" s="85"/>
      <c r="I934" s="85"/>
      <c r="J934" s="85" t="s">
        <v>84</v>
      </c>
      <c r="K934" s="60"/>
      <c r="L934" s="86">
        <v>-1.5</v>
      </c>
      <c r="M934" s="85"/>
      <c r="N934" s="85"/>
      <c r="O934" s="22" t="str">
        <f>VLOOKUP(E934,'ML Look up'!$A$2:$B$1922,2,FALSE)</f>
        <v>DFA</v>
      </c>
      <c r="P934" s="35"/>
      <c r="Q934" s="82"/>
      <c r="R934" s="82"/>
    </row>
    <row r="935" spans="1:18" x14ac:dyDescent="0.3">
      <c r="A935" s="85" t="s">
        <v>422</v>
      </c>
      <c r="B935" s="85" t="s">
        <v>201</v>
      </c>
      <c r="C935" s="85" t="s">
        <v>71</v>
      </c>
      <c r="D935" s="85" t="s">
        <v>66</v>
      </c>
      <c r="E935" s="60">
        <v>42211076</v>
      </c>
      <c r="G935" s="85"/>
      <c r="H935" s="85"/>
      <c r="I935" s="85"/>
      <c r="J935" s="85" t="s">
        <v>84</v>
      </c>
      <c r="K935" s="60"/>
      <c r="L935" s="86">
        <v>-89214.43</v>
      </c>
      <c r="M935" s="85"/>
      <c r="N935" s="85"/>
      <c r="O935" s="22" t="str">
        <f>VLOOKUP(E935,'ML Look up'!$A$2:$B$1922,2,FALSE)</f>
        <v>FGD</v>
      </c>
      <c r="P935" s="35"/>
      <c r="Q935" s="82"/>
      <c r="R935" s="82"/>
    </row>
    <row r="936" spans="1:18" x14ac:dyDescent="0.3">
      <c r="A936" s="85" t="s">
        <v>422</v>
      </c>
      <c r="B936" s="85" t="s">
        <v>201</v>
      </c>
      <c r="C936" s="85" t="s">
        <v>71</v>
      </c>
      <c r="D936" s="85" t="s">
        <v>66</v>
      </c>
      <c r="E936" s="60">
        <v>42244895</v>
      </c>
      <c r="G936" s="85"/>
      <c r="H936" s="85"/>
      <c r="I936" s="85"/>
      <c r="J936" s="85" t="s">
        <v>84</v>
      </c>
      <c r="K936" s="60"/>
      <c r="L936" s="86">
        <v>-3994.07</v>
      </c>
      <c r="M936" s="85"/>
      <c r="N936" s="85"/>
      <c r="O936" s="22" t="str">
        <f>VLOOKUP(E936,'ML Look up'!$A$2:$B$1922,2,FALSE)</f>
        <v>FGD</v>
      </c>
      <c r="P936" s="35"/>
      <c r="Q936" s="82"/>
      <c r="R936" s="82"/>
    </row>
    <row r="937" spans="1:18" x14ac:dyDescent="0.3">
      <c r="A937" s="85" t="s">
        <v>422</v>
      </c>
      <c r="B937" s="85" t="s">
        <v>201</v>
      </c>
      <c r="C937" s="85" t="s">
        <v>71</v>
      </c>
      <c r="D937" s="85" t="s">
        <v>66</v>
      </c>
      <c r="E937" s="60">
        <v>42280881</v>
      </c>
      <c r="G937" s="85"/>
      <c r="H937" s="85"/>
      <c r="I937" s="85"/>
      <c r="J937" s="85" t="s">
        <v>84</v>
      </c>
      <c r="K937" s="60"/>
      <c r="L937" s="86">
        <v>-2399.12</v>
      </c>
      <c r="M937" s="85"/>
      <c r="N937" s="85"/>
      <c r="O937" s="22" t="str">
        <f>VLOOKUP(E937,'ML Look up'!$A$2:$B$1922,2,FALSE)</f>
        <v>FGD</v>
      </c>
      <c r="P937" s="35"/>
      <c r="Q937" s="82"/>
      <c r="R937" s="82"/>
    </row>
    <row r="938" spans="1:18" x14ac:dyDescent="0.3">
      <c r="A938" s="85" t="s">
        <v>422</v>
      </c>
      <c r="B938" s="85" t="s">
        <v>201</v>
      </c>
      <c r="C938" s="85" t="s">
        <v>77</v>
      </c>
      <c r="D938" s="85" t="s">
        <v>66</v>
      </c>
      <c r="E938" s="60">
        <v>42264127</v>
      </c>
      <c r="G938" s="85"/>
      <c r="H938" s="85"/>
      <c r="I938" s="85"/>
      <c r="J938" s="85" t="s">
        <v>84</v>
      </c>
      <c r="K938" s="60"/>
      <c r="L938" s="86">
        <v>-114491.53</v>
      </c>
      <c r="M938" s="85"/>
      <c r="N938" s="85"/>
      <c r="O938" s="22" t="str">
        <f>VLOOKUP(E938,'ML Look up'!$A$2:$B$1922,2,FALSE)</f>
        <v>FGD</v>
      </c>
      <c r="P938" s="35"/>
      <c r="Q938" s="82"/>
      <c r="R938" s="82"/>
    </row>
    <row r="939" spans="1:18" x14ac:dyDescent="0.3">
      <c r="A939" s="85" t="s">
        <v>422</v>
      </c>
      <c r="B939" s="85" t="s">
        <v>201</v>
      </c>
      <c r="C939" s="85" t="s">
        <v>70</v>
      </c>
      <c r="D939" s="85" t="s">
        <v>66</v>
      </c>
      <c r="E939" s="60">
        <v>42320396</v>
      </c>
      <c r="G939" s="85"/>
      <c r="H939" s="85"/>
      <c r="I939" s="85"/>
      <c r="J939" s="85" t="s">
        <v>84</v>
      </c>
      <c r="K939" s="60"/>
      <c r="L939" s="86">
        <v>-3097.07</v>
      </c>
      <c r="M939" s="85"/>
      <c r="N939" s="85"/>
      <c r="O939" s="22" t="str">
        <f>VLOOKUP(E939,'ML Look up'!$A$2:$B$1922,2,FALSE)</f>
        <v>SCR</v>
      </c>
      <c r="P939" s="35"/>
      <c r="Q939" s="82"/>
      <c r="R939" s="82"/>
    </row>
    <row r="940" spans="1:18" x14ac:dyDescent="0.3">
      <c r="A940" s="85" t="s">
        <v>422</v>
      </c>
      <c r="B940" s="85" t="s">
        <v>201</v>
      </c>
      <c r="C940" s="85" t="s">
        <v>71</v>
      </c>
      <c r="D940" s="85" t="s">
        <v>66</v>
      </c>
      <c r="E940" s="60">
        <v>42336301</v>
      </c>
      <c r="G940" s="85"/>
      <c r="H940" s="85"/>
      <c r="I940" s="85"/>
      <c r="J940" s="85" t="s">
        <v>84</v>
      </c>
      <c r="K940" s="60"/>
      <c r="L940" s="86">
        <v>-10524.42</v>
      </c>
      <c r="M940" s="85"/>
      <c r="N940" s="85"/>
      <c r="O940" s="22" t="str">
        <f>VLOOKUP(E940,'ML Look up'!$A$2:$B$1922,2,FALSE)</f>
        <v>SCR</v>
      </c>
    </row>
    <row r="941" spans="1:18" x14ac:dyDescent="0.3">
      <c r="A941" s="85" t="s">
        <v>422</v>
      </c>
      <c r="B941" s="85" t="s">
        <v>201</v>
      </c>
      <c r="C941" s="85" t="s">
        <v>78</v>
      </c>
      <c r="D941" s="85" t="s">
        <v>66</v>
      </c>
      <c r="E941" s="60">
        <v>42294436</v>
      </c>
      <c r="G941" s="85"/>
      <c r="H941" s="85"/>
      <c r="I941" s="85"/>
      <c r="J941" s="85" t="s">
        <v>84</v>
      </c>
      <c r="K941" s="60"/>
      <c r="L941" s="86">
        <v>-0.5</v>
      </c>
      <c r="M941" s="34"/>
      <c r="N941" s="34"/>
      <c r="O941" s="22" t="str">
        <f>VLOOKUP(E941,'ML Look up'!$A$2:$B$1922,2,FALSE)</f>
        <v>ASH</v>
      </c>
    </row>
    <row r="942" spans="1:18" x14ac:dyDescent="0.3">
      <c r="A942" s="85" t="s">
        <v>422</v>
      </c>
      <c r="B942" s="85" t="s">
        <v>201</v>
      </c>
      <c r="C942" s="85" t="s">
        <v>78</v>
      </c>
      <c r="D942" s="85" t="s">
        <v>74</v>
      </c>
      <c r="E942" s="60">
        <v>42294436</v>
      </c>
      <c r="G942" s="85"/>
      <c r="H942" s="85"/>
      <c r="I942" s="85"/>
      <c r="J942" s="85" t="s">
        <v>84</v>
      </c>
      <c r="K942" s="60"/>
      <c r="L942" s="86">
        <v>-16339.65</v>
      </c>
      <c r="M942" s="34"/>
      <c r="N942" s="34"/>
      <c r="O942" s="22" t="str">
        <f>VLOOKUP(E942,'ML Look up'!$A$2:$B$1922,2,FALSE)</f>
        <v>ASH</v>
      </c>
    </row>
    <row r="943" spans="1:18" x14ac:dyDescent="0.3">
      <c r="A943" s="85" t="s">
        <v>422</v>
      </c>
      <c r="B943" s="85" t="s">
        <v>201</v>
      </c>
      <c r="C943" s="85" t="s">
        <v>71</v>
      </c>
      <c r="D943" s="85" t="s">
        <v>66</v>
      </c>
      <c r="E943" s="60">
        <v>42230170</v>
      </c>
      <c r="G943" s="85"/>
      <c r="H943" s="85"/>
      <c r="I943" s="85"/>
      <c r="J943" s="85" t="s">
        <v>84</v>
      </c>
      <c r="K943" s="60"/>
      <c r="L943" s="86">
        <v>-81697.429999999993</v>
      </c>
      <c r="M943" s="34"/>
      <c r="N943" s="34"/>
      <c r="O943" s="22" t="str">
        <f>VLOOKUP(E943,'ML Look up'!$A$2:$B$1922,2,FALSE)</f>
        <v>PRECIP</v>
      </c>
    </row>
    <row r="944" spans="1:18" x14ac:dyDescent="0.3">
      <c r="A944" s="85" t="s">
        <v>422</v>
      </c>
      <c r="B944" s="85" t="s">
        <v>201</v>
      </c>
      <c r="C944" s="85" t="s">
        <v>71</v>
      </c>
      <c r="D944" s="85" t="s">
        <v>66</v>
      </c>
      <c r="E944" s="60">
        <v>42361093</v>
      </c>
      <c r="G944" s="85"/>
      <c r="H944" s="85"/>
      <c r="I944" s="85"/>
      <c r="J944" s="85" t="s">
        <v>84</v>
      </c>
      <c r="K944" s="60"/>
      <c r="L944" s="86">
        <v>-3401.78</v>
      </c>
      <c r="M944" s="34"/>
      <c r="N944" s="34"/>
      <c r="O944" s="22" t="str">
        <f>VLOOKUP(E944,'ML Look up'!$A$2:$B$1922,2,FALSE)</f>
        <v>FGD</v>
      </c>
    </row>
    <row r="945" spans="1:15" x14ac:dyDescent="0.3">
      <c r="A945" s="85" t="s">
        <v>422</v>
      </c>
      <c r="B945" s="85" t="s">
        <v>201</v>
      </c>
      <c r="C945" s="85" t="s">
        <v>71</v>
      </c>
      <c r="D945" s="85" t="s">
        <v>66</v>
      </c>
      <c r="E945" s="60">
        <v>42386785</v>
      </c>
      <c r="G945" s="85"/>
      <c r="H945" s="85"/>
      <c r="I945" s="85"/>
      <c r="J945" s="85" t="s">
        <v>84</v>
      </c>
      <c r="K945" s="60"/>
      <c r="L945" s="86">
        <v>-471.29</v>
      </c>
      <c r="M945" s="34"/>
      <c r="N945" s="34"/>
      <c r="O945" s="22" t="str">
        <f>VLOOKUP(E945,'ML Look up'!$A$2:$B$1922,2,FALSE)</f>
        <v>FGD</v>
      </c>
    </row>
    <row r="946" spans="1:15" x14ac:dyDescent="0.3">
      <c r="A946" s="85" t="s">
        <v>422</v>
      </c>
      <c r="B946" s="85" t="s">
        <v>201</v>
      </c>
      <c r="C946" s="85" t="s">
        <v>71</v>
      </c>
      <c r="D946" s="85" t="s">
        <v>66</v>
      </c>
      <c r="E946" s="60">
        <v>42393129</v>
      </c>
      <c r="G946" s="85"/>
      <c r="H946" s="85"/>
      <c r="I946" s="85"/>
      <c r="J946" s="85" t="s">
        <v>84</v>
      </c>
      <c r="K946" s="60"/>
      <c r="L946" s="86">
        <v>-759.02</v>
      </c>
      <c r="M946" s="34"/>
      <c r="N946" s="34"/>
      <c r="O946" s="22" t="str">
        <f>VLOOKUP(E946,'ML Look up'!$A$2:$B$1922,2,FALSE)</f>
        <v>FGD</v>
      </c>
    </row>
    <row r="947" spans="1:15" x14ac:dyDescent="0.3">
      <c r="A947" s="85" t="s">
        <v>422</v>
      </c>
      <c r="B947" s="85" t="s">
        <v>201</v>
      </c>
      <c r="C947" s="85" t="s">
        <v>73</v>
      </c>
      <c r="D947" s="85" t="s">
        <v>66</v>
      </c>
      <c r="E947" s="60">
        <v>42350784</v>
      </c>
      <c r="G947" s="85"/>
      <c r="H947" s="85"/>
      <c r="I947" s="85"/>
      <c r="J947" s="85" t="s">
        <v>84</v>
      </c>
      <c r="K947" s="60"/>
      <c r="L947" s="86">
        <v>-1974.6</v>
      </c>
      <c r="M947" s="34"/>
      <c r="N947" s="34"/>
      <c r="O947" s="22" t="str">
        <f>VLOOKUP(E947,'ML Look up'!$A$2:$B$1922,2,FALSE)</f>
        <v>ASH</v>
      </c>
    </row>
    <row r="948" spans="1:15" x14ac:dyDescent="0.3">
      <c r="A948" s="85" t="s">
        <v>422</v>
      </c>
      <c r="B948" s="85" t="s">
        <v>201</v>
      </c>
      <c r="C948" s="85" t="s">
        <v>79</v>
      </c>
      <c r="D948" s="85" t="s">
        <v>74</v>
      </c>
      <c r="E948" s="60">
        <v>42349174</v>
      </c>
      <c r="G948" s="85"/>
      <c r="H948" s="85"/>
      <c r="I948" s="85"/>
      <c r="J948" s="85" t="s">
        <v>84</v>
      </c>
      <c r="K948" s="60"/>
      <c r="L948" s="86">
        <v>-10636</v>
      </c>
      <c r="M948" s="34"/>
      <c r="N948" s="34"/>
      <c r="O948" s="22" t="str">
        <f>VLOOKUP(E948,'ML Look up'!$A$2:$B$1922,2,FALSE)</f>
        <v>ASH</v>
      </c>
    </row>
    <row r="949" spans="1:15" x14ac:dyDescent="0.3">
      <c r="A949" s="85" t="s">
        <v>422</v>
      </c>
      <c r="B949" s="85" t="s">
        <v>201</v>
      </c>
      <c r="C949" s="85" t="s">
        <v>70</v>
      </c>
      <c r="D949" s="85" t="s">
        <v>74</v>
      </c>
      <c r="E949" s="60">
        <v>42206963</v>
      </c>
      <c r="G949" s="85"/>
      <c r="H949" s="85"/>
      <c r="I949" s="85"/>
      <c r="J949" s="85" t="s">
        <v>84</v>
      </c>
      <c r="K949" s="60"/>
      <c r="L949" s="86">
        <v>-1179.45</v>
      </c>
      <c r="M949" s="34"/>
      <c r="N949" s="34"/>
      <c r="O949" s="22" t="str">
        <f>VLOOKUP(E949,'ML Look up'!$A$2:$B$1922,2,FALSE)</f>
        <v>FGD</v>
      </c>
    </row>
    <row r="950" spans="1:15" x14ac:dyDescent="0.3">
      <c r="A950" s="85" t="s">
        <v>422</v>
      </c>
      <c r="B950" s="85" t="s">
        <v>201</v>
      </c>
      <c r="C950" s="85" t="s">
        <v>71</v>
      </c>
      <c r="D950" s="85" t="s">
        <v>66</v>
      </c>
      <c r="E950" s="60">
        <v>42235466</v>
      </c>
      <c r="G950" s="85"/>
      <c r="H950" s="85"/>
      <c r="I950" s="85"/>
      <c r="J950" s="85" t="s">
        <v>84</v>
      </c>
      <c r="K950" s="60"/>
      <c r="L950" s="86">
        <v>-0.5</v>
      </c>
      <c r="M950" s="34"/>
      <c r="N950" s="34"/>
      <c r="O950" s="22" t="str">
        <f>VLOOKUP(E950,'ML Look up'!$A$2:$B$1922,2,FALSE)</f>
        <v>ASH</v>
      </c>
    </row>
    <row r="951" spans="1:15" x14ac:dyDescent="0.3">
      <c r="A951" s="85" t="s">
        <v>422</v>
      </c>
      <c r="B951" s="85" t="s">
        <v>201</v>
      </c>
      <c r="C951" s="85" t="s">
        <v>71</v>
      </c>
      <c r="D951" s="85" t="s">
        <v>66</v>
      </c>
      <c r="E951" s="60">
        <v>42280789</v>
      </c>
      <c r="G951" s="85"/>
      <c r="H951" s="85"/>
      <c r="I951" s="85"/>
      <c r="J951" s="85" t="s">
        <v>84</v>
      </c>
      <c r="K951" s="60"/>
      <c r="L951" s="86">
        <v>-15503.83</v>
      </c>
      <c r="M951" s="34"/>
      <c r="N951" s="34"/>
      <c r="O951" s="22" t="str">
        <f>VLOOKUP(E951,'ML Look up'!$A$2:$B$1922,2,FALSE)</f>
        <v>ESP Upgrade</v>
      </c>
    </row>
    <row r="952" spans="1:15" x14ac:dyDescent="0.3">
      <c r="A952" s="85" t="s">
        <v>422</v>
      </c>
      <c r="B952" s="85" t="s">
        <v>201</v>
      </c>
      <c r="C952" s="85" t="s">
        <v>71</v>
      </c>
      <c r="D952" s="85" t="s">
        <v>66</v>
      </c>
      <c r="E952" s="60">
        <v>42283334</v>
      </c>
      <c r="G952" s="85"/>
      <c r="H952" s="85"/>
      <c r="I952" s="85"/>
      <c r="J952" s="85" t="s">
        <v>84</v>
      </c>
      <c r="K952" s="60"/>
      <c r="L952" s="86">
        <v>-1028.5</v>
      </c>
      <c r="M952" s="34"/>
      <c r="N952" s="34"/>
      <c r="O952" s="22" t="str">
        <f>VLOOKUP(E952,'ML Look up'!$A$2:$B$1922,2,FALSE)</f>
        <v>FGD</v>
      </c>
    </row>
    <row r="953" spans="1:15" x14ac:dyDescent="0.3">
      <c r="A953" s="85" t="s">
        <v>422</v>
      </c>
      <c r="B953" s="85" t="s">
        <v>201</v>
      </c>
      <c r="C953" s="85" t="s">
        <v>71</v>
      </c>
      <c r="D953" s="85" t="s">
        <v>66</v>
      </c>
      <c r="E953" s="60">
        <v>42293120</v>
      </c>
      <c r="G953" s="85"/>
      <c r="H953" s="85"/>
      <c r="I953" s="85"/>
      <c r="J953" s="85" t="s">
        <v>84</v>
      </c>
      <c r="K953" s="60"/>
      <c r="L953" s="86">
        <v>-2377.4899999999998</v>
      </c>
      <c r="M953" s="34"/>
      <c r="N953" s="34"/>
      <c r="O953" s="22" t="str">
        <f>VLOOKUP(E953,'ML Look up'!$A$2:$B$1922,2,FALSE)</f>
        <v>FGD</v>
      </c>
    </row>
    <row r="954" spans="1:15" x14ac:dyDescent="0.3">
      <c r="A954" s="85" t="s">
        <v>422</v>
      </c>
      <c r="B954" s="85" t="s">
        <v>201</v>
      </c>
      <c r="C954" s="85" t="s">
        <v>71</v>
      </c>
      <c r="D954" s="85" t="s">
        <v>66</v>
      </c>
      <c r="E954" s="60">
        <v>42319158</v>
      </c>
      <c r="G954" s="85"/>
      <c r="H954" s="85"/>
      <c r="I954" s="85"/>
      <c r="J954" s="85" t="s">
        <v>84</v>
      </c>
      <c r="K954" s="60"/>
      <c r="L954" s="86">
        <v>-1146.44</v>
      </c>
      <c r="M954" s="34"/>
      <c r="N954" s="34"/>
      <c r="O954" s="22" t="str">
        <f>VLOOKUP(E954,'ML Look up'!$A$2:$B$1922,2,FALSE)</f>
        <v>FGD</v>
      </c>
    </row>
    <row r="955" spans="1:15" x14ac:dyDescent="0.3">
      <c r="A955" s="85" t="s">
        <v>422</v>
      </c>
      <c r="B955" s="85" t="s">
        <v>201</v>
      </c>
      <c r="C955" s="85" t="s">
        <v>71</v>
      </c>
      <c r="D955" s="85" t="s">
        <v>66</v>
      </c>
      <c r="E955" s="60">
        <v>42346625</v>
      </c>
      <c r="G955" s="85"/>
      <c r="H955" s="85"/>
      <c r="I955" s="85"/>
      <c r="J955" s="85" t="s">
        <v>84</v>
      </c>
      <c r="K955" s="60"/>
      <c r="L955" s="86">
        <v>-6247.75</v>
      </c>
      <c r="M955" s="34"/>
      <c r="N955" s="34"/>
      <c r="O955" s="22" t="str">
        <f>VLOOKUP(E955,'ML Look up'!$A$2:$B$1922,2,FALSE)</f>
        <v>FGD</v>
      </c>
    </row>
    <row r="956" spans="1:15" x14ac:dyDescent="0.3">
      <c r="A956" s="85" t="s">
        <v>422</v>
      </c>
      <c r="B956" s="85" t="s">
        <v>201</v>
      </c>
      <c r="C956" s="85" t="s">
        <v>71</v>
      </c>
      <c r="D956" s="85" t="s">
        <v>66</v>
      </c>
      <c r="E956" s="60">
        <v>42386633</v>
      </c>
      <c r="G956" s="85"/>
      <c r="H956" s="85"/>
      <c r="I956" s="85"/>
      <c r="J956" s="85" t="s">
        <v>84</v>
      </c>
      <c r="K956" s="60"/>
      <c r="L956" s="86">
        <v>-4596.1000000000004</v>
      </c>
      <c r="M956" s="34"/>
      <c r="N956" s="34"/>
      <c r="O956" s="22" t="str">
        <f>VLOOKUP(E956,'ML Look up'!$A$2:$B$1922,2,FALSE)</f>
        <v>FGD</v>
      </c>
    </row>
    <row r="957" spans="1:15" x14ac:dyDescent="0.3">
      <c r="A957" s="85" t="s">
        <v>422</v>
      </c>
      <c r="B957" s="85" t="s">
        <v>201</v>
      </c>
      <c r="C957" s="85" t="s">
        <v>76</v>
      </c>
      <c r="D957" s="85" t="s">
        <v>66</v>
      </c>
      <c r="E957" s="60">
        <v>42314367</v>
      </c>
      <c r="G957" s="85"/>
      <c r="H957" s="85"/>
      <c r="I957" s="85"/>
      <c r="J957" s="85" t="s">
        <v>84</v>
      </c>
      <c r="K957" s="60"/>
      <c r="L957" s="86">
        <v>-0.5</v>
      </c>
      <c r="M957" s="34"/>
      <c r="N957" s="34"/>
      <c r="O957" s="22" t="str">
        <f>VLOOKUP(E957,'ML Look up'!$A$2:$B$1922,2,FALSE)</f>
        <v>FGD</v>
      </c>
    </row>
    <row r="958" spans="1:15" x14ac:dyDescent="0.3">
      <c r="A958" s="85" t="s">
        <v>422</v>
      </c>
      <c r="B958" s="85" t="s">
        <v>201</v>
      </c>
      <c r="C958" s="85" t="s">
        <v>76</v>
      </c>
      <c r="D958" s="85" t="s">
        <v>66</v>
      </c>
      <c r="E958" s="60">
        <v>42349533</v>
      </c>
      <c r="G958" s="85"/>
      <c r="H958" s="85"/>
      <c r="I958" s="85"/>
      <c r="J958" s="85" t="s">
        <v>84</v>
      </c>
      <c r="K958" s="60"/>
      <c r="L958" s="86">
        <v>-6643.35</v>
      </c>
      <c r="M958" s="34"/>
      <c r="N958" s="34"/>
      <c r="O958" s="22" t="str">
        <f>VLOOKUP(E958,'ML Look up'!$A$2:$B$1922,2,FALSE)</f>
        <v>GYPSUM</v>
      </c>
    </row>
    <row r="959" spans="1:15" ht="19.95" customHeight="1" x14ac:dyDescent="0.3">
      <c r="A959" s="85" t="s">
        <v>422</v>
      </c>
      <c r="B959" s="85" t="s">
        <v>201</v>
      </c>
      <c r="C959" s="85" t="s">
        <v>79</v>
      </c>
      <c r="D959" s="85" t="s">
        <v>66</v>
      </c>
      <c r="E959" s="60">
        <v>42299345</v>
      </c>
      <c r="G959" s="85"/>
      <c r="H959" s="85"/>
      <c r="I959" s="85"/>
      <c r="J959" s="85" t="s">
        <v>84</v>
      </c>
      <c r="K959" s="60"/>
      <c r="L959" s="86">
        <v>-0.5</v>
      </c>
      <c r="M959" s="34"/>
      <c r="N959" s="34"/>
      <c r="O959" s="22" t="str">
        <f>VLOOKUP(E959,'ML Look up'!$A$2:$B$1922,2,FALSE)</f>
        <v>ASH</v>
      </c>
    </row>
    <row r="960" spans="1:15" x14ac:dyDescent="0.3">
      <c r="A960" s="85" t="s">
        <v>422</v>
      </c>
      <c r="B960" s="85" t="s">
        <v>201</v>
      </c>
      <c r="C960" s="85" t="s">
        <v>206</v>
      </c>
      <c r="D960" s="85" t="s">
        <v>66</v>
      </c>
      <c r="E960" s="60">
        <v>42419633</v>
      </c>
      <c r="G960" s="85"/>
      <c r="H960" s="85"/>
      <c r="I960" s="85"/>
      <c r="J960" s="85" t="s">
        <v>84</v>
      </c>
      <c r="K960" s="60"/>
      <c r="L960" s="86">
        <v>-2826.88</v>
      </c>
      <c r="M960" s="34"/>
      <c r="N960" s="34"/>
      <c r="O960" s="22" t="str">
        <f>VLOOKUP(E960,'ML Look up'!$A$2:$B$1922,2,FALSE)</f>
        <v>ESP Upgrade</v>
      </c>
    </row>
    <row r="961" spans="1:15" x14ac:dyDescent="0.3">
      <c r="A961" s="85" t="s">
        <v>422</v>
      </c>
      <c r="B961" s="85" t="s">
        <v>201</v>
      </c>
      <c r="C961" s="85" t="s">
        <v>70</v>
      </c>
      <c r="D961" s="85" t="s">
        <v>66</v>
      </c>
      <c r="E961" s="60">
        <v>42438168</v>
      </c>
      <c r="G961" s="85"/>
      <c r="H961" s="85"/>
      <c r="I961" s="85"/>
      <c r="J961" s="85" t="s">
        <v>84</v>
      </c>
      <c r="K961" s="60"/>
      <c r="L961" s="86">
        <v>-4229.29</v>
      </c>
      <c r="O961" s="22" t="str">
        <f>VLOOKUP(E961,'ML Look up'!$A$2:$B$1922,2,FALSE)</f>
        <v>SCR</v>
      </c>
    </row>
    <row r="962" spans="1:15" x14ac:dyDescent="0.3">
      <c r="A962" s="85" t="s">
        <v>422</v>
      </c>
      <c r="B962" s="85" t="s">
        <v>201</v>
      </c>
      <c r="C962" s="85" t="s">
        <v>71</v>
      </c>
      <c r="D962" s="85" t="s">
        <v>66</v>
      </c>
      <c r="E962" s="60">
        <v>42328993</v>
      </c>
      <c r="G962" s="85"/>
      <c r="H962" s="21"/>
      <c r="I962" s="21"/>
      <c r="J962" s="85" t="s">
        <v>84</v>
      </c>
      <c r="L962" s="86">
        <v>-2012.87</v>
      </c>
      <c r="O962" s="22" t="str">
        <f>VLOOKUP(E962,'ML Look up'!$A$2:$B$1922,2,FALSE)</f>
        <v>FGD</v>
      </c>
    </row>
    <row r="963" spans="1:15" x14ac:dyDescent="0.3">
      <c r="A963" s="85" t="s">
        <v>422</v>
      </c>
      <c r="B963" s="85" t="s">
        <v>201</v>
      </c>
      <c r="C963" s="85" t="s">
        <v>71</v>
      </c>
      <c r="D963" s="85" t="s">
        <v>66</v>
      </c>
      <c r="E963" s="60">
        <v>42343105</v>
      </c>
      <c r="G963" s="85"/>
      <c r="H963" s="21"/>
      <c r="I963" s="21"/>
      <c r="J963" s="85" t="s">
        <v>84</v>
      </c>
      <c r="L963" s="86">
        <v>-467.85</v>
      </c>
      <c r="O963" s="22" t="str">
        <f>VLOOKUP(E963,'ML Look up'!$A$2:$B$1922,2,FALSE)</f>
        <v>ASH</v>
      </c>
    </row>
    <row r="964" spans="1:15" x14ac:dyDescent="0.3">
      <c r="A964" s="85" t="s">
        <v>422</v>
      </c>
      <c r="B964" s="85" t="s">
        <v>201</v>
      </c>
      <c r="C964" s="85" t="s">
        <v>71</v>
      </c>
      <c r="D964" s="85" t="s">
        <v>66</v>
      </c>
      <c r="E964" s="60">
        <v>42346620</v>
      </c>
      <c r="G964" s="85"/>
      <c r="H964" s="21"/>
      <c r="I964" s="21"/>
      <c r="J964" s="85" t="s">
        <v>84</v>
      </c>
      <c r="L964" s="86">
        <v>-7894.66</v>
      </c>
      <c r="O964" s="22" t="str">
        <f>VLOOKUP(E964,'ML Look up'!$A$2:$B$1922,2,FALSE)</f>
        <v>FGD</v>
      </c>
    </row>
    <row r="965" spans="1:15" x14ac:dyDescent="0.3">
      <c r="A965" s="85" t="s">
        <v>422</v>
      </c>
      <c r="B965" s="85" t="s">
        <v>201</v>
      </c>
      <c r="C965" s="85" t="s">
        <v>71</v>
      </c>
      <c r="D965" s="85" t="s">
        <v>66</v>
      </c>
      <c r="E965" s="60">
        <v>42356872</v>
      </c>
      <c r="G965" s="85"/>
      <c r="H965" s="21"/>
      <c r="I965" s="21"/>
      <c r="J965" s="85" t="s">
        <v>84</v>
      </c>
      <c r="L965" s="86">
        <v>-1</v>
      </c>
      <c r="O965" s="22" t="str">
        <f>VLOOKUP(E965,'ML Look up'!$A$2:$B$1922,2,FALSE)</f>
        <v>ESP Upgrade</v>
      </c>
    </row>
    <row r="966" spans="1:15" x14ac:dyDescent="0.3">
      <c r="A966" s="85" t="s">
        <v>422</v>
      </c>
      <c r="B966" s="85" t="s">
        <v>201</v>
      </c>
      <c r="C966" s="85" t="s">
        <v>71</v>
      </c>
      <c r="D966" s="85" t="s">
        <v>66</v>
      </c>
      <c r="E966" s="60">
        <v>42413526</v>
      </c>
      <c r="G966" s="85"/>
      <c r="H966" s="21"/>
      <c r="I966" s="21"/>
      <c r="J966" s="85" t="s">
        <v>84</v>
      </c>
      <c r="L966" s="86">
        <v>-1022.21</v>
      </c>
      <c r="O966" s="22" t="str">
        <f>VLOOKUP(E966,'ML Look up'!$A$2:$B$1922,2,FALSE)</f>
        <v>FGD</v>
      </c>
    </row>
    <row r="967" spans="1:15" x14ac:dyDescent="0.3">
      <c r="A967" s="85" t="s">
        <v>422</v>
      </c>
      <c r="B967" s="85" t="s">
        <v>201</v>
      </c>
      <c r="C967" s="85" t="s">
        <v>71</v>
      </c>
      <c r="D967" s="85" t="s">
        <v>66</v>
      </c>
      <c r="E967" s="60">
        <v>42467777</v>
      </c>
      <c r="G967" s="85"/>
      <c r="H967" s="21"/>
      <c r="I967" s="21"/>
      <c r="J967" s="85" t="s">
        <v>84</v>
      </c>
      <c r="L967" s="86">
        <v>-875.98</v>
      </c>
      <c r="O967" s="22" t="str">
        <f>VLOOKUP(E967,'ML Look up'!$A$2:$B$1922,2,FALSE)</f>
        <v>FGD</v>
      </c>
    </row>
    <row r="968" spans="1:15" x14ac:dyDescent="0.3">
      <c r="A968" s="85" t="s">
        <v>422</v>
      </c>
      <c r="B968" s="85" t="s">
        <v>201</v>
      </c>
      <c r="C968" s="85" t="s">
        <v>72</v>
      </c>
      <c r="D968" s="85" t="s">
        <v>66</v>
      </c>
      <c r="E968" s="60">
        <v>42315471</v>
      </c>
      <c r="G968" s="85"/>
      <c r="H968" s="21"/>
      <c r="I968" s="21"/>
      <c r="J968" s="85" t="s">
        <v>84</v>
      </c>
      <c r="L968" s="86">
        <v>-3375.31</v>
      </c>
      <c r="O968" s="22" t="str">
        <f>VLOOKUP(E968,'ML Look up'!$A$2:$B$1922,2,FALSE)</f>
        <v>ASH</v>
      </c>
    </row>
    <row r="969" spans="1:15" x14ac:dyDescent="0.3">
      <c r="A969" s="85" t="s">
        <v>422</v>
      </c>
      <c r="B969" s="85" t="s">
        <v>201</v>
      </c>
      <c r="C969" s="85" t="s">
        <v>77</v>
      </c>
      <c r="D969" s="85" t="s">
        <v>66</v>
      </c>
      <c r="E969" s="60">
        <v>42415022</v>
      </c>
      <c r="F969" s="85"/>
      <c r="G969" s="85"/>
      <c r="H969" s="21"/>
      <c r="I969" s="21"/>
      <c r="J969" s="21" t="s">
        <v>84</v>
      </c>
      <c r="L969" s="86">
        <v>-48900.04</v>
      </c>
      <c r="O969" s="22" t="str">
        <f>VLOOKUP(E969,'ML Look up'!$A$2:$B$1922,2,FALSE)</f>
        <v>ESP Upgrade</v>
      </c>
    </row>
    <row r="970" spans="1:15" x14ac:dyDescent="0.3">
      <c r="A970" s="22" t="s">
        <v>422</v>
      </c>
      <c r="B970" s="21" t="s">
        <v>201</v>
      </c>
      <c r="C970" s="21" t="s">
        <v>77</v>
      </c>
      <c r="D970" s="21" t="s">
        <v>66</v>
      </c>
      <c r="E970" s="32">
        <v>42415024</v>
      </c>
      <c r="F970" s="21"/>
      <c r="G970" s="21"/>
      <c r="H970" s="21"/>
      <c r="I970" s="21"/>
      <c r="J970" s="21" t="s">
        <v>84</v>
      </c>
      <c r="L970" s="21">
        <v>-57716.1</v>
      </c>
      <c r="O970" s="22" t="str">
        <f>VLOOKUP(E970,'ML Look up'!$A$2:$B$1922,2,FALSE)</f>
        <v>ESP Upgrade</v>
      </c>
    </row>
    <row r="971" spans="1:15" x14ac:dyDescent="0.3">
      <c r="A971" s="22" t="s">
        <v>422</v>
      </c>
      <c r="B971" s="21" t="s">
        <v>201</v>
      </c>
      <c r="C971" s="21" t="s">
        <v>78</v>
      </c>
      <c r="D971" s="21" t="s">
        <v>66</v>
      </c>
      <c r="E971" s="32">
        <v>42335209</v>
      </c>
      <c r="F971" s="21"/>
      <c r="G971" s="21"/>
      <c r="H971" s="21"/>
      <c r="I971" s="21"/>
      <c r="J971" s="21" t="s">
        <v>84</v>
      </c>
      <c r="L971" s="21">
        <v>-14897.24</v>
      </c>
      <c r="O971" s="22" t="str">
        <f>VLOOKUP(E971,'ML Look up'!$A$2:$B$1922,2,FALSE)</f>
        <v>FGD</v>
      </c>
    </row>
    <row r="972" spans="1:15" x14ac:dyDescent="0.3">
      <c r="A972" s="22" t="s">
        <v>422</v>
      </c>
      <c r="B972" s="21" t="s">
        <v>201</v>
      </c>
      <c r="C972" s="21" t="s">
        <v>78</v>
      </c>
      <c r="D972" s="21" t="s">
        <v>66</v>
      </c>
      <c r="E972" s="32">
        <v>42441549</v>
      </c>
      <c r="F972" s="21"/>
      <c r="G972" s="21"/>
      <c r="H972" s="21"/>
      <c r="I972" s="21"/>
      <c r="J972" s="21" t="s">
        <v>84</v>
      </c>
      <c r="L972" s="21">
        <v>-12170.15</v>
      </c>
      <c r="O972" s="22" t="str">
        <f>VLOOKUP(E972,'ML Look up'!$A$2:$B$1922,2,FALSE)</f>
        <v>ESP Upgrade</v>
      </c>
    </row>
    <row r="973" spans="1:15" x14ac:dyDescent="0.3">
      <c r="A973" s="22" t="s">
        <v>422</v>
      </c>
      <c r="B973" s="21" t="s">
        <v>201</v>
      </c>
      <c r="C973" s="21" t="s">
        <v>78</v>
      </c>
      <c r="D973" s="21" t="s">
        <v>74</v>
      </c>
      <c r="E973" s="32">
        <v>42335209</v>
      </c>
      <c r="F973" s="21"/>
      <c r="G973" s="21"/>
      <c r="H973" s="21"/>
      <c r="I973" s="21"/>
      <c r="J973" s="21" t="s">
        <v>84</v>
      </c>
      <c r="L973" s="21">
        <v>-1</v>
      </c>
      <c r="O973" s="22" t="str">
        <f>VLOOKUP(E973,'ML Look up'!$A$2:$B$1922,2,FALSE)</f>
        <v>FGD</v>
      </c>
    </row>
    <row r="974" spans="1:15" x14ac:dyDescent="0.3">
      <c r="A974" s="22" t="s">
        <v>422</v>
      </c>
      <c r="B974" s="21" t="s">
        <v>201</v>
      </c>
      <c r="C974" s="21" t="s">
        <v>78</v>
      </c>
      <c r="D974" s="21" t="s">
        <v>66</v>
      </c>
      <c r="E974" s="32">
        <v>42446603</v>
      </c>
      <c r="F974" s="21"/>
      <c r="G974" s="21"/>
      <c r="H974" s="21"/>
      <c r="I974" s="21"/>
      <c r="J974" s="21" t="s">
        <v>84</v>
      </c>
      <c r="L974" s="21">
        <v>-1684.57</v>
      </c>
      <c r="O974" s="22" t="str">
        <f>VLOOKUP(E974,'ML Look up'!$A$2:$B$1922,2,FALSE)</f>
        <v>ASH</v>
      </c>
    </row>
    <row r="975" spans="1:15" x14ac:dyDescent="0.3">
      <c r="A975" s="22" t="s">
        <v>422</v>
      </c>
      <c r="B975" s="21" t="s">
        <v>201</v>
      </c>
      <c r="C975" s="21" t="s">
        <v>79</v>
      </c>
      <c r="D975" s="21" t="s">
        <v>66</v>
      </c>
      <c r="E975" s="32">
        <v>42433332</v>
      </c>
      <c r="F975" s="21"/>
      <c r="G975" s="21"/>
      <c r="H975" s="21"/>
      <c r="I975" s="21"/>
      <c r="J975" s="21" t="s">
        <v>84</v>
      </c>
      <c r="L975" s="21">
        <v>-12723.89</v>
      </c>
      <c r="O975" s="22" t="str">
        <f>VLOOKUP(E975,'ML Look up'!$A$2:$B$1922,2,FALSE)</f>
        <v>FGD</v>
      </c>
    </row>
    <row r="976" spans="1:15" x14ac:dyDescent="0.3">
      <c r="A976" s="22" t="s">
        <v>422</v>
      </c>
      <c r="B976" s="21" t="s">
        <v>201</v>
      </c>
      <c r="C976" s="21" t="s">
        <v>79</v>
      </c>
      <c r="D976" s="21" t="s">
        <v>66</v>
      </c>
      <c r="E976" s="32">
        <v>42453340</v>
      </c>
      <c r="F976" s="21"/>
      <c r="G976" s="21"/>
      <c r="H976" s="21"/>
      <c r="I976" s="21"/>
      <c r="J976" s="21" t="s">
        <v>84</v>
      </c>
      <c r="L976" s="21">
        <v>-26712.04</v>
      </c>
      <c r="O976" s="22" t="str">
        <f>VLOOKUP(E976,'ML Look up'!$A$2:$B$1922,2,FALSE)</f>
        <v>FGD</v>
      </c>
    </row>
    <row r="977" spans="1:15" x14ac:dyDescent="0.3">
      <c r="A977" s="22" t="s">
        <v>422</v>
      </c>
      <c r="B977" s="21" t="s">
        <v>201</v>
      </c>
      <c r="C977" s="21" t="s">
        <v>71</v>
      </c>
      <c r="D977" s="21" t="s">
        <v>66</v>
      </c>
      <c r="E977" s="32">
        <v>42330815</v>
      </c>
      <c r="F977" s="21"/>
      <c r="G977" s="21"/>
      <c r="H977" s="21"/>
      <c r="I977" s="21"/>
      <c r="J977" s="21" t="s">
        <v>84</v>
      </c>
      <c r="L977" s="21">
        <v>-3</v>
      </c>
      <c r="O977" s="22" t="str">
        <f>VLOOKUP(E977,'ML Look up'!$A$2:$B$1922,2,FALSE)</f>
        <v>FGD</v>
      </c>
    </row>
    <row r="978" spans="1:15" x14ac:dyDescent="0.3">
      <c r="A978" s="22" t="s">
        <v>422</v>
      </c>
      <c r="B978" s="21" t="s">
        <v>201</v>
      </c>
      <c r="C978" s="21" t="s">
        <v>76</v>
      </c>
      <c r="D978" s="21" t="s">
        <v>66</v>
      </c>
      <c r="E978" s="32">
        <v>42314379</v>
      </c>
      <c r="F978" s="21"/>
      <c r="G978" s="21"/>
      <c r="H978" s="21"/>
      <c r="I978" s="21"/>
      <c r="J978" s="21" t="s">
        <v>84</v>
      </c>
      <c r="L978" s="21">
        <v>-7047.29</v>
      </c>
      <c r="O978" s="22" t="str">
        <f>VLOOKUP(E978,'ML Look up'!$A$2:$B$1922,2,FALSE)</f>
        <v>ESP Upgrade</v>
      </c>
    </row>
    <row r="979" spans="1:15" x14ac:dyDescent="0.3">
      <c r="A979" s="22" t="s">
        <v>422</v>
      </c>
      <c r="B979" s="21" t="s">
        <v>201</v>
      </c>
      <c r="C979" s="21" t="s">
        <v>76</v>
      </c>
      <c r="D979" s="21" t="s">
        <v>66</v>
      </c>
      <c r="E979" s="32">
        <v>42314379</v>
      </c>
      <c r="F979" s="21"/>
      <c r="G979" s="21"/>
      <c r="H979" s="21"/>
      <c r="I979" s="21"/>
      <c r="J979" s="21" t="s">
        <v>84</v>
      </c>
      <c r="L979" s="21">
        <v>-2</v>
      </c>
      <c r="O979" s="22" t="str">
        <f>VLOOKUP(E979,'ML Look up'!$A$2:$B$1922,2,FALSE)</f>
        <v>ESP Upgrade</v>
      </c>
    </row>
    <row r="980" spans="1:15" x14ac:dyDescent="0.3">
      <c r="A980" s="22" t="s">
        <v>422</v>
      </c>
      <c r="B980" s="21" t="s">
        <v>201</v>
      </c>
      <c r="C980" s="21" t="s">
        <v>77</v>
      </c>
      <c r="D980" s="21" t="s">
        <v>66</v>
      </c>
      <c r="E980" s="32">
        <v>42312484</v>
      </c>
      <c r="F980" s="21"/>
      <c r="G980" s="21"/>
      <c r="H980" s="21"/>
      <c r="I980" s="21"/>
      <c r="J980" s="21" t="s">
        <v>84</v>
      </c>
      <c r="L980" s="21">
        <v>-2818.62</v>
      </c>
      <c r="O980" s="22" t="str">
        <f>VLOOKUP(E980,'ML Look up'!$A$2:$B$1922,2,FALSE)</f>
        <v>FGD</v>
      </c>
    </row>
    <row r="981" spans="1:15" x14ac:dyDescent="0.3">
      <c r="A981" s="22" t="s">
        <v>422</v>
      </c>
      <c r="B981" s="21" t="s">
        <v>201</v>
      </c>
      <c r="C981" s="21" t="s">
        <v>71</v>
      </c>
      <c r="D981" s="21" t="s">
        <v>66</v>
      </c>
      <c r="E981" s="32">
        <v>42499337</v>
      </c>
      <c r="F981" s="21"/>
      <c r="G981" s="21"/>
      <c r="H981" s="21"/>
      <c r="I981" s="21"/>
      <c r="J981" s="21" t="s">
        <v>84</v>
      </c>
      <c r="L981" s="21">
        <v>-7405.83</v>
      </c>
      <c r="O981" s="22" t="str">
        <f>VLOOKUP(E981,'ML Look up'!$A$2:$B$1922,2,FALSE)</f>
        <v>SO3</v>
      </c>
    </row>
    <row r="982" spans="1:15" x14ac:dyDescent="0.3">
      <c r="A982" s="22" t="s">
        <v>422</v>
      </c>
      <c r="B982" s="21" t="s">
        <v>201</v>
      </c>
      <c r="C982" s="21" t="s">
        <v>79</v>
      </c>
      <c r="D982" s="21" t="s">
        <v>66</v>
      </c>
      <c r="E982" s="32">
        <v>42498483</v>
      </c>
      <c r="F982" s="21"/>
      <c r="G982" s="21"/>
      <c r="H982" s="21"/>
      <c r="I982" s="21"/>
      <c r="J982" s="21" t="s">
        <v>84</v>
      </c>
      <c r="L982" s="21">
        <v>-10428.700000000001</v>
      </c>
      <c r="O982" s="22" t="str">
        <f>VLOOKUP(E982,'ML Look up'!$A$2:$B$1922,2,FALSE)</f>
        <v>FGD</v>
      </c>
    </row>
    <row r="983" spans="1:15" x14ac:dyDescent="0.3">
      <c r="A983" s="22" t="s">
        <v>422</v>
      </c>
      <c r="B983" s="21" t="s">
        <v>201</v>
      </c>
      <c r="C983" s="21" t="s">
        <v>81</v>
      </c>
      <c r="D983" s="21" t="s">
        <v>66</v>
      </c>
      <c r="E983" s="32">
        <v>42425529</v>
      </c>
      <c r="F983" s="21"/>
      <c r="G983" s="21"/>
      <c r="H983" s="21"/>
      <c r="I983" s="21"/>
      <c r="J983" s="21" t="s">
        <v>84</v>
      </c>
      <c r="L983" s="21">
        <v>-1182.5</v>
      </c>
      <c r="O983" s="22" t="str">
        <f>VLOOKUP(E983,'ML Look up'!$A$2:$B$1922,2,FALSE)</f>
        <v>FGD</v>
      </c>
    </row>
    <row r="984" spans="1:15" x14ac:dyDescent="0.3">
      <c r="A984" s="22" t="s">
        <v>422</v>
      </c>
      <c r="B984" s="21" t="s">
        <v>201</v>
      </c>
      <c r="C984" s="21" t="s">
        <v>71</v>
      </c>
      <c r="D984" s="21" t="s">
        <v>66</v>
      </c>
      <c r="E984" s="32">
        <v>42264531</v>
      </c>
      <c r="F984" s="21"/>
      <c r="G984" s="21"/>
      <c r="H984" s="21"/>
      <c r="I984" s="21"/>
      <c r="J984" s="21" t="s">
        <v>84</v>
      </c>
      <c r="L984" s="21">
        <v>-92952.8</v>
      </c>
      <c r="O984" s="22" t="str">
        <f>VLOOKUP(E984,'ML Look up'!$A$2:$B$1922,2,FALSE)</f>
        <v>FGD</v>
      </c>
    </row>
    <row r="985" spans="1:15" x14ac:dyDescent="0.3">
      <c r="A985" s="22" t="s">
        <v>422</v>
      </c>
      <c r="B985" s="21" t="s">
        <v>201</v>
      </c>
      <c r="C985" s="21" t="s">
        <v>71</v>
      </c>
      <c r="D985" s="21" t="s">
        <v>66</v>
      </c>
      <c r="E985" s="32">
        <v>42276639</v>
      </c>
      <c r="F985" s="21"/>
      <c r="G985" s="21"/>
      <c r="H985" s="21"/>
      <c r="I985" s="21"/>
      <c r="J985" s="21" t="s">
        <v>84</v>
      </c>
      <c r="L985" s="21">
        <v>-96364.06</v>
      </c>
      <c r="O985" s="22" t="str">
        <f>VLOOKUP(E985,'ML Look up'!$A$2:$B$1922,2,FALSE)</f>
        <v>FGD</v>
      </c>
    </row>
    <row r="986" spans="1:15" x14ac:dyDescent="0.3">
      <c r="A986" s="22" t="s">
        <v>422</v>
      </c>
      <c r="B986" s="21" t="s">
        <v>201</v>
      </c>
      <c r="C986" s="21" t="s">
        <v>76</v>
      </c>
      <c r="D986" s="21" t="s">
        <v>66</v>
      </c>
      <c r="E986" s="32">
        <v>42268306</v>
      </c>
      <c r="F986" s="21"/>
      <c r="G986" s="21"/>
      <c r="H986" s="21"/>
      <c r="I986" s="21"/>
      <c r="J986" s="21" t="s">
        <v>84</v>
      </c>
      <c r="L986" s="21">
        <v>-91007.65</v>
      </c>
      <c r="O986" s="22" t="str">
        <f>VLOOKUP(E986,'ML Look up'!$A$2:$B$1922,2,FALSE)</f>
        <v>SCR</v>
      </c>
    </row>
    <row r="987" spans="1:15" x14ac:dyDescent="0.3">
      <c r="A987" s="22" t="s">
        <v>422</v>
      </c>
      <c r="B987" s="21" t="s">
        <v>201</v>
      </c>
      <c r="C987" s="21" t="s">
        <v>71</v>
      </c>
      <c r="D987" s="21" t="s">
        <v>66</v>
      </c>
      <c r="E987" s="32">
        <v>42515320</v>
      </c>
      <c r="F987" s="21"/>
      <c r="G987" s="21"/>
      <c r="H987" s="21"/>
      <c r="I987" s="21"/>
      <c r="J987" s="21" t="s">
        <v>84</v>
      </c>
      <c r="L987" s="21">
        <v>-2278.96</v>
      </c>
      <c r="O987" s="22" t="str">
        <f>VLOOKUP(E987,'ML Look up'!$A$2:$B$1922,2,FALSE)</f>
        <v>FGD</v>
      </c>
    </row>
    <row r="988" spans="1:15" x14ac:dyDescent="0.3">
      <c r="A988" s="31" t="s">
        <v>422</v>
      </c>
      <c r="B988" s="31" t="s">
        <v>201</v>
      </c>
      <c r="C988" s="88" t="s">
        <v>77</v>
      </c>
      <c r="D988" s="31" t="s">
        <v>66</v>
      </c>
      <c r="E988" s="29">
        <v>42181540</v>
      </c>
      <c r="J988" s="22" t="s">
        <v>84</v>
      </c>
      <c r="L988" s="21">
        <v>-1114935.93</v>
      </c>
      <c r="O988" s="22" t="str">
        <f>VLOOKUP(E988,'ML Look up'!$A$2:$B$1922,2,FALSE)</f>
        <v>SCR</v>
      </c>
    </row>
    <row r="989" spans="1:15" x14ac:dyDescent="0.3">
      <c r="A989" s="31" t="s">
        <v>422</v>
      </c>
      <c r="B989" s="31" t="s">
        <v>201</v>
      </c>
      <c r="C989" s="88" t="s">
        <v>81</v>
      </c>
      <c r="D989" s="31" t="s">
        <v>66</v>
      </c>
      <c r="E989" s="29">
        <v>42499331</v>
      </c>
      <c r="J989" s="22" t="s">
        <v>84</v>
      </c>
      <c r="L989" s="21">
        <v>-2</v>
      </c>
      <c r="O989" s="22" t="str">
        <f>VLOOKUP(E989,'ML Look up'!$A$2:$B$1922,2,FALSE)</f>
        <v>FGD</v>
      </c>
    </row>
    <row r="990" spans="1:15" x14ac:dyDescent="0.3">
      <c r="A990" s="31" t="s">
        <v>422</v>
      </c>
      <c r="B990" s="31" t="s">
        <v>201</v>
      </c>
      <c r="C990" s="88" t="s">
        <v>81</v>
      </c>
      <c r="D990" s="31" t="s">
        <v>66</v>
      </c>
      <c r="E990" s="29">
        <v>42499331</v>
      </c>
      <c r="J990" s="22" t="s">
        <v>84</v>
      </c>
      <c r="L990" s="21">
        <v>-25326.5</v>
      </c>
      <c r="O990" s="22" t="str">
        <f>VLOOKUP(E990,'ML Look up'!$A$2:$B$1922,2,FALSE)</f>
        <v>FGD</v>
      </c>
    </row>
    <row r="991" spans="1:15" x14ac:dyDescent="0.3">
      <c r="A991" s="31" t="s">
        <v>422</v>
      </c>
      <c r="B991" s="31" t="s">
        <v>201</v>
      </c>
      <c r="C991" s="88" t="s">
        <v>69</v>
      </c>
      <c r="D991" s="31" t="s">
        <v>66</v>
      </c>
      <c r="E991" s="29">
        <v>42541275</v>
      </c>
      <c r="J991" s="22" t="s">
        <v>84</v>
      </c>
      <c r="L991" s="21">
        <v>-1114.95</v>
      </c>
      <c r="O991" s="22" t="str">
        <f>VLOOKUP(E991,'ML Look up'!$A$2:$B$1922,2,FALSE)</f>
        <v>SCR</v>
      </c>
    </row>
    <row r="992" spans="1:15" x14ac:dyDescent="0.3">
      <c r="A992" s="31" t="s">
        <v>422</v>
      </c>
      <c r="B992" s="31" t="s">
        <v>201</v>
      </c>
      <c r="C992" s="88" t="s">
        <v>70</v>
      </c>
      <c r="D992" s="31" t="s">
        <v>66</v>
      </c>
      <c r="E992" s="29">
        <v>42487873</v>
      </c>
      <c r="J992" s="22" t="s">
        <v>84</v>
      </c>
      <c r="L992" s="21">
        <v>-1297.8399999999999</v>
      </c>
      <c r="O992" s="22" t="str">
        <f>VLOOKUP(E992,'ML Look up'!$A$2:$B$1922,2,FALSE)</f>
        <v>Ash</v>
      </c>
    </row>
    <row r="993" spans="1:15" x14ac:dyDescent="0.3">
      <c r="A993" s="31" t="s">
        <v>422</v>
      </c>
      <c r="B993" s="31" t="s">
        <v>201</v>
      </c>
      <c r="C993" s="88" t="s">
        <v>71</v>
      </c>
      <c r="D993" s="31" t="s">
        <v>66</v>
      </c>
      <c r="E993" s="29">
        <v>42343102</v>
      </c>
      <c r="J993" s="22" t="s">
        <v>84</v>
      </c>
      <c r="L993" s="21">
        <v>-1169.44</v>
      </c>
      <c r="O993" s="22" t="str">
        <f>VLOOKUP(E993,'ML Look up'!$A$2:$B$1922,2,FALSE)</f>
        <v>FGD</v>
      </c>
    </row>
    <row r="994" spans="1:15" x14ac:dyDescent="0.3">
      <c r="A994" s="31" t="s">
        <v>422</v>
      </c>
      <c r="B994" s="31" t="s">
        <v>201</v>
      </c>
      <c r="C994" s="88" t="s">
        <v>71</v>
      </c>
      <c r="D994" s="31" t="s">
        <v>66</v>
      </c>
      <c r="E994" s="29">
        <v>42368064</v>
      </c>
      <c r="J994" s="22" t="s">
        <v>84</v>
      </c>
      <c r="L994" s="21">
        <v>-5</v>
      </c>
      <c r="O994" s="22" t="str">
        <f>VLOOKUP(E994,'ML Look up'!$A$2:$B$1922,2,FALSE)</f>
        <v>FGD</v>
      </c>
    </row>
    <row r="995" spans="1:15" x14ac:dyDescent="0.3">
      <c r="A995" s="31" t="s">
        <v>422</v>
      </c>
      <c r="B995" s="31" t="s">
        <v>201</v>
      </c>
      <c r="C995" s="88" t="s">
        <v>71</v>
      </c>
      <c r="D995" s="31" t="s">
        <v>66</v>
      </c>
      <c r="E995" s="29">
        <v>42534827</v>
      </c>
      <c r="J995" s="22" t="s">
        <v>84</v>
      </c>
      <c r="L995" s="21">
        <v>-3781.02</v>
      </c>
      <c r="O995" s="22" t="str">
        <f>VLOOKUP(E995,'ML Look up'!$A$2:$B$1922,2,FALSE)</f>
        <v>FGD</v>
      </c>
    </row>
    <row r="996" spans="1:15" x14ac:dyDescent="0.3">
      <c r="A996" s="31" t="s">
        <v>422</v>
      </c>
      <c r="B996" s="31" t="s">
        <v>201</v>
      </c>
      <c r="C996" s="88" t="s">
        <v>71</v>
      </c>
      <c r="D996" s="31" t="s">
        <v>66</v>
      </c>
      <c r="E996" s="29">
        <v>42535820</v>
      </c>
      <c r="J996" s="22" t="s">
        <v>84</v>
      </c>
      <c r="L996" s="21">
        <v>-451.27</v>
      </c>
      <c r="O996" s="22" t="str">
        <f>VLOOKUP(E996,'ML Look up'!$A$2:$B$1922,2,FALSE)</f>
        <v>SO3</v>
      </c>
    </row>
    <row r="997" spans="1:15" x14ac:dyDescent="0.3">
      <c r="A997" s="31" t="s">
        <v>422</v>
      </c>
      <c r="B997" s="31" t="s">
        <v>201</v>
      </c>
      <c r="C997" s="88" t="s">
        <v>75</v>
      </c>
      <c r="D997" s="31" t="s">
        <v>66</v>
      </c>
      <c r="E997" s="29">
        <v>42537553</v>
      </c>
      <c r="J997" s="22" t="s">
        <v>84</v>
      </c>
      <c r="L997" s="21">
        <v>-1247.74</v>
      </c>
      <c r="O997" s="22" t="str">
        <f>VLOOKUP(E997,'ML Look up'!$A$2:$B$1922,2,FALSE)</f>
        <v>Ash</v>
      </c>
    </row>
    <row r="998" spans="1:15" x14ac:dyDescent="0.3">
      <c r="A998" s="31" t="s">
        <v>422</v>
      </c>
      <c r="B998" s="31" t="s">
        <v>201</v>
      </c>
      <c r="C998" s="88" t="s">
        <v>76</v>
      </c>
      <c r="D998" s="31" t="s">
        <v>66</v>
      </c>
      <c r="E998" s="29">
        <v>42511093</v>
      </c>
      <c r="J998" s="22" t="s">
        <v>84</v>
      </c>
      <c r="L998" s="21">
        <v>-1</v>
      </c>
      <c r="O998" s="22" t="str">
        <f>VLOOKUP(E998,'ML Look up'!$A$2:$B$1922,2,FALSE)</f>
        <v>Ash</v>
      </c>
    </row>
    <row r="999" spans="1:15" x14ac:dyDescent="0.3">
      <c r="A999" s="31" t="s">
        <v>422</v>
      </c>
      <c r="B999" s="31" t="s">
        <v>201</v>
      </c>
      <c r="C999" s="88" t="s">
        <v>78</v>
      </c>
      <c r="D999" s="31" t="s">
        <v>66</v>
      </c>
      <c r="E999" s="29">
        <v>42536818</v>
      </c>
      <c r="J999" s="22" t="s">
        <v>84</v>
      </c>
      <c r="L999" s="21">
        <v>-1961.41</v>
      </c>
      <c r="O999" s="22" t="str">
        <f>VLOOKUP(E999,'ML Look up'!$A$2:$B$1922,2,FALSE)</f>
        <v>Ash</v>
      </c>
    </row>
    <row r="1000" spans="1:15" x14ac:dyDescent="0.3">
      <c r="A1000" s="31" t="s">
        <v>422</v>
      </c>
      <c r="B1000" s="31" t="s">
        <v>201</v>
      </c>
      <c r="C1000" s="88" t="s">
        <v>79</v>
      </c>
      <c r="D1000" s="31" t="s">
        <v>80</v>
      </c>
      <c r="E1000" s="29">
        <v>42555114</v>
      </c>
      <c r="J1000" s="22" t="s">
        <v>84</v>
      </c>
      <c r="L1000" s="21">
        <v>-3476.41</v>
      </c>
      <c r="O1000" s="22" t="str">
        <f>VLOOKUP(E1000,'ML Look up'!$A$2:$B$1922,2,FALSE)</f>
        <v>Ash</v>
      </c>
    </row>
    <row r="1001" spans="1:15" x14ac:dyDescent="0.3">
      <c r="A1001" s="31" t="s">
        <v>422</v>
      </c>
      <c r="B1001" s="31" t="s">
        <v>497</v>
      </c>
      <c r="C1001" s="88" t="s">
        <v>71</v>
      </c>
      <c r="D1001" s="31" t="s">
        <v>66</v>
      </c>
      <c r="E1001" s="29">
        <v>42570595</v>
      </c>
      <c r="J1001" s="22" t="s">
        <v>84</v>
      </c>
      <c r="L1001" s="21">
        <v>-1152413.27</v>
      </c>
      <c r="O1001" s="22" t="str">
        <f>VLOOKUP(E1001,'ML Look up'!$A$2:$B$1922,2,FALSE)</f>
        <v>LDFL</v>
      </c>
    </row>
    <row r="1002" spans="1:15" x14ac:dyDescent="0.3">
      <c r="A1002" s="31" t="s">
        <v>422</v>
      </c>
      <c r="B1002" s="31" t="s">
        <v>497</v>
      </c>
      <c r="C1002" s="88" t="s">
        <v>71</v>
      </c>
      <c r="D1002" s="31" t="s">
        <v>66</v>
      </c>
      <c r="E1002" s="29">
        <v>42570595</v>
      </c>
      <c r="J1002" s="22" t="s">
        <v>84</v>
      </c>
      <c r="L1002" s="21">
        <v>-5368125.68</v>
      </c>
      <c r="O1002" s="22" t="str">
        <f>VLOOKUP(E1002,'ML Look up'!$A$2:$B$1922,2,FALSE)</f>
        <v>LDFL</v>
      </c>
    </row>
    <row r="1003" spans="1:15" x14ac:dyDescent="0.3">
      <c r="A1003" s="31" t="s">
        <v>422</v>
      </c>
      <c r="B1003" s="31" t="s">
        <v>497</v>
      </c>
      <c r="C1003" s="88" t="s">
        <v>73</v>
      </c>
      <c r="D1003" s="31" t="s">
        <v>80</v>
      </c>
      <c r="E1003" s="29">
        <v>42570595</v>
      </c>
      <c r="J1003" s="22" t="s">
        <v>84</v>
      </c>
      <c r="L1003" s="21">
        <v>-10825.53</v>
      </c>
      <c r="O1003" s="22" t="str">
        <f>VLOOKUP(E1003,'ML Look up'!$A$2:$B$1922,2,FALSE)</f>
        <v>LDFL</v>
      </c>
    </row>
    <row r="1004" spans="1:15" x14ac:dyDescent="0.3">
      <c r="A1004" s="31" t="s">
        <v>422</v>
      </c>
      <c r="B1004" s="31" t="s">
        <v>497</v>
      </c>
      <c r="C1004" s="88" t="s">
        <v>75</v>
      </c>
      <c r="D1004" s="31" t="s">
        <v>80</v>
      </c>
      <c r="E1004" s="29">
        <v>42570595</v>
      </c>
      <c r="J1004" s="22" t="s">
        <v>84</v>
      </c>
      <c r="L1004" s="21">
        <v>-75049.06</v>
      </c>
      <c r="O1004" s="22" t="str">
        <f>VLOOKUP(E1004,'ML Look up'!$A$2:$B$1922,2,FALSE)</f>
        <v>LDFL</v>
      </c>
    </row>
    <row r="1005" spans="1:15" x14ac:dyDescent="0.3">
      <c r="A1005" s="31" t="s">
        <v>422</v>
      </c>
      <c r="B1005" s="31" t="s">
        <v>497</v>
      </c>
      <c r="C1005" s="88" t="s">
        <v>79</v>
      </c>
      <c r="D1005" s="31" t="s">
        <v>80</v>
      </c>
      <c r="E1005" s="29">
        <v>42570595</v>
      </c>
      <c r="J1005" s="22" t="s">
        <v>84</v>
      </c>
      <c r="L1005" s="21">
        <v>-9192.69</v>
      </c>
      <c r="O1005" s="22" t="str">
        <f>VLOOKUP(E1005,'ML Look up'!$A$2:$B$1922,2,FALSE)</f>
        <v>LDFL</v>
      </c>
    </row>
    <row r="1006" spans="1:15" x14ac:dyDescent="0.3">
      <c r="A1006" s="31" t="s">
        <v>422</v>
      </c>
      <c r="B1006" s="31" t="s">
        <v>201</v>
      </c>
      <c r="C1006" s="88" t="s">
        <v>71</v>
      </c>
      <c r="D1006" s="31" t="s">
        <v>66</v>
      </c>
      <c r="E1006" s="29">
        <v>42594770</v>
      </c>
      <c r="J1006" s="22" t="s">
        <v>84</v>
      </c>
      <c r="L1006" s="21">
        <v>-1359.4</v>
      </c>
      <c r="O1006" s="22" t="str">
        <f>VLOOKUP(E1006,'ML Look up'!$A$2:$B$1922,2,FALSE)</f>
        <v>FGD</v>
      </c>
    </row>
    <row r="1007" spans="1:15" x14ac:dyDescent="0.3">
      <c r="A1007" s="31" t="s">
        <v>422</v>
      </c>
      <c r="B1007" s="31" t="s">
        <v>201</v>
      </c>
      <c r="C1007" s="88" t="s">
        <v>71</v>
      </c>
      <c r="D1007" s="31" t="s">
        <v>66</v>
      </c>
      <c r="E1007" s="29">
        <v>42595985</v>
      </c>
      <c r="J1007" s="22" t="s">
        <v>84</v>
      </c>
      <c r="L1007" s="21">
        <v>-2570.7399999999998</v>
      </c>
      <c r="O1007" s="22" t="str">
        <f>VLOOKUP(E1007,'ML Look up'!$A$2:$B$1922,2,FALSE)</f>
        <v>FGD</v>
      </c>
    </row>
    <row r="1008" spans="1:15" x14ac:dyDescent="0.3">
      <c r="A1008" s="31" t="s">
        <v>422</v>
      </c>
      <c r="B1008" s="31" t="s">
        <v>201</v>
      </c>
      <c r="C1008" s="88" t="s">
        <v>75</v>
      </c>
      <c r="D1008" s="31" t="s">
        <v>66</v>
      </c>
      <c r="E1008" s="29">
        <v>42606146</v>
      </c>
      <c r="J1008" s="22" t="s">
        <v>84</v>
      </c>
      <c r="L1008" s="21">
        <v>-9102.14</v>
      </c>
      <c r="O1008" s="22" t="str">
        <f>VLOOKUP(E1008,'ML Look up'!$A$2:$B$1922,2,FALSE)</f>
        <v>ASH</v>
      </c>
    </row>
    <row r="1009" spans="1:15" x14ac:dyDescent="0.3">
      <c r="A1009" s="31" t="s">
        <v>422</v>
      </c>
      <c r="B1009" s="31" t="s">
        <v>201</v>
      </c>
      <c r="C1009" s="88" t="s">
        <v>77</v>
      </c>
      <c r="D1009" s="31" t="s">
        <v>66</v>
      </c>
      <c r="E1009" s="29">
        <v>42604626</v>
      </c>
      <c r="J1009" s="22" t="s">
        <v>84</v>
      </c>
      <c r="L1009" s="21">
        <v>-1595.82</v>
      </c>
      <c r="O1009" s="22" t="str">
        <f>VLOOKUP(E1009,'ML Look up'!$A$2:$B$1922,2,FALSE)</f>
        <v>FGD</v>
      </c>
    </row>
    <row r="1010" spans="1:15" x14ac:dyDescent="0.3">
      <c r="A1010" s="31" t="s">
        <v>422</v>
      </c>
      <c r="B1010" s="31" t="s">
        <v>201</v>
      </c>
      <c r="C1010" s="88" t="s">
        <v>79</v>
      </c>
      <c r="D1010" s="31" t="s">
        <v>80</v>
      </c>
      <c r="E1010" s="29">
        <v>42600711</v>
      </c>
      <c r="J1010" s="22" t="s">
        <v>84</v>
      </c>
      <c r="L1010" s="21">
        <v>-4044.4</v>
      </c>
      <c r="O1010" s="22" t="str">
        <f>VLOOKUP(E1010,'ML Look up'!$A$2:$B$1922,2,FALSE)</f>
        <v>DFA</v>
      </c>
    </row>
    <row r="1011" spans="1:15" x14ac:dyDescent="0.3">
      <c r="A1011" s="31" t="s">
        <v>422</v>
      </c>
      <c r="B1011" s="31" t="s">
        <v>201</v>
      </c>
      <c r="C1011" s="88" t="s">
        <v>79</v>
      </c>
      <c r="D1011" s="31" t="s">
        <v>80</v>
      </c>
      <c r="E1011" s="29">
        <v>42600721</v>
      </c>
      <c r="J1011" s="22" t="s">
        <v>84</v>
      </c>
      <c r="L1011" s="21">
        <v>-3523.51</v>
      </c>
      <c r="O1011" s="22" t="str">
        <f>VLOOKUP(E1011,'ML Look up'!$A$2:$B$1922,2,FALSE)</f>
        <v>DFA</v>
      </c>
    </row>
    <row r="1012" spans="1:15" x14ac:dyDescent="0.3">
      <c r="A1012" s="31" t="s">
        <v>422</v>
      </c>
      <c r="B1012" s="31" t="s">
        <v>201</v>
      </c>
      <c r="C1012" s="88" t="s">
        <v>79</v>
      </c>
      <c r="D1012" s="31" t="s">
        <v>80</v>
      </c>
      <c r="E1012" s="29">
        <v>42600733</v>
      </c>
      <c r="J1012" s="22" t="s">
        <v>84</v>
      </c>
      <c r="L1012" s="21">
        <v>-3283.29</v>
      </c>
      <c r="O1012" s="22" t="str">
        <f>VLOOKUP(E1012,'ML Look up'!$A$2:$B$1922,2,FALSE)</f>
        <v>DFA</v>
      </c>
    </row>
    <row r="1013" spans="1:15" x14ac:dyDescent="0.3">
      <c r="A1013" s="31" t="s">
        <v>422</v>
      </c>
      <c r="B1013" s="31" t="s">
        <v>201</v>
      </c>
      <c r="C1013" s="88" t="s">
        <v>79</v>
      </c>
      <c r="D1013" s="31" t="s">
        <v>80</v>
      </c>
      <c r="E1013" s="29">
        <v>42600738</v>
      </c>
      <c r="J1013" s="22" t="s">
        <v>84</v>
      </c>
      <c r="L1013" s="21">
        <v>-3749.94</v>
      </c>
      <c r="O1013" s="22" t="str">
        <f>VLOOKUP(E1013,'ML Look up'!$A$2:$B$1922,2,FALSE)</f>
        <v>DFA</v>
      </c>
    </row>
    <row r="1014" spans="1:15" x14ac:dyDescent="0.3">
      <c r="A1014" s="31" t="s">
        <v>422</v>
      </c>
      <c r="B1014" s="31" t="s">
        <v>201</v>
      </c>
      <c r="C1014" s="88" t="s">
        <v>79</v>
      </c>
      <c r="D1014" s="31" t="s">
        <v>80</v>
      </c>
      <c r="E1014" s="29">
        <v>42600754</v>
      </c>
      <c r="J1014" s="22" t="s">
        <v>84</v>
      </c>
      <c r="L1014" s="21">
        <v>-3266.64</v>
      </c>
      <c r="O1014" s="22" t="str">
        <f>VLOOKUP(E1014,'ML Look up'!$A$2:$B$1922,2,FALSE)</f>
        <v>DFA</v>
      </c>
    </row>
    <row r="1015" spans="1:15" x14ac:dyDescent="0.3">
      <c r="A1015" s="31" t="s">
        <v>422</v>
      </c>
      <c r="B1015" s="31" t="s">
        <v>201</v>
      </c>
      <c r="C1015" s="88" t="s">
        <v>81</v>
      </c>
      <c r="D1015" s="31" t="s">
        <v>66</v>
      </c>
      <c r="E1015" s="29">
        <v>42606692</v>
      </c>
      <c r="J1015" s="22" t="s">
        <v>84</v>
      </c>
      <c r="L1015" s="21">
        <v>-4</v>
      </c>
      <c r="O1015" s="22" t="str">
        <f>VLOOKUP(E1015,'ML Look up'!$A$2:$B$1922,2,FALSE)</f>
        <v>FGD</v>
      </c>
    </row>
    <row r="1016" spans="1:15" x14ac:dyDescent="0.3">
      <c r="A1016" s="31" t="s">
        <v>422</v>
      </c>
      <c r="B1016" s="31" t="s">
        <v>201</v>
      </c>
      <c r="C1016" s="88" t="s">
        <v>81</v>
      </c>
      <c r="D1016" s="31" t="s">
        <v>66</v>
      </c>
      <c r="E1016" s="29">
        <v>42606692</v>
      </c>
      <c r="J1016" s="22" t="s">
        <v>84</v>
      </c>
      <c r="L1016" s="21">
        <v>-25784.35</v>
      </c>
      <c r="O1016" s="22" t="str">
        <f>VLOOKUP(E1016,'ML Look up'!$A$2:$B$1922,2,FALSE)</f>
        <v>FGD</v>
      </c>
    </row>
    <row r="1017" spans="1:15" x14ac:dyDescent="0.3">
      <c r="A1017" s="31" t="s">
        <v>422</v>
      </c>
      <c r="B1017" s="31" t="s">
        <v>201</v>
      </c>
      <c r="C1017" s="88" t="s">
        <v>71</v>
      </c>
      <c r="D1017" s="31" t="s">
        <v>66</v>
      </c>
      <c r="E1017" s="29">
        <v>42478216</v>
      </c>
      <c r="J1017" s="22" t="s">
        <v>84</v>
      </c>
      <c r="L1017" s="21">
        <v>-99881.9</v>
      </c>
      <c r="O1017" s="22" t="str">
        <f>VLOOKUP(E1017,'ML Look up'!$A$2:$B$1922,2,FALSE)</f>
        <v>FGD</v>
      </c>
    </row>
    <row r="1018" spans="1:15" x14ac:dyDescent="0.3">
      <c r="A1018" s="31" t="s">
        <v>422</v>
      </c>
      <c r="B1018" s="31" t="s">
        <v>201</v>
      </c>
      <c r="C1018" s="88" t="s">
        <v>71</v>
      </c>
      <c r="D1018" s="31" t="s">
        <v>66</v>
      </c>
      <c r="E1018" s="29">
        <v>42600212</v>
      </c>
      <c r="J1018" s="22" t="s">
        <v>84</v>
      </c>
      <c r="L1018" s="21">
        <v>-7820.15</v>
      </c>
      <c r="O1018" s="22" t="str">
        <f>VLOOKUP(E1018,'ML Look up'!$A$2:$B$1922,2,FALSE)</f>
        <v>FGD</v>
      </c>
    </row>
    <row r="1019" spans="1:15" x14ac:dyDescent="0.3">
      <c r="A1019" s="31" t="s">
        <v>422</v>
      </c>
      <c r="B1019" s="31" t="s">
        <v>201</v>
      </c>
      <c r="C1019" s="88" t="s">
        <v>71</v>
      </c>
      <c r="D1019" s="31" t="s">
        <v>66</v>
      </c>
      <c r="E1019" s="29">
        <v>42616537</v>
      </c>
      <c r="J1019" s="22" t="s">
        <v>84</v>
      </c>
      <c r="L1019" s="21">
        <v>-4627.96</v>
      </c>
      <c r="O1019" s="22" t="str">
        <f>VLOOKUP(E1019,'ML Look up'!$A$2:$B$1922,2,FALSE)</f>
        <v>FGD</v>
      </c>
    </row>
    <row r="1020" spans="1:15" x14ac:dyDescent="0.3">
      <c r="A1020" s="31" t="s">
        <v>422</v>
      </c>
      <c r="B1020" s="31" t="s">
        <v>201</v>
      </c>
      <c r="C1020" s="88" t="s">
        <v>71</v>
      </c>
      <c r="D1020" s="31" t="s">
        <v>66</v>
      </c>
      <c r="E1020" s="29">
        <v>42626159</v>
      </c>
      <c r="J1020" s="22" t="s">
        <v>84</v>
      </c>
      <c r="L1020" s="21">
        <v>-8659.6299999999992</v>
      </c>
      <c r="O1020" s="22" t="str">
        <f>VLOOKUP(E1020,'ML Look up'!$A$2:$B$1922,2,FALSE)</f>
        <v>FGD</v>
      </c>
    </row>
    <row r="1021" spans="1:15" x14ac:dyDescent="0.3">
      <c r="A1021" s="31" t="s">
        <v>422</v>
      </c>
      <c r="B1021" s="31" t="s">
        <v>201</v>
      </c>
      <c r="C1021" s="88" t="s">
        <v>72</v>
      </c>
      <c r="D1021" s="31" t="s">
        <v>66</v>
      </c>
      <c r="E1021" s="29">
        <v>42615895</v>
      </c>
      <c r="J1021" s="22" t="s">
        <v>84</v>
      </c>
      <c r="L1021" s="21">
        <v>-47437.42</v>
      </c>
      <c r="O1021" s="22" t="str">
        <f>VLOOKUP(E1021,'ML Look up'!$A$2:$B$1922,2,FALSE)</f>
        <v>FGD</v>
      </c>
    </row>
    <row r="1022" spans="1:15" x14ac:dyDescent="0.3">
      <c r="A1022" s="31" t="s">
        <v>422</v>
      </c>
      <c r="B1022" s="31" t="s">
        <v>201</v>
      </c>
      <c r="C1022" s="88" t="s">
        <v>77</v>
      </c>
      <c r="D1022" s="31" t="s">
        <v>66</v>
      </c>
      <c r="E1022" s="29">
        <v>42583104</v>
      </c>
      <c r="J1022" s="22" t="s">
        <v>84</v>
      </c>
      <c r="L1022" s="21">
        <v>-35849.29</v>
      </c>
      <c r="O1022" s="22" t="str">
        <f>VLOOKUP(E1022,'ML Look up'!$A$2:$B$1922,2,FALSE)</f>
        <v>PRECIP</v>
      </c>
    </row>
    <row r="1023" spans="1:15" x14ac:dyDescent="0.3">
      <c r="A1023" s="31" t="s">
        <v>422</v>
      </c>
      <c r="B1023" s="31" t="s">
        <v>201</v>
      </c>
      <c r="C1023" s="88" t="s">
        <v>77</v>
      </c>
      <c r="D1023" s="31" t="s">
        <v>74</v>
      </c>
      <c r="E1023" s="29">
        <v>42616082</v>
      </c>
      <c r="J1023" s="22" t="s">
        <v>84</v>
      </c>
      <c r="L1023" s="21">
        <v>-2604.58</v>
      </c>
      <c r="O1023" s="22" t="str">
        <f>VLOOKUP(E1023,'ML Look up'!$A$2:$B$1922,2,FALSE)</f>
        <v>PRECIP</v>
      </c>
    </row>
    <row r="1024" spans="1:15" x14ac:dyDescent="0.3">
      <c r="A1024" s="31" t="s">
        <v>422</v>
      </c>
      <c r="B1024" s="31" t="s">
        <v>201</v>
      </c>
      <c r="C1024" s="88" t="s">
        <v>79</v>
      </c>
      <c r="D1024" s="31" t="s">
        <v>66</v>
      </c>
      <c r="E1024" s="29">
        <v>42616052</v>
      </c>
      <c r="J1024" s="22" t="s">
        <v>84</v>
      </c>
      <c r="L1024" s="21">
        <v>-2780.43</v>
      </c>
      <c r="O1024" s="22" t="str">
        <f>VLOOKUP(E1024,'ML Look up'!$A$2:$B$1922,2,FALSE)</f>
        <v>PRECIP</v>
      </c>
    </row>
    <row r="1025" spans="1:15" x14ac:dyDescent="0.3">
      <c r="A1025" s="31" t="s">
        <v>422</v>
      </c>
      <c r="B1025" s="31" t="s">
        <v>201</v>
      </c>
      <c r="C1025" s="88" t="s">
        <v>69</v>
      </c>
      <c r="D1025" s="31" t="s">
        <v>66</v>
      </c>
      <c r="E1025" s="29">
        <v>42644086</v>
      </c>
      <c r="J1025" s="22" t="s">
        <v>84</v>
      </c>
      <c r="L1025" s="21">
        <v>-2298.56</v>
      </c>
      <c r="O1025" s="22" t="str">
        <f>VLOOKUP(E1025,'ML Look up'!$A$2:$B$1922,2,FALSE)</f>
        <v>FGD</v>
      </c>
    </row>
    <row r="1026" spans="1:15" x14ac:dyDescent="0.3">
      <c r="A1026" s="31" t="s">
        <v>422</v>
      </c>
      <c r="B1026" s="31" t="s">
        <v>201</v>
      </c>
      <c r="C1026" s="88" t="s">
        <v>71</v>
      </c>
      <c r="D1026" s="31" t="s">
        <v>66</v>
      </c>
      <c r="E1026" s="29">
        <v>42498902</v>
      </c>
      <c r="J1026" s="22" t="s">
        <v>84</v>
      </c>
      <c r="L1026" s="21">
        <v>-4415.3</v>
      </c>
      <c r="O1026" s="22" t="str">
        <f>VLOOKUP(E1026,'ML Look up'!$A$2:$B$1922,2,FALSE)</f>
        <v>FGD</v>
      </c>
    </row>
    <row r="1027" spans="1:15" x14ac:dyDescent="0.3">
      <c r="A1027" s="31" t="s">
        <v>422</v>
      </c>
      <c r="B1027" s="31" t="s">
        <v>201</v>
      </c>
      <c r="C1027" s="88" t="s">
        <v>75</v>
      </c>
      <c r="D1027" s="31" t="s">
        <v>66</v>
      </c>
      <c r="E1027" s="29">
        <v>42421718</v>
      </c>
      <c r="J1027" s="22" t="s">
        <v>84</v>
      </c>
      <c r="L1027" s="21">
        <v>-855.87</v>
      </c>
      <c r="O1027" s="22" t="str">
        <f>VLOOKUP(E1027,'ML Look up'!$A$2:$B$1922,2,FALSE)</f>
        <v>CEMS</v>
      </c>
    </row>
    <row r="1028" spans="1:15" x14ac:dyDescent="0.3">
      <c r="A1028" s="31" t="s">
        <v>422</v>
      </c>
      <c r="B1028" s="31" t="s">
        <v>201</v>
      </c>
      <c r="C1028" s="88" t="s">
        <v>75</v>
      </c>
      <c r="D1028" s="31" t="s">
        <v>74</v>
      </c>
      <c r="E1028" s="29">
        <v>42543785</v>
      </c>
      <c r="J1028" s="22" t="s">
        <v>84</v>
      </c>
      <c r="L1028" s="21">
        <v>-708.21</v>
      </c>
      <c r="O1028" s="22" t="str">
        <f>VLOOKUP(E1028,'ML Look up'!$A$2:$B$1922,2,FALSE)</f>
        <v>Fly Ash</v>
      </c>
    </row>
  </sheetData>
  <mergeCells count="3">
    <mergeCell ref="A1:I1"/>
    <mergeCell ref="A2:I2"/>
    <mergeCell ref="A3:I3"/>
  </mergeCells>
  <pageMargins left="0.8" right="0.8" top="1" bottom="1" header="0.5" footer="0.5"/>
  <pageSetup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</vt:lpstr>
      <vt:lpstr>ML Look up</vt:lpstr>
      <vt:lpstr>ML Property</vt:lpstr>
      <vt:lpstr>Plant!Print_Area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dcterms:created xsi:type="dcterms:W3CDTF">2017-08-24T23:10:19Z</dcterms:created>
  <dcterms:modified xsi:type="dcterms:W3CDTF">2017-08-24T23:14:52Z</dcterms:modified>
</cp:coreProperties>
</file>