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40" yWindow="110" windowWidth="13060" windowHeight="10400" tabRatio="804"/>
  </bookViews>
  <sheets>
    <sheet name="Sheet 1" sheetId="13" r:id="rId1"/>
  </sheets>
  <definedNames>
    <definedName name="_xlnm.Print_Area" localSheetId="0">'Sheet 1'!$A$1:$J$88</definedName>
  </definedNames>
  <calcPr calcId="145621"/>
</workbook>
</file>

<file path=xl/calcChain.xml><?xml version="1.0" encoding="utf-8"?>
<calcChain xmlns="http://schemas.openxmlformats.org/spreadsheetml/2006/main">
  <c r="A18" i="13" l="1"/>
  <c r="H50" i="13" l="1"/>
  <c r="H49" i="13"/>
  <c r="I48" i="13"/>
  <c r="I49" i="13" s="1"/>
  <c r="I50" i="13" s="1"/>
  <c r="H48" i="13"/>
  <c r="G46" i="13"/>
  <c r="H46" i="13" s="1"/>
  <c r="J46" i="13" s="1"/>
  <c r="G45" i="13"/>
  <c r="H45" i="13" s="1"/>
  <c r="J45" i="13" s="1"/>
  <c r="G44" i="13"/>
  <c r="H44" i="13" s="1"/>
  <c r="J44" i="13" s="1"/>
  <c r="G43" i="13"/>
  <c r="H43" i="13" s="1"/>
  <c r="J43" i="13" s="1"/>
  <c r="G41" i="13"/>
  <c r="H41" i="13" s="1"/>
  <c r="J41" i="13" s="1"/>
  <c r="G40" i="13"/>
  <c r="H40" i="13" s="1"/>
  <c r="J40" i="13" s="1"/>
  <c r="G39" i="13"/>
  <c r="H39" i="13" s="1"/>
  <c r="J39" i="13" s="1"/>
  <c r="G38" i="13"/>
  <c r="H38" i="13" s="1"/>
  <c r="J38" i="13" s="1"/>
  <c r="G36" i="13"/>
  <c r="H36" i="13" s="1"/>
  <c r="J36" i="13" s="1"/>
  <c r="G35" i="13"/>
  <c r="H35" i="13" s="1"/>
  <c r="J35" i="13" s="1"/>
  <c r="G34" i="13"/>
  <c r="H34" i="13" s="1"/>
  <c r="J34" i="13" s="1"/>
  <c r="G33" i="13"/>
  <c r="H33" i="13" s="1"/>
  <c r="J33" i="13" s="1"/>
  <c r="A32" i="13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3" i="13" s="1"/>
  <c r="J48" i="13" l="1"/>
  <c r="J49" i="13"/>
  <c r="J50" i="13"/>
  <c r="J53" i="13" l="1"/>
  <c r="D8" i="13" s="1"/>
  <c r="D12" i="13" s="1"/>
  <c r="D16" i="13" l="1"/>
  <c r="D20" i="13" s="1"/>
  <c r="A10" i="13" l="1"/>
  <c r="A12" i="13" s="1"/>
  <c r="A14" i="13" s="1"/>
  <c r="A16" i="13" s="1"/>
  <c r="A20" i="13" s="1"/>
</calcChain>
</file>

<file path=xl/sharedStrings.xml><?xml version="1.0" encoding="utf-8"?>
<sst xmlns="http://schemas.openxmlformats.org/spreadsheetml/2006/main" count="65" uniqueCount="52">
  <si>
    <t>Line</t>
  </si>
  <si>
    <t>Description</t>
  </si>
  <si>
    <t>Amount</t>
  </si>
  <si>
    <t>(1)</t>
  </si>
  <si>
    <t>(2)</t>
  </si>
  <si>
    <t>(4)</t>
  </si>
  <si>
    <t>(5)</t>
  </si>
  <si>
    <t>(6)</t>
  </si>
  <si>
    <t>(7)</t>
  </si>
  <si>
    <t>Funding</t>
  </si>
  <si>
    <t>Anthem HRA</t>
  </si>
  <si>
    <t>Anthem HSA Plus</t>
  </si>
  <si>
    <t>Anthem HSA Basic</t>
  </si>
  <si>
    <t>Participating</t>
  </si>
  <si>
    <t xml:space="preserve">Employees   </t>
  </si>
  <si>
    <t xml:space="preserve">(3)  </t>
  </si>
  <si>
    <t>Employee</t>
  </si>
  <si>
    <t>Contribution</t>
  </si>
  <si>
    <t>Costs</t>
  </si>
  <si>
    <t>CancerBridge</t>
  </si>
  <si>
    <t>Employee Only</t>
  </si>
  <si>
    <t>Employee + Spouse</t>
  </si>
  <si>
    <t>Employee + Child(ren)</t>
  </si>
  <si>
    <t>Employee + Family</t>
  </si>
  <si>
    <t xml:space="preserve">Blended </t>
  </si>
  <si>
    <t>Net</t>
  </si>
  <si>
    <t>Monthly</t>
  </si>
  <si>
    <t>2017 Insurance Calculation:</t>
  </si>
  <si>
    <t>Additional Monthly Fees:</t>
  </si>
  <si>
    <t xml:space="preserve">Express Scripts Prescription Drug </t>
  </si>
  <si>
    <t>2017 Total Calculated Cost</t>
  </si>
  <si>
    <t>Magellan Employee Assistance</t>
  </si>
  <si>
    <t>Annual</t>
  </si>
  <si>
    <t>For the Test Year Ending 2/28/17</t>
  </si>
  <si>
    <t>No.</t>
  </si>
  <si>
    <t>Allocation Factor - OML</t>
  </si>
  <si>
    <t>KPSC Jurisdictional Amount</t>
  </si>
  <si>
    <t>(a)</t>
  </si>
  <si>
    <t>(b)</t>
  </si>
  <si>
    <t xml:space="preserve"> </t>
  </si>
  <si>
    <t>%</t>
  </si>
  <si>
    <t>(8)</t>
  </si>
  <si>
    <t>2017 Employee Medical Benefit Cost Per Using Staff requested employee contribution percentages</t>
  </si>
  <si>
    <t>Medical Adjustment recalculated using Staff requested employee contribution percentages</t>
  </si>
  <si>
    <t>Recalculated using Staff requested employee contribution percentages</t>
  </si>
  <si>
    <t xml:space="preserve">AEPSC </t>
  </si>
  <si>
    <t>Employee Medical Benefit Expenses Billed to Kentucky Power Company</t>
  </si>
  <si>
    <t xml:space="preserve">2017 Total AEPSC Calculated Costs </t>
  </si>
  <si>
    <t xml:space="preserve">Difference </t>
  </si>
  <si>
    <t xml:space="preserve">% of AEPSC expense billed to Kentucky Power Company </t>
  </si>
  <si>
    <t xml:space="preserve">AEPSC expense billed to Kentucky Power Company </t>
  </si>
  <si>
    <t xml:space="preserve">Test Year AEPSC expense billed to Kentucky Power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</si>
</sst>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2">
      <alignment horizontal="center"/>
    </xf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0" fontId="7" fillId="0" borderId="2">
      <alignment horizont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</cellStyleXfs>
  <cellXfs count="60">
    <xf numFmtId="0" fontId="0" fillId="0" borderId="0" xfId="0"/>
    <xf numFmtId="0" fontId="2" fillId="0" borderId="0" xfId="0" applyFont="1"/>
    <xf numFmtId="164" fontId="0" fillId="0" borderId="0" xfId="1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indent="1"/>
    </xf>
    <xf numFmtId="0" fontId="0" fillId="0" borderId="0" xfId="0" applyFill="1"/>
    <xf numFmtId="43" fontId="0" fillId="0" borderId="0" xfId="1" applyNumberFormat="1" applyFont="1"/>
    <xf numFmtId="43" fontId="3" fillId="0" borderId="0" xfId="1" applyNumberFormat="1" applyFont="1" applyAlignment="1">
      <alignment horizontal="center" vertical="top"/>
    </xf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43" fontId="0" fillId="0" borderId="0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NumberFormat="1" applyFont="1" applyBorder="1" applyAlignment="1">
      <alignment horizontal="center" wrapText="1"/>
    </xf>
    <xf numFmtId="43" fontId="3" fillId="0" borderId="0" xfId="1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indent="1"/>
    </xf>
    <xf numFmtId="43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0" fillId="0" borderId="0" xfId="1" applyNumberFormat="1" applyFont="1" applyFill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1" xfId="15" applyNumberFormat="1" applyFont="1" applyBorder="1"/>
    <xf numFmtId="4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9" fontId="0" fillId="0" borderId="0" xfId="16" applyFont="1"/>
    <xf numFmtId="41" fontId="0" fillId="0" borderId="0" xfId="0" applyNumberFormat="1" applyAlignment="1">
      <alignment horizontal="center" wrapText="1"/>
    </xf>
    <xf numFmtId="165" fontId="0" fillId="0" borderId="0" xfId="15" applyNumberFormat="1" applyFont="1"/>
    <xf numFmtId="164" fontId="0" fillId="0" borderId="1" xfId="1" applyNumberFormat="1" applyFont="1" applyBorder="1"/>
    <xf numFmtId="0" fontId="0" fillId="0" borderId="0" xfId="0"/>
    <xf numFmtId="164" fontId="0" fillId="0" borderId="0" xfId="1" applyNumberFormat="1" applyFont="1" applyAlignment="1"/>
    <xf numFmtId="41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1" fontId="0" fillId="0" borderId="0" xfId="1" applyNumberFormat="1" applyFont="1"/>
    <xf numFmtId="0" fontId="0" fillId="0" borderId="0" xfId="0" applyAlignment="1"/>
    <xf numFmtId="0" fontId="10" fillId="0" borderId="0" xfId="0" applyFont="1" applyAlignment="1"/>
    <xf numFmtId="164" fontId="10" fillId="0" borderId="0" xfId="1" applyNumberFormat="1" applyFont="1" applyAlignment="1">
      <alignment horizontal="right"/>
    </xf>
    <xf numFmtId="10" fontId="0" fillId="0" borderId="3" xfId="16" applyNumberFormat="1" applyFont="1" applyBorder="1"/>
    <xf numFmtId="10" fontId="0" fillId="0" borderId="0" xfId="16" applyNumberFormat="1" applyFont="1" applyBorder="1"/>
    <xf numFmtId="49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41" fontId="0" fillId="0" borderId="0" xfId="0" applyNumberFormat="1" applyAlignment="1">
      <alignment horizontal="center"/>
    </xf>
  </cellXfs>
  <cellStyles count="28">
    <cellStyle name="Comma" xfId="1" builtinId="3"/>
    <cellStyle name="Comma 2" xfId="4"/>
    <cellStyle name="Comma 3" xfId="11"/>
    <cellStyle name="Comma 3 2" xfId="24"/>
    <cellStyle name="Comma 3 3" xfId="19"/>
    <cellStyle name="Currency" xfId="15" builtinId="4"/>
    <cellStyle name="Normal" xfId="0" builtinId="0"/>
    <cellStyle name="Normal 2" xfId="2"/>
    <cellStyle name="Normal 3" xfId="10"/>
    <cellStyle name="Normal 3 2" xfId="23"/>
    <cellStyle name="Normal 3 3" xfId="18"/>
    <cellStyle name="Normal 4" xfId="17"/>
    <cellStyle name="Percent" xfId="16" builtinId="5"/>
    <cellStyle name="PSChar" xfId="5"/>
    <cellStyle name="PSChar 2" xfId="12"/>
    <cellStyle name="PSChar 2 2" xfId="25"/>
    <cellStyle name="PSChar 2 3" xfId="20"/>
    <cellStyle name="PSDate" xfId="7"/>
    <cellStyle name="PSDec" xfId="8"/>
    <cellStyle name="PSHeading" xfId="3"/>
    <cellStyle name="PSHeading 2" xfId="14"/>
    <cellStyle name="PSHeading 2 2" xfId="27"/>
    <cellStyle name="PSHeading 2 3" xfId="22"/>
    <cellStyle name="PSInt" xfId="6"/>
    <cellStyle name="PSInt 2" xfId="13"/>
    <cellStyle name="PSInt 2 2" xfId="26"/>
    <cellStyle name="PSInt 2 3" xfId="21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89"/>
  <sheetViews>
    <sheetView tabSelected="1" workbookViewId="0">
      <selection activeCell="D11" sqref="D11"/>
    </sheetView>
  </sheetViews>
  <sheetFormatPr defaultColWidth="8.90625" defaultRowHeight="12.5" x14ac:dyDescent="0.25"/>
  <cols>
    <col min="1" max="1" width="5.81640625" style="29" customWidth="1"/>
    <col min="2" max="2" width="49.1796875" style="27" customWidth="1"/>
    <col min="3" max="3" width="14.08984375" style="27" bestFit="1" customWidth="1"/>
    <col min="4" max="4" width="17.26953125" style="27" customWidth="1"/>
    <col min="5" max="5" width="11" style="27" customWidth="1"/>
    <col min="6" max="6" width="10.08984375" style="27" customWidth="1"/>
    <col min="7" max="7" width="11.54296875" style="27" customWidth="1"/>
    <col min="8" max="8" width="10.6328125" style="27" customWidth="1"/>
    <col min="9" max="9" width="11.36328125" style="27" customWidth="1"/>
    <col min="10" max="10" width="11.6328125" style="27" customWidth="1"/>
    <col min="11" max="16384" width="8.90625" style="27"/>
  </cols>
  <sheetData>
    <row r="1" spans="1:11" x14ac:dyDescent="0.25">
      <c r="B1" s="59" t="s">
        <v>45</v>
      </c>
      <c r="C1" s="59"/>
    </row>
    <row r="2" spans="1:11" x14ac:dyDescent="0.25">
      <c r="B2" s="59" t="s">
        <v>46</v>
      </c>
      <c r="C2" s="59"/>
      <c r="D2" s="32"/>
    </row>
    <row r="3" spans="1:11" x14ac:dyDescent="0.25">
      <c r="B3" s="59" t="s">
        <v>33</v>
      </c>
      <c r="C3" s="59"/>
      <c r="D3" s="32"/>
    </row>
    <row r="4" spans="1:11" x14ac:dyDescent="0.25">
      <c r="D4" s="32"/>
    </row>
    <row r="6" spans="1:11" ht="76.5" customHeight="1" x14ac:dyDescent="0.25">
      <c r="A6" s="29" t="s">
        <v>0</v>
      </c>
      <c r="B6" s="28" t="s">
        <v>1</v>
      </c>
      <c r="C6" s="38"/>
      <c r="D6" s="38" t="s">
        <v>43</v>
      </c>
      <c r="E6" s="49"/>
      <c r="F6" s="49"/>
      <c r="G6" s="49"/>
      <c r="H6" s="49"/>
      <c r="I6" s="49"/>
      <c r="J6" s="49"/>
      <c r="K6" s="49"/>
    </row>
    <row r="7" spans="1:11" s="4" customFormat="1" x14ac:dyDescent="0.25">
      <c r="A7" s="29" t="s">
        <v>34</v>
      </c>
      <c r="B7" s="26" t="s">
        <v>37</v>
      </c>
      <c r="C7" s="26"/>
      <c r="D7" s="33" t="s">
        <v>38</v>
      </c>
    </row>
    <row r="8" spans="1:11" x14ac:dyDescent="0.25">
      <c r="A8" s="29">
        <v>1</v>
      </c>
      <c r="B8" s="27" t="s">
        <v>47</v>
      </c>
      <c r="C8" s="39"/>
      <c r="D8" s="39">
        <f>+J53</f>
        <v>53681728</v>
      </c>
    </row>
    <row r="9" spans="1:11" x14ac:dyDescent="0.25">
      <c r="D9" s="27" t="s">
        <v>39</v>
      </c>
    </row>
    <row r="10" spans="1:11" x14ac:dyDescent="0.25">
      <c r="A10" s="29">
        <f>1+A8</f>
        <v>2</v>
      </c>
      <c r="B10" s="43" t="s">
        <v>49</v>
      </c>
      <c r="C10" s="39"/>
      <c r="D10" s="52">
        <v>1.9900000000000001E-2</v>
      </c>
    </row>
    <row r="11" spans="1:11" s="43" customFormat="1" x14ac:dyDescent="0.25">
      <c r="A11" s="29"/>
      <c r="C11" s="39"/>
      <c r="D11" s="53"/>
    </row>
    <row r="12" spans="1:11" x14ac:dyDescent="0.25">
      <c r="A12" s="29">
        <f>1+A10</f>
        <v>3</v>
      </c>
      <c r="B12" s="43" t="s">
        <v>50</v>
      </c>
      <c r="C12" s="39"/>
      <c r="D12" s="27">
        <f>ROUND(D8*D10,0)</f>
        <v>1068266</v>
      </c>
    </row>
    <row r="13" spans="1:11" x14ac:dyDescent="0.25">
      <c r="C13" s="39"/>
    </row>
    <row r="14" spans="1:11" x14ac:dyDescent="0.25">
      <c r="A14" s="29">
        <f>1+A12</f>
        <v>4</v>
      </c>
      <c r="B14" s="43" t="s">
        <v>51</v>
      </c>
      <c r="C14" s="39"/>
      <c r="D14" s="27">
        <v>1134764</v>
      </c>
    </row>
    <row r="15" spans="1:11" s="43" customFormat="1" x14ac:dyDescent="0.25">
      <c r="A15" s="29"/>
      <c r="C15" s="39"/>
    </row>
    <row r="16" spans="1:11" x14ac:dyDescent="0.25">
      <c r="A16" s="29">
        <f>1+A14</f>
        <v>5</v>
      </c>
      <c r="B16" s="27" t="s">
        <v>48</v>
      </c>
      <c r="C16" s="39"/>
      <c r="D16" s="27">
        <f>+D12-D14</f>
        <v>-66498</v>
      </c>
    </row>
    <row r="17" spans="1:11" x14ac:dyDescent="0.25">
      <c r="C17" s="39"/>
    </row>
    <row r="18" spans="1:11" x14ac:dyDescent="0.25">
      <c r="A18" s="29">
        <f>+A16+1</f>
        <v>6</v>
      </c>
      <c r="B18" s="27" t="s">
        <v>35</v>
      </c>
      <c r="C18" s="39"/>
      <c r="D18" s="30">
        <v>0.99199999999999999</v>
      </c>
    </row>
    <row r="19" spans="1:11" s="43" customFormat="1" x14ac:dyDescent="0.25">
      <c r="A19" s="29"/>
      <c r="C19" s="39"/>
      <c r="D19" s="30"/>
    </row>
    <row r="20" spans="1:11" x14ac:dyDescent="0.25">
      <c r="A20" s="29">
        <f t="shared" ref="A20" si="0">1+A18</f>
        <v>7</v>
      </c>
      <c r="B20" s="27" t="s">
        <v>36</v>
      </c>
      <c r="C20" s="39"/>
      <c r="D20" s="31">
        <f>ROUND(D16*D18,0)</f>
        <v>-65966</v>
      </c>
    </row>
    <row r="22" spans="1:11" x14ac:dyDescent="0.25">
      <c r="A22" s="58"/>
      <c r="B22" s="58"/>
      <c r="C22" s="58"/>
      <c r="D22" s="58"/>
      <c r="E22"/>
      <c r="F22" s="10"/>
      <c r="G22" s="10"/>
      <c r="H22" s="11"/>
      <c r="I22" s="2"/>
      <c r="J22"/>
      <c r="K22"/>
    </row>
    <row r="23" spans="1:11" ht="13" x14ac:dyDescent="0.3">
      <c r="A23" s="44" t="s">
        <v>44</v>
      </c>
      <c r="B23"/>
      <c r="C23" s="35"/>
      <c r="D23" s="35"/>
      <c r="E23" s="35"/>
      <c r="F23" s="35"/>
      <c r="G23" s="35"/>
      <c r="H23" s="35"/>
      <c r="I23" s="36"/>
      <c r="J23" s="36"/>
      <c r="K23"/>
    </row>
    <row r="24" spans="1:11" s="43" customFormat="1" ht="13" x14ac:dyDescent="0.3">
      <c r="A24" s="44"/>
      <c r="B24" s="41"/>
      <c r="C24" s="45"/>
      <c r="D24" s="45"/>
      <c r="E24" s="45"/>
      <c r="F24" s="45"/>
      <c r="G24" s="45"/>
      <c r="H24" s="45"/>
      <c r="I24" s="47"/>
      <c r="J24" s="47"/>
      <c r="K24" s="41"/>
    </row>
    <row r="25" spans="1:11" x14ac:dyDescent="0.25">
      <c r="A25" s="1"/>
      <c r="B25"/>
      <c r="C25" s="55" t="s">
        <v>42</v>
      </c>
      <c r="D25" s="55"/>
      <c r="E25" s="55"/>
      <c r="F25" s="55"/>
      <c r="G25" s="55"/>
      <c r="H25" s="55"/>
      <c r="I25" s="55"/>
      <c r="J25" s="42"/>
      <c r="K25" s="42"/>
    </row>
    <row r="26" spans="1:11" x14ac:dyDescent="0.25">
      <c r="A26" s="1"/>
      <c r="B26"/>
      <c r="C26" s="56" t="s">
        <v>39</v>
      </c>
      <c r="D26" s="56"/>
      <c r="E26" s="56"/>
      <c r="F26" s="56"/>
      <c r="G26" s="56"/>
      <c r="H26" s="56"/>
      <c r="I26" s="56"/>
      <c r="J26" s="42"/>
      <c r="K26" s="42"/>
    </row>
    <row r="27" spans="1:11" x14ac:dyDescent="0.25">
      <c r="A27" s="1"/>
      <c r="B27"/>
      <c r="C27" s="35"/>
      <c r="D27" s="35"/>
      <c r="E27" s="35"/>
      <c r="F27" s="15" t="s">
        <v>16</v>
      </c>
      <c r="G27" s="35"/>
      <c r="H27" s="16" t="s">
        <v>25</v>
      </c>
      <c r="I27" s="13"/>
      <c r="J27" s="36"/>
      <c r="K27"/>
    </row>
    <row r="28" spans="1:11" x14ac:dyDescent="0.25">
      <c r="A28" s="1"/>
      <c r="B28"/>
      <c r="C28"/>
      <c r="D28"/>
      <c r="E28" s="12" t="s">
        <v>24</v>
      </c>
      <c r="F28" s="15" t="s">
        <v>17</v>
      </c>
      <c r="G28" s="15" t="s">
        <v>16</v>
      </c>
      <c r="H28" s="17" t="s">
        <v>26</v>
      </c>
      <c r="I28" s="13" t="s">
        <v>13</v>
      </c>
      <c r="J28" s="13" t="s">
        <v>32</v>
      </c>
      <c r="K28"/>
    </row>
    <row r="29" spans="1:11" x14ac:dyDescent="0.25">
      <c r="A29" s="3" t="s">
        <v>0</v>
      </c>
      <c r="B29" s="57" t="s">
        <v>1</v>
      </c>
      <c r="C29" s="57"/>
      <c r="D29" s="57"/>
      <c r="E29" s="12" t="s">
        <v>9</v>
      </c>
      <c r="F29" s="12" t="s">
        <v>40</v>
      </c>
      <c r="G29" s="15" t="s">
        <v>17</v>
      </c>
      <c r="H29" s="15" t="s">
        <v>18</v>
      </c>
      <c r="I29" s="23" t="s">
        <v>14</v>
      </c>
      <c r="J29" s="13" t="s">
        <v>2</v>
      </c>
      <c r="K29" s="4"/>
    </row>
    <row r="30" spans="1:11" x14ac:dyDescent="0.25">
      <c r="A30" s="34" t="s">
        <v>3</v>
      </c>
      <c r="B30" s="54" t="s">
        <v>4</v>
      </c>
      <c r="C30" s="54"/>
      <c r="D30" s="54"/>
      <c r="E30" s="5" t="s">
        <v>15</v>
      </c>
      <c r="F30" s="9" t="s">
        <v>5</v>
      </c>
      <c r="G30" s="14" t="s">
        <v>6</v>
      </c>
      <c r="H30" s="18" t="s">
        <v>7</v>
      </c>
      <c r="I30" s="5" t="s">
        <v>8</v>
      </c>
      <c r="J30" s="34" t="s">
        <v>41</v>
      </c>
      <c r="K30" s="34"/>
    </row>
    <row r="31" spans="1:11" x14ac:dyDescent="0.25">
      <c r="A31" s="6">
        <v>1</v>
      </c>
      <c r="B31" t="s">
        <v>27</v>
      </c>
      <c r="C31"/>
      <c r="D31"/>
      <c r="E31"/>
      <c r="F31"/>
      <c r="G31" s="10"/>
      <c r="H31" s="10"/>
      <c r="I31" s="11"/>
      <c r="J31" s="2"/>
      <c r="K31"/>
    </row>
    <row r="32" spans="1:11" x14ac:dyDescent="0.25">
      <c r="A32" s="6">
        <f t="shared" ref="A32:A50" si="1">1+A31</f>
        <v>2</v>
      </c>
      <c r="B32" t="s">
        <v>10</v>
      </c>
      <c r="C32"/>
      <c r="D32"/>
      <c r="E32"/>
      <c r="F32"/>
      <c r="G32" s="10"/>
      <c r="H32" s="10"/>
      <c r="I32" s="11"/>
      <c r="J32" s="2"/>
      <c r="K32"/>
    </row>
    <row r="33" spans="1:11" x14ac:dyDescent="0.25">
      <c r="A33" s="6">
        <f t="shared" si="1"/>
        <v>3</v>
      </c>
      <c r="B33"/>
      <c r="C33" t="s">
        <v>20</v>
      </c>
      <c r="D33"/>
      <c r="E33" s="8">
        <v>1338.1</v>
      </c>
      <c r="F33" s="37">
        <v>0.21</v>
      </c>
      <c r="G33" s="10">
        <f>+E33*F33</f>
        <v>281.00099999999998</v>
      </c>
      <c r="H33" s="10">
        <f>+E33-G33</f>
        <v>1057.0989999999999</v>
      </c>
      <c r="I33" s="21">
        <v>627</v>
      </c>
      <c r="J33" s="25">
        <f>ROUND(H33*I33*12,0)</f>
        <v>7953613</v>
      </c>
      <c r="K33"/>
    </row>
    <row r="34" spans="1:11" x14ac:dyDescent="0.25">
      <c r="A34" s="6">
        <f t="shared" si="1"/>
        <v>4</v>
      </c>
      <c r="B34"/>
      <c r="C34" t="s">
        <v>21</v>
      </c>
      <c r="D34"/>
      <c r="E34" s="8">
        <v>1338.1</v>
      </c>
      <c r="F34" s="37">
        <v>0.32</v>
      </c>
      <c r="G34" s="10">
        <f t="shared" ref="G34:G36" si="2">+E34*F34</f>
        <v>428.19200000000001</v>
      </c>
      <c r="H34" s="10">
        <f>+E34-G34</f>
        <v>909.9079999999999</v>
      </c>
      <c r="I34" s="21">
        <v>560</v>
      </c>
      <c r="J34" s="25">
        <f t="shared" ref="J34:J36" si="3">ROUND(H34*I34*12,0)</f>
        <v>6114582</v>
      </c>
      <c r="K34"/>
    </row>
    <row r="35" spans="1:11" x14ac:dyDescent="0.25">
      <c r="A35" s="6">
        <f t="shared" si="1"/>
        <v>5</v>
      </c>
      <c r="B35"/>
      <c r="C35" t="s">
        <v>22</v>
      </c>
      <c r="D35"/>
      <c r="E35" s="8">
        <v>1338.1</v>
      </c>
      <c r="F35" s="37">
        <v>0.32</v>
      </c>
      <c r="G35" s="10">
        <f t="shared" si="2"/>
        <v>428.19200000000001</v>
      </c>
      <c r="H35" s="10">
        <f>+E35-G35</f>
        <v>909.9079999999999</v>
      </c>
      <c r="I35" s="21">
        <v>291</v>
      </c>
      <c r="J35" s="25">
        <f t="shared" si="3"/>
        <v>3177399</v>
      </c>
      <c r="K35"/>
    </row>
    <row r="36" spans="1:11" x14ac:dyDescent="0.25">
      <c r="A36" s="6">
        <f t="shared" si="1"/>
        <v>6</v>
      </c>
      <c r="B36"/>
      <c r="C36" t="s">
        <v>23</v>
      </c>
      <c r="D36"/>
      <c r="E36" s="8">
        <v>1338.1</v>
      </c>
      <c r="F36" s="37">
        <v>0.32</v>
      </c>
      <c r="G36" s="10">
        <f t="shared" si="2"/>
        <v>428.19200000000001</v>
      </c>
      <c r="H36" s="10">
        <f>+E36-G36</f>
        <v>909.9079999999999</v>
      </c>
      <c r="I36" s="21">
        <v>665</v>
      </c>
      <c r="J36" s="25">
        <f t="shared" si="3"/>
        <v>7261066</v>
      </c>
      <c r="K36"/>
    </row>
    <row r="37" spans="1:11" x14ac:dyDescent="0.25">
      <c r="A37" s="6">
        <f t="shared" si="1"/>
        <v>7</v>
      </c>
      <c r="B37" t="s">
        <v>11</v>
      </c>
      <c r="C37"/>
      <c r="D37"/>
      <c r="E37"/>
      <c r="F37" s="37"/>
      <c r="G37" s="10"/>
      <c r="H37" s="10"/>
      <c r="I37" s="21"/>
      <c r="J37" s="25"/>
      <c r="K37"/>
    </row>
    <row r="38" spans="1:11" x14ac:dyDescent="0.25">
      <c r="A38" s="6">
        <f t="shared" si="1"/>
        <v>8</v>
      </c>
      <c r="B38"/>
      <c r="C38" t="s">
        <v>20</v>
      </c>
      <c r="D38"/>
      <c r="E38" s="8">
        <v>1245.9100000000001</v>
      </c>
      <c r="F38" s="37">
        <v>0.21</v>
      </c>
      <c r="G38" s="10">
        <f t="shared" ref="G38:G41" si="4">+E38*F38</f>
        <v>261.64109999999999</v>
      </c>
      <c r="H38" s="10">
        <f>+E38-G38</f>
        <v>984.26890000000003</v>
      </c>
      <c r="I38" s="21">
        <v>348</v>
      </c>
      <c r="J38" s="25">
        <f>ROUND(H38*I38*12,0)</f>
        <v>4110307</v>
      </c>
      <c r="K38"/>
    </row>
    <row r="39" spans="1:11" x14ac:dyDescent="0.25">
      <c r="A39" s="6">
        <f t="shared" si="1"/>
        <v>9</v>
      </c>
      <c r="B39"/>
      <c r="C39" t="s">
        <v>21</v>
      </c>
      <c r="D39"/>
      <c r="E39" s="8">
        <v>1245.9100000000001</v>
      </c>
      <c r="F39" s="37">
        <v>0.32</v>
      </c>
      <c r="G39" s="10">
        <f t="shared" si="4"/>
        <v>398.69120000000004</v>
      </c>
      <c r="H39" s="10">
        <f>+E39-G39</f>
        <v>847.2188000000001</v>
      </c>
      <c r="I39" s="21">
        <v>282</v>
      </c>
      <c r="J39" s="25">
        <f t="shared" ref="J39:J41" si="5">ROUND(H39*I39*12,0)</f>
        <v>2866988</v>
      </c>
      <c r="K39"/>
    </row>
    <row r="40" spans="1:11" x14ac:dyDescent="0.25">
      <c r="A40" s="6">
        <f t="shared" si="1"/>
        <v>10</v>
      </c>
      <c r="B40" s="7"/>
      <c r="C40" t="s">
        <v>22</v>
      </c>
      <c r="D40" s="7"/>
      <c r="E40" s="8">
        <v>1245.9100000000001</v>
      </c>
      <c r="F40" s="37">
        <v>0.32</v>
      </c>
      <c r="G40" s="10">
        <f t="shared" si="4"/>
        <v>398.69120000000004</v>
      </c>
      <c r="H40" s="10">
        <f>+E40-G40</f>
        <v>847.2188000000001</v>
      </c>
      <c r="I40" s="21">
        <v>170</v>
      </c>
      <c r="J40" s="25">
        <f t="shared" si="5"/>
        <v>1728326</v>
      </c>
      <c r="K40"/>
    </row>
    <row r="41" spans="1:11" x14ac:dyDescent="0.25">
      <c r="A41" s="6">
        <f t="shared" si="1"/>
        <v>11</v>
      </c>
      <c r="B41"/>
      <c r="C41" t="s">
        <v>23</v>
      </c>
      <c r="D41"/>
      <c r="E41" s="8">
        <v>1245.9100000000001</v>
      </c>
      <c r="F41" s="37">
        <v>0.32</v>
      </c>
      <c r="G41" s="10">
        <f t="shared" si="4"/>
        <v>398.69120000000004</v>
      </c>
      <c r="H41" s="10">
        <f>+E41-G41</f>
        <v>847.2188000000001</v>
      </c>
      <c r="I41" s="21">
        <v>523</v>
      </c>
      <c r="J41" s="25">
        <f t="shared" si="5"/>
        <v>5317145</v>
      </c>
      <c r="K41"/>
    </row>
    <row r="42" spans="1:11" x14ac:dyDescent="0.25">
      <c r="A42" s="6">
        <f t="shared" si="1"/>
        <v>12</v>
      </c>
      <c r="B42" t="s">
        <v>12</v>
      </c>
      <c r="C42"/>
      <c r="D42"/>
      <c r="E42"/>
      <c r="F42" s="37"/>
      <c r="G42" s="10"/>
      <c r="H42" s="10"/>
      <c r="I42" s="21"/>
      <c r="J42" s="25"/>
      <c r="K42"/>
    </row>
    <row r="43" spans="1:11" x14ac:dyDescent="0.25">
      <c r="A43" s="6">
        <f t="shared" si="1"/>
        <v>13</v>
      </c>
      <c r="B43"/>
      <c r="C43" t="s">
        <v>20</v>
      </c>
      <c r="D43"/>
      <c r="E43" s="8">
        <v>934.21</v>
      </c>
      <c r="F43" s="37">
        <v>0.21</v>
      </c>
      <c r="G43" s="10">
        <f t="shared" ref="G43:G46" si="6">+E43*F43</f>
        <v>196.1841</v>
      </c>
      <c r="H43" s="10">
        <f>+E43-G43</f>
        <v>738.02590000000009</v>
      </c>
      <c r="I43" s="21">
        <v>851</v>
      </c>
      <c r="J43" s="25">
        <f>ROUND(H43*I43*12,0)</f>
        <v>7536720</v>
      </c>
      <c r="K43"/>
    </row>
    <row r="44" spans="1:11" x14ac:dyDescent="0.25">
      <c r="A44" s="6">
        <f t="shared" si="1"/>
        <v>14</v>
      </c>
      <c r="B44"/>
      <c r="C44" t="s">
        <v>21</v>
      </c>
      <c r="D44"/>
      <c r="E44" s="8">
        <v>934.21</v>
      </c>
      <c r="F44" s="37">
        <v>0.32</v>
      </c>
      <c r="G44" s="10">
        <f t="shared" si="6"/>
        <v>298.94720000000001</v>
      </c>
      <c r="H44" s="10">
        <f>+E44-G44</f>
        <v>635.26279999999997</v>
      </c>
      <c r="I44" s="21">
        <v>272</v>
      </c>
      <c r="J44" s="25">
        <f t="shared" ref="J44:J46" si="7">ROUND(H44*I44*12,0)</f>
        <v>2073498</v>
      </c>
      <c r="K44"/>
    </row>
    <row r="45" spans="1:11" x14ac:dyDescent="0.25">
      <c r="A45" s="6">
        <f t="shared" si="1"/>
        <v>15</v>
      </c>
      <c r="B45"/>
      <c r="C45" t="s">
        <v>22</v>
      </c>
      <c r="D45"/>
      <c r="E45" s="8">
        <v>934.21</v>
      </c>
      <c r="F45" s="37">
        <v>0.32</v>
      </c>
      <c r="G45" s="10">
        <f t="shared" si="6"/>
        <v>298.94720000000001</v>
      </c>
      <c r="H45" s="10">
        <f>+E45-G45</f>
        <v>635.26279999999997</v>
      </c>
      <c r="I45" s="21">
        <v>166</v>
      </c>
      <c r="J45" s="25">
        <f t="shared" si="7"/>
        <v>1265443</v>
      </c>
      <c r="K45"/>
    </row>
    <row r="46" spans="1:11" x14ac:dyDescent="0.25">
      <c r="A46" s="6">
        <f t="shared" si="1"/>
        <v>16</v>
      </c>
      <c r="B46"/>
      <c r="C46" t="s">
        <v>23</v>
      </c>
      <c r="D46"/>
      <c r="E46" s="8">
        <v>934.21</v>
      </c>
      <c r="F46" s="37">
        <v>0.32</v>
      </c>
      <c r="G46" s="10">
        <f t="shared" si="6"/>
        <v>298.94720000000001</v>
      </c>
      <c r="H46" s="10">
        <f>+E46-G46</f>
        <v>635.26279999999997</v>
      </c>
      <c r="I46" s="21">
        <v>477</v>
      </c>
      <c r="J46" s="25">
        <f t="shared" si="7"/>
        <v>3636244</v>
      </c>
      <c r="K46"/>
    </row>
    <row r="47" spans="1:11" x14ac:dyDescent="0.25">
      <c r="A47" s="6">
        <f t="shared" si="1"/>
        <v>17</v>
      </c>
      <c r="B47" t="s">
        <v>28</v>
      </c>
      <c r="C47"/>
      <c r="D47"/>
      <c r="E47" s="8"/>
      <c r="F47" s="8"/>
      <c r="G47" s="10"/>
      <c r="H47" s="10"/>
      <c r="I47" s="21"/>
      <c r="J47" s="24"/>
      <c r="K47"/>
    </row>
    <row r="48" spans="1:11" x14ac:dyDescent="0.25">
      <c r="A48" s="6">
        <f t="shared" si="1"/>
        <v>18</v>
      </c>
      <c r="B48"/>
      <c r="C48" t="s">
        <v>29</v>
      </c>
      <c r="D48"/>
      <c r="E48" s="8">
        <v>8</v>
      </c>
      <c r="F48" s="8"/>
      <c r="G48" s="10"/>
      <c r="H48" s="10">
        <f>+E48-G48</f>
        <v>8</v>
      </c>
      <c r="I48" s="21">
        <f>SUM(I33:I46)</f>
        <v>5232</v>
      </c>
      <c r="J48" s="24">
        <f>ROUND(H48*I48*12,0)</f>
        <v>502272</v>
      </c>
      <c r="K48"/>
    </row>
    <row r="49" spans="1:11" x14ac:dyDescent="0.25">
      <c r="A49" s="6">
        <f t="shared" si="1"/>
        <v>19</v>
      </c>
      <c r="B49"/>
      <c r="C49" t="s">
        <v>31</v>
      </c>
      <c r="D49"/>
      <c r="E49" s="8">
        <v>1.7</v>
      </c>
      <c r="F49" s="8"/>
      <c r="G49" s="10"/>
      <c r="H49" s="10">
        <f>+E49-G49</f>
        <v>1.7</v>
      </c>
      <c r="I49" s="21">
        <f>+I48</f>
        <v>5232</v>
      </c>
      <c r="J49" s="24">
        <f>ROUND(H49*I49*12,0)</f>
        <v>106733</v>
      </c>
      <c r="K49"/>
    </row>
    <row r="50" spans="1:11" x14ac:dyDescent="0.25">
      <c r="A50" s="6">
        <f t="shared" si="1"/>
        <v>20</v>
      </c>
      <c r="B50"/>
      <c r="C50" t="s">
        <v>19</v>
      </c>
      <c r="D50"/>
      <c r="E50" s="8">
        <v>0.5</v>
      </c>
      <c r="F50" s="8"/>
      <c r="G50" s="10"/>
      <c r="H50" s="10">
        <f>+E50-G50</f>
        <v>0.5</v>
      </c>
      <c r="I50" s="21">
        <f>+I49</f>
        <v>5232</v>
      </c>
      <c r="J50" s="24">
        <f>ROUND(H50*I50*12,0)</f>
        <v>31392</v>
      </c>
      <c r="K50"/>
    </row>
    <row r="51" spans="1:11" x14ac:dyDescent="0.25">
      <c r="A51" s="6"/>
      <c r="B51"/>
      <c r="C51"/>
      <c r="D51"/>
      <c r="E51"/>
      <c r="F51"/>
      <c r="G51" s="10"/>
      <c r="H51" s="10"/>
      <c r="I51" s="21"/>
      <c r="J51" s="24"/>
      <c r="K51"/>
    </row>
    <row r="52" spans="1:11" x14ac:dyDescent="0.25">
      <c r="A52" s="6"/>
      <c r="B52"/>
      <c r="C52"/>
      <c r="D52"/>
      <c r="E52"/>
      <c r="F52"/>
      <c r="G52" s="10"/>
      <c r="H52" s="10"/>
      <c r="I52" s="21"/>
      <c r="J52" s="24"/>
      <c r="K52"/>
    </row>
    <row r="53" spans="1:11" x14ac:dyDescent="0.25">
      <c r="A53" s="6">
        <f>+A50+1</f>
        <v>21</v>
      </c>
      <c r="B53" t="s">
        <v>30</v>
      </c>
      <c r="C53"/>
      <c r="D53"/>
      <c r="E53"/>
      <c r="F53"/>
      <c r="G53" s="10"/>
      <c r="H53" s="10"/>
      <c r="I53" s="11"/>
      <c r="J53" s="46">
        <f>SUM(J31:J52)</f>
        <v>53681728</v>
      </c>
      <c r="K53"/>
    </row>
    <row r="55" spans="1:11" x14ac:dyDescent="0.25">
      <c r="A55" s="6"/>
      <c r="B55"/>
      <c r="C55"/>
      <c r="D55"/>
      <c r="E55"/>
      <c r="F55"/>
      <c r="G55" s="10"/>
      <c r="H55" s="10"/>
      <c r="I55" s="11"/>
      <c r="J55" s="2"/>
      <c r="K55"/>
    </row>
    <row r="56" spans="1:11" x14ac:dyDescent="0.25">
      <c r="A56" s="1"/>
      <c r="B56"/>
      <c r="C56" s="50"/>
      <c r="D56" s="50"/>
      <c r="E56" s="50"/>
      <c r="F56" s="50"/>
      <c r="G56" s="50"/>
      <c r="H56" s="50"/>
      <c r="I56" s="50"/>
      <c r="J56" s="51"/>
      <c r="K56"/>
    </row>
    <row r="57" spans="1:11" x14ac:dyDescent="0.25">
      <c r="A57" s="6"/>
      <c r="B57"/>
      <c r="C57"/>
      <c r="D57"/>
      <c r="E57"/>
      <c r="F57"/>
      <c r="G57" s="10"/>
      <c r="H57" s="10"/>
      <c r="I57" s="11"/>
      <c r="J57" s="2"/>
      <c r="K57"/>
    </row>
    <row r="58" spans="1:11" x14ac:dyDescent="0.25">
      <c r="A58" s="1"/>
      <c r="B58"/>
      <c r="C58" s="35"/>
      <c r="D58" s="35"/>
      <c r="E58" s="35"/>
      <c r="F58" s="15"/>
      <c r="G58" s="35"/>
      <c r="H58" s="16"/>
      <c r="I58" s="13"/>
      <c r="J58" s="36"/>
      <c r="K58"/>
    </row>
    <row r="59" spans="1:11" x14ac:dyDescent="0.25">
      <c r="A59" s="1"/>
      <c r="B59"/>
      <c r="C59"/>
      <c r="D59"/>
      <c r="E59" s="12"/>
      <c r="F59" s="15"/>
      <c r="G59" s="15"/>
      <c r="H59" s="17"/>
      <c r="I59" s="13"/>
      <c r="J59" s="13"/>
      <c r="K59"/>
    </row>
    <row r="60" spans="1:11" x14ac:dyDescent="0.25">
      <c r="A60" s="3"/>
      <c r="B60" s="57"/>
      <c r="C60" s="57"/>
      <c r="D60" s="57"/>
      <c r="E60" s="12"/>
      <c r="F60" s="12"/>
      <c r="G60" s="15"/>
      <c r="H60" s="15"/>
      <c r="I60" s="23"/>
      <c r="J60" s="13"/>
      <c r="K60" s="4"/>
    </row>
    <row r="61" spans="1:11" x14ac:dyDescent="0.25">
      <c r="A61" s="34"/>
      <c r="B61" s="54"/>
      <c r="C61" s="54"/>
      <c r="D61" s="54"/>
      <c r="E61" s="5"/>
      <c r="F61" s="9"/>
      <c r="G61" s="14"/>
      <c r="H61" s="18"/>
      <c r="I61" s="5"/>
      <c r="J61" s="34"/>
      <c r="K61" s="34"/>
    </row>
    <row r="62" spans="1:11" x14ac:dyDescent="0.25">
      <c r="A62" s="6"/>
      <c r="B62"/>
      <c r="C62"/>
      <c r="D62"/>
      <c r="E62"/>
      <c r="F62"/>
      <c r="G62" s="10"/>
      <c r="H62" s="10"/>
      <c r="I62" s="11"/>
      <c r="J62" s="2"/>
      <c r="K62"/>
    </row>
    <row r="63" spans="1:11" x14ac:dyDescent="0.25">
      <c r="A63" s="6"/>
      <c r="B63"/>
      <c r="C63"/>
      <c r="D63"/>
      <c r="E63"/>
      <c r="F63"/>
      <c r="G63" s="10"/>
      <c r="H63" s="10"/>
      <c r="I63" s="11"/>
      <c r="J63" s="2"/>
      <c r="K63"/>
    </row>
    <row r="64" spans="1:11" x14ac:dyDescent="0.25">
      <c r="A64" s="6"/>
      <c r="B64"/>
      <c r="C64"/>
      <c r="D64"/>
      <c r="E64" s="8"/>
      <c r="F64" s="37"/>
      <c r="G64" s="10"/>
      <c r="H64" s="10"/>
      <c r="I64" s="21"/>
      <c r="J64" s="48"/>
      <c r="K64"/>
    </row>
    <row r="65" spans="1:11" x14ac:dyDescent="0.25">
      <c r="A65" s="6"/>
      <c r="B65"/>
      <c r="C65"/>
      <c r="D65"/>
      <c r="E65" s="8"/>
      <c r="F65" s="37"/>
      <c r="G65" s="10"/>
      <c r="H65" s="10"/>
      <c r="I65" s="21"/>
      <c r="J65" s="24"/>
      <c r="K65"/>
    </row>
    <row r="66" spans="1:11" x14ac:dyDescent="0.25">
      <c r="A66" s="6"/>
      <c r="B66"/>
      <c r="C66"/>
      <c r="D66"/>
      <c r="E66" s="8"/>
      <c r="F66" s="37"/>
      <c r="G66" s="10"/>
      <c r="H66" s="10"/>
      <c r="I66" s="21"/>
      <c r="J66" s="24"/>
      <c r="K66"/>
    </row>
    <row r="67" spans="1:11" x14ac:dyDescent="0.25">
      <c r="A67" s="6"/>
      <c r="B67"/>
      <c r="C67"/>
      <c r="D67"/>
      <c r="E67" s="8"/>
      <c r="F67" s="37"/>
      <c r="G67" s="10"/>
      <c r="H67" s="10"/>
      <c r="I67" s="21"/>
      <c r="J67" s="24"/>
      <c r="K67"/>
    </row>
    <row r="68" spans="1:11" x14ac:dyDescent="0.25">
      <c r="A68" s="6"/>
      <c r="B68"/>
      <c r="C68"/>
      <c r="D68"/>
      <c r="E68"/>
      <c r="F68" s="37"/>
      <c r="G68" s="10"/>
      <c r="H68" s="10"/>
      <c r="I68" s="21"/>
      <c r="J68" s="24"/>
      <c r="K68"/>
    </row>
    <row r="69" spans="1:11" x14ac:dyDescent="0.25">
      <c r="A69" s="6"/>
      <c r="B69"/>
      <c r="C69"/>
      <c r="D69"/>
      <c r="E69" s="8"/>
      <c r="F69" s="37"/>
      <c r="G69" s="10"/>
      <c r="H69" s="10"/>
      <c r="I69" s="21"/>
      <c r="J69" s="24"/>
      <c r="K69"/>
    </row>
    <row r="70" spans="1:11" x14ac:dyDescent="0.25">
      <c r="A70" s="6"/>
      <c r="B70"/>
      <c r="C70"/>
      <c r="D70"/>
      <c r="E70" s="8"/>
      <c r="F70" s="37"/>
      <c r="G70" s="10"/>
      <c r="H70" s="10"/>
      <c r="I70" s="21"/>
      <c r="J70" s="24"/>
      <c r="K70"/>
    </row>
    <row r="71" spans="1:11" x14ac:dyDescent="0.25">
      <c r="A71" s="6"/>
      <c r="B71" s="7"/>
      <c r="C71"/>
      <c r="D71" s="7"/>
      <c r="E71" s="8"/>
      <c r="F71" s="37"/>
      <c r="G71" s="10"/>
      <c r="H71" s="10"/>
      <c r="I71" s="21"/>
      <c r="J71" s="24"/>
      <c r="K71"/>
    </row>
    <row r="72" spans="1:11" x14ac:dyDescent="0.25">
      <c r="A72" s="6"/>
      <c r="B72"/>
      <c r="C72"/>
      <c r="D72"/>
      <c r="E72" s="8"/>
      <c r="F72" s="37"/>
      <c r="G72" s="10"/>
      <c r="H72" s="10"/>
      <c r="I72" s="21"/>
      <c r="J72" s="24"/>
      <c r="K72"/>
    </row>
    <row r="73" spans="1:11" x14ac:dyDescent="0.25">
      <c r="A73" s="6"/>
      <c r="B73"/>
      <c r="C73"/>
      <c r="D73"/>
      <c r="E73"/>
      <c r="F73" s="37"/>
      <c r="G73" s="10"/>
      <c r="H73" s="10"/>
      <c r="I73" s="21"/>
      <c r="J73" s="24"/>
      <c r="K73"/>
    </row>
    <row r="74" spans="1:11" x14ac:dyDescent="0.25">
      <c r="A74" s="6"/>
      <c r="B74"/>
      <c r="C74"/>
      <c r="D74"/>
      <c r="E74" s="8"/>
      <c r="F74" s="37"/>
      <c r="G74" s="10"/>
      <c r="H74" s="10"/>
      <c r="I74" s="21"/>
      <c r="J74" s="24"/>
      <c r="K74"/>
    </row>
    <row r="75" spans="1:11" x14ac:dyDescent="0.25">
      <c r="A75" s="6"/>
      <c r="B75"/>
      <c r="C75"/>
      <c r="D75"/>
      <c r="E75" s="8"/>
      <c r="F75" s="37"/>
      <c r="G75" s="10"/>
      <c r="H75" s="10"/>
      <c r="I75" s="21"/>
      <c r="J75" s="24"/>
      <c r="K75"/>
    </row>
    <row r="76" spans="1:11" x14ac:dyDescent="0.25">
      <c r="A76" s="6"/>
      <c r="B76"/>
      <c r="C76"/>
      <c r="D76"/>
      <c r="E76" s="8"/>
      <c r="F76" s="37"/>
      <c r="G76" s="10"/>
      <c r="H76" s="10"/>
      <c r="I76" s="21"/>
      <c r="J76" s="24"/>
      <c r="K76"/>
    </row>
    <row r="77" spans="1:11" x14ac:dyDescent="0.25">
      <c r="A77" s="6"/>
      <c r="B77"/>
      <c r="C77"/>
      <c r="D77"/>
      <c r="E77" s="8"/>
      <c r="F77" s="37"/>
      <c r="G77" s="10"/>
      <c r="H77" s="10"/>
      <c r="I77" s="21"/>
      <c r="J77" s="24"/>
      <c r="K77"/>
    </row>
    <row r="78" spans="1:11" x14ac:dyDescent="0.25">
      <c r="A78" s="6"/>
      <c r="B78"/>
      <c r="C78"/>
      <c r="D78"/>
      <c r="E78" s="8"/>
      <c r="F78" s="8"/>
      <c r="G78" s="10"/>
      <c r="H78" s="10"/>
      <c r="I78" s="21"/>
      <c r="J78" s="24"/>
      <c r="K78"/>
    </row>
    <row r="79" spans="1:11" x14ac:dyDescent="0.25">
      <c r="A79" s="6"/>
      <c r="B79"/>
      <c r="C79"/>
      <c r="D79"/>
      <c r="E79" s="8"/>
      <c r="F79" s="8"/>
      <c r="G79" s="10"/>
      <c r="H79" s="10"/>
      <c r="I79" s="21"/>
      <c r="J79" s="24"/>
      <c r="K79"/>
    </row>
    <row r="80" spans="1:11" x14ac:dyDescent="0.25">
      <c r="A80" s="6"/>
      <c r="B80"/>
      <c r="C80"/>
      <c r="D80"/>
      <c r="E80" s="8"/>
      <c r="F80" s="8"/>
      <c r="G80" s="10"/>
      <c r="H80" s="10"/>
      <c r="I80" s="21"/>
      <c r="J80" s="24"/>
      <c r="K80"/>
    </row>
    <row r="81" spans="1:11" x14ac:dyDescent="0.25">
      <c r="A81" s="6"/>
      <c r="B81"/>
      <c r="C81"/>
      <c r="D81"/>
      <c r="E81" s="8"/>
      <c r="F81" s="8"/>
      <c r="G81" s="10"/>
      <c r="H81" s="10"/>
      <c r="I81" s="21"/>
      <c r="J81" s="24"/>
      <c r="K81"/>
    </row>
    <row r="82" spans="1:11" x14ac:dyDescent="0.25">
      <c r="A82" s="6"/>
      <c r="B82"/>
      <c r="C82"/>
      <c r="D82"/>
      <c r="E82"/>
      <c r="F82"/>
      <c r="G82" s="10"/>
      <c r="H82" s="10"/>
      <c r="I82" s="21"/>
      <c r="J82" s="24"/>
      <c r="K82"/>
    </row>
    <row r="83" spans="1:11" x14ac:dyDescent="0.25">
      <c r="A83" s="6"/>
      <c r="B83"/>
      <c r="C83"/>
      <c r="D83"/>
      <c r="E83" s="8"/>
      <c r="F83" s="8"/>
      <c r="G83" s="10"/>
      <c r="H83" s="10"/>
      <c r="I83" s="21"/>
      <c r="J83" s="24"/>
      <c r="K83"/>
    </row>
    <row r="84" spans="1:11" x14ac:dyDescent="0.25">
      <c r="A84" s="6"/>
      <c r="B84"/>
      <c r="C84"/>
      <c r="D84"/>
      <c r="E84" s="8"/>
      <c r="F84" s="8"/>
      <c r="G84" s="10"/>
      <c r="H84" s="10"/>
      <c r="I84" s="21"/>
      <c r="J84" s="24"/>
      <c r="K84"/>
    </row>
    <row r="85" spans="1:11" x14ac:dyDescent="0.25">
      <c r="A85" s="19"/>
      <c r="B85" s="7"/>
      <c r="C85" s="7"/>
      <c r="D85" s="7"/>
      <c r="E85" s="7"/>
      <c r="F85" s="7"/>
      <c r="G85" s="20"/>
      <c r="H85" s="20"/>
      <c r="I85" s="21"/>
      <c r="J85" s="22"/>
      <c r="K85" s="7"/>
    </row>
    <row r="86" spans="1:11" x14ac:dyDescent="0.25">
      <c r="A86" s="6"/>
      <c r="B86"/>
      <c r="C86"/>
      <c r="D86"/>
      <c r="E86"/>
      <c r="F86"/>
      <c r="G86" s="10"/>
      <c r="H86" s="10"/>
      <c r="I86" s="11"/>
      <c r="J86" s="40"/>
      <c r="K86"/>
    </row>
    <row r="87" spans="1:11" x14ac:dyDescent="0.25">
      <c r="A87" s="6"/>
      <c r="B87"/>
      <c r="C87"/>
      <c r="D87"/>
      <c r="E87"/>
      <c r="F87"/>
      <c r="G87" s="10"/>
      <c r="H87" s="10"/>
      <c r="I87" s="11"/>
      <c r="J87" s="46"/>
      <c r="K87"/>
    </row>
    <row r="88" spans="1:11" x14ac:dyDescent="0.25">
      <c r="A88" s="6"/>
      <c r="B88"/>
      <c r="C88"/>
      <c r="D88"/>
      <c r="E88"/>
      <c r="F88"/>
      <c r="G88" s="10"/>
      <c r="H88" s="10"/>
      <c r="I88" s="11"/>
      <c r="J88" s="46"/>
      <c r="K88"/>
    </row>
    <row r="89" spans="1:11" x14ac:dyDescent="0.25">
      <c r="A89" s="6"/>
      <c r="B89"/>
      <c r="C89"/>
      <c r="D89"/>
      <c r="E89"/>
      <c r="F89"/>
      <c r="G89" s="10"/>
      <c r="H89" s="10"/>
      <c r="I89" s="11"/>
      <c r="J89" s="2"/>
      <c r="K89"/>
    </row>
  </sheetData>
  <mergeCells count="10">
    <mergeCell ref="A22:D22"/>
    <mergeCell ref="B1:C1"/>
    <mergeCell ref="B2:C2"/>
    <mergeCell ref="B3:C3"/>
    <mergeCell ref="B60:D60"/>
    <mergeCell ref="B61:D61"/>
    <mergeCell ref="B30:D30"/>
    <mergeCell ref="C25:I25"/>
    <mergeCell ref="C26:I26"/>
    <mergeCell ref="B29:D29"/>
  </mergeCells>
  <pageMargins left="0.7" right="0.7" top="0.75" bottom="0.75" header="0.3" footer="0.3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2017-08-19T18:40:04Z</cp:lastPrinted>
  <dcterms:created xsi:type="dcterms:W3CDTF">2016-12-20T19:45:50Z</dcterms:created>
  <dcterms:modified xsi:type="dcterms:W3CDTF">2017-08-19T18:40:07Z</dcterms:modified>
</cp:coreProperties>
</file>