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60" windowWidth="18180" windowHeight="9530"/>
  </bookViews>
  <sheets>
    <sheet name="Staff 2-56f" sheetId="1" r:id="rId1"/>
  </sheet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7" i="1" s="1"/>
  <c r="A18" i="1" s="1"/>
  <c r="A19" i="1" s="1"/>
  <c r="A20" i="1" s="1"/>
  <c r="A21" i="1" s="1"/>
  <c r="A22" i="1" s="1"/>
  <c r="A24" i="1" s="1"/>
  <c r="A26" i="1" s="1"/>
  <c r="D20" i="1"/>
  <c r="E21" i="1" s="1"/>
  <c r="F22" i="1" s="1"/>
  <c r="F24" i="1" s="1"/>
  <c r="F31" i="1" s="1"/>
  <c r="F34" i="1" s="1"/>
  <c r="F37" i="1" s="1"/>
  <c r="D14" i="1"/>
  <c r="F15" i="1" s="1"/>
  <c r="A12" i="1"/>
  <c r="A27" i="1" l="1"/>
  <c r="A28" i="1" l="1"/>
  <c r="A29" i="1" s="1"/>
  <c r="A33" i="1" s="1"/>
  <c r="A34" i="1" s="1"/>
  <c r="A36" i="1" s="1"/>
  <c r="A37" i="1" s="1"/>
</calcChain>
</file>

<file path=xl/sharedStrings.xml><?xml version="1.0" encoding="utf-8"?>
<sst xmlns="http://schemas.openxmlformats.org/spreadsheetml/2006/main" count="32" uniqueCount="28">
  <si>
    <t>Kentucky Power Company</t>
  </si>
  <si>
    <t>Employee Related Group Benefit Expenses</t>
  </si>
  <si>
    <t>For the Test Year Ending 2/28/17</t>
  </si>
  <si>
    <t>Line</t>
  </si>
  <si>
    <t>Description</t>
  </si>
  <si>
    <t>Amount</t>
  </si>
  <si>
    <t>No.</t>
  </si>
  <si>
    <t>(a)</t>
  </si>
  <si>
    <t>(b)</t>
  </si>
  <si>
    <t>Long-Term Disability</t>
  </si>
  <si>
    <t>Net Monthly Costs Per Employee</t>
  </si>
  <si>
    <t>Participating Employees</t>
  </si>
  <si>
    <t>Monthly Cost</t>
  </si>
  <si>
    <t>Annual Cost</t>
  </si>
  <si>
    <t>Step 1:  2017 Total Calculated Costs (Account 9260007)</t>
  </si>
  <si>
    <t>Step 2:  2017 Mitchell Calculated Cost, Billed to WPCo</t>
  </si>
  <si>
    <t>50% Billed to WPCo</t>
  </si>
  <si>
    <t>Step 3:  2017 Net Calculated Costs</t>
  </si>
  <si>
    <t>Step 4:  Test Year Net Employee Related Expenses</t>
  </si>
  <si>
    <t>Total costs of Group L-T Disability Insurance</t>
  </si>
  <si>
    <t>Billed to WPCo for Mitchell</t>
  </si>
  <si>
    <t>Net Test Year Costs (per Income Statement)</t>
  </si>
  <si>
    <t>Step 5:  Adjusted Employee Related Group Benefit Expenses</t>
  </si>
  <si>
    <t>Step 6:  Cost Applicable to O&amp;M</t>
  </si>
  <si>
    <t>Step 7:  Group Benefit Costs Applicable to O&amp;M</t>
  </si>
  <si>
    <t>Step 8:  Allocation Factor - OML</t>
  </si>
  <si>
    <t>Step 9:  KPSC Jurisdictional Amount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</si>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</sst>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_);_(@_)"/>
    <numFmt numFmtId="166" formatCode="_(* #,##0.00_);_(* \(#,##0.00\);_(* &quot;-&quot;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5" fillId="0" borderId="2">
      <alignment horizontal="center"/>
    </xf>
    <xf numFmtId="0" fontId="5" fillId="0" borderId="2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26">
    <xf numFmtId="0" fontId="0" fillId="0" borderId="0" xfId="0"/>
    <xf numFmtId="0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1" fontId="0" fillId="0" borderId="1" xfId="0" applyNumberFormat="1" applyBorder="1"/>
    <xf numFmtId="41" fontId="0" fillId="0" borderId="0" xfId="0" applyNumberFormat="1" applyBorder="1"/>
    <xf numFmtId="10" fontId="0" fillId="0" borderId="0" xfId="2" applyNumberFormat="1" applyFont="1"/>
    <xf numFmtId="165" fontId="0" fillId="0" borderId="0" xfId="0" applyNumberFormat="1"/>
    <xf numFmtId="164" fontId="0" fillId="0" borderId="1" xfId="1" applyNumberFormat="1" applyFont="1" applyBorder="1"/>
    <xf numFmtId="41" fontId="0" fillId="0" borderId="0" xfId="0" applyNumberFormat="1" applyFill="1" applyAlignment="1">
      <alignment horizontal="right"/>
    </xf>
    <xf numFmtId="166" fontId="0" fillId="0" borderId="0" xfId="0" applyNumberFormat="1"/>
    <xf numFmtId="41" fontId="0" fillId="0" borderId="3" xfId="0" applyNumberFormat="1" applyBorder="1"/>
    <xf numFmtId="43" fontId="0" fillId="0" borderId="4" xfId="0" applyNumberFormat="1" applyBorder="1"/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41" fontId="0" fillId="0" borderId="0" xfId="0" applyNumberFormat="1" applyAlignment="1"/>
    <xf numFmtId="164" fontId="0" fillId="0" borderId="0" xfId="1" applyNumberFormat="1" applyFont="1" applyFill="1"/>
    <xf numFmtId="4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7">
    <cellStyle name="Comma 2" xfId="3"/>
    <cellStyle name="Comma 3" xfId="4"/>
    <cellStyle name="Currency" xfId="1" builtinId="4"/>
    <cellStyle name="Normal" xfId="0" builtinId="0"/>
    <cellStyle name="Normal 2" xfId="5"/>
    <cellStyle name="Normal 3" xfId="6"/>
    <cellStyle name="Normal 4" xfId="7"/>
    <cellStyle name="Percent" xfId="2" builtinId="5"/>
    <cellStyle name="PSChar" xfId="8"/>
    <cellStyle name="PSChar 2" xfId="9"/>
    <cellStyle name="PSDate" xfId="10"/>
    <cellStyle name="PSDec" xfId="11"/>
    <cellStyle name="PSHeading" xfId="12"/>
    <cellStyle name="PSHeading 2" xfId="13"/>
    <cellStyle name="PSInt" xfId="14"/>
    <cellStyle name="PSInt 2" xfId="15"/>
    <cellStyle name="PSSpacer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C42" sqref="C42"/>
    </sheetView>
  </sheetViews>
  <sheetFormatPr defaultColWidth="8.90625" defaultRowHeight="12.5" x14ac:dyDescent="0.25"/>
  <cols>
    <col min="1" max="1" width="4.453125" style="1" bestFit="1" customWidth="1"/>
    <col min="2" max="2" width="5.54296875" style="2" customWidth="1"/>
    <col min="3" max="3" width="35.81640625" style="2" customWidth="1"/>
    <col min="4" max="5" width="9.453125" style="2" bestFit="1" customWidth="1"/>
    <col min="6" max="6" width="10.54296875" style="2" bestFit="1" customWidth="1"/>
    <col min="7" max="7" width="9.453125" style="2" customWidth="1"/>
    <col min="8" max="8" width="24" style="2" customWidth="1"/>
    <col min="9" max="16384" width="8.90625" style="2"/>
  </cols>
  <sheetData>
    <row r="1" spans="1:8" x14ac:dyDescent="0.25">
      <c r="B1" s="24" t="s">
        <v>0</v>
      </c>
      <c r="C1" s="24"/>
      <c r="D1" s="24"/>
      <c r="E1" s="24"/>
      <c r="F1" s="24"/>
      <c r="G1" s="22"/>
      <c r="H1" s="15"/>
    </row>
    <row r="2" spans="1:8" x14ac:dyDescent="0.25">
      <c r="B2" s="24" t="s">
        <v>1</v>
      </c>
      <c r="C2" s="24"/>
      <c r="D2" s="24"/>
      <c r="E2" s="24"/>
      <c r="F2" s="24"/>
      <c r="G2" s="22"/>
      <c r="H2" s="3"/>
    </row>
    <row r="3" spans="1:8" x14ac:dyDescent="0.25">
      <c r="B3" s="24" t="s">
        <v>9</v>
      </c>
      <c r="C3" s="24"/>
      <c r="D3" s="24"/>
      <c r="E3" s="24"/>
      <c r="F3" s="24"/>
      <c r="G3" s="22"/>
      <c r="H3" s="3"/>
    </row>
    <row r="4" spans="1:8" x14ac:dyDescent="0.25">
      <c r="B4" s="24" t="s">
        <v>2</v>
      </c>
      <c r="C4" s="24"/>
      <c r="D4" s="24"/>
      <c r="E4" s="24"/>
      <c r="F4" s="24"/>
      <c r="G4" s="22"/>
    </row>
    <row r="7" spans="1:8" x14ac:dyDescent="0.25">
      <c r="A7" s="1" t="s">
        <v>3</v>
      </c>
      <c r="B7" s="24" t="s">
        <v>4</v>
      </c>
      <c r="C7" s="24"/>
      <c r="D7" s="4"/>
      <c r="E7" s="4"/>
      <c r="F7" s="4" t="s">
        <v>5</v>
      </c>
      <c r="G7" s="4"/>
    </row>
    <row r="8" spans="1:8" s="6" customFormat="1" x14ac:dyDescent="0.25">
      <c r="A8" s="1" t="s">
        <v>6</v>
      </c>
      <c r="B8" s="25" t="s">
        <v>7</v>
      </c>
      <c r="C8" s="25"/>
      <c r="D8" s="5"/>
      <c r="E8" s="5"/>
      <c r="F8" s="5" t="s">
        <v>8</v>
      </c>
      <c r="G8" s="5"/>
    </row>
    <row r="9" spans="1:8" s="9" customFormat="1" ht="6.5" x14ac:dyDescent="0.15">
      <c r="A9" s="7"/>
      <c r="B9" s="8"/>
      <c r="C9" s="8"/>
      <c r="D9" s="8"/>
      <c r="E9" s="8"/>
      <c r="F9" s="8"/>
      <c r="G9" s="8"/>
    </row>
    <row r="10" spans="1:8" s="21" customFormat="1" x14ac:dyDescent="0.25">
      <c r="A10" s="19"/>
      <c r="B10" s="20"/>
      <c r="C10" s="20"/>
      <c r="D10" s="20"/>
      <c r="E10" s="20"/>
      <c r="F10" s="20"/>
      <c r="G10" s="20"/>
    </row>
    <row r="11" spans="1:8" x14ac:dyDescent="0.25">
      <c r="A11" s="1">
        <v>1</v>
      </c>
      <c r="B11" s="2" t="s">
        <v>14</v>
      </c>
    </row>
    <row r="12" spans="1:8" x14ac:dyDescent="0.25">
      <c r="A12" s="1">
        <f>1+A11</f>
        <v>2</v>
      </c>
      <c r="C12" s="2" t="s">
        <v>10</v>
      </c>
      <c r="D12" s="16">
        <v>2.98</v>
      </c>
    </row>
    <row r="13" spans="1:8" x14ac:dyDescent="0.25">
      <c r="A13" s="1">
        <f t="shared" ref="A13:A15" si="0">1+A12</f>
        <v>3</v>
      </c>
      <c r="C13" s="2" t="s">
        <v>11</v>
      </c>
      <c r="D13" s="17">
        <v>575</v>
      </c>
    </row>
    <row r="14" spans="1:8" x14ac:dyDescent="0.25">
      <c r="A14" s="1">
        <f t="shared" si="0"/>
        <v>4</v>
      </c>
      <c r="C14" s="2" t="s">
        <v>12</v>
      </c>
      <c r="D14" s="18">
        <f>+D12*D13</f>
        <v>1713.5</v>
      </c>
    </row>
    <row r="15" spans="1:8" x14ac:dyDescent="0.25">
      <c r="A15" s="1">
        <f t="shared" si="0"/>
        <v>5</v>
      </c>
      <c r="C15" s="2" t="s">
        <v>13</v>
      </c>
      <c r="F15" s="23">
        <f>ROUND(+D14*12,0)</f>
        <v>20562</v>
      </c>
    </row>
    <row r="16" spans="1:8" x14ac:dyDescent="0.25">
      <c r="A16" s="2"/>
    </row>
    <row r="17" spans="1:6" x14ac:dyDescent="0.25">
      <c r="A17" s="1">
        <f>1+A15</f>
        <v>6</v>
      </c>
      <c r="B17" s="2" t="s">
        <v>15</v>
      </c>
    </row>
    <row r="18" spans="1:6" x14ac:dyDescent="0.25">
      <c r="A18" s="1">
        <f>1+A17</f>
        <v>7</v>
      </c>
      <c r="C18" s="2" t="s">
        <v>10</v>
      </c>
      <c r="D18" s="16">
        <v>2.98</v>
      </c>
    </row>
    <row r="19" spans="1:6" x14ac:dyDescent="0.25">
      <c r="A19" s="1">
        <f>1+A18</f>
        <v>8</v>
      </c>
      <c r="C19" s="2" t="s">
        <v>11</v>
      </c>
      <c r="D19" s="17">
        <v>262</v>
      </c>
    </row>
    <row r="20" spans="1:6" x14ac:dyDescent="0.25">
      <c r="A20" s="1">
        <f>1+A19</f>
        <v>9</v>
      </c>
      <c r="C20" s="2" t="s">
        <v>12</v>
      </c>
      <c r="D20" s="18">
        <f>+D18*D19</f>
        <v>780.76</v>
      </c>
    </row>
    <row r="21" spans="1:6" x14ac:dyDescent="0.25">
      <c r="A21" s="1">
        <f t="shared" ref="A21:A22" si="1">1+A20</f>
        <v>10</v>
      </c>
      <c r="C21" s="2" t="s">
        <v>13</v>
      </c>
      <c r="E21" s="2">
        <f>+D20*12</f>
        <v>9369.119999999999</v>
      </c>
    </row>
    <row r="22" spans="1:6" x14ac:dyDescent="0.25">
      <c r="A22" s="1">
        <f t="shared" si="1"/>
        <v>11</v>
      </c>
      <c r="C22" s="2" t="s">
        <v>16</v>
      </c>
      <c r="F22" s="17">
        <f>ROUND(E21*0.5,0)</f>
        <v>4685</v>
      </c>
    </row>
    <row r="23" spans="1:6" x14ac:dyDescent="0.25">
      <c r="A23" s="2"/>
    </row>
    <row r="24" spans="1:6" x14ac:dyDescent="0.25">
      <c r="A24" s="1">
        <f>1+A22</f>
        <v>12</v>
      </c>
      <c r="B24" s="2" t="s">
        <v>17</v>
      </c>
      <c r="F24" s="2">
        <f>+F15-F22</f>
        <v>15877</v>
      </c>
    </row>
    <row r="26" spans="1:6" x14ac:dyDescent="0.25">
      <c r="A26" s="1">
        <f>1+A24</f>
        <v>13</v>
      </c>
      <c r="B26" s="2" t="s">
        <v>18</v>
      </c>
    </row>
    <row r="27" spans="1:6" x14ac:dyDescent="0.25">
      <c r="A27" s="1">
        <f>1+A26</f>
        <v>14</v>
      </c>
      <c r="C27" s="2" t="s">
        <v>19</v>
      </c>
      <c r="E27" s="2">
        <v>287743</v>
      </c>
    </row>
    <row r="28" spans="1:6" x14ac:dyDescent="0.25">
      <c r="A28" s="1">
        <f t="shared" ref="A28:A29" si="2">1+A27</f>
        <v>15</v>
      </c>
      <c r="C28" s="2" t="s">
        <v>20</v>
      </c>
      <c r="E28" s="17">
        <v>-62846</v>
      </c>
    </row>
    <row r="29" spans="1:6" x14ac:dyDescent="0.25">
      <c r="A29" s="1">
        <f t="shared" si="2"/>
        <v>16</v>
      </c>
      <c r="C29" s="2" t="s">
        <v>21</v>
      </c>
      <c r="F29" s="17">
        <v>224897</v>
      </c>
    </row>
    <row r="30" spans="1:6" x14ac:dyDescent="0.25">
      <c r="A30" s="2"/>
    </row>
    <row r="31" spans="1:6" x14ac:dyDescent="0.25">
      <c r="A31" s="2"/>
      <c r="B31" s="2" t="s">
        <v>22</v>
      </c>
      <c r="F31" s="2">
        <f>+F24-F29</f>
        <v>-209020</v>
      </c>
    </row>
    <row r="33" spans="1:6" x14ac:dyDescent="0.25">
      <c r="A33" s="1">
        <f>1+A29</f>
        <v>17</v>
      </c>
      <c r="B33" s="2" t="s">
        <v>23</v>
      </c>
      <c r="F33" s="12">
        <v>0.70960000000000001</v>
      </c>
    </row>
    <row r="34" spans="1:6" x14ac:dyDescent="0.25">
      <c r="A34" s="1">
        <f>1+A33</f>
        <v>18</v>
      </c>
      <c r="B34" s="2" t="s">
        <v>24</v>
      </c>
      <c r="F34" s="10">
        <f>ROUND(F31*F33,0)</f>
        <v>-148321</v>
      </c>
    </row>
    <row r="35" spans="1:6" x14ac:dyDescent="0.25">
      <c r="F35" s="11"/>
    </row>
    <row r="36" spans="1:6" x14ac:dyDescent="0.25">
      <c r="A36" s="1">
        <f>1+A34</f>
        <v>19</v>
      </c>
      <c r="B36" s="2" t="s">
        <v>25</v>
      </c>
      <c r="F36" s="13">
        <v>0.99199999999999999</v>
      </c>
    </row>
    <row r="37" spans="1:6" x14ac:dyDescent="0.25">
      <c r="A37" s="1">
        <f t="shared" ref="A37" si="3">1+A36</f>
        <v>20</v>
      </c>
      <c r="B37" s="2" t="s">
        <v>26</v>
      </c>
      <c r="F37" s="14">
        <f>ROUND(F34*F36,0)</f>
        <v>-147134</v>
      </c>
    </row>
    <row r="40" spans="1:6" x14ac:dyDescent="0.25">
      <c r="B40" s="2" t="s">
        <v>27</v>
      </c>
    </row>
  </sheetData>
  <mergeCells count="6">
    <mergeCell ref="B1:F1"/>
    <mergeCell ref="B7:C7"/>
    <mergeCell ref="B8:C8"/>
    <mergeCell ref="B4:F4"/>
    <mergeCell ref="B3:F3"/>
    <mergeCell ref="B2:F2"/>
  </mergeCells>
  <pageMargins left="0.45" right="0.45" top="0.5" bottom="0.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2-56f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2017-08-16T12:57:19Z</cp:lastPrinted>
  <dcterms:created xsi:type="dcterms:W3CDTF">2017-08-16T12:19:36Z</dcterms:created>
  <dcterms:modified xsi:type="dcterms:W3CDTF">2017-08-18T22:09:01Z</dcterms:modified>
</cp:coreProperties>
</file>