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7320" windowHeight="4950"/>
  </bookViews>
  <sheets>
    <sheet name="Pauley" sheetId="59" r:id="rId1"/>
    <sheet name="2016 Market" sheetId="73" r:id="rId2"/>
    <sheet name="2015 Pay" sheetId="32" r:id="rId3"/>
    <sheet name="2016 Pay" sheetId="67" r:id="rId4"/>
    <sheet name="2015 Market" sheetId="5" r:id="rId5"/>
    <sheet name="2014 Target" sheetId="24" r:id="rId6"/>
  </sheets>
  <externalReferences>
    <externalReference r:id="rId7"/>
  </externalReferences>
  <definedNames>
    <definedName name="_xlnm._FilterDatabase" localSheetId="4" hidden="1">'2015 Market'!$A$5:$BG$5</definedName>
    <definedName name="AEP_Revenue_2012">#REF!</definedName>
    <definedName name="Aging_Rate">'2015 Market'!$C$3</definedName>
    <definedName name="Exec_Data">'[1]2015 Executive Data'!$A$2:$E$27</definedName>
    <definedName name="Merit_Pct">#REF!</definedName>
    <definedName name="_xlnm.Print_Area" localSheetId="4">'2015 Market'!$B$1:$BE$6</definedName>
    <definedName name="_xlnm.Print_Area" localSheetId="2">'2015 Pay'!$B$1:$BA$9</definedName>
    <definedName name="_xlnm.Print_Area" localSheetId="0">Pauley!$A$1:$L$34</definedName>
    <definedName name="_xlnm.Print_Titles" localSheetId="4">'2015 Market'!$B:$B,'2015 Market'!$1:$5</definedName>
    <definedName name="_xlnm.Print_Titles" localSheetId="2">'2015 Pay'!$B:$B</definedName>
  </definedNames>
  <calcPr calcId="145621"/>
</workbook>
</file>

<file path=xl/calcChain.xml><?xml version="1.0" encoding="utf-8"?>
<calcChain xmlns="http://schemas.openxmlformats.org/spreadsheetml/2006/main">
  <c r="AU4" i="32" l="1"/>
  <c r="A2" i="59" l="1"/>
  <c r="A1" i="59"/>
  <c r="D5" i="73"/>
  <c r="C5" i="73"/>
  <c r="B5" i="73"/>
  <c r="C3" i="73"/>
</calcChain>
</file>

<file path=xl/sharedStrings.xml><?xml version="1.0" encoding="utf-8"?>
<sst xmlns="http://schemas.openxmlformats.org/spreadsheetml/2006/main" count="316" uniqueCount="136">
  <si>
    <t>Organization Unit</t>
  </si>
  <si>
    <t>Total Sample</t>
  </si>
  <si>
    <t>Median</t>
  </si>
  <si>
    <t>AAB501-EX</t>
  </si>
  <si>
    <t>Single Profit Center Head (Regulated)</t>
  </si>
  <si>
    <t>4211846</t>
  </si>
  <si>
    <t>EMPLID</t>
  </si>
  <si>
    <t>Pauley,Gregory G</t>
  </si>
  <si>
    <t>President &amp; COO - KY</t>
  </si>
  <si>
    <t>Base Salary</t>
  </si>
  <si>
    <t>Job Title</t>
  </si>
  <si>
    <t>Name</t>
  </si>
  <si>
    <t>Target TCC</t>
  </si>
  <si>
    <t>Units Granted</t>
  </si>
  <si>
    <t>Grant Value</t>
  </si>
  <si>
    <t>Varience to Target</t>
  </si>
  <si>
    <t>Target TDC</t>
  </si>
  <si>
    <t>TDC with Actual LTI</t>
  </si>
  <si>
    <t>Survey Job Name</t>
  </si>
  <si>
    <t>Suggested/Previous Match Data</t>
  </si>
  <si>
    <t>Data Source</t>
  </si>
  <si>
    <t>Market Percentile</t>
  </si>
  <si>
    <r>
      <t>25</t>
    </r>
    <r>
      <rPr>
        <vertAlign val="superscript"/>
        <sz val="10"/>
        <rFont val="Arial"/>
        <family val="2"/>
      </rPr>
      <t>th</t>
    </r>
  </si>
  <si>
    <t>Job Code</t>
  </si>
  <si>
    <t>AEP Grade</t>
  </si>
  <si>
    <t>25th %ile</t>
  </si>
  <si>
    <t>75th %ile</t>
  </si>
  <si>
    <t>AEP as a % of Competitive</t>
  </si>
  <si>
    <t>Target Total Cash Compensation (TCC)</t>
  </si>
  <si>
    <t>Target Total Direct Compensation (TDC)</t>
  </si>
  <si>
    <t>Competitive %</t>
  </si>
  <si>
    <t>Competitive $</t>
  </si>
  <si>
    <t xml:space="preserve">Base Salary </t>
  </si>
  <si>
    <t>Premium / Discount</t>
  </si>
  <si>
    <t>2014 Actual LTI</t>
  </si>
  <si>
    <t>2014 Target STI %</t>
  </si>
  <si>
    <t>Current / 2015 Target LTI</t>
  </si>
  <si>
    <t>Annualized aging rate</t>
  </si>
  <si>
    <t>Mar 1 to Jan 1 aging rate</t>
  </si>
  <si>
    <r>
      <t>AEP as a % of Competitive Using AEP Target LTI</t>
    </r>
    <r>
      <rPr>
        <vertAlign val="superscript"/>
        <sz val="11"/>
        <color indexed="8"/>
        <rFont val="Calibri"/>
        <family val="2"/>
      </rPr>
      <t>3</t>
    </r>
  </si>
  <si>
    <r>
      <t>Target Short-Term Incentive as a % of Base Salary</t>
    </r>
    <r>
      <rPr>
        <vertAlign val="superscript"/>
        <sz val="11"/>
        <color indexed="8"/>
        <rFont val="Calibri"/>
        <family val="2"/>
      </rPr>
      <t>1</t>
    </r>
  </si>
  <si>
    <t>AEP as a % of Competitive Using AEP Actual 2014 LTI</t>
  </si>
  <si>
    <t>Data Source Δ</t>
  </si>
  <si>
    <t>Scope</t>
  </si>
  <si>
    <t>Current Grade</t>
  </si>
  <si>
    <t>New Grade (Draft)</t>
  </si>
  <si>
    <t>Grade</t>
  </si>
  <si>
    <t>Pay Level</t>
  </si>
  <si>
    <t>Market Base Pay Level</t>
  </si>
  <si>
    <t>035/14</t>
  </si>
  <si>
    <t>New Grade</t>
  </si>
  <si>
    <t>Low</t>
  </si>
  <si>
    <t>$</t>
  </si>
  <si>
    <t>%</t>
  </si>
  <si>
    <t>Performance</t>
  </si>
  <si>
    <t>Total Change $</t>
  </si>
  <si>
    <t>Notes</t>
  </si>
  <si>
    <t>*Amount needed to take salary to market benchmark less 18% (low end of competitive range (-15%) less 3% merit budget)</t>
  </si>
  <si>
    <t>Special Retention**</t>
  </si>
  <si>
    <t>**RSUs with vesting in equal thirds over three years</t>
  </si>
  <si>
    <t>Δ</t>
  </si>
  <si>
    <t>Market Equity Adj</t>
  </si>
  <si>
    <t>%*</t>
  </si>
  <si>
    <t>Merit</t>
  </si>
  <si>
    <t>New Salary</t>
  </si>
  <si>
    <r>
      <t xml:space="preserve">Total Change </t>
    </r>
    <r>
      <rPr>
        <sz val="11"/>
        <rFont val="Calibri"/>
        <family val="2"/>
      </rPr>
      <t>Δ</t>
    </r>
  </si>
  <si>
    <t>Current</t>
  </si>
  <si>
    <t>Target LTI</t>
  </si>
  <si>
    <t>Target STI</t>
  </si>
  <si>
    <t>#Includes One-third of the value of special retention awards to reflect the value vesting each year of 3 year retention period</t>
  </si>
  <si>
    <t>Target $</t>
  </si>
  <si>
    <r>
      <rPr>
        <sz val="11"/>
        <rFont val="Calibri"/>
        <family val="2"/>
      </rPr>
      <t>Δ</t>
    </r>
    <r>
      <rPr>
        <sz val="11"/>
        <rFont val="Calibri"/>
        <family val="2"/>
        <scheme val="minor"/>
      </rPr>
      <t xml:space="preserve"> from 2014 Actual</t>
    </r>
  </si>
  <si>
    <r>
      <rPr>
        <sz val="11"/>
        <rFont val="Calibri"/>
        <family val="2"/>
      </rPr>
      <t>Δ</t>
    </r>
    <r>
      <rPr>
        <sz val="11"/>
        <rFont val="Calibri"/>
        <family val="2"/>
        <scheme val="minor"/>
      </rPr>
      <t xml:space="preserve"> from 2014 Target</t>
    </r>
  </si>
  <si>
    <t>2014 Actual</t>
  </si>
  <si>
    <t>Recommended 2015 Target LTI</t>
  </si>
  <si>
    <t>Recommended 2015 Target TCC</t>
  </si>
  <si>
    <t>Recommended 2015 Target STI</t>
  </si>
  <si>
    <t>Recommended 2015 Base Salary</t>
  </si>
  <si>
    <t>2015 Competitive Posture</t>
  </si>
  <si>
    <t>Meridian Market STI</t>
  </si>
  <si>
    <t>Meridian Market Base</t>
  </si>
  <si>
    <t>Meridian Market TCC</t>
  </si>
  <si>
    <t>T.W. Market Base</t>
  </si>
  <si>
    <t>T.W. Market STI</t>
  </si>
  <si>
    <t>T.W. Market TCC</t>
  </si>
  <si>
    <t>2015 Target</t>
  </si>
  <si>
    <t>2014</t>
  </si>
  <si>
    <t>Target Total Compensation</t>
  </si>
  <si>
    <t>Target Total Cash</t>
  </si>
  <si>
    <t>Target Annual Incentive</t>
  </si>
  <si>
    <t>LTI</t>
  </si>
  <si>
    <t>Year</t>
  </si>
  <si>
    <t>Performance:</t>
  </si>
  <si>
    <t>Merit Increase:</t>
  </si>
  <si>
    <t>Target LTI:</t>
  </si>
  <si>
    <t xml:space="preserve">  Δ  </t>
  </si>
  <si>
    <t>Current Target</t>
  </si>
  <si>
    <t>Rank</t>
  </si>
  <si>
    <t>Other</t>
  </si>
  <si>
    <t>Recommended 2015 Target TDC#</t>
  </si>
  <si>
    <t>Current Competitive Posture</t>
  </si>
  <si>
    <t>Target Total Compensation:</t>
  </si>
  <si>
    <t>Target Annual Incentive Pct:</t>
  </si>
  <si>
    <t>2015</t>
  </si>
  <si>
    <r>
      <rPr>
        <sz val="11"/>
        <rFont val="Calibri"/>
        <family val="2"/>
      </rPr>
      <t>Δ</t>
    </r>
    <r>
      <rPr>
        <sz val="11"/>
        <rFont val="Calibri"/>
        <family val="2"/>
        <scheme val="minor"/>
      </rPr>
      <t xml:space="preserve"> from 2015 Target</t>
    </r>
  </si>
  <si>
    <t>Competitive Posture</t>
  </si>
  <si>
    <t>2015 Actual</t>
  </si>
  <si>
    <t>2016 Target</t>
  </si>
  <si>
    <t>2014 Performance</t>
  </si>
  <si>
    <t>Suggested 2016 Base Salary</t>
  </si>
  <si>
    <t>2016 Salary</t>
  </si>
  <si>
    <t>2015 Performance</t>
  </si>
  <si>
    <t>2016 Target (Includes Recommended Changes)</t>
  </si>
  <si>
    <t>2016 Competitive Posture</t>
  </si>
  <si>
    <r>
      <t>Target STI as a % of Base Salary</t>
    </r>
    <r>
      <rPr>
        <vertAlign val="superscript"/>
        <sz val="11"/>
        <color indexed="8"/>
        <rFont val="Calibri"/>
        <family val="2"/>
      </rPr>
      <t>1</t>
    </r>
  </si>
  <si>
    <t>2015 Actual LTI</t>
  </si>
  <si>
    <t>2015 Target STI %</t>
  </si>
  <si>
    <t>Variance to Target</t>
  </si>
  <si>
    <t>Match Notes</t>
  </si>
  <si>
    <t>Broad Energy Tabular</t>
  </si>
  <si>
    <t>&lt;$1.5B Unit Rev; (269 EEs)</t>
  </si>
  <si>
    <t>Key</t>
  </si>
  <si>
    <t>Target percentiles values are bold with blue shade</t>
  </si>
  <si>
    <t>Above the Competitive Range</t>
  </si>
  <si>
    <t>Below the Competitive Range</t>
  </si>
  <si>
    <r>
      <rPr>
        <sz val="11"/>
        <rFont val="Calibri"/>
        <family val="2"/>
      </rPr>
      <t>Δ</t>
    </r>
    <r>
      <rPr>
        <sz val="11"/>
        <rFont val="Calibri"/>
        <family val="2"/>
        <scheme val="minor"/>
      </rPr>
      <t xml:space="preserve"> from 2015 Actual</t>
    </r>
  </si>
  <si>
    <t>Suggested 2015 Target STI</t>
  </si>
  <si>
    <t>Suggested 2016 Target TCC</t>
  </si>
  <si>
    <t>Suggested 2016 Target LTI</t>
  </si>
  <si>
    <t>One-Time Awards*</t>
  </si>
  <si>
    <t>Actual / Target LTI</t>
  </si>
  <si>
    <t>Suggested 2016 Target TDC</t>
  </si>
  <si>
    <t>Target Annual Incentive:</t>
  </si>
  <si>
    <t>LTI (2014 &amp; 2015 Actual / 2016 Target)</t>
  </si>
  <si>
    <t>The Competitive Posture decline is attributed to high volatility in the market data for this position probably caused by the small sample available and unusually small revenue for a profit center head position in the energy services industry.  Year over year comparisons are not meaningful.</t>
  </si>
  <si>
    <t xml:space="preserve">Insufficient data for regression analysis.  Broad Energy tabular data base on unit size was used instead.  KYPO unit revenue of $0.353B (D+50%G+50%T) compares to $0.352B at 25th percentile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</si>
</sst>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&quot;$&quot;* #,##0.0_);_(&quot;$&quot;* \(#,##0.0\);_(&quot;$&quot;* &quot;-&quot;??_);_(@_)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vertAlign val="superscript"/>
      <sz val="11"/>
      <color indexed="8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B05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u/>
      <sz val="10"/>
      <name val="Calibri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8" fillId="0" borderId="0"/>
    <xf numFmtId="0" fontId="11" fillId="0" borderId="0" applyNumberFormat="0" applyFill="0" applyBorder="0" applyAlignment="0" applyProtection="0"/>
    <xf numFmtId="0" fontId="2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6" fillId="5" borderId="0" applyNumberFormat="0" applyBorder="0" applyAlignment="0" applyProtection="0"/>
    <xf numFmtId="0" fontId="17" fillId="8" borderId="15" applyNumberFormat="0" applyAlignment="0" applyProtection="0"/>
    <xf numFmtId="0" fontId="13" fillId="9" borderId="18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5" applyNumberFormat="0" applyAlignment="0" applyProtection="0"/>
    <xf numFmtId="0" fontId="24" fillId="0" borderId="17" applyNumberFormat="0" applyFill="0" applyAlignment="0" applyProtection="0"/>
    <xf numFmtId="0" fontId="25" fillId="6" borderId="0" applyNumberFormat="0" applyBorder="0" applyAlignment="0" applyProtection="0"/>
    <xf numFmtId="0" fontId="2" fillId="0" borderId="0"/>
    <xf numFmtId="0" fontId="2" fillId="0" borderId="0"/>
    <xf numFmtId="0" fontId="8" fillId="10" borderId="19" applyNumberFormat="0" applyFont="0" applyAlignment="0" applyProtection="0"/>
    <xf numFmtId="0" fontId="26" fillId="8" borderId="1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20" applyNumberFormat="0" applyFill="0" applyAlignment="0" applyProtection="0"/>
    <xf numFmtId="0" fontId="12" fillId="0" borderId="0" applyNumberFormat="0" applyFill="0" applyBorder="0" applyAlignment="0" applyProtection="0"/>
    <xf numFmtId="44" fontId="35" fillId="0" borderId="0" applyFont="0" applyFill="0" applyBorder="0" applyAlignment="0" applyProtection="0"/>
  </cellStyleXfs>
  <cellXfs count="238">
    <xf numFmtId="3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Fill="1"/>
    <xf numFmtId="3" fontId="0" fillId="0" borderId="0" xfId="0" applyNumberFormat="1" applyFill="1" applyAlignment="1">
      <alignment horizontal="center"/>
    </xf>
    <xf numFmtId="0" fontId="3" fillId="0" borderId="1" xfId="3" applyFont="1" applyFill="1" applyBorder="1" applyAlignment="1">
      <alignment horizontal="center" wrapText="1"/>
    </xf>
    <xf numFmtId="3" fontId="0" fillId="0" borderId="0" xfId="0" applyNumberFormat="1" applyFill="1" applyBorder="1"/>
    <xf numFmtId="0" fontId="7" fillId="0" borderId="11" xfId="3" applyFont="1" applyFill="1" applyBorder="1" applyAlignment="1">
      <alignment horizontal="center" wrapText="1"/>
    </xf>
    <xf numFmtId="3" fontId="0" fillId="0" borderId="0" xfId="0" applyNumberFormat="1"/>
    <xf numFmtId="167" fontId="0" fillId="0" borderId="0" xfId="2" applyNumberFormat="1" applyFont="1" applyFill="1"/>
    <xf numFmtId="3" fontId="2" fillId="0" borderId="0" xfId="0" applyNumberFormat="1" applyFont="1" applyFill="1"/>
    <xf numFmtId="0" fontId="3" fillId="0" borderId="0" xfId="3" applyFont="1" applyFill="1" applyBorder="1" applyAlignment="1"/>
    <xf numFmtId="0" fontId="3" fillId="0" borderId="11" xfId="3" applyFont="1" applyFill="1" applyBorder="1" applyAlignment="1">
      <alignment horizontal="center" wrapText="1"/>
    </xf>
    <xf numFmtId="0" fontId="3" fillId="0" borderId="21" xfId="3" applyFont="1" applyFill="1" applyBorder="1" applyAlignment="1">
      <alignment horizontal="center"/>
    </xf>
    <xf numFmtId="0" fontId="7" fillId="0" borderId="21" xfId="3" applyFont="1" applyFill="1" applyBorder="1" applyAlignment="1">
      <alignment horizontal="center" wrapText="1"/>
    </xf>
    <xf numFmtId="0" fontId="3" fillId="0" borderId="21" xfId="3" applyFont="1" applyFill="1" applyBorder="1" applyAlignment="1">
      <alignment horizontal="center" wrapText="1"/>
    </xf>
    <xf numFmtId="0" fontId="3" fillId="0" borderId="22" xfId="3" applyFont="1" applyFill="1" applyBorder="1" applyAlignment="1">
      <alignment horizontal="center" wrapText="1"/>
    </xf>
    <xf numFmtId="0" fontId="3" fillId="0" borderId="23" xfId="3" applyFont="1" applyFill="1" applyBorder="1" applyAlignment="1">
      <alignment horizontal="center" wrapText="1"/>
    </xf>
    <xf numFmtId="0" fontId="7" fillId="0" borderId="24" xfId="3" applyFont="1" applyFill="1" applyBorder="1" applyAlignment="1">
      <alignment horizontal="center" wrapText="1"/>
    </xf>
    <xf numFmtId="41" fontId="0" fillId="0" borderId="0" xfId="2" applyNumberFormat="1" applyFont="1" applyFill="1" applyBorder="1" applyAlignment="1"/>
    <xf numFmtId="3" fontId="2" fillId="0" borderId="0" xfId="0" applyNumberFormat="1" applyFont="1" applyFill="1" applyBorder="1"/>
    <xf numFmtId="167" fontId="3" fillId="0" borderId="11" xfId="2" applyNumberFormat="1" applyFont="1" applyFill="1" applyBorder="1" applyAlignment="1">
      <alignment horizontal="center" wrapText="1"/>
    </xf>
    <xf numFmtId="0" fontId="3" fillId="0" borderId="26" xfId="3" applyFont="1" applyFill="1" applyBorder="1" applyAlignment="1"/>
    <xf numFmtId="0" fontId="3" fillId="0" borderId="26" xfId="3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9" fontId="3" fillId="0" borderId="27" xfId="3" applyNumberFormat="1" applyFont="1" applyFill="1" applyBorder="1" applyAlignment="1"/>
    <xf numFmtId="3" fontId="2" fillId="0" borderId="0" xfId="0" applyNumberFormat="1" applyFont="1" applyFill="1" applyBorder="1" applyAlignment="1">
      <alignment wrapText="1"/>
    </xf>
    <xf numFmtId="49" fontId="3" fillId="0" borderId="0" xfId="3" applyNumberFormat="1" applyFont="1" applyFill="1" applyBorder="1" applyAlignment="1"/>
    <xf numFmtId="0" fontId="3" fillId="0" borderId="0" xfId="3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Fill="1" applyBorder="1" applyAlignment="1">
      <alignment horizontal="center"/>
    </xf>
    <xf numFmtId="0" fontId="3" fillId="0" borderId="0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49" fontId="29" fillId="0" borderId="27" xfId="3" applyNumberFormat="1" applyFont="1" applyFill="1" applyBorder="1" applyAlignment="1"/>
    <xf numFmtId="0" fontId="29" fillId="0" borderId="26" xfId="3" applyFont="1" applyFill="1" applyBorder="1" applyAlignment="1"/>
    <xf numFmtId="0" fontId="29" fillId="0" borderId="0" xfId="3" applyFont="1" applyFill="1" applyBorder="1" applyAlignment="1">
      <alignment horizontal="center"/>
    </xf>
    <xf numFmtId="3" fontId="30" fillId="0" borderId="0" xfId="0" applyNumberFormat="1" applyFont="1"/>
    <xf numFmtId="3" fontId="30" fillId="0" borderId="1" xfId="0" applyNumberFormat="1" applyFont="1" applyBorder="1" applyAlignment="1">
      <alignment wrapText="1"/>
    </xf>
    <xf numFmtId="3" fontId="30" fillId="0" borderId="1" xfId="0" applyNumberFormat="1" applyFont="1" applyBorder="1" applyAlignment="1">
      <alignment horizontal="center" wrapText="1"/>
    </xf>
    <xf numFmtId="167" fontId="30" fillId="0" borderId="1" xfId="2" applyNumberFormat="1" applyFont="1" applyBorder="1" applyAlignment="1">
      <alignment horizontal="center" wrapText="1"/>
    </xf>
    <xf numFmtId="167" fontId="30" fillId="0" borderId="0" xfId="2" applyNumberFormat="1" applyFont="1"/>
    <xf numFmtId="3" fontId="33" fillId="0" borderId="0" xfId="0" applyNumberFormat="1" applyFont="1"/>
    <xf numFmtId="165" fontId="30" fillId="0" borderId="1" xfId="1" applyNumberFormat="1" applyFont="1" applyBorder="1" applyAlignment="1">
      <alignment horizontal="center" wrapText="1"/>
    </xf>
    <xf numFmtId="165" fontId="30" fillId="0" borderId="0" xfId="1" applyNumberFormat="1" applyFont="1"/>
    <xf numFmtId="3" fontId="31" fillId="0" borderId="1" xfId="0" applyNumberFormat="1" applyFont="1" applyBorder="1" applyAlignment="1">
      <alignment horizontal="center" wrapText="1"/>
    </xf>
    <xf numFmtId="3" fontId="30" fillId="36" borderId="1" xfId="0" applyNumberFormat="1" applyFont="1" applyFill="1" applyBorder="1" applyAlignment="1">
      <alignment horizontal="center" wrapText="1"/>
    </xf>
    <xf numFmtId="3" fontId="31" fillId="0" borderId="0" xfId="0" applyNumberFormat="1" applyFont="1"/>
    <xf numFmtId="0" fontId="34" fillId="40" borderId="0" xfId="3" applyFont="1" applyFill="1" applyBorder="1" applyAlignment="1">
      <alignment horizontal="center" wrapText="1"/>
    </xf>
    <xf numFmtId="3" fontId="30" fillId="0" borderId="1" xfId="0" applyNumberFormat="1" applyFont="1" applyBorder="1"/>
    <xf numFmtId="3" fontId="30" fillId="0" borderId="0" xfId="0" applyNumberFormat="1" applyFont="1" applyAlignment="1">
      <alignment horizontal="right" wrapText="1"/>
    </xf>
    <xf numFmtId="164" fontId="30" fillId="0" borderId="0" xfId="0" applyNumberFormat="1" applyFont="1" applyBorder="1"/>
    <xf numFmtId="9" fontId="0" fillId="0" borderId="0" xfId="2" applyFont="1"/>
    <xf numFmtId="3" fontId="2" fillId="0" borderId="1" xfId="0" applyNumberFormat="1" applyFont="1" applyBorder="1" applyAlignment="1">
      <alignment horizontal="center"/>
    </xf>
    <xf numFmtId="3" fontId="2" fillId="0" borderId="0" xfId="0" quotePrefix="1" applyNumberFormat="1" applyFont="1" applyAlignment="1">
      <alignment horizontal="right"/>
    </xf>
    <xf numFmtId="3" fontId="30" fillId="38" borderId="1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3" fontId="30" fillId="42" borderId="1" xfId="0" applyNumberFormat="1" applyFont="1" applyFill="1" applyBorder="1" applyAlignment="1">
      <alignment horizontal="center" wrapText="1"/>
    </xf>
    <xf numFmtId="3" fontId="30" fillId="37" borderId="1" xfId="0" applyNumberFormat="1" applyFont="1" applyFill="1" applyBorder="1" applyAlignment="1">
      <alignment horizontal="center" wrapText="1"/>
    </xf>
    <xf numFmtId="3" fontId="30" fillId="44" borderId="1" xfId="0" applyNumberFormat="1" applyFont="1" applyFill="1" applyBorder="1" applyAlignment="1">
      <alignment horizontal="center" wrapText="1"/>
    </xf>
    <xf numFmtId="3" fontId="30" fillId="0" borderId="1" xfId="0" applyNumberFormat="1" applyFont="1" applyBorder="1" applyAlignment="1">
      <alignment horizontal="center" wrapText="1"/>
    </xf>
    <xf numFmtId="3" fontId="2" fillId="0" borderId="25" xfId="0" applyNumberFormat="1" applyFont="1" applyBorder="1" applyAlignment="1">
      <alignment horizontal="center"/>
    </xf>
    <xf numFmtId="3" fontId="30" fillId="36" borderId="25" xfId="0" applyNumberFormat="1" applyFont="1" applyFill="1" applyBorder="1" applyAlignment="1">
      <alignment horizontal="center" wrapText="1"/>
    </xf>
    <xf numFmtId="3" fontId="30" fillId="38" borderId="25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left"/>
    </xf>
    <xf numFmtId="3" fontId="30" fillId="42" borderId="1" xfId="0" applyNumberFormat="1" applyFont="1" applyFill="1" applyBorder="1" applyAlignment="1">
      <alignment horizontal="center"/>
    </xf>
    <xf numFmtId="3" fontId="39" fillId="0" borderId="0" xfId="0" applyNumberFormat="1" applyFont="1"/>
    <xf numFmtId="3" fontId="0" fillId="35" borderId="9" xfId="0" applyNumberFormat="1" applyFill="1" applyBorder="1"/>
    <xf numFmtId="3" fontId="0" fillId="35" borderId="5" xfId="0" applyNumberFormat="1" applyFill="1" applyBorder="1"/>
    <xf numFmtId="3" fontId="37" fillId="35" borderId="10" xfId="0" quotePrefix="1" applyNumberFormat="1" applyFont="1" applyFill="1" applyBorder="1" applyAlignment="1">
      <alignment horizontal="right"/>
    </xf>
    <xf numFmtId="3" fontId="1" fillId="35" borderId="29" xfId="0" applyNumberFormat="1" applyFont="1" applyFill="1" applyBorder="1"/>
    <xf numFmtId="3" fontId="0" fillId="35" borderId="0" xfId="0" applyNumberFormat="1" applyFill="1" applyBorder="1"/>
    <xf numFmtId="3" fontId="1" fillId="35" borderId="6" xfId="0" applyNumberFormat="1" applyFont="1" applyFill="1" applyBorder="1"/>
    <xf numFmtId="3" fontId="0" fillId="35" borderId="7" xfId="0" applyNumberFormat="1" applyFill="1" applyBorder="1"/>
    <xf numFmtId="3" fontId="1" fillId="45" borderId="29" xfId="0" applyNumberFormat="1" applyFont="1" applyFill="1" applyBorder="1"/>
    <xf numFmtId="3" fontId="0" fillId="45" borderId="0" xfId="0" applyNumberFormat="1" applyFill="1" applyBorder="1"/>
    <xf numFmtId="3" fontId="30" fillId="0" borderId="1" xfId="0" applyNumberFormat="1" applyFont="1" applyBorder="1" applyAlignment="1">
      <alignment horizontal="center" wrapText="1"/>
    </xf>
    <xf numFmtId="49" fontId="30" fillId="0" borderId="1" xfId="0" applyNumberFormat="1" applyFont="1" applyBorder="1" applyAlignment="1">
      <alignment horizontal="center" wrapText="1"/>
    </xf>
    <xf numFmtId="3" fontId="30" fillId="0" borderId="0" xfId="0" applyNumberFormat="1" applyFont="1" applyBorder="1"/>
    <xf numFmtId="164" fontId="1" fillId="3" borderId="0" xfId="0" applyNumberFormat="1" applyFont="1" applyFill="1" applyBorder="1"/>
    <xf numFmtId="3" fontId="30" fillId="42" borderId="4" xfId="0" applyNumberFormat="1" applyFont="1" applyFill="1" applyBorder="1" applyAlignment="1">
      <alignment horizontal="center"/>
    </xf>
    <xf numFmtId="3" fontId="30" fillId="0" borderId="23" xfId="0" applyNumberFormat="1" applyFont="1" applyBorder="1" applyAlignment="1">
      <alignment horizontal="center" wrapText="1"/>
    </xf>
    <xf numFmtId="3" fontId="30" fillId="0" borderId="1" xfId="0" applyNumberFormat="1" applyFont="1" applyBorder="1" applyAlignment="1">
      <alignment horizontal="center" wrapText="1"/>
    </xf>
    <xf numFmtId="3" fontId="31" fillId="0" borderId="1" xfId="0" applyNumberFormat="1" applyFont="1" applyBorder="1" applyAlignment="1">
      <alignment horizontal="center" wrapText="1"/>
    </xf>
    <xf numFmtId="3" fontId="2" fillId="0" borderId="0" xfId="0" quotePrefix="1" applyNumberFormat="1" applyFont="1" applyAlignment="1">
      <alignment horizontal="left"/>
    </xf>
    <xf numFmtId="3" fontId="30" fillId="0" borderId="2" xfId="0" applyNumberFormat="1" applyFont="1" applyBorder="1" applyAlignment="1">
      <alignment horizontal="center" wrapText="1"/>
    </xf>
    <xf numFmtId="3" fontId="0" fillId="0" borderId="0" xfId="0" applyNumberFormat="1" applyFill="1" applyAlignment="1">
      <alignment horizontal="left"/>
    </xf>
    <xf numFmtId="0" fontId="3" fillId="0" borderId="31" xfId="3" applyFont="1" applyFill="1" applyBorder="1" applyAlignment="1">
      <alignment horizontal="center"/>
    </xf>
    <xf numFmtId="0" fontId="3" fillId="0" borderId="31" xfId="3" applyFont="1" applyFill="1" applyBorder="1" applyAlignment="1">
      <alignment horizontal="center" wrapText="1"/>
    </xf>
    <xf numFmtId="0" fontId="3" fillId="0" borderId="32" xfId="3" applyFont="1" applyFill="1" applyBorder="1" applyAlignment="1">
      <alignment horizontal="center" wrapText="1"/>
    </xf>
    <xf numFmtId="0" fontId="3" fillId="0" borderId="33" xfId="3" applyFont="1" applyFill="1" applyBorder="1" applyAlignment="1">
      <alignment horizontal="center" wrapText="1"/>
    </xf>
    <xf numFmtId="3" fontId="0" fillId="0" borderId="7" xfId="0" applyNumberFormat="1" applyFill="1" applyBorder="1"/>
    <xf numFmtId="0" fontId="3" fillId="0" borderId="34" xfId="3" applyFont="1" applyFill="1" applyBorder="1" applyAlignment="1">
      <alignment horizontal="center" wrapText="1"/>
    </xf>
    <xf numFmtId="0" fontId="3" fillId="0" borderId="32" xfId="3" applyFont="1" applyFill="1" applyBorder="1" applyAlignment="1">
      <alignment horizontal="left" wrapText="1"/>
    </xf>
    <xf numFmtId="3" fontId="0" fillId="0" borderId="0" xfId="0" applyNumberFormat="1" applyAlignment="1">
      <alignment horizontal="left"/>
    </xf>
    <xf numFmtId="3" fontId="1" fillId="0" borderId="9" xfId="0" applyNumberFormat="1" applyFont="1" applyBorder="1"/>
    <xf numFmtId="3" fontId="0" fillId="0" borderId="5" xfId="0" applyNumberFormat="1" applyBorder="1"/>
    <xf numFmtId="3" fontId="0" fillId="0" borderId="10" xfId="0" applyNumberFormat="1" applyBorder="1"/>
    <xf numFmtId="3" fontId="2" fillId="0" borderId="29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wrapText="1"/>
    </xf>
    <xf numFmtId="9" fontId="1" fillId="3" borderId="30" xfId="2" applyFont="1" applyFill="1" applyBorder="1"/>
    <xf numFmtId="3" fontId="0" fillId="43" borderId="29" xfId="0" applyNumberFormat="1" applyFill="1" applyBorder="1"/>
    <xf numFmtId="3" fontId="0" fillId="43" borderId="0" xfId="0" applyNumberFormat="1" applyFill="1" applyBorder="1"/>
    <xf numFmtId="3" fontId="0" fillId="43" borderId="30" xfId="0" applyNumberFormat="1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30" fillId="44" borderId="23" xfId="0" applyNumberFormat="1" applyFont="1" applyFill="1" applyBorder="1" applyAlignment="1">
      <alignment wrapText="1"/>
    </xf>
    <xf numFmtId="3" fontId="30" fillId="39" borderId="1" xfId="0" applyNumberFormat="1" applyFont="1" applyFill="1" applyBorder="1" applyAlignment="1">
      <alignment horizontal="center" wrapText="1"/>
    </xf>
    <xf numFmtId="3" fontId="30" fillId="0" borderId="25" xfId="0" applyNumberFormat="1" applyFont="1" applyBorder="1" applyAlignment="1">
      <alignment horizontal="center" wrapText="1"/>
    </xf>
    <xf numFmtId="3" fontId="30" fillId="36" borderId="4" xfId="0" applyNumberFormat="1" applyFont="1" applyFill="1" applyBorder="1" applyAlignment="1">
      <alignment horizontal="center" wrapText="1"/>
    </xf>
    <xf numFmtId="3" fontId="30" fillId="0" borderId="23" xfId="0" applyNumberFormat="1" applyFont="1" applyBorder="1" applyAlignment="1">
      <alignment horizontal="center" wrapText="1"/>
    </xf>
    <xf numFmtId="3" fontId="30" fillId="39" borderId="1" xfId="0" applyNumberFormat="1" applyFont="1" applyFill="1" applyBorder="1" applyAlignment="1">
      <alignment horizontal="center" wrapText="1"/>
    </xf>
    <xf numFmtId="3" fontId="0" fillId="0" borderId="0" xfId="0" applyNumberFormat="1" applyAlignment="1"/>
    <xf numFmtId="3" fontId="0" fillId="46" borderId="0" xfId="0" applyNumberFormat="1" applyFill="1"/>
    <xf numFmtId="3" fontId="1" fillId="46" borderId="0" xfId="0" applyNumberFormat="1" applyFont="1" applyFill="1" applyBorder="1" applyAlignment="1">
      <alignment horizontal="left"/>
    </xf>
    <xf numFmtId="3" fontId="0" fillId="46" borderId="30" xfId="0" applyNumberFormat="1" applyFill="1" applyBorder="1"/>
    <xf numFmtId="168" fontId="1" fillId="46" borderId="0" xfId="53" applyNumberFormat="1" applyFont="1" applyFill="1" applyBorder="1" applyAlignment="1">
      <alignment horizontal="right"/>
    </xf>
    <xf numFmtId="167" fontId="1" fillId="46" borderId="30" xfId="2" applyNumberFormat="1" applyFont="1" applyFill="1" applyBorder="1" applyAlignment="1">
      <alignment horizontal="right"/>
    </xf>
    <xf numFmtId="167" fontId="1" fillId="46" borderId="0" xfId="2" applyNumberFormat="1" applyFont="1" applyFill="1" applyBorder="1" applyAlignment="1">
      <alignment horizontal="right"/>
    </xf>
    <xf numFmtId="167" fontId="36" fillId="46" borderId="30" xfId="1" applyNumberFormat="1" applyFont="1" applyFill="1" applyBorder="1" applyAlignment="1">
      <alignment horizontal="right"/>
    </xf>
    <xf numFmtId="168" fontId="1" fillId="46" borderId="7" xfId="53" applyNumberFormat="1" applyFont="1" applyFill="1" applyBorder="1" applyAlignment="1">
      <alignment horizontal="right"/>
    </xf>
    <xf numFmtId="167" fontId="1" fillId="46" borderId="8" xfId="2" applyNumberFormat="1" applyFont="1" applyFill="1" applyBorder="1"/>
    <xf numFmtId="165" fontId="3" fillId="46" borderId="0" xfId="1" applyNumberFormat="1" applyFont="1" applyFill="1" applyBorder="1" applyAlignment="1">
      <alignment horizontal="right"/>
    </xf>
    <xf numFmtId="166" fontId="0" fillId="46" borderId="0" xfId="1" applyNumberFormat="1" applyFont="1" applyFill="1" applyBorder="1"/>
    <xf numFmtId="164" fontId="0" fillId="46" borderId="0" xfId="0" applyNumberFormat="1" applyFill="1" applyBorder="1"/>
    <xf numFmtId="3" fontId="0" fillId="46" borderId="0" xfId="0" applyNumberFormat="1" applyFill="1" applyBorder="1"/>
    <xf numFmtId="165" fontId="0" fillId="46" borderId="0" xfId="1" applyNumberFormat="1" applyFont="1" applyFill="1" applyBorder="1"/>
    <xf numFmtId="167" fontId="0" fillId="46" borderId="0" xfId="2" applyNumberFormat="1" applyFont="1" applyFill="1" applyBorder="1" applyAlignment="1">
      <alignment horizontal="center"/>
    </xf>
    <xf numFmtId="164" fontId="1" fillId="46" borderId="0" xfId="0" applyNumberFormat="1" applyFont="1" applyFill="1" applyBorder="1"/>
    <xf numFmtId="164" fontId="2" fillId="46" borderId="0" xfId="0" applyNumberFormat="1" applyFont="1" applyFill="1" applyBorder="1"/>
    <xf numFmtId="9" fontId="1" fillId="46" borderId="0" xfId="2" applyFont="1" applyFill="1" applyBorder="1" applyAlignment="1">
      <alignment horizontal="right"/>
    </xf>
    <xf numFmtId="9" fontId="0" fillId="46" borderId="0" xfId="2" applyFont="1" applyFill="1" applyBorder="1" applyAlignment="1">
      <alignment horizontal="right"/>
    </xf>
    <xf numFmtId="3" fontId="1" fillId="46" borderId="0" xfId="0" applyNumberFormat="1" applyFont="1" applyFill="1" applyBorder="1"/>
    <xf numFmtId="3" fontId="2" fillId="46" borderId="0" xfId="0" applyNumberFormat="1" applyFont="1" applyFill="1" applyBorder="1"/>
    <xf numFmtId="165" fontId="29" fillId="46" borderId="0" xfId="1" applyNumberFormat="1" applyFont="1" applyFill="1" applyBorder="1" applyAlignment="1">
      <alignment horizontal="center"/>
    </xf>
    <xf numFmtId="167" fontId="30" fillId="46" borderId="0" xfId="2" applyNumberFormat="1" applyFont="1" applyFill="1"/>
    <xf numFmtId="164" fontId="30" fillId="46" borderId="0" xfId="0" applyNumberFormat="1" applyFont="1" applyFill="1"/>
    <xf numFmtId="9" fontId="30" fillId="46" borderId="0" xfId="2" applyFont="1" applyFill="1"/>
    <xf numFmtId="9" fontId="29" fillId="46" borderId="0" xfId="2" applyFont="1" applyFill="1" applyBorder="1" applyAlignment="1">
      <alignment horizontal="center"/>
    </xf>
    <xf numFmtId="167" fontId="29" fillId="46" borderId="0" xfId="2" applyNumberFormat="1" applyFont="1" applyFill="1" applyBorder="1" applyAlignment="1">
      <alignment horizontal="center"/>
    </xf>
    <xf numFmtId="3" fontId="30" fillId="46" borderId="0" xfId="0" applyNumberFormat="1" applyFont="1" applyFill="1"/>
    <xf numFmtId="0" fontId="29" fillId="46" borderId="26" xfId="3" applyFont="1" applyFill="1" applyBorder="1" applyAlignment="1">
      <alignment horizontal="center"/>
    </xf>
    <xf numFmtId="0" fontId="32" fillId="46" borderId="0" xfId="3" applyFont="1" applyFill="1" applyBorder="1" applyAlignment="1">
      <alignment horizontal="center" wrapText="1"/>
    </xf>
    <xf numFmtId="164" fontId="30" fillId="46" borderId="0" xfId="3" applyNumberFormat="1" applyFont="1" applyFill="1" applyBorder="1" applyAlignment="1">
      <alignment horizontal="center" wrapText="1"/>
    </xf>
    <xf numFmtId="167" fontId="30" fillId="46" borderId="0" xfId="2" applyNumberFormat="1" applyFont="1" applyFill="1" applyBorder="1" applyAlignment="1">
      <alignment horizontal="center" wrapText="1"/>
    </xf>
    <xf numFmtId="9" fontId="30" fillId="46" borderId="0" xfId="2" applyNumberFormat="1" applyFont="1" applyFill="1" applyAlignment="1">
      <alignment horizontal="center"/>
    </xf>
    <xf numFmtId="9" fontId="30" fillId="46" borderId="0" xfId="2" applyFont="1" applyFill="1" applyAlignment="1">
      <alignment horizontal="center"/>
    </xf>
    <xf numFmtId="9" fontId="30" fillId="46" borderId="0" xfId="2" applyNumberFormat="1" applyFont="1" applyFill="1"/>
    <xf numFmtId="9" fontId="29" fillId="46" borderId="0" xfId="2" applyNumberFormat="1" applyFont="1" applyFill="1" applyBorder="1" applyAlignment="1">
      <alignment horizontal="center"/>
    </xf>
    <xf numFmtId="9" fontId="29" fillId="46" borderId="0" xfId="2" quotePrefix="1" applyNumberFormat="1" applyFont="1" applyFill="1" applyBorder="1" applyAlignment="1">
      <alignment horizontal="center"/>
    </xf>
    <xf numFmtId="9" fontId="2" fillId="46" borderId="0" xfId="2" applyNumberFormat="1" applyFont="1" applyFill="1" applyBorder="1" applyAlignment="1">
      <alignment horizontal="center" wrapText="1"/>
    </xf>
    <xf numFmtId="3" fontId="13" fillId="46" borderId="0" xfId="0" applyNumberFormat="1" applyFont="1" applyFill="1" applyBorder="1"/>
    <xf numFmtId="3" fontId="5" fillId="46" borderId="0" xfId="0" applyNumberFormat="1" applyFont="1" applyFill="1" applyBorder="1"/>
    <xf numFmtId="41" fontId="0" fillId="46" borderId="0" xfId="2" applyNumberFormat="1" applyFont="1" applyFill="1" applyBorder="1" applyAlignment="1"/>
    <xf numFmtId="3" fontId="2" fillId="46" borderId="0" xfId="0" applyNumberFormat="1" applyFont="1" applyFill="1" applyBorder="1" applyAlignment="1">
      <alignment wrapText="1"/>
    </xf>
    <xf numFmtId="3" fontId="5" fillId="46" borderId="0" xfId="0" applyNumberFormat="1" applyFont="1" applyFill="1" applyBorder="1" applyAlignment="1">
      <alignment horizontal="center"/>
    </xf>
    <xf numFmtId="164" fontId="9" fillId="46" borderId="0" xfId="0" applyNumberFormat="1" applyFont="1" applyFill="1" applyBorder="1"/>
    <xf numFmtId="164" fontId="5" fillId="46" borderId="0" xfId="0" applyNumberFormat="1" applyFont="1" applyFill="1" applyBorder="1"/>
    <xf numFmtId="167" fontId="2" fillId="46" borderId="0" xfId="2" applyNumberFormat="1" applyFont="1" applyFill="1" applyBorder="1"/>
    <xf numFmtId="9" fontId="9" fillId="46" borderId="0" xfId="2" applyFont="1" applyFill="1" applyBorder="1" applyAlignment="1">
      <alignment horizontal="right"/>
    </xf>
    <xf numFmtId="165" fontId="28" fillId="46" borderId="0" xfId="1" applyNumberFormat="1" applyFont="1" applyFill="1" applyBorder="1" applyAlignment="1">
      <alignment horizontal="right"/>
    </xf>
    <xf numFmtId="3" fontId="9" fillId="46" borderId="0" xfId="0" applyNumberFormat="1" applyFont="1" applyFill="1" applyBorder="1"/>
    <xf numFmtId="165" fontId="3" fillId="46" borderId="26" xfId="1" applyNumberFormat="1" applyFont="1" applyFill="1" applyBorder="1" applyAlignment="1">
      <alignment horizontal="right"/>
    </xf>
    <xf numFmtId="3" fontId="38" fillId="0" borderId="0" xfId="0" applyNumberFormat="1" applyFont="1" applyAlignment="1">
      <alignment horizontal="center"/>
    </xf>
    <xf numFmtId="3" fontId="30" fillId="41" borderId="1" xfId="0" applyNumberFormat="1" applyFont="1" applyFill="1" applyBorder="1" applyAlignment="1">
      <alignment horizontal="center"/>
    </xf>
    <xf numFmtId="3" fontId="30" fillId="42" borderId="2" xfId="0" applyNumberFormat="1" applyFont="1" applyFill="1" applyBorder="1" applyAlignment="1">
      <alignment horizontal="center"/>
    </xf>
    <xf numFmtId="3" fontId="30" fillId="42" borderId="3" xfId="0" applyNumberFormat="1" applyFont="1" applyFill="1" applyBorder="1" applyAlignment="1">
      <alignment horizontal="center"/>
    </xf>
    <xf numFmtId="3" fontId="30" fillId="42" borderId="4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left" wrapText="1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3" fillId="0" borderId="9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3" fillId="0" borderId="10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3" fillId="0" borderId="7" xfId="3" applyFont="1" applyFill="1" applyBorder="1" applyAlignment="1">
      <alignment horizontal="center"/>
    </xf>
    <xf numFmtId="0" fontId="3" fillId="0" borderId="8" xfId="3" applyFont="1" applyFill="1" applyBorder="1" applyAlignment="1">
      <alignment horizontal="center"/>
    </xf>
    <xf numFmtId="0" fontId="3" fillId="0" borderId="9" xfId="3" applyFont="1" applyFill="1" applyBorder="1" applyAlignment="1">
      <alignment horizontal="center" wrapText="1"/>
    </xf>
    <xf numFmtId="0" fontId="3" fillId="0" borderId="5" xfId="3" applyFont="1" applyFill="1" applyBorder="1" applyAlignment="1">
      <alignment horizontal="center" wrapText="1"/>
    </xf>
    <xf numFmtId="0" fontId="3" fillId="0" borderId="10" xfId="3" applyFont="1" applyFill="1" applyBorder="1" applyAlignment="1">
      <alignment horizontal="center" wrapText="1"/>
    </xf>
    <xf numFmtId="0" fontId="3" fillId="0" borderId="6" xfId="3" applyFont="1" applyFill="1" applyBorder="1" applyAlignment="1">
      <alignment horizontal="center" wrapText="1"/>
    </xf>
    <xf numFmtId="0" fontId="3" fillId="0" borderId="7" xfId="3" applyFont="1" applyFill="1" applyBorder="1" applyAlignment="1">
      <alignment horizontal="center" wrapText="1"/>
    </xf>
    <xf numFmtId="0" fontId="3" fillId="0" borderId="8" xfId="3" applyFont="1" applyFill="1" applyBorder="1" applyAlignment="1">
      <alignment horizontal="center" wrapText="1"/>
    </xf>
    <xf numFmtId="0" fontId="10" fillId="0" borderId="2" xfId="3" applyFont="1" applyFill="1" applyBorder="1" applyAlignment="1">
      <alignment horizontal="center"/>
    </xf>
    <xf numFmtId="0" fontId="10" fillId="0" borderId="3" xfId="3" applyFont="1" applyFill="1" applyBorder="1" applyAlignment="1">
      <alignment horizontal="center"/>
    </xf>
    <xf numFmtId="0" fontId="10" fillId="0" borderId="4" xfId="3" applyFont="1" applyFill="1" applyBorder="1" applyAlignment="1">
      <alignment horizontal="center"/>
    </xf>
    <xf numFmtId="3" fontId="30" fillId="0" borderId="23" xfId="0" applyNumberFormat="1" applyFont="1" applyBorder="1" applyAlignment="1">
      <alignment horizontal="center" wrapText="1"/>
    </xf>
    <xf numFmtId="3" fontId="30" fillId="0" borderId="25" xfId="0" applyNumberFormat="1" applyFont="1" applyBorder="1" applyAlignment="1">
      <alignment horizontal="center" wrapText="1"/>
    </xf>
    <xf numFmtId="3" fontId="30" fillId="37" borderId="2" xfId="0" applyNumberFormat="1" applyFont="1" applyFill="1" applyBorder="1" applyAlignment="1">
      <alignment horizontal="center"/>
    </xf>
    <xf numFmtId="3" fontId="30" fillId="37" borderId="3" xfId="0" applyNumberFormat="1" applyFont="1" applyFill="1" applyBorder="1" applyAlignment="1">
      <alignment horizontal="center"/>
    </xf>
    <xf numFmtId="3" fontId="30" fillId="37" borderId="4" xfId="0" applyNumberFormat="1" applyFont="1" applyFill="1" applyBorder="1" applyAlignment="1">
      <alignment horizontal="center"/>
    </xf>
    <xf numFmtId="3" fontId="30" fillId="39" borderId="2" xfId="0" applyNumberFormat="1" applyFont="1" applyFill="1" applyBorder="1" applyAlignment="1">
      <alignment horizontal="center" wrapText="1"/>
    </xf>
    <xf numFmtId="3" fontId="30" fillId="39" borderId="3" xfId="0" applyNumberFormat="1" applyFont="1" applyFill="1" applyBorder="1" applyAlignment="1">
      <alignment horizontal="center" wrapText="1"/>
    </xf>
    <xf numFmtId="3" fontId="30" fillId="39" borderId="4" xfId="0" applyNumberFormat="1" applyFont="1" applyFill="1" applyBorder="1" applyAlignment="1">
      <alignment horizontal="center" wrapText="1"/>
    </xf>
    <xf numFmtId="3" fontId="30" fillId="0" borderId="1" xfId="0" applyNumberFormat="1" applyFont="1" applyBorder="1" applyAlignment="1">
      <alignment horizontal="center" wrapText="1"/>
    </xf>
    <xf numFmtId="3" fontId="30" fillId="0" borderId="28" xfId="0" applyNumberFormat="1" applyFont="1" applyBorder="1" applyAlignment="1">
      <alignment horizontal="center" wrapText="1"/>
    </xf>
    <xf numFmtId="3" fontId="31" fillId="0" borderId="1" xfId="0" applyNumberFormat="1" applyFont="1" applyBorder="1" applyAlignment="1">
      <alignment horizontal="center" wrapText="1"/>
    </xf>
    <xf numFmtId="3" fontId="30" fillId="41" borderId="29" xfId="0" applyNumberFormat="1" applyFont="1" applyFill="1" applyBorder="1" applyAlignment="1">
      <alignment horizontal="center"/>
    </xf>
    <xf numFmtId="3" fontId="30" fillId="41" borderId="0" xfId="0" applyNumberFormat="1" applyFont="1" applyFill="1" applyBorder="1" applyAlignment="1">
      <alignment horizontal="center"/>
    </xf>
    <xf numFmtId="3" fontId="30" fillId="42" borderId="1" xfId="0" applyNumberFormat="1" applyFont="1" applyFill="1" applyBorder="1" applyAlignment="1">
      <alignment horizontal="center"/>
    </xf>
    <xf numFmtId="167" fontId="30" fillId="0" borderId="25" xfId="2" applyNumberFormat="1" applyFont="1" applyBorder="1" applyAlignment="1">
      <alignment horizontal="center" wrapText="1"/>
    </xf>
    <xf numFmtId="3" fontId="30" fillId="0" borderId="9" xfId="0" applyNumberFormat="1" applyFont="1" applyBorder="1" applyAlignment="1">
      <alignment horizontal="center" wrapText="1"/>
    </xf>
    <xf numFmtId="3" fontId="30" fillId="0" borderId="10" xfId="0" applyNumberFormat="1" applyFont="1" applyBorder="1" applyAlignment="1">
      <alignment horizontal="center" wrapText="1"/>
    </xf>
    <xf numFmtId="3" fontId="30" fillId="0" borderId="6" xfId="0" applyNumberFormat="1" applyFont="1" applyBorder="1" applyAlignment="1">
      <alignment horizontal="center" wrapText="1"/>
    </xf>
    <xf numFmtId="3" fontId="30" fillId="0" borderId="8" xfId="0" applyNumberFormat="1" applyFont="1" applyBorder="1" applyAlignment="1">
      <alignment horizontal="center" wrapText="1"/>
    </xf>
    <xf numFmtId="3" fontId="30" fillId="0" borderId="0" xfId="0" applyNumberFormat="1" applyFont="1" applyAlignment="1">
      <alignment horizontal="right" wrapText="1"/>
    </xf>
    <xf numFmtId="3" fontId="30" fillId="0" borderId="0" xfId="0" applyNumberFormat="1" applyFont="1" applyAlignment="1">
      <alignment horizontal="left" wrapText="1"/>
    </xf>
    <xf numFmtId="3" fontId="30" fillId="36" borderId="2" xfId="0" applyNumberFormat="1" applyFont="1" applyFill="1" applyBorder="1" applyAlignment="1">
      <alignment horizontal="center" wrapText="1"/>
    </xf>
    <xf numFmtId="3" fontId="30" fillId="36" borderId="3" xfId="0" applyNumberFormat="1" applyFont="1" applyFill="1" applyBorder="1" applyAlignment="1">
      <alignment horizontal="center" wrapText="1"/>
    </xf>
    <xf numFmtId="3" fontId="30" fillId="36" borderId="4" xfId="0" applyNumberFormat="1" applyFont="1" applyFill="1" applyBorder="1" applyAlignment="1">
      <alignment horizontal="center" wrapText="1"/>
    </xf>
    <xf numFmtId="3" fontId="30" fillId="38" borderId="2" xfId="0" applyNumberFormat="1" applyFont="1" applyFill="1" applyBorder="1" applyAlignment="1">
      <alignment horizontal="center"/>
    </xf>
    <xf numFmtId="3" fontId="30" fillId="38" borderId="3" xfId="0" applyNumberFormat="1" applyFont="1" applyFill="1" applyBorder="1" applyAlignment="1">
      <alignment horizontal="center"/>
    </xf>
    <xf numFmtId="3" fontId="30" fillId="38" borderId="4" xfId="0" applyNumberFormat="1" applyFont="1" applyFill="1" applyBorder="1" applyAlignment="1">
      <alignment horizontal="center"/>
    </xf>
    <xf numFmtId="49" fontId="30" fillId="0" borderId="1" xfId="0" applyNumberFormat="1" applyFont="1" applyBorder="1" applyAlignment="1">
      <alignment horizontal="center" wrapText="1"/>
    </xf>
    <xf numFmtId="3" fontId="30" fillId="38" borderId="1" xfId="0" applyNumberFormat="1" applyFont="1" applyFill="1" applyBorder="1" applyAlignment="1">
      <alignment horizontal="center"/>
    </xf>
    <xf numFmtId="3" fontId="30" fillId="39" borderId="1" xfId="0" applyNumberFormat="1" applyFont="1" applyFill="1" applyBorder="1" applyAlignment="1">
      <alignment horizontal="center" wrapText="1"/>
    </xf>
    <xf numFmtId="3" fontId="30" fillId="37" borderId="1" xfId="0" applyNumberFormat="1" applyFont="1" applyFill="1" applyBorder="1" applyAlignment="1">
      <alignment horizontal="center"/>
    </xf>
    <xf numFmtId="49" fontId="30" fillId="0" borderId="23" xfId="0" applyNumberFormat="1" applyFont="1" applyBorder="1" applyAlignment="1">
      <alignment horizontal="center" wrapText="1"/>
    </xf>
    <xf numFmtId="49" fontId="30" fillId="0" borderId="25" xfId="0" applyNumberFormat="1" applyFont="1" applyBorder="1" applyAlignment="1">
      <alignment horizontal="center" wrapText="1"/>
    </xf>
    <xf numFmtId="0" fontId="7" fillId="0" borderId="3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 wrapText="1"/>
    </xf>
    <xf numFmtId="0" fontId="7" fillId="0" borderId="5" xfId="3" applyFont="1" applyFill="1" applyBorder="1" applyAlignment="1">
      <alignment horizontal="center" wrapText="1"/>
    </xf>
    <xf numFmtId="0" fontId="7" fillId="0" borderId="10" xfId="3" applyFont="1" applyFill="1" applyBorder="1" applyAlignment="1">
      <alignment horizontal="center" wrapText="1"/>
    </xf>
    <xf numFmtId="0" fontId="7" fillId="0" borderId="6" xfId="3" applyFont="1" applyFill="1" applyBorder="1" applyAlignment="1">
      <alignment horizontal="center" wrapText="1"/>
    </xf>
    <xf numFmtId="0" fontId="7" fillId="0" borderId="7" xfId="3" applyFont="1" applyFill="1" applyBorder="1" applyAlignment="1">
      <alignment horizontal="center" wrapText="1"/>
    </xf>
    <xf numFmtId="0" fontId="7" fillId="0" borderId="8" xfId="3" applyFont="1" applyFill="1" applyBorder="1" applyAlignment="1">
      <alignment horizontal="center" wrapText="1"/>
    </xf>
    <xf numFmtId="0" fontId="7" fillId="0" borderId="2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7" fillId="0" borderId="8" xfId="3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 vertical="top" wrapText="1"/>
    </xf>
    <xf numFmtId="9" fontId="29" fillId="0" borderId="0" xfId="2" applyFont="1" applyFill="1" applyBorder="1" applyAlignment="1">
      <alignment horizontal="center"/>
    </xf>
  </cellXfs>
  <cellStyles count="54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1" builtinId="3"/>
    <cellStyle name="Currency" xfId="53" builtinId="4"/>
    <cellStyle name="Currency 2" xfId="34"/>
    <cellStyle name="Currency 2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2" xfId="45"/>
    <cellStyle name="Normal 2 2" xfId="46"/>
    <cellStyle name="Normal 3" xfId="4"/>
    <cellStyle name="Normal 4" xfId="6"/>
    <cellStyle name="Normal_Sheet1" xfId="3"/>
    <cellStyle name="Note 2" xfId="47"/>
    <cellStyle name="Output 2" xfId="48"/>
    <cellStyle name="Percent" xfId="2" builtinId="5"/>
    <cellStyle name="Percent 2" xfId="49"/>
    <cellStyle name="Percent 2 2" xfId="50"/>
    <cellStyle name="Title" xfId="5" builtinId="15" customBuiltin="1"/>
    <cellStyle name="Total 2" xfId="51"/>
    <cellStyle name="Warning Text 2" xfId="52"/>
  </cellStyles>
  <dxfs count="30">
    <dxf>
      <font>
        <color theme="0"/>
      </font>
      <numFmt numFmtId="13" formatCode="0%"/>
      <fill>
        <patternFill>
          <bgColor theme="3"/>
        </patternFill>
      </fill>
    </dxf>
    <dxf>
      <font>
        <color theme="0"/>
      </font>
      <numFmt numFmtId="13" formatCode="0%"/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theme="0"/>
        </patternFill>
      </fill>
    </dxf>
    <dxf>
      <font>
        <color theme="0"/>
      </font>
      <numFmt numFmtId="13" formatCode="0%"/>
      <fill>
        <patternFill>
          <bgColor theme="3"/>
        </patternFill>
      </fill>
    </dxf>
    <dxf>
      <font>
        <color theme="0"/>
      </font>
      <numFmt numFmtId="13" formatCode="0%"/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theme="0"/>
        </patternFill>
      </fill>
    </dxf>
    <dxf>
      <font>
        <color theme="0"/>
      </font>
      <numFmt numFmtId="13" formatCode="0%"/>
      <fill>
        <patternFill>
          <bgColor theme="3"/>
        </patternFill>
      </fill>
    </dxf>
    <dxf>
      <font>
        <color theme="0"/>
      </font>
      <numFmt numFmtId="13" formatCode="0%"/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theme="0"/>
        </patternFill>
      </fill>
    </dxf>
    <dxf>
      <font>
        <color theme="0"/>
      </font>
      <numFmt numFmtId="13" formatCode="0%"/>
      <fill>
        <patternFill>
          <bgColor theme="3"/>
        </patternFill>
      </fill>
    </dxf>
    <dxf>
      <font>
        <color theme="0"/>
      </font>
      <numFmt numFmtId="13" formatCode="0%"/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theme="0"/>
        </patternFill>
      </fill>
    </dxf>
    <dxf>
      <font>
        <color theme="0"/>
      </font>
      <numFmt numFmtId="13" formatCode="0%"/>
      <fill>
        <patternFill>
          <bgColor theme="3"/>
        </patternFill>
      </fill>
    </dxf>
    <dxf>
      <font>
        <color theme="0"/>
      </font>
      <numFmt numFmtId="13" formatCode="0%"/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theme="0"/>
        </patternFill>
      </fill>
    </dxf>
    <dxf>
      <font>
        <color theme="0"/>
      </font>
      <numFmt numFmtId="13" formatCode="0%"/>
      <fill>
        <patternFill>
          <bgColor theme="3"/>
        </patternFill>
      </fill>
    </dxf>
    <dxf>
      <font>
        <color theme="0"/>
      </font>
      <numFmt numFmtId="13" formatCode="0%"/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theme="0"/>
        </patternFill>
      </fill>
    </dxf>
    <dxf>
      <font>
        <color theme="0"/>
      </font>
      <numFmt numFmtId="13" formatCode="0%"/>
      <fill>
        <patternFill>
          <bgColor theme="3"/>
        </patternFill>
      </fill>
    </dxf>
    <dxf>
      <font>
        <color theme="0"/>
      </font>
      <numFmt numFmtId="13" formatCode="0%"/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theme="0"/>
        </patternFill>
      </fill>
    </dxf>
    <dxf>
      <font>
        <color theme="0"/>
      </font>
      <numFmt numFmtId="13" formatCode="0%"/>
      <fill>
        <patternFill>
          <bgColor theme="3"/>
        </patternFill>
      </fill>
    </dxf>
    <dxf>
      <font>
        <color theme="0"/>
      </font>
      <numFmt numFmtId="13" formatCode="0%"/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theme="0"/>
        </patternFill>
      </fill>
    </dxf>
    <dxf>
      <font>
        <color theme="0"/>
      </font>
      <numFmt numFmtId="13" formatCode="0%"/>
      <fill>
        <patternFill>
          <bgColor theme="3"/>
        </patternFill>
      </fill>
    </dxf>
    <dxf>
      <font>
        <color theme="0"/>
      </font>
      <numFmt numFmtId="13" formatCode="0%"/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theme="0"/>
        </patternFill>
      </fill>
    </dxf>
    <dxf>
      <font>
        <color theme="0"/>
      </font>
      <numFmt numFmtId="13" formatCode="0%"/>
      <fill>
        <patternFill>
          <bgColor theme="3"/>
        </patternFill>
      </fill>
    </dxf>
    <dxf>
      <font>
        <color theme="0"/>
      </font>
      <numFmt numFmtId="13" formatCode="0%"/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Competitive</a:t>
            </a:r>
            <a:r>
              <a:rPr lang="en-US" baseline="0"/>
              <a:t> Posture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Pauley!$G$6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Pauley!$H$4:$L$5</c:f>
              <c:strCache>
                <c:ptCount val="5"/>
                <c:pt idx="0">
                  <c:v>Base Salary</c:v>
                </c:pt>
                <c:pt idx="1">
                  <c:v>Target Annual Incentive</c:v>
                </c:pt>
                <c:pt idx="2">
                  <c:v>Target Total Cash</c:v>
                </c:pt>
                <c:pt idx="3">
                  <c:v>Actual / Target LTI</c:v>
                </c:pt>
                <c:pt idx="4">
                  <c:v>Target Total Compensation</c:v>
                </c:pt>
              </c:strCache>
            </c:strRef>
          </c:cat>
          <c:val>
            <c:numRef>
              <c:f>Pauley!$H$6:$L$6</c:f>
              <c:numCache>
                <c:formatCode>0%</c:formatCode>
                <c:ptCount val="5"/>
                <c:pt idx="0">
                  <c:v>0.94736401673640158</c:v>
                </c:pt>
                <c:pt idx="1">
                  <c:v>1.1111111111111112</c:v>
                </c:pt>
                <c:pt idx="2">
                  <c:v>0.97235582822085875</c:v>
                </c:pt>
                <c:pt idx="3">
                  <c:v>1.2980973451327433</c:v>
                </c:pt>
                <c:pt idx="4">
                  <c:v>1.0562027334851936</c:v>
                </c:pt>
              </c:numCache>
            </c:numRef>
          </c:val>
        </c:ser>
        <c:ser>
          <c:idx val="1"/>
          <c:order val="1"/>
          <c:tx>
            <c:strRef>
              <c:f>Pauley!$G$7</c:f>
              <c:strCache>
                <c:ptCount val="1"/>
                <c:pt idx="0">
                  <c:v>2016 Target (Includes Recommended Changes)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Pauley!$H$4:$L$5</c:f>
              <c:strCache>
                <c:ptCount val="5"/>
                <c:pt idx="0">
                  <c:v>Base Salary</c:v>
                </c:pt>
                <c:pt idx="1">
                  <c:v>Target Annual Incentive</c:v>
                </c:pt>
                <c:pt idx="2">
                  <c:v>Target Total Cash</c:v>
                </c:pt>
                <c:pt idx="3">
                  <c:v>Actual / Target LTI</c:v>
                </c:pt>
                <c:pt idx="4">
                  <c:v>Target Total Compensation</c:v>
                </c:pt>
              </c:strCache>
            </c:strRef>
          </c:cat>
          <c:val>
            <c:numRef>
              <c:f>Pauley!$H$7:$L$7</c:f>
              <c:numCache>
                <c:formatCode>0%</c:formatCode>
                <c:ptCount val="5"/>
                <c:pt idx="0">
                  <c:v>0.76229735813253507</c:v>
                </c:pt>
                <c:pt idx="1">
                  <c:v>1.1111111111111112</c:v>
                </c:pt>
                <c:pt idx="2">
                  <c:v>0.78856523656957211</c:v>
                </c:pt>
                <c:pt idx="3">
                  <c:v>0.85517290527178436</c:v>
                </c:pt>
                <c:pt idx="4">
                  <c:v>0.8143896201587334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05728"/>
        <c:axId val="112361472"/>
      </c:barChart>
      <c:catAx>
        <c:axId val="112105728"/>
        <c:scaling>
          <c:orientation val="maxMin"/>
        </c:scaling>
        <c:delete val="0"/>
        <c:axPos val="l"/>
        <c:majorTickMark val="out"/>
        <c:minorTickMark val="none"/>
        <c:tickLblPos val="nextTo"/>
        <c:crossAx val="112361472"/>
        <c:crosses val="autoZero"/>
        <c:auto val="1"/>
        <c:lblAlgn val="ctr"/>
        <c:lblOffset val="100"/>
        <c:noMultiLvlLbl val="1"/>
      </c:catAx>
      <c:valAx>
        <c:axId val="112361472"/>
        <c:scaling>
          <c:orientation val="minMax"/>
          <c:max val="2"/>
          <c:min val="0"/>
        </c:scaling>
        <c:delete val="1"/>
        <c:axPos val="t"/>
        <c:majorGridlines/>
        <c:numFmt formatCode="0%" sourceLinked="1"/>
        <c:majorTickMark val="out"/>
        <c:minorTickMark val="none"/>
        <c:tickLblPos val="nextTo"/>
        <c:crossAx val="112105728"/>
        <c:crosses val="autoZero"/>
        <c:crossBetween val="between"/>
        <c:majorUnit val="1"/>
      </c:valAx>
      <c:spPr>
        <a:gradFill flip="none" rotWithShape="1">
          <a:gsLst>
            <a:gs pos="58000">
              <a:srgbClr val="FF9999"/>
            </a:gs>
            <a:gs pos="50000">
              <a:srgbClr val="00B050"/>
            </a:gs>
            <a:gs pos="42000">
              <a:srgbClr val="FFFFCC"/>
            </a:gs>
          </a:gsLst>
          <a:lin ang="0" scaled="0"/>
          <a:tileRect/>
        </a:gradFill>
        <a:ln>
          <a:solidFill>
            <a:schemeClr val="accent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Target Total Compensation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Pauley!$B$5</c:f>
              <c:strCache>
                <c:ptCount val="1"/>
                <c:pt idx="0">
                  <c:v>Base Salary</c:v>
                </c:pt>
              </c:strCache>
            </c:strRef>
          </c:tx>
          <c:invertIfNegative val="0"/>
          <c:dLbls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Pauley!$A$6:$A$8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 Target</c:v>
                </c:pt>
              </c:strCache>
            </c:strRef>
          </c:cat>
          <c:val>
            <c:numRef>
              <c:f>Pauley!$B$6:$B$8</c:f>
              <c:numCache>
                <c:formatCode>#,##0</c:formatCode>
                <c:ptCount val="3"/>
              </c:numCache>
            </c:numRef>
          </c:val>
        </c:ser>
        <c:ser>
          <c:idx val="1"/>
          <c:order val="1"/>
          <c:tx>
            <c:strRef>
              <c:f>Pauley!$C$5</c:f>
              <c:strCache>
                <c:ptCount val="1"/>
                <c:pt idx="0">
                  <c:v>Target Annual Incentive</c:v>
                </c:pt>
              </c:strCache>
            </c:strRef>
          </c:tx>
          <c:invertIfNegative val="0"/>
          <c:dLbls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Pauley!$A$6:$A$8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 Target</c:v>
                </c:pt>
              </c:strCache>
            </c:strRef>
          </c:cat>
          <c:val>
            <c:numRef>
              <c:f>Pauley!$C$6:$C$8</c:f>
              <c:numCache>
                <c:formatCode>#,##0</c:formatCode>
                <c:ptCount val="3"/>
              </c:numCache>
            </c:numRef>
          </c:val>
        </c:ser>
        <c:ser>
          <c:idx val="2"/>
          <c:order val="2"/>
          <c:tx>
            <c:strRef>
              <c:f>Pauley!$D$5</c:f>
              <c:strCache>
                <c:ptCount val="1"/>
                <c:pt idx="0">
                  <c:v>LTI (2014 &amp; 2015 Actual / 2016 Target)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accent3"/>
                </a:solidFill>
                <a:prstDash val="sysDash"/>
              </a:ln>
              <a:effectLst/>
            </c:spPr>
          </c:dPt>
          <c:dLbls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Pauley!$A$6:$A$8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 Target</c:v>
                </c:pt>
              </c:strCache>
            </c:strRef>
          </c:cat>
          <c:val>
            <c:numRef>
              <c:f>Pauley!$D$6:$D$8</c:f>
              <c:numCache>
                <c:formatCode>#,##0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15936"/>
        <c:axId val="112217472"/>
      </c:barChart>
      <c:catAx>
        <c:axId val="11221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217472"/>
        <c:crosses val="autoZero"/>
        <c:auto val="1"/>
        <c:lblAlgn val="ctr"/>
        <c:lblOffset val="100"/>
        <c:noMultiLvlLbl val="0"/>
      </c:catAx>
      <c:valAx>
        <c:axId val="1122174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12215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57151</xdr:colOff>
      <xdr:row>9</xdr:row>
      <xdr:rowOff>52386</xdr:rowOff>
    </xdr:from>
    <xdr:to>
      <xdr:col>11</xdr:col>
      <xdr:colOff>990600</xdr:colOff>
      <xdr:row>26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52387</xdr:rowOff>
    </xdr:from>
    <xdr:to>
      <xdr:col>4</xdr:col>
      <xdr:colOff>895350</xdr:colOff>
      <xdr:row>26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rveys/2015/Towers%20Watson/Results/2015%20Exec%20Comp%20Custom%20Peer%20Group/Executive%20Compensation%20Study%20Market%20Comparison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Combined Data"/>
      <sheetName val="Broad Energy Rev Regress"/>
      <sheetName val="Peer Group Tabular"/>
      <sheetName val="BE Tabular - Unit Size"/>
      <sheetName val="BE Tabular - Total Sample"/>
      <sheetName val="Broad Peer Tabular Data"/>
      <sheetName val="2014 Market"/>
      <sheetName val="Equilar Treasurer"/>
      <sheetName val="Equilar Controller"/>
      <sheetName val="Equilar CIO"/>
      <sheetName val="Equilar HR"/>
      <sheetName val="Equilar Nuclear"/>
      <sheetName val="Broad Energy Unit Size Reg"/>
      <sheetName val="CFO Equilar Survey"/>
      <sheetName val="CEO Equilar Survey"/>
      <sheetName val="Head of Division Equilar Survey"/>
      <sheetName val="CAO Proxy Data"/>
      <sheetName val="COO Proxy Data"/>
      <sheetName val="CFO Proxy Data"/>
      <sheetName val="CEO Proxy Data"/>
      <sheetName val="Broad Peer Unit Size Regr"/>
      <sheetName val="Peer Group Unit Size Regre"/>
      <sheetName val="Broad Peer Rev Regression"/>
      <sheetName val="Peer Group Rev Regression"/>
      <sheetName val="Broad Enegry Highest Paid"/>
      <sheetName val="COO"/>
      <sheetName val="2015 Executive Data"/>
    </sheetNames>
    <sheetDataSet>
      <sheetData sheetId="0"/>
      <sheetData sheetId="1"/>
      <sheetData sheetId="2"/>
      <sheetData sheetId="3">
        <row r="7">
          <cell r="K7">
            <v>298.2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1005191</v>
          </cell>
          <cell r="B2" t="str">
            <v>Akins,Nicholas K</v>
          </cell>
          <cell r="C2" t="str">
            <v>Chairman, President &amp; CEO</v>
          </cell>
          <cell r="D2" t="str">
            <v>020</v>
          </cell>
          <cell r="E2">
            <v>1274995.8</v>
          </cell>
        </row>
        <row r="3">
          <cell r="A3" t="str">
            <v>4215336</v>
          </cell>
          <cell r="B3" t="str">
            <v>Powers,Robert P</v>
          </cell>
          <cell r="C3" t="str">
            <v>EVP &amp; Chief Operating Officer</v>
          </cell>
          <cell r="D3" t="str">
            <v>019</v>
          </cell>
          <cell r="E3">
            <v>706528.5</v>
          </cell>
        </row>
        <row r="4">
          <cell r="A4" t="str">
            <v>4200341</v>
          </cell>
          <cell r="B4" t="str">
            <v>Tierney,Brian X</v>
          </cell>
          <cell r="C4" t="str">
            <v>EVP CFO</v>
          </cell>
          <cell r="D4" t="str">
            <v>019</v>
          </cell>
          <cell r="E4">
            <v>706528.5</v>
          </cell>
        </row>
        <row r="5">
          <cell r="A5" t="str">
            <v>9117321</v>
          </cell>
          <cell r="B5" t="str">
            <v>Feinberg,David M</v>
          </cell>
          <cell r="C5" t="str">
            <v>EVP General Counsel&amp;Secretary</v>
          </cell>
          <cell r="D5" t="str">
            <v>018</v>
          </cell>
          <cell r="E5">
            <v>589160</v>
          </cell>
        </row>
        <row r="6">
          <cell r="A6" t="str">
            <v>9108113</v>
          </cell>
          <cell r="B6" t="str">
            <v>Barton,Lisa M</v>
          </cell>
          <cell r="C6" t="str">
            <v>EVP Transmission</v>
          </cell>
          <cell r="D6" t="str">
            <v>018</v>
          </cell>
          <cell r="E6">
            <v>514770</v>
          </cell>
        </row>
        <row r="7">
          <cell r="A7" t="str">
            <v>1349754</v>
          </cell>
          <cell r="B7" t="str">
            <v>Hillebrand,Lana L</v>
          </cell>
          <cell r="C7" t="str">
            <v>SVP &amp; Chief Admin Officer</v>
          </cell>
          <cell r="D7" t="str">
            <v>018</v>
          </cell>
          <cell r="E7">
            <v>543440</v>
          </cell>
        </row>
        <row r="8">
          <cell r="A8" t="str">
            <v>4211362</v>
          </cell>
          <cell r="B8" t="str">
            <v>Zebula,Charles E</v>
          </cell>
          <cell r="C8" t="str">
            <v>EVP Energy Supply</v>
          </cell>
          <cell r="D8" t="str">
            <v>018</v>
          </cell>
          <cell r="E8">
            <v>444600</v>
          </cell>
        </row>
        <row r="9">
          <cell r="A9" t="str">
            <v>4215009</v>
          </cell>
          <cell r="B9" t="str">
            <v>Munczinski,Richard E</v>
          </cell>
          <cell r="C9" t="str">
            <v>SVP Regulatory Services</v>
          </cell>
          <cell r="D9" t="str">
            <v>018</v>
          </cell>
          <cell r="E9">
            <v>441168</v>
          </cell>
        </row>
        <row r="10">
          <cell r="A10" t="str">
            <v>4205518</v>
          </cell>
          <cell r="B10" t="str">
            <v>McCullough,Mark C</v>
          </cell>
          <cell r="C10" t="str">
            <v>EVP Generation</v>
          </cell>
          <cell r="D10" t="str">
            <v>017</v>
          </cell>
          <cell r="E10">
            <v>445536</v>
          </cell>
        </row>
        <row r="11">
          <cell r="A11"/>
          <cell r="B11"/>
          <cell r="C11"/>
          <cell r="D11"/>
          <cell r="E11"/>
        </row>
        <row r="12">
          <cell r="A12" t="str">
            <v>4210648</v>
          </cell>
          <cell r="B12" t="str">
            <v>Weber,Lawrence J</v>
          </cell>
          <cell r="C12" t="str">
            <v>SVP Chief Nuclear Officer</v>
          </cell>
          <cell r="D12" t="str">
            <v>017</v>
          </cell>
          <cell r="E12">
            <v>495768</v>
          </cell>
        </row>
        <row r="13">
          <cell r="A13" t="str">
            <v>1011234</v>
          </cell>
          <cell r="B13" t="str">
            <v>McCellon-Allen,Venita</v>
          </cell>
          <cell r="C13" t="str">
            <v>President &amp; COO - SWEPCO</v>
          </cell>
          <cell r="D13" t="str">
            <v>018</v>
          </cell>
          <cell r="E13">
            <v>423190</v>
          </cell>
        </row>
        <row r="14">
          <cell r="A14" t="str">
            <v>7000064</v>
          </cell>
          <cell r="B14" t="str">
            <v>Patton,Charles R</v>
          </cell>
          <cell r="C14" t="str">
            <v>President &amp; COO - Appalachian</v>
          </cell>
          <cell r="D14" t="str">
            <v>018</v>
          </cell>
          <cell r="E14">
            <v>408512</v>
          </cell>
        </row>
        <row r="15">
          <cell r="A15" t="str">
            <v>4210140</v>
          </cell>
          <cell r="B15" t="str">
            <v>Kavanagh,Anthony P</v>
          </cell>
          <cell r="C15" t="str">
            <v>SVP Washington Office</v>
          </cell>
          <cell r="D15" t="str">
            <v>016</v>
          </cell>
          <cell r="E15">
            <v>368569.2</v>
          </cell>
        </row>
        <row r="16">
          <cell r="A16" t="str">
            <v>4213617</v>
          </cell>
          <cell r="B16" t="str">
            <v>Elich,Tracy A</v>
          </cell>
          <cell r="C16" t="str">
            <v>VP Human Resources</v>
          </cell>
          <cell r="D16" t="str">
            <v>016</v>
          </cell>
          <cell r="E16">
            <v>355350</v>
          </cell>
        </row>
        <row r="17">
          <cell r="A17" t="str">
            <v>9118863</v>
          </cell>
          <cell r="B17" t="str">
            <v>Ruocco,Alberto G</v>
          </cell>
          <cell r="C17" t="str">
            <v>VP &amp; CIO</v>
          </cell>
          <cell r="D17" t="str">
            <v>016</v>
          </cell>
          <cell r="E17">
            <v>352260</v>
          </cell>
        </row>
        <row r="18">
          <cell r="A18" t="str">
            <v>4214813</v>
          </cell>
          <cell r="B18" t="str">
            <v>Buonaiuto,Joseph M</v>
          </cell>
          <cell r="C18" t="str">
            <v>SVP Controller &amp; CAO</v>
          </cell>
          <cell r="D18" t="str">
            <v>016</v>
          </cell>
          <cell r="E18">
            <v>346419.5</v>
          </cell>
        </row>
        <row r="19">
          <cell r="A19" t="str">
            <v>4204158</v>
          </cell>
          <cell r="B19" t="str">
            <v>Sloat,Julia A</v>
          </cell>
          <cell r="C19" t="str">
            <v>SVP &amp; Treasurer</v>
          </cell>
          <cell r="D19" t="str">
            <v>016</v>
          </cell>
          <cell r="E19">
            <v>327795</v>
          </cell>
        </row>
        <row r="20">
          <cell r="A20" t="str">
            <v>4208614</v>
          </cell>
          <cell r="B20" t="str">
            <v>Gebbie,Joel P</v>
          </cell>
          <cell r="C20" t="str">
            <v>Site VP</v>
          </cell>
          <cell r="D20" t="str">
            <v>015</v>
          </cell>
          <cell r="E20">
            <v>295303.3</v>
          </cell>
        </row>
        <row r="21">
          <cell r="A21" t="str">
            <v>9111127</v>
          </cell>
          <cell r="B21" t="str">
            <v>Reis,Andrew B</v>
          </cell>
          <cell r="C21" t="str">
            <v>VP Audit Services</v>
          </cell>
          <cell r="D21" t="str">
            <v>014</v>
          </cell>
          <cell r="E21">
            <v>260000</v>
          </cell>
        </row>
        <row r="22">
          <cell r="A22"/>
          <cell r="B22"/>
          <cell r="C22"/>
          <cell r="D22"/>
          <cell r="E22"/>
        </row>
        <row r="23">
          <cell r="A23" t="str">
            <v>9104432</v>
          </cell>
          <cell r="B23" t="str">
            <v>Vegas,Pablo A</v>
          </cell>
          <cell r="C23" t="str">
            <v>President &amp; COO - OH</v>
          </cell>
          <cell r="D23" t="str">
            <v>016</v>
          </cell>
          <cell r="E23">
            <v>350406</v>
          </cell>
        </row>
        <row r="24">
          <cell r="A24" t="str">
            <v>4209608</v>
          </cell>
          <cell r="B24" t="str">
            <v>Chodak III,Paul</v>
          </cell>
          <cell r="C24" t="str">
            <v>President &amp; COO - IN/MI</v>
          </cell>
          <cell r="D24" t="str">
            <v>015</v>
          </cell>
          <cell r="E24">
            <v>350688</v>
          </cell>
        </row>
        <row r="25">
          <cell r="A25" t="str">
            <v>1646978</v>
          </cell>
          <cell r="B25" t="str">
            <v>Solomon,J S</v>
          </cell>
          <cell r="C25" t="str">
            <v>President &amp; COO - PSO</v>
          </cell>
          <cell r="D25" t="str">
            <v>015</v>
          </cell>
          <cell r="E25">
            <v>318270</v>
          </cell>
        </row>
        <row r="26">
          <cell r="A26" t="str">
            <v>1205800</v>
          </cell>
          <cell r="B26" t="str">
            <v>Evans,Murray B</v>
          </cell>
          <cell r="C26" t="str">
            <v>President &amp; COO - TX</v>
          </cell>
          <cell r="D26" t="str">
            <v>015</v>
          </cell>
          <cell r="E26">
            <v>292000</v>
          </cell>
        </row>
        <row r="27">
          <cell r="A27" t="str">
            <v>4211846</v>
          </cell>
          <cell r="B27" t="str">
            <v>Pauley,Gregory G</v>
          </cell>
          <cell r="C27" t="str">
            <v>President &amp; COO - KY</v>
          </cell>
          <cell r="D27" t="str">
            <v>014</v>
          </cell>
          <cell r="E27">
            <v>226371.3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Normal="100" workbookViewId="0">
      <selection sqref="A1:L1"/>
    </sheetView>
  </sheetViews>
  <sheetFormatPr defaultRowHeight="12.75" x14ac:dyDescent="0.2"/>
  <cols>
    <col min="1" max="1" width="10.85546875" style="8" customWidth="1"/>
    <col min="2" max="5" width="13.5703125" style="8" customWidth="1"/>
    <col min="6" max="6" width="2.140625" style="8" customWidth="1"/>
    <col min="7" max="7" width="10.7109375" style="8" bestFit="1" customWidth="1"/>
    <col min="8" max="11" width="10.5703125" style="8" customWidth="1"/>
    <col min="12" max="12" width="15.140625" style="8" customWidth="1"/>
    <col min="13" max="13" width="11.5703125" style="8" customWidth="1"/>
    <col min="14" max="16384" width="9.140625" style="8"/>
  </cols>
  <sheetData>
    <row r="1" spans="1:12" ht="18" x14ac:dyDescent="0.25">
      <c r="A1" s="164" t="str">
        <f>'2016 Pay'!B$4</f>
        <v>Pauley,Gregory G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8" x14ac:dyDescent="0.25">
      <c r="A2" s="164" t="str">
        <f>'2016 Pay'!C$4</f>
        <v>President &amp; COO - KY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4" spans="1:12" ht="15" customHeight="1" x14ac:dyDescent="0.25">
      <c r="A4" s="166" t="s">
        <v>87</v>
      </c>
      <c r="B4" s="167"/>
      <c r="C4" s="167"/>
      <c r="D4" s="167"/>
      <c r="E4" s="168"/>
      <c r="G4" s="165" t="s">
        <v>113</v>
      </c>
      <c r="H4" s="165"/>
      <c r="I4" s="165"/>
      <c r="J4" s="165"/>
      <c r="K4" s="165"/>
      <c r="L4" s="165"/>
    </row>
    <row r="5" spans="1:12" ht="45.75" customHeight="1" x14ac:dyDescent="0.25">
      <c r="A5" s="61" t="s">
        <v>91</v>
      </c>
      <c r="B5" s="62" t="s">
        <v>9</v>
      </c>
      <c r="C5" s="63" t="s">
        <v>89</v>
      </c>
      <c r="D5" s="112" t="s">
        <v>133</v>
      </c>
      <c r="E5" s="57" t="s">
        <v>87</v>
      </c>
      <c r="G5" s="53" t="s">
        <v>91</v>
      </c>
      <c r="H5" s="46" t="s">
        <v>9</v>
      </c>
      <c r="I5" s="55" t="s">
        <v>89</v>
      </c>
      <c r="J5" s="58" t="s">
        <v>88</v>
      </c>
      <c r="K5" s="108" t="s">
        <v>130</v>
      </c>
      <c r="L5" s="57" t="s">
        <v>87</v>
      </c>
    </row>
    <row r="6" spans="1:12" x14ac:dyDescent="0.2">
      <c r="A6" s="54" t="s">
        <v>86</v>
      </c>
      <c r="B6" s="114"/>
      <c r="C6" s="114"/>
      <c r="D6" s="114"/>
      <c r="E6" s="114"/>
      <c r="G6" s="84" t="s">
        <v>103</v>
      </c>
      <c r="H6" s="52">
        <v>0.94736401673640158</v>
      </c>
      <c r="I6" s="52">
        <v>1.1111111111111112</v>
      </c>
      <c r="J6" s="52">
        <v>0.97235582822085875</v>
      </c>
      <c r="K6" s="52">
        <v>1.2980973451327433</v>
      </c>
      <c r="L6" s="52">
        <v>1.0562027334851936</v>
      </c>
    </row>
    <row r="7" spans="1:12" x14ac:dyDescent="0.2">
      <c r="A7" s="54" t="s">
        <v>103</v>
      </c>
      <c r="B7" s="114"/>
      <c r="C7" s="114"/>
      <c r="D7" s="114"/>
      <c r="E7" s="114"/>
      <c r="G7" s="64" t="s">
        <v>112</v>
      </c>
      <c r="H7" s="52">
        <v>0.76229735813253507</v>
      </c>
      <c r="I7" s="52">
        <v>1.1111111111111112</v>
      </c>
      <c r="J7" s="52">
        <v>0.78856523656957211</v>
      </c>
      <c r="K7" s="52">
        <v>0.85517290527178436</v>
      </c>
      <c r="L7" s="52">
        <v>0.8143896201587334</v>
      </c>
    </row>
    <row r="8" spans="1:12" x14ac:dyDescent="0.2">
      <c r="A8" s="54" t="s">
        <v>107</v>
      </c>
      <c r="B8" s="114"/>
      <c r="C8" s="114"/>
      <c r="D8" s="114"/>
      <c r="E8" s="114"/>
    </row>
    <row r="9" spans="1:12" x14ac:dyDescent="0.2">
      <c r="A9" s="54"/>
    </row>
    <row r="28" spans="1:13" ht="12.75" customHeight="1" x14ac:dyDescent="0.2">
      <c r="A28" s="67"/>
      <c r="B28" s="68"/>
      <c r="C28" s="68"/>
      <c r="D28" s="68"/>
      <c r="E28" s="69" t="s">
        <v>95</v>
      </c>
      <c r="H28" s="56"/>
      <c r="I28" s="56"/>
      <c r="J28" s="56"/>
      <c r="K28" s="56"/>
      <c r="L28" s="56"/>
    </row>
    <row r="29" spans="1:13" ht="12.75" customHeight="1" x14ac:dyDescent="0.2">
      <c r="A29" s="70" t="s">
        <v>92</v>
      </c>
      <c r="B29" s="71"/>
      <c r="C29" s="71"/>
      <c r="D29" s="115"/>
      <c r="E29" s="116"/>
      <c r="G29" s="169" t="s">
        <v>134</v>
      </c>
      <c r="H29" s="169"/>
      <c r="I29" s="169"/>
      <c r="J29" s="169"/>
      <c r="K29" s="169"/>
      <c r="L29" s="169"/>
    </row>
    <row r="30" spans="1:13" x14ac:dyDescent="0.2">
      <c r="A30" s="74" t="s">
        <v>93</v>
      </c>
      <c r="B30" s="75"/>
      <c r="C30" s="75"/>
      <c r="D30" s="117"/>
      <c r="E30" s="118"/>
      <c r="G30" s="169"/>
      <c r="H30" s="169"/>
      <c r="I30" s="169"/>
      <c r="J30" s="169"/>
      <c r="K30" s="169"/>
      <c r="L30" s="169"/>
    </row>
    <row r="31" spans="1:13" x14ac:dyDescent="0.2">
      <c r="A31" s="74" t="s">
        <v>102</v>
      </c>
      <c r="B31" s="75"/>
      <c r="C31" s="75"/>
      <c r="D31" s="119"/>
      <c r="E31" s="118"/>
      <c r="G31" s="169"/>
      <c r="H31" s="169"/>
      <c r="I31" s="169"/>
      <c r="J31" s="169"/>
      <c r="K31" s="169"/>
      <c r="L31" s="169"/>
      <c r="M31" s="113"/>
    </row>
    <row r="32" spans="1:13" x14ac:dyDescent="0.2">
      <c r="A32" s="74" t="s">
        <v>132</v>
      </c>
      <c r="B32" s="75"/>
      <c r="C32" s="75"/>
      <c r="D32" s="117"/>
      <c r="E32" s="118"/>
      <c r="G32" s="169"/>
      <c r="H32" s="169"/>
      <c r="I32" s="169"/>
      <c r="J32" s="169"/>
      <c r="K32" s="169"/>
      <c r="L32" s="169"/>
      <c r="M32" s="113"/>
    </row>
    <row r="33" spans="1:12" ht="15" x14ac:dyDescent="0.25">
      <c r="A33" s="74" t="s">
        <v>94</v>
      </c>
      <c r="B33" s="75"/>
      <c r="C33" s="75"/>
      <c r="D33" s="117"/>
      <c r="E33" s="120"/>
      <c r="G33" s="169"/>
      <c r="H33" s="169"/>
      <c r="I33" s="169"/>
      <c r="J33" s="169"/>
      <c r="K33" s="169"/>
      <c r="L33" s="169"/>
    </row>
    <row r="34" spans="1:12" x14ac:dyDescent="0.2">
      <c r="A34" s="72" t="s">
        <v>101</v>
      </c>
      <c r="B34" s="73"/>
      <c r="C34" s="73"/>
      <c r="D34" s="121"/>
      <c r="E34" s="122"/>
      <c r="G34" s="169"/>
      <c r="H34" s="169"/>
      <c r="I34" s="169"/>
      <c r="J34" s="169"/>
      <c r="K34" s="169"/>
      <c r="L34" s="169"/>
    </row>
  </sheetData>
  <mergeCells count="6">
    <mergeCell ref="A1:L1"/>
    <mergeCell ref="A2:L2"/>
    <mergeCell ref="G4:L4"/>
    <mergeCell ref="A4:E4"/>
    <mergeCell ref="G34:L34"/>
    <mergeCell ref="G29:L33"/>
  </mergeCells>
  <printOptions horizontalCentered="1"/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"/>
  <sheetViews>
    <sheetView topLeftCell="B1" workbookViewId="0">
      <pane xSplit="1" ySplit="4" topLeftCell="U5" activePane="bottomRight" state="frozen"/>
      <selection activeCell="A35" sqref="A35"/>
      <selection pane="topRight" activeCell="A35" sqref="A35"/>
      <selection pane="bottomLeft" activeCell="A35" sqref="A35"/>
      <selection pane="bottomRight" activeCell="X5" sqref="X5"/>
    </sheetView>
  </sheetViews>
  <sheetFormatPr defaultRowHeight="12.75" x14ac:dyDescent="0.2"/>
  <cols>
    <col min="1" max="1" width="9.140625" style="8"/>
    <col min="2" max="2" width="21.5703125" style="8" bestFit="1" customWidth="1"/>
    <col min="3" max="3" width="30.42578125" style="8" bestFit="1" customWidth="1"/>
    <col min="4" max="4" width="6.85546875" style="2" bestFit="1" customWidth="1"/>
    <col min="5" max="5" width="9.42578125" style="8" customWidth="1"/>
    <col min="6" max="6" width="8.5703125" style="8" customWidth="1"/>
    <col min="7" max="9" width="9.140625" style="8"/>
    <col min="10" max="10" width="8.28515625" style="8" bestFit="1" customWidth="1"/>
    <col min="11" max="11" width="9.7109375" style="8" bestFit="1" customWidth="1"/>
    <col min="12" max="12" width="7.140625" style="8" bestFit="1" customWidth="1"/>
    <col min="13" max="13" width="9.42578125" style="8" bestFit="1" customWidth="1"/>
    <col min="14" max="14" width="2.85546875" style="8" customWidth="1"/>
    <col min="15" max="15" width="44.28515625" style="8" bestFit="1" customWidth="1"/>
    <col min="16" max="17" width="12.5703125" style="8" customWidth="1"/>
    <col min="18" max="18" width="13.140625" style="8" customWidth="1"/>
    <col min="19" max="19" width="18.28515625" style="8" customWidth="1"/>
    <col min="20" max="20" width="15.28515625" style="8" customWidth="1"/>
    <col min="21" max="21" width="11.42578125" style="8" customWidth="1"/>
    <col min="22" max="22" width="35" style="94" customWidth="1"/>
    <col min="23" max="23" width="2.42578125" style="8" customWidth="1"/>
    <col min="24" max="26" width="10.7109375" style="8" bestFit="1" customWidth="1"/>
    <col min="27" max="29" width="8.28515625" style="8" customWidth="1"/>
    <col min="30" max="30" width="2.28515625" style="8" customWidth="1"/>
    <col min="31" max="31" width="6.140625" style="8" customWidth="1"/>
    <col min="32" max="32" width="9" style="8" bestFit="1" customWidth="1"/>
    <col min="33" max="33" width="7" style="8" customWidth="1"/>
    <col min="34" max="34" width="6.5703125" style="8" customWidth="1"/>
    <col min="35" max="35" width="9.140625" style="8"/>
    <col min="36" max="36" width="6.7109375" style="8" customWidth="1"/>
    <col min="37" max="37" width="2.42578125" style="8" customWidth="1"/>
    <col min="38" max="38" width="8" style="8" customWidth="1"/>
    <col min="39" max="39" width="10.7109375" style="8" bestFit="1" customWidth="1"/>
    <col min="40" max="40" width="8.7109375" style="8" customWidth="1"/>
    <col min="41" max="41" width="7" style="8" customWidth="1"/>
    <col min="42" max="42" width="8.85546875" style="8" customWidth="1"/>
    <col min="43" max="43" width="7" style="8" customWidth="1"/>
    <col min="44" max="44" width="3.140625" style="8" customWidth="1"/>
    <col min="45" max="45" width="10.28515625" style="8" customWidth="1"/>
    <col min="46" max="46" width="10.5703125" style="8" bestFit="1" customWidth="1"/>
    <col min="47" max="47" width="9.140625" style="8"/>
    <col min="48" max="48" width="7.140625" style="8" customWidth="1"/>
    <col min="49" max="49" width="7.7109375" style="8" bestFit="1" customWidth="1"/>
    <col min="50" max="50" width="6.42578125" style="8" customWidth="1"/>
    <col min="51" max="51" width="5.7109375" style="8" bestFit="1" customWidth="1"/>
    <col min="52" max="52" width="7.7109375" style="8" bestFit="1" customWidth="1"/>
    <col min="53" max="53" width="5.85546875" style="8" customWidth="1"/>
    <col min="54" max="54" width="10.28515625" style="8" bestFit="1" customWidth="1"/>
    <col min="55" max="16384" width="9.140625" style="8"/>
  </cols>
  <sheetData>
    <row r="1" spans="1:53" s="3" customFormat="1" ht="17.25" x14ac:dyDescent="0.25">
      <c r="D1" s="4"/>
      <c r="V1" s="86"/>
      <c r="AE1" s="170" t="s">
        <v>114</v>
      </c>
      <c r="AF1" s="171"/>
      <c r="AG1" s="171"/>
      <c r="AH1" s="171"/>
      <c r="AI1" s="171"/>
      <c r="AJ1" s="172"/>
      <c r="AL1" s="170" t="s">
        <v>28</v>
      </c>
      <c r="AM1" s="171"/>
      <c r="AN1" s="171"/>
      <c r="AO1" s="171"/>
      <c r="AP1" s="171"/>
      <c r="AQ1" s="172"/>
      <c r="AS1" s="170" t="s">
        <v>29</v>
      </c>
      <c r="AT1" s="171"/>
      <c r="AU1" s="171"/>
      <c r="AV1" s="171"/>
      <c r="AW1" s="171"/>
      <c r="AX1" s="171"/>
      <c r="AY1" s="171"/>
      <c r="AZ1" s="171"/>
      <c r="BA1" s="172"/>
    </row>
    <row r="2" spans="1:53" s="3" customFormat="1" ht="15" x14ac:dyDescent="0.25">
      <c r="B2" s="10" t="s">
        <v>37</v>
      </c>
      <c r="C2" s="9">
        <v>0.03</v>
      </c>
      <c r="D2" s="4"/>
      <c r="V2" s="86"/>
      <c r="X2" s="170" t="s">
        <v>32</v>
      </c>
      <c r="Y2" s="171"/>
      <c r="Z2" s="171"/>
      <c r="AA2" s="171"/>
      <c r="AB2" s="171"/>
      <c r="AC2" s="172"/>
      <c r="AE2" s="173" t="s">
        <v>30</v>
      </c>
      <c r="AF2" s="174"/>
      <c r="AG2" s="175"/>
      <c r="AH2" s="179" t="s">
        <v>27</v>
      </c>
      <c r="AI2" s="180"/>
      <c r="AJ2" s="181"/>
      <c r="AL2" s="173" t="s">
        <v>31</v>
      </c>
      <c r="AM2" s="174"/>
      <c r="AN2" s="174"/>
      <c r="AO2" s="179" t="s">
        <v>27</v>
      </c>
      <c r="AP2" s="180"/>
      <c r="AQ2" s="181"/>
      <c r="AS2" s="173" t="s">
        <v>31</v>
      </c>
      <c r="AT2" s="174"/>
      <c r="AU2" s="174"/>
      <c r="AV2" s="179" t="s">
        <v>39</v>
      </c>
      <c r="AW2" s="180"/>
      <c r="AX2" s="181"/>
      <c r="AY2" s="179" t="s">
        <v>41</v>
      </c>
      <c r="AZ2" s="180"/>
      <c r="BA2" s="181"/>
    </row>
    <row r="3" spans="1:53" s="3" customFormat="1" ht="15" x14ac:dyDescent="0.25">
      <c r="B3" s="10" t="s">
        <v>38</v>
      </c>
      <c r="C3" s="9">
        <f>C2/12*10</f>
        <v>2.5000000000000001E-2</v>
      </c>
      <c r="D3" s="4"/>
      <c r="I3" s="185" t="s">
        <v>115</v>
      </c>
      <c r="J3" s="186"/>
      <c r="K3" s="187"/>
      <c r="O3" s="170" t="s">
        <v>19</v>
      </c>
      <c r="P3" s="171"/>
      <c r="Q3" s="171"/>
      <c r="R3" s="171"/>
      <c r="S3" s="171"/>
      <c r="T3" s="171"/>
      <c r="U3" s="171"/>
      <c r="V3" s="172"/>
      <c r="X3" s="170" t="s">
        <v>31</v>
      </c>
      <c r="Y3" s="171"/>
      <c r="Z3" s="171"/>
      <c r="AA3" s="170" t="s">
        <v>27</v>
      </c>
      <c r="AB3" s="171"/>
      <c r="AC3" s="172"/>
      <c r="AE3" s="176"/>
      <c r="AF3" s="177"/>
      <c r="AG3" s="178"/>
      <c r="AH3" s="182"/>
      <c r="AI3" s="183"/>
      <c r="AJ3" s="184"/>
      <c r="AL3" s="176"/>
      <c r="AM3" s="177"/>
      <c r="AN3" s="177"/>
      <c r="AO3" s="182"/>
      <c r="AP3" s="183"/>
      <c r="AQ3" s="184"/>
      <c r="AS3" s="176"/>
      <c r="AT3" s="177"/>
      <c r="AU3" s="177"/>
      <c r="AV3" s="182"/>
      <c r="AW3" s="183"/>
      <c r="AX3" s="184"/>
      <c r="AY3" s="182"/>
      <c r="AZ3" s="183"/>
      <c r="BA3" s="184"/>
    </row>
    <row r="4" spans="1:53" s="91" customFormat="1" ht="60" x14ac:dyDescent="0.25">
      <c r="A4" s="87" t="s">
        <v>6</v>
      </c>
      <c r="B4" s="87" t="s">
        <v>11</v>
      </c>
      <c r="C4" s="32" t="s">
        <v>10</v>
      </c>
      <c r="D4" s="88" t="s">
        <v>24</v>
      </c>
      <c r="E4" s="88" t="s">
        <v>9</v>
      </c>
      <c r="F4" s="88" t="s">
        <v>116</v>
      </c>
      <c r="G4" s="88" t="s">
        <v>12</v>
      </c>
      <c r="H4" s="88" t="s">
        <v>36</v>
      </c>
      <c r="I4" s="89" t="s">
        <v>13</v>
      </c>
      <c r="J4" s="89" t="s">
        <v>14</v>
      </c>
      <c r="K4" s="89" t="s">
        <v>117</v>
      </c>
      <c r="L4" s="90" t="s">
        <v>16</v>
      </c>
      <c r="M4" s="5" t="s">
        <v>17</v>
      </c>
      <c r="O4" s="5" t="s">
        <v>18</v>
      </c>
      <c r="P4" s="92" t="s">
        <v>23</v>
      </c>
      <c r="Q4" s="89" t="s">
        <v>0</v>
      </c>
      <c r="R4" s="89" t="s">
        <v>33</v>
      </c>
      <c r="S4" s="89" t="s">
        <v>20</v>
      </c>
      <c r="T4" s="89" t="s">
        <v>43</v>
      </c>
      <c r="U4" s="89" t="s">
        <v>21</v>
      </c>
      <c r="V4" s="93" t="s">
        <v>118</v>
      </c>
      <c r="X4" s="89" t="s">
        <v>25</v>
      </c>
      <c r="Y4" s="89" t="s">
        <v>2</v>
      </c>
      <c r="Z4" s="89" t="s">
        <v>26</v>
      </c>
      <c r="AA4" s="89" t="s">
        <v>25</v>
      </c>
      <c r="AB4" s="89" t="s">
        <v>2</v>
      </c>
      <c r="AC4" s="89" t="s">
        <v>26</v>
      </c>
      <c r="AE4" s="89" t="s">
        <v>25</v>
      </c>
      <c r="AF4" s="89" t="s">
        <v>2</v>
      </c>
      <c r="AG4" s="89" t="s">
        <v>26</v>
      </c>
      <c r="AH4" s="89" t="s">
        <v>25</v>
      </c>
      <c r="AI4" s="89" t="s">
        <v>2</v>
      </c>
      <c r="AJ4" s="89" t="s">
        <v>26</v>
      </c>
      <c r="AL4" s="89" t="s">
        <v>25</v>
      </c>
      <c r="AM4" s="89" t="s">
        <v>2</v>
      </c>
      <c r="AN4" s="89" t="s">
        <v>26</v>
      </c>
      <c r="AO4" s="89" t="s">
        <v>25</v>
      </c>
      <c r="AP4" s="89" t="s">
        <v>2</v>
      </c>
      <c r="AQ4" s="89" t="s">
        <v>26</v>
      </c>
      <c r="AS4" s="89" t="s">
        <v>25</v>
      </c>
      <c r="AT4" s="89" t="s">
        <v>2</v>
      </c>
      <c r="AU4" s="89" t="s">
        <v>26</v>
      </c>
      <c r="AV4" s="89" t="s">
        <v>25</v>
      </c>
      <c r="AW4" s="89" t="s">
        <v>2</v>
      </c>
      <c r="AX4" s="89" t="s">
        <v>26</v>
      </c>
      <c r="AY4" s="89" t="s">
        <v>25</v>
      </c>
      <c r="AZ4" s="89" t="s">
        <v>2</v>
      </c>
      <c r="BA4" s="89" t="s">
        <v>26</v>
      </c>
    </row>
    <row r="5" spans="1:53" s="6" customFormat="1" ht="68.25" customHeight="1" x14ac:dyDescent="0.25">
      <c r="A5" s="27" t="s">
        <v>5</v>
      </c>
      <c r="B5" s="11" t="str">
        <f>VLOOKUP($A5,Exec_Data,2,FALSE)</f>
        <v>Pauley,Gregory G</v>
      </c>
      <c r="C5" s="11" t="str">
        <f>VLOOKUP($A5,Exec_Data,3,FALSE)</f>
        <v>President &amp; COO - KY</v>
      </c>
      <c r="D5" s="28" t="str">
        <f>VLOOKUP($A5,Exec_Data,4,FALSE)</f>
        <v>014</v>
      </c>
      <c r="E5" s="123"/>
      <c r="F5" s="124"/>
      <c r="G5" s="125"/>
      <c r="H5" s="125"/>
      <c r="I5" s="126"/>
      <c r="J5" s="127"/>
      <c r="K5" s="128"/>
      <c r="L5" s="125"/>
      <c r="M5" s="125"/>
      <c r="O5" s="20" t="s">
        <v>4</v>
      </c>
      <c r="P5" s="6" t="s">
        <v>3</v>
      </c>
      <c r="Q5" s="20" t="s">
        <v>1</v>
      </c>
      <c r="R5" s="19">
        <v>0</v>
      </c>
      <c r="S5" s="26" t="s">
        <v>119</v>
      </c>
      <c r="T5" s="26" t="s">
        <v>120</v>
      </c>
      <c r="U5" s="24" t="s">
        <v>22</v>
      </c>
      <c r="V5" s="236" t="s">
        <v>135</v>
      </c>
      <c r="X5" s="129"/>
      <c r="Y5" s="130"/>
      <c r="Z5" s="125"/>
      <c r="AA5" s="131"/>
      <c r="AB5" s="132"/>
      <c r="AC5" s="132"/>
      <c r="AE5" s="133"/>
      <c r="AF5" s="134"/>
      <c r="AG5" s="126"/>
      <c r="AH5" s="131"/>
      <c r="AI5" s="132"/>
      <c r="AJ5" s="132"/>
      <c r="AL5" s="129"/>
      <c r="AM5" s="130"/>
      <c r="AN5" s="125"/>
      <c r="AO5" s="131"/>
      <c r="AP5" s="132"/>
      <c r="AQ5" s="132"/>
      <c r="AS5" s="129"/>
      <c r="AT5" s="130"/>
      <c r="AU5" s="125"/>
      <c r="AV5" s="131"/>
      <c r="AW5" s="132"/>
      <c r="AX5" s="132"/>
      <c r="AY5" s="131"/>
      <c r="AZ5" s="132"/>
      <c r="BA5" s="132"/>
    </row>
    <row r="13" spans="1:53" x14ac:dyDescent="0.2">
      <c r="X13" s="95" t="s">
        <v>121</v>
      </c>
      <c r="Y13" s="96"/>
      <c r="Z13" s="96"/>
      <c r="AA13" s="96"/>
      <c r="AB13" s="96"/>
      <c r="AC13" s="96"/>
      <c r="AD13" s="96"/>
      <c r="AE13" s="97"/>
    </row>
    <row r="14" spans="1:53" x14ac:dyDescent="0.2">
      <c r="X14" s="98" t="s">
        <v>122</v>
      </c>
      <c r="Y14" s="99"/>
      <c r="Z14" s="99"/>
      <c r="AA14" s="99"/>
      <c r="AB14" s="99"/>
      <c r="AC14" s="79">
        <v>1166.9000000000001</v>
      </c>
      <c r="AD14" s="79"/>
      <c r="AE14" s="100">
        <v>0.03</v>
      </c>
    </row>
    <row r="15" spans="1:53" x14ac:dyDescent="0.2">
      <c r="X15" s="101" t="s">
        <v>123</v>
      </c>
      <c r="Y15" s="102"/>
      <c r="Z15" s="102"/>
      <c r="AA15" s="102"/>
      <c r="AB15" s="102"/>
      <c r="AC15" s="102"/>
      <c r="AD15" s="102"/>
      <c r="AE15" s="103"/>
    </row>
    <row r="16" spans="1:53" x14ac:dyDescent="0.2">
      <c r="X16" s="104" t="s">
        <v>124</v>
      </c>
      <c r="Y16" s="105"/>
      <c r="Z16" s="105"/>
      <c r="AA16" s="105"/>
      <c r="AB16" s="105"/>
      <c r="AC16" s="105"/>
      <c r="AD16" s="105"/>
      <c r="AE16" s="106"/>
    </row>
  </sheetData>
  <mergeCells count="15">
    <mergeCell ref="I3:K3"/>
    <mergeCell ref="O3:V3"/>
    <mergeCell ref="X3:Z3"/>
    <mergeCell ref="AA3:AC3"/>
    <mergeCell ref="AE1:AJ1"/>
    <mergeCell ref="AL1:AQ1"/>
    <mergeCell ref="AS1:BA1"/>
    <mergeCell ref="X2:AC2"/>
    <mergeCell ref="AE2:AG3"/>
    <mergeCell ref="AH2:AJ3"/>
    <mergeCell ref="AL2:AN3"/>
    <mergeCell ref="AO2:AQ3"/>
    <mergeCell ref="AS2:AU3"/>
    <mergeCell ref="AV2:AX3"/>
    <mergeCell ref="AY2:BA3"/>
  </mergeCells>
  <conditionalFormatting sqref="AO5">
    <cfRule type="containsText" dxfId="29" priority="142" stopIfTrue="1" operator="containsText" text="&quot;---&quot;">
      <formula>NOT(ISERROR(SEARCH("""---""",AO5)))</formula>
    </cfRule>
    <cfRule type="cellIs" dxfId="28" priority="143" operator="lessThan">
      <formula>-0.15</formula>
    </cfRule>
    <cfRule type="cellIs" dxfId="27" priority="144" operator="greaterThan">
      <formula>0.15</formula>
    </cfRule>
  </conditionalFormatting>
  <conditionalFormatting sqref="AY5">
    <cfRule type="containsText" dxfId="26" priority="139" stopIfTrue="1" operator="containsText" text="&quot;---&quot;">
      <formula>NOT(ISERROR(SEARCH("""---""",AY5)))</formula>
    </cfRule>
    <cfRule type="cellIs" dxfId="25" priority="140" operator="lessThan">
      <formula>-0.15</formula>
    </cfRule>
    <cfRule type="cellIs" dxfId="24" priority="141" operator="greaterThan">
      <formula>0.15</formula>
    </cfRule>
  </conditionalFormatting>
  <conditionalFormatting sqref="AH5">
    <cfRule type="containsText" dxfId="23" priority="136" stopIfTrue="1" operator="containsText" text="&quot;---&quot;">
      <formula>NOT(ISERROR(SEARCH("""---""",AH5)))</formula>
    </cfRule>
    <cfRule type="cellIs" dxfId="22" priority="137" operator="lessThan">
      <formula>-0.15</formula>
    </cfRule>
    <cfRule type="cellIs" dxfId="21" priority="138" operator="greaterThan">
      <formula>0.15</formula>
    </cfRule>
  </conditionalFormatting>
  <conditionalFormatting sqref="AA5">
    <cfRule type="containsText" dxfId="20" priority="145" stopIfTrue="1" operator="containsText" text="&quot;---&quot;">
      <formula>NOT(ISERROR(SEARCH("""---""",AA5)))</formula>
    </cfRule>
    <cfRule type="cellIs" dxfId="19" priority="146" operator="lessThan">
      <formula>-0.15</formula>
    </cfRule>
    <cfRule type="cellIs" dxfId="18" priority="147" operator="greaterThan">
      <formula>0.15</formula>
    </cfRule>
  </conditionalFormatting>
  <conditionalFormatting sqref="AV5">
    <cfRule type="containsText" dxfId="17" priority="133" stopIfTrue="1" operator="containsText" text="&quot;---&quot;">
      <formula>NOT(ISERROR(SEARCH("""---""",AV5)))</formula>
    </cfRule>
    <cfRule type="cellIs" dxfId="16" priority="134" operator="lessThan">
      <formula>-0.15</formula>
    </cfRule>
    <cfRule type="cellIs" dxfId="15" priority="135" operator="greaterThan">
      <formula>0.15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"/>
  <sheetViews>
    <sheetView zoomScale="85" zoomScaleNormal="85" workbookViewId="0">
      <pane xSplit="3" ySplit="3" topLeftCell="AG4" activePane="bottomRight" state="frozen"/>
      <selection activeCell="B51" sqref="B51"/>
      <selection pane="topRight" activeCell="B51" sqref="B51"/>
      <selection pane="bottomLeft" activeCell="B51" sqref="B51"/>
      <selection pane="bottomRight" activeCell="AU4" sqref="AU4"/>
    </sheetView>
  </sheetViews>
  <sheetFormatPr defaultRowHeight="15" x14ac:dyDescent="0.25"/>
  <cols>
    <col min="1" max="1" width="8" style="37" bestFit="1" customWidth="1"/>
    <col min="2" max="2" width="21.5703125" style="37" bestFit="1" customWidth="1"/>
    <col min="3" max="3" width="30.42578125" style="37" bestFit="1" customWidth="1"/>
    <col min="4" max="4" width="6.7109375" style="37" customWidth="1"/>
    <col min="5" max="5" width="15.140625" style="37" customWidth="1"/>
    <col min="6" max="6" width="12" style="37" customWidth="1"/>
    <col min="7" max="7" width="6.42578125" style="37" hidden="1" customWidth="1"/>
    <col min="8" max="8" width="13" style="37" customWidth="1"/>
    <col min="9" max="9" width="10.28515625" style="37" hidden="1" customWidth="1"/>
    <col min="10" max="10" width="9.140625" style="37" hidden="1" customWidth="1"/>
    <col min="11" max="11" width="10.42578125" style="37" customWidth="1"/>
    <col min="12" max="12" width="8.28515625" style="37" customWidth="1"/>
    <col min="13" max="13" width="9.140625" style="41" customWidth="1"/>
    <col min="14" max="17" width="9.140625" style="37" customWidth="1"/>
    <col min="18" max="18" width="12" style="37" customWidth="1"/>
    <col min="19" max="19" width="8.28515625" style="37" customWidth="1"/>
    <col min="20" max="20" width="10.28515625" style="37" hidden="1" customWidth="1"/>
    <col min="21" max="21" width="9.140625" style="37" hidden="1" customWidth="1"/>
    <col min="22" max="22" width="6.5703125" style="37" customWidth="1"/>
    <col min="23" max="23" width="8.28515625" style="37" customWidth="1"/>
    <col min="24" max="24" width="12" style="37" customWidth="1"/>
    <col min="25" max="25" width="7.7109375" style="37" customWidth="1"/>
    <col min="26" max="26" width="10.28515625" style="37" hidden="1" customWidth="1"/>
    <col min="27" max="27" width="8.7109375" style="37" hidden="1" customWidth="1"/>
    <col min="28" max="28" width="9.140625" style="37" customWidth="1"/>
    <col min="29" max="29" width="10.140625" style="37" customWidth="1"/>
    <col min="30" max="30" width="12" style="37" customWidth="1"/>
    <col min="31" max="32" width="8.28515625" style="37" customWidth="1"/>
    <col min="33" max="33" width="10.28515625" style="37" customWidth="1"/>
    <col min="34" max="34" width="8.7109375" style="37" customWidth="1"/>
    <col min="35" max="35" width="8.5703125" style="37" bestFit="1" customWidth="1"/>
    <col min="36" max="37" width="9.140625" style="37"/>
    <col min="38" max="38" width="9.85546875" style="44" customWidth="1"/>
    <col min="39" max="39" width="12" style="44" customWidth="1"/>
    <col min="40" max="40" width="9.85546875" style="44" customWidth="1"/>
    <col min="41" max="41" width="9.140625" style="37"/>
    <col min="42" max="42" width="10.28515625" style="37" customWidth="1"/>
    <col min="43" max="43" width="8.7109375" style="37" customWidth="1"/>
    <col min="44" max="44" width="9.140625" style="37"/>
    <col min="45" max="45" width="5.7109375" style="37" bestFit="1" customWidth="1"/>
    <col min="46" max="46" width="9.140625" style="37"/>
    <col min="47" max="47" width="12.5703125" style="37" customWidth="1"/>
    <col min="48" max="52" width="9.140625" style="37"/>
    <col min="53" max="53" width="37.5703125" style="37" customWidth="1"/>
    <col min="54" max="16384" width="9.140625" style="37"/>
  </cols>
  <sheetData>
    <row r="1" spans="1:53" ht="15" customHeight="1" x14ac:dyDescent="0.25">
      <c r="F1" s="209" t="s">
        <v>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/>
      <c r="S1" s="212" t="s">
        <v>68</v>
      </c>
      <c r="T1" s="213"/>
      <c r="U1" s="213"/>
      <c r="V1" s="213"/>
      <c r="W1" s="213"/>
      <c r="X1" s="214"/>
      <c r="Y1" s="190" t="s">
        <v>12</v>
      </c>
      <c r="Z1" s="191"/>
      <c r="AA1" s="191"/>
      <c r="AB1" s="191"/>
      <c r="AC1" s="191"/>
      <c r="AD1" s="192"/>
      <c r="AE1" s="193" t="s">
        <v>67</v>
      </c>
      <c r="AF1" s="194"/>
      <c r="AG1" s="194"/>
      <c r="AH1" s="194"/>
      <c r="AI1" s="194"/>
      <c r="AJ1" s="194"/>
      <c r="AK1" s="194"/>
      <c r="AL1" s="194"/>
      <c r="AM1" s="195"/>
      <c r="AN1" s="59" t="s">
        <v>98</v>
      </c>
      <c r="AO1" s="201" t="s">
        <v>16</v>
      </c>
      <c r="AP1" s="201"/>
      <c r="AQ1" s="201"/>
      <c r="AR1" s="201"/>
      <c r="AS1" s="201"/>
      <c r="AT1" s="201"/>
      <c r="AU1" s="65"/>
      <c r="AV1" s="199" t="s">
        <v>78</v>
      </c>
      <c r="AW1" s="200"/>
      <c r="AX1" s="200"/>
      <c r="AY1" s="200"/>
      <c r="AZ1" s="200"/>
    </row>
    <row r="2" spans="1:53" ht="29.25" customHeight="1" x14ac:dyDescent="0.25">
      <c r="F2" s="203" t="s">
        <v>100</v>
      </c>
      <c r="G2" s="204"/>
      <c r="H2" s="197" t="s">
        <v>66</v>
      </c>
      <c r="I2" s="197" t="s">
        <v>80</v>
      </c>
      <c r="J2" s="197" t="s">
        <v>82</v>
      </c>
      <c r="K2" s="202" t="s">
        <v>61</v>
      </c>
      <c r="L2" s="202"/>
      <c r="M2" s="189" t="s">
        <v>63</v>
      </c>
      <c r="N2" s="189"/>
      <c r="O2" s="189" t="s">
        <v>77</v>
      </c>
      <c r="P2" s="189"/>
      <c r="Q2" s="189"/>
      <c r="R2" s="188" t="s">
        <v>78</v>
      </c>
      <c r="S2" s="197" t="s">
        <v>66</v>
      </c>
      <c r="T2" s="197" t="s">
        <v>79</v>
      </c>
      <c r="U2" s="197" t="s">
        <v>83</v>
      </c>
      <c r="V2" s="189" t="s">
        <v>76</v>
      </c>
      <c r="W2" s="189"/>
      <c r="X2" s="188" t="s">
        <v>78</v>
      </c>
      <c r="Y2" s="197" t="s">
        <v>66</v>
      </c>
      <c r="Z2" s="197" t="s">
        <v>81</v>
      </c>
      <c r="AA2" s="197" t="s">
        <v>84</v>
      </c>
      <c r="AB2" s="189" t="s">
        <v>75</v>
      </c>
      <c r="AC2" s="189"/>
      <c r="AD2" s="188" t="s">
        <v>78</v>
      </c>
      <c r="AE2" s="197" t="s">
        <v>96</v>
      </c>
      <c r="AF2" s="197" t="s">
        <v>73</v>
      </c>
      <c r="AG2" s="197" t="s">
        <v>81</v>
      </c>
      <c r="AH2" s="197" t="s">
        <v>84</v>
      </c>
      <c r="AI2" s="196" t="s">
        <v>74</v>
      </c>
      <c r="AJ2" s="196"/>
      <c r="AK2" s="196"/>
      <c r="AL2" s="196"/>
      <c r="AM2" s="188" t="s">
        <v>78</v>
      </c>
      <c r="AN2" s="188" t="s">
        <v>70</v>
      </c>
      <c r="AO2" s="196" t="s">
        <v>66</v>
      </c>
      <c r="AP2" s="197" t="s">
        <v>81</v>
      </c>
      <c r="AQ2" s="197" t="s">
        <v>84</v>
      </c>
      <c r="AR2" s="189" t="s">
        <v>99</v>
      </c>
      <c r="AS2" s="189"/>
      <c r="AT2" s="189"/>
      <c r="AU2" s="188" t="s">
        <v>78</v>
      </c>
      <c r="AV2" s="198" t="s">
        <v>9</v>
      </c>
      <c r="AW2" s="198" t="s">
        <v>68</v>
      </c>
      <c r="AX2" s="198" t="s">
        <v>12</v>
      </c>
      <c r="AY2" s="198" t="s">
        <v>67</v>
      </c>
      <c r="AZ2" s="196" t="s">
        <v>16</v>
      </c>
    </row>
    <row r="3" spans="1:53" ht="47.25" customHeight="1" x14ac:dyDescent="0.25">
      <c r="A3" s="38" t="s">
        <v>6</v>
      </c>
      <c r="B3" s="38" t="s">
        <v>11</v>
      </c>
      <c r="C3" s="38" t="s">
        <v>10</v>
      </c>
      <c r="D3" s="38" t="s">
        <v>46</v>
      </c>
      <c r="E3" s="39" t="s">
        <v>54</v>
      </c>
      <c r="F3" s="205"/>
      <c r="G3" s="206"/>
      <c r="H3" s="189"/>
      <c r="I3" s="189"/>
      <c r="J3" s="189"/>
      <c r="K3" s="40" t="s">
        <v>62</v>
      </c>
      <c r="L3" s="39" t="s">
        <v>52</v>
      </c>
      <c r="M3" s="40" t="s">
        <v>53</v>
      </c>
      <c r="N3" s="39" t="s">
        <v>52</v>
      </c>
      <c r="O3" s="39" t="s">
        <v>65</v>
      </c>
      <c r="P3" s="39" t="s">
        <v>55</v>
      </c>
      <c r="Q3" s="39" t="s">
        <v>64</v>
      </c>
      <c r="R3" s="189"/>
      <c r="S3" s="189"/>
      <c r="T3" s="189"/>
      <c r="U3" s="189"/>
      <c r="V3" s="39" t="s">
        <v>53</v>
      </c>
      <c r="W3" s="45" t="s">
        <v>60</v>
      </c>
      <c r="X3" s="189"/>
      <c r="Y3" s="189"/>
      <c r="Z3" s="189"/>
      <c r="AA3" s="189"/>
      <c r="AB3" s="39" t="s">
        <v>52</v>
      </c>
      <c r="AC3" s="45" t="s">
        <v>60</v>
      </c>
      <c r="AD3" s="189"/>
      <c r="AE3" s="189"/>
      <c r="AF3" s="189"/>
      <c r="AG3" s="189"/>
      <c r="AH3" s="189"/>
      <c r="AI3" s="39" t="s">
        <v>70</v>
      </c>
      <c r="AJ3" s="39" t="s">
        <v>72</v>
      </c>
      <c r="AK3" s="39" t="s">
        <v>71</v>
      </c>
      <c r="AL3" s="43" t="s">
        <v>58</v>
      </c>
      <c r="AM3" s="189"/>
      <c r="AN3" s="189"/>
      <c r="AO3" s="196"/>
      <c r="AP3" s="189"/>
      <c r="AQ3" s="189"/>
      <c r="AR3" s="39" t="s">
        <v>70</v>
      </c>
      <c r="AS3" s="60" t="s">
        <v>97</v>
      </c>
      <c r="AT3" s="45" t="s">
        <v>60</v>
      </c>
      <c r="AU3" s="189"/>
      <c r="AV3" s="198"/>
      <c r="AW3" s="198"/>
      <c r="AX3" s="198"/>
      <c r="AY3" s="198"/>
      <c r="AZ3" s="196"/>
      <c r="BA3" s="49" t="s">
        <v>56</v>
      </c>
    </row>
    <row r="4" spans="1:53" x14ac:dyDescent="0.25">
      <c r="A4" s="34" t="s">
        <v>5</v>
      </c>
      <c r="B4" s="35" t="s">
        <v>7</v>
      </c>
      <c r="C4" s="35" t="s">
        <v>8</v>
      </c>
      <c r="D4" s="36">
        <v>14</v>
      </c>
      <c r="E4" s="135"/>
      <c r="F4" s="135"/>
      <c r="G4" s="48" t="s">
        <v>51</v>
      </c>
      <c r="H4" s="135"/>
      <c r="I4" s="135"/>
      <c r="J4" s="135"/>
      <c r="K4" s="135"/>
      <c r="L4" s="135"/>
      <c r="M4" s="136"/>
      <c r="N4" s="135"/>
      <c r="O4" s="136"/>
      <c r="P4" s="137"/>
      <c r="Q4" s="137"/>
      <c r="R4" s="138"/>
      <c r="S4" s="139"/>
      <c r="T4" s="139"/>
      <c r="U4" s="139"/>
      <c r="V4" s="138"/>
      <c r="W4" s="135"/>
      <c r="X4" s="139"/>
      <c r="Y4" s="137"/>
      <c r="Z4" s="137"/>
      <c r="AA4" s="137"/>
      <c r="AB4" s="137"/>
      <c r="AC4" s="140"/>
      <c r="AD4" s="139"/>
      <c r="AE4" s="135"/>
      <c r="AF4" s="135"/>
      <c r="AG4" s="137"/>
      <c r="AH4" s="137"/>
      <c r="AI4" s="135"/>
      <c r="AJ4" s="138"/>
      <c r="AK4" s="138"/>
      <c r="AL4" s="135"/>
      <c r="AM4" s="139"/>
      <c r="AN4" s="135"/>
      <c r="AO4" s="135"/>
      <c r="AP4" s="137"/>
      <c r="AQ4" s="137"/>
      <c r="AR4" s="137"/>
      <c r="AS4" s="141"/>
      <c r="AT4" s="140"/>
      <c r="AU4" s="237">
        <f t="shared" ref="AU4" si="0">AZ4</f>
        <v>1.0562027334851936</v>
      </c>
      <c r="AV4" s="237">
        <v>0.94736401673640158</v>
      </c>
      <c r="AW4" s="237">
        <v>1.1111111111111112</v>
      </c>
      <c r="AX4" s="237">
        <v>0.97235582822085875</v>
      </c>
      <c r="AY4" s="237">
        <v>1.2980973451327433</v>
      </c>
      <c r="AZ4" s="237">
        <v>1.0562027334851936</v>
      </c>
    </row>
    <row r="6" spans="1:53" x14ac:dyDescent="0.25">
      <c r="B6" s="42" t="s">
        <v>56</v>
      </c>
      <c r="G6" s="66"/>
      <c r="H6" s="66"/>
    </row>
    <row r="7" spans="1:53" ht="31.5" customHeight="1" x14ac:dyDescent="0.25">
      <c r="B7" s="208" t="s">
        <v>57</v>
      </c>
      <c r="C7" s="208"/>
      <c r="D7" s="208"/>
      <c r="E7" s="208"/>
      <c r="F7" s="208"/>
      <c r="G7" s="207"/>
      <c r="H7" s="207"/>
      <c r="I7" s="50"/>
      <c r="J7" s="50"/>
      <c r="K7" s="51"/>
      <c r="L7" s="51"/>
      <c r="M7" s="51"/>
      <c r="N7" s="51"/>
      <c r="O7" s="51"/>
    </row>
    <row r="8" spans="1:53" ht="15" customHeight="1" x14ac:dyDescent="0.25">
      <c r="B8" s="208" t="s">
        <v>59</v>
      </c>
      <c r="C8" s="208"/>
      <c r="D8" s="208"/>
      <c r="E8" s="208"/>
      <c r="F8" s="208"/>
      <c r="M8" s="37"/>
    </row>
    <row r="9" spans="1:53" ht="29.25" customHeight="1" x14ac:dyDescent="0.25">
      <c r="B9" s="208" t="s">
        <v>69</v>
      </c>
      <c r="C9" s="208"/>
      <c r="D9" s="208"/>
      <c r="E9" s="208"/>
      <c r="F9" s="208"/>
      <c r="M9" s="37"/>
      <c r="P9" s="41"/>
    </row>
    <row r="10" spans="1:53" x14ac:dyDescent="0.25">
      <c r="A10" s="47"/>
      <c r="M10" s="37"/>
    </row>
    <row r="11" spans="1:53" x14ac:dyDescent="0.25">
      <c r="M11" s="37"/>
    </row>
    <row r="12" spans="1:53" x14ac:dyDescent="0.25">
      <c r="M12" s="37"/>
    </row>
    <row r="13" spans="1:53" x14ac:dyDescent="0.25">
      <c r="M13" s="37"/>
      <c r="AL13" s="37"/>
      <c r="AM13" s="37"/>
      <c r="AN13" s="37"/>
    </row>
    <row r="14" spans="1:53" x14ac:dyDescent="0.25">
      <c r="M14" s="37"/>
      <c r="P14" s="41"/>
      <c r="AL14" s="37"/>
      <c r="AM14" s="37"/>
      <c r="AN14" s="37"/>
    </row>
    <row r="15" spans="1:53" x14ac:dyDescent="0.25">
      <c r="M15" s="37"/>
    </row>
    <row r="16" spans="1:53" x14ac:dyDescent="0.25">
      <c r="M16" s="37"/>
    </row>
    <row r="17" spans="13:13" x14ac:dyDescent="0.25">
      <c r="M17" s="37"/>
    </row>
    <row r="18" spans="13:13" x14ac:dyDescent="0.25">
      <c r="M18" s="37"/>
    </row>
    <row r="19" spans="13:13" x14ac:dyDescent="0.25">
      <c r="M19" s="37"/>
    </row>
    <row r="20" spans="13:13" x14ac:dyDescent="0.25">
      <c r="M20" s="37"/>
    </row>
    <row r="21" spans="13:13" x14ac:dyDescent="0.25">
      <c r="M21" s="37"/>
    </row>
    <row r="22" spans="13:13" x14ac:dyDescent="0.25">
      <c r="M22" s="37"/>
    </row>
    <row r="23" spans="13:13" x14ac:dyDescent="0.25">
      <c r="M23" s="37"/>
    </row>
    <row r="24" spans="13:13" x14ac:dyDescent="0.25">
      <c r="M24" s="37"/>
    </row>
    <row r="25" spans="13:13" x14ac:dyDescent="0.25">
      <c r="M25" s="37"/>
    </row>
    <row r="26" spans="13:13" x14ac:dyDescent="0.25">
      <c r="M26" s="37"/>
    </row>
    <row r="27" spans="13:13" x14ac:dyDescent="0.25">
      <c r="M27" s="37"/>
    </row>
  </sheetData>
  <mergeCells count="45">
    <mergeCell ref="B8:F8"/>
    <mergeCell ref="B9:F9"/>
    <mergeCell ref="F1:R1"/>
    <mergeCell ref="S1:X1"/>
    <mergeCell ref="T2:T3"/>
    <mergeCell ref="I2:I3"/>
    <mergeCell ref="J2:J3"/>
    <mergeCell ref="U2:U3"/>
    <mergeCell ref="R2:R3"/>
    <mergeCell ref="S2:S3"/>
    <mergeCell ref="V2:W2"/>
    <mergeCell ref="O2:Q2"/>
    <mergeCell ref="K2:L2"/>
    <mergeCell ref="M2:N2"/>
    <mergeCell ref="F2:G3"/>
    <mergeCell ref="H2:H3"/>
    <mergeCell ref="G7:H7"/>
    <mergeCell ref="B7:F7"/>
    <mergeCell ref="AY2:AY3"/>
    <mergeCell ref="AZ2:AZ3"/>
    <mergeCell ref="AV1:AZ1"/>
    <mergeCell ref="AO1:AT1"/>
    <mergeCell ref="AO2:AO3"/>
    <mergeCell ref="AR2:AT2"/>
    <mergeCell ref="AP2:AP3"/>
    <mergeCell ref="AQ2:AQ3"/>
    <mergeCell ref="AV2:AV3"/>
    <mergeCell ref="AW2:AW3"/>
    <mergeCell ref="AX2:AX3"/>
    <mergeCell ref="AU2:AU3"/>
    <mergeCell ref="Y1:AD1"/>
    <mergeCell ref="X2:X3"/>
    <mergeCell ref="AD2:AD3"/>
    <mergeCell ref="AM2:AM3"/>
    <mergeCell ref="AE1:AM1"/>
    <mergeCell ref="AN2:AN3"/>
    <mergeCell ref="AI2:AL2"/>
    <mergeCell ref="AF2:AF3"/>
    <mergeCell ref="Y2:Y3"/>
    <mergeCell ref="AB2:AC2"/>
    <mergeCell ref="AE2:AE3"/>
    <mergeCell ref="Z2:Z3"/>
    <mergeCell ref="AA2:AA3"/>
    <mergeCell ref="AG2:AG3"/>
    <mergeCell ref="AH2:AH3"/>
  </mergeCells>
  <pageMargins left="0.25" right="0.25" top="0.5" bottom="0.5" header="0.3" footer="0.3"/>
  <pageSetup paperSize="17" scale="78" fitToWidth="2" orientation="landscape" r:id="rId1"/>
  <colBreaks count="1" manualBreakCount="1">
    <brk id="30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topLeftCell="B1" zoomScaleNormal="100" workbookViewId="0">
      <pane xSplit="1" ySplit="3" topLeftCell="AF4" activePane="bottomRight" state="frozen"/>
      <selection activeCell="A35" sqref="A35"/>
      <selection pane="topRight" activeCell="A35" sqref="A35"/>
      <selection pane="bottomLeft" activeCell="A35" sqref="A35"/>
      <selection pane="bottomRight" activeCell="AJ4" sqref="E4:AJ4"/>
    </sheetView>
  </sheetViews>
  <sheetFormatPr defaultRowHeight="15" x14ac:dyDescent="0.25"/>
  <cols>
    <col min="1" max="1" width="8" style="37" bestFit="1" customWidth="1"/>
    <col min="2" max="2" width="21.5703125" style="37" bestFit="1" customWidth="1"/>
    <col min="3" max="3" width="30.42578125" style="37" bestFit="1" customWidth="1"/>
    <col min="4" max="4" width="6.7109375" style="37" hidden="1" customWidth="1"/>
    <col min="5" max="5" width="15.140625" style="37" customWidth="1"/>
    <col min="6" max="6" width="15.140625" style="37" bestFit="1" customWidth="1"/>
    <col min="7" max="7" width="9.7109375" style="37" customWidth="1"/>
    <col min="8" max="8" width="12" style="37" customWidth="1"/>
    <col min="9" max="9" width="7.140625" style="37" customWidth="1"/>
    <col min="10" max="10" width="6.28515625" style="37" customWidth="1"/>
    <col min="11" max="11" width="8.140625" style="37" customWidth="1"/>
    <col min="12" max="12" width="6.28515625" style="37" customWidth="1"/>
    <col min="13" max="13" width="9.140625" style="37" customWidth="1"/>
    <col min="14" max="14" width="9" style="37" customWidth="1"/>
    <col min="15" max="15" width="11" style="37" customWidth="1"/>
    <col min="16" max="17" width="12.42578125" style="37" customWidth="1"/>
    <col min="18" max="18" width="5.5703125" style="37" customWidth="1"/>
    <col min="19" max="19" width="10.140625" style="37" customWidth="1"/>
    <col min="20" max="20" width="8.28515625" style="37" customWidth="1"/>
    <col min="21" max="21" width="12" style="37" customWidth="1"/>
    <col min="22" max="22" width="7.7109375" style="37" customWidth="1"/>
    <col min="23" max="23" width="9.140625" style="37" customWidth="1"/>
    <col min="24" max="24" width="10.140625" style="37" customWidth="1"/>
    <col min="25" max="25" width="12.28515625" style="37" customWidth="1"/>
    <col min="26" max="26" width="8.28515625" style="37" customWidth="1"/>
    <col min="27" max="27" width="8.5703125" style="37" customWidth="1"/>
    <col min="28" max="30" width="9.140625" style="37"/>
    <col min="31" max="31" width="12" style="37" customWidth="1"/>
    <col min="32" max="32" width="9.85546875" style="44" customWidth="1"/>
    <col min="33" max="35" width="9.140625" style="37"/>
    <col min="36" max="36" width="12" style="37" customWidth="1"/>
    <col min="37" max="16384" width="9.140625" style="37"/>
  </cols>
  <sheetData>
    <row r="1" spans="1:36" ht="15" customHeight="1" x14ac:dyDescent="0.25">
      <c r="G1" s="209" t="s">
        <v>9</v>
      </c>
      <c r="H1" s="210"/>
      <c r="I1" s="210"/>
      <c r="J1" s="210"/>
      <c r="K1" s="210"/>
      <c r="L1" s="210"/>
      <c r="M1" s="210"/>
      <c r="N1" s="210"/>
      <c r="O1" s="210"/>
      <c r="P1" s="211"/>
      <c r="Q1" s="110"/>
      <c r="R1" s="216" t="s">
        <v>68</v>
      </c>
      <c r="S1" s="216"/>
      <c r="T1" s="216"/>
      <c r="U1" s="216"/>
      <c r="V1" s="218" t="s">
        <v>12</v>
      </c>
      <c r="W1" s="218"/>
      <c r="X1" s="218"/>
      <c r="Y1" s="218"/>
      <c r="Z1" s="217" t="s">
        <v>90</v>
      </c>
      <c r="AA1" s="217"/>
      <c r="AB1" s="217"/>
      <c r="AC1" s="217"/>
      <c r="AD1" s="217"/>
      <c r="AE1" s="217"/>
      <c r="AF1" s="37"/>
      <c r="AG1" s="166" t="s">
        <v>16</v>
      </c>
      <c r="AH1" s="167"/>
      <c r="AI1" s="167"/>
      <c r="AJ1" s="168"/>
    </row>
    <row r="2" spans="1:36" ht="29.25" customHeight="1" x14ac:dyDescent="0.25">
      <c r="G2" s="215" t="s">
        <v>103</v>
      </c>
      <c r="H2" s="215" t="s">
        <v>100</v>
      </c>
      <c r="I2" s="202" t="s">
        <v>61</v>
      </c>
      <c r="J2" s="202"/>
      <c r="K2" s="189" t="s">
        <v>63</v>
      </c>
      <c r="L2" s="189"/>
      <c r="M2" s="189" t="s">
        <v>109</v>
      </c>
      <c r="N2" s="189"/>
      <c r="O2" s="189"/>
      <c r="P2" s="196" t="s">
        <v>113</v>
      </c>
      <c r="Q2" s="111"/>
      <c r="R2" s="219" t="s">
        <v>103</v>
      </c>
      <c r="S2" s="189" t="s">
        <v>126</v>
      </c>
      <c r="T2" s="189"/>
      <c r="U2" s="196" t="s">
        <v>105</v>
      </c>
      <c r="V2" s="215" t="s">
        <v>103</v>
      </c>
      <c r="W2" s="189" t="s">
        <v>127</v>
      </c>
      <c r="X2" s="189"/>
      <c r="Y2" s="196" t="s">
        <v>105</v>
      </c>
      <c r="Z2" s="196" t="s">
        <v>85</v>
      </c>
      <c r="AA2" s="196" t="s">
        <v>106</v>
      </c>
      <c r="AB2" s="196" t="s">
        <v>128</v>
      </c>
      <c r="AC2" s="196"/>
      <c r="AD2" s="196"/>
      <c r="AE2" s="196" t="s">
        <v>105</v>
      </c>
      <c r="AF2" s="107" t="s">
        <v>129</v>
      </c>
      <c r="AG2" s="196" t="s">
        <v>85</v>
      </c>
      <c r="AH2" s="189" t="s">
        <v>131</v>
      </c>
      <c r="AI2" s="189"/>
      <c r="AJ2" s="80"/>
    </row>
    <row r="3" spans="1:36" s="78" customFormat="1" ht="45.75" customHeight="1" x14ac:dyDescent="0.25">
      <c r="A3" s="38" t="s">
        <v>6</v>
      </c>
      <c r="B3" s="38" t="s">
        <v>11</v>
      </c>
      <c r="C3" s="38" t="s">
        <v>10</v>
      </c>
      <c r="D3" s="38" t="s">
        <v>46</v>
      </c>
      <c r="E3" s="76" t="s">
        <v>108</v>
      </c>
      <c r="F3" s="85" t="s">
        <v>111</v>
      </c>
      <c r="G3" s="215"/>
      <c r="H3" s="215"/>
      <c r="I3" s="40" t="s">
        <v>53</v>
      </c>
      <c r="J3" s="82" t="s">
        <v>52</v>
      </c>
      <c r="K3" s="40" t="s">
        <v>53</v>
      </c>
      <c r="L3" s="82" t="s">
        <v>52</v>
      </c>
      <c r="M3" s="82" t="s">
        <v>65</v>
      </c>
      <c r="N3" s="82" t="s">
        <v>55</v>
      </c>
      <c r="O3" s="77" t="s">
        <v>110</v>
      </c>
      <c r="P3" s="196"/>
      <c r="Q3" s="109"/>
      <c r="R3" s="220"/>
      <c r="S3" s="82" t="s">
        <v>53</v>
      </c>
      <c r="T3" s="83" t="s">
        <v>60</v>
      </c>
      <c r="U3" s="196"/>
      <c r="V3" s="215"/>
      <c r="W3" s="82" t="s">
        <v>52</v>
      </c>
      <c r="X3" s="83" t="s">
        <v>60</v>
      </c>
      <c r="Y3" s="196"/>
      <c r="Z3" s="196"/>
      <c r="AA3" s="196"/>
      <c r="AB3" s="82" t="s">
        <v>70</v>
      </c>
      <c r="AC3" s="82" t="s">
        <v>104</v>
      </c>
      <c r="AD3" s="82" t="s">
        <v>125</v>
      </c>
      <c r="AE3" s="196"/>
      <c r="AF3" s="81" t="s">
        <v>70</v>
      </c>
      <c r="AG3" s="196"/>
      <c r="AH3" s="82" t="s">
        <v>70</v>
      </c>
      <c r="AI3" s="83" t="s">
        <v>60</v>
      </c>
      <c r="AJ3" s="76" t="s">
        <v>105</v>
      </c>
    </row>
    <row r="4" spans="1:36" x14ac:dyDescent="0.25">
      <c r="A4" s="34" t="s">
        <v>5</v>
      </c>
      <c r="B4" s="35" t="s">
        <v>7</v>
      </c>
      <c r="C4" s="35" t="s">
        <v>8</v>
      </c>
      <c r="D4" s="36">
        <v>14</v>
      </c>
      <c r="E4" s="142"/>
      <c r="F4" s="142"/>
      <c r="G4" s="137"/>
      <c r="H4" s="143"/>
      <c r="I4" s="135"/>
      <c r="J4" s="135"/>
      <c r="K4" s="140"/>
      <c r="L4" s="144"/>
      <c r="M4" s="145"/>
      <c r="N4" s="144"/>
      <c r="O4" s="137"/>
      <c r="P4" s="146"/>
      <c r="Q4" s="146"/>
      <c r="R4" s="147"/>
      <c r="S4" s="147"/>
      <c r="T4" s="136"/>
      <c r="U4" s="148"/>
      <c r="V4" s="137"/>
      <c r="W4" s="137"/>
      <c r="X4" s="140"/>
      <c r="Y4" s="149"/>
      <c r="Z4" s="135"/>
      <c r="AA4" s="135"/>
      <c r="AB4" s="135"/>
      <c r="AC4" s="138"/>
      <c r="AD4" s="138"/>
      <c r="AE4" s="149"/>
      <c r="AF4" s="135"/>
      <c r="AG4" s="135"/>
      <c r="AH4" s="141"/>
      <c r="AI4" s="138"/>
      <c r="AJ4" s="150"/>
    </row>
  </sheetData>
  <mergeCells count="23">
    <mergeCell ref="P2:P3"/>
    <mergeCell ref="I2:J2"/>
    <mergeCell ref="V2:V3"/>
    <mergeCell ref="W2:X2"/>
    <mergeCell ref="Y2:Y3"/>
    <mergeCell ref="S2:T2"/>
    <mergeCell ref="R2:R3"/>
    <mergeCell ref="H2:H3"/>
    <mergeCell ref="G2:G3"/>
    <mergeCell ref="K2:L2"/>
    <mergeCell ref="AG1:AJ1"/>
    <mergeCell ref="R1:U1"/>
    <mergeCell ref="G1:P1"/>
    <mergeCell ref="Z1:AE1"/>
    <mergeCell ref="V1:Y1"/>
    <mergeCell ref="M2:O2"/>
    <mergeCell ref="AH2:AI2"/>
    <mergeCell ref="AG2:AG3"/>
    <mergeCell ref="AB2:AD2"/>
    <mergeCell ref="Z2:Z3"/>
    <mergeCell ref="AA2:AA3"/>
    <mergeCell ref="AE2:AE3"/>
    <mergeCell ref="U2:U3"/>
  </mergeCells>
  <pageMargins left="0.7" right="0.7" top="0.75" bottom="0.75" header="0.3" footer="0.3"/>
  <pageSetup paperSize="17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"/>
  <sheetViews>
    <sheetView zoomScaleNormal="100" workbookViewId="0">
      <pane xSplit="3" ySplit="5" topLeftCell="D6" activePane="bottomRight" state="frozen"/>
      <selection activeCell="N32" sqref="N32"/>
      <selection pane="topRight" activeCell="N32" sqref="N32"/>
      <selection pane="bottomLeft" activeCell="N32" sqref="N32"/>
      <selection pane="bottomRight" activeCell="D6" sqref="D6"/>
    </sheetView>
  </sheetViews>
  <sheetFormatPr defaultRowHeight="12.75" x14ac:dyDescent="0.2"/>
  <cols>
    <col min="2" max="2" width="21.5703125" bestFit="1" customWidth="1"/>
    <col min="3" max="3" width="30.42578125" bestFit="1" customWidth="1"/>
    <col min="4" max="4" width="6.85546875" style="2" bestFit="1" customWidth="1"/>
    <col min="5" max="5" width="6.85546875" style="4" customWidth="1"/>
    <col min="6" max="6" width="9.42578125" customWidth="1"/>
    <col min="7" max="7" width="8.5703125" customWidth="1"/>
    <col min="10" max="10" width="9.140625" style="1"/>
    <col min="11" max="11" width="10.7109375" bestFit="1" customWidth="1"/>
    <col min="12" max="12" width="18" customWidth="1"/>
    <col min="14" max="14" width="9.42578125" bestFit="1" customWidth="1"/>
    <col min="15" max="15" width="2.85546875" customWidth="1"/>
    <col min="16" max="16" width="44.28515625" bestFit="1" customWidth="1"/>
    <col min="17" max="17" width="12.5703125" style="1" bestFit="1" customWidth="1"/>
    <col min="18" max="18" width="12.5703125" style="1" customWidth="1"/>
    <col min="19" max="19" width="13.140625" style="1" customWidth="1"/>
    <col min="20" max="20" width="18.28515625" customWidth="1"/>
    <col min="21" max="21" width="15.28515625" style="8" customWidth="1"/>
    <col min="22" max="22" width="11.42578125" style="8" customWidth="1"/>
    <col min="23" max="23" width="2.42578125" customWidth="1"/>
    <col min="25" max="25" width="10" customWidth="1"/>
    <col min="27" max="27" width="9.140625" style="8"/>
    <col min="28" max="30" width="8.28515625" customWidth="1"/>
    <col min="31" max="31" width="14" style="8" bestFit="1" customWidth="1"/>
    <col min="32" max="32" width="2.28515625" customWidth="1"/>
    <col min="33" max="33" width="6.140625" customWidth="1"/>
    <col min="34" max="34" width="9" bestFit="1" customWidth="1"/>
    <col min="35" max="35" width="7" customWidth="1"/>
    <col min="36" max="36" width="6.5703125" customWidth="1"/>
    <col min="38" max="38" width="6.7109375" customWidth="1"/>
    <col min="39" max="39" width="2.42578125" customWidth="1"/>
    <col min="40" max="40" width="8" customWidth="1"/>
    <col min="41" max="41" width="10.42578125" bestFit="1" customWidth="1"/>
    <col min="42" max="42" width="8.7109375" customWidth="1"/>
    <col min="43" max="43" width="8.7109375" style="8" customWidth="1"/>
    <col min="44" max="44" width="7" customWidth="1"/>
    <col min="45" max="45" width="8.85546875" customWidth="1"/>
    <col min="46" max="46" width="7" customWidth="1"/>
    <col min="47" max="47" width="3.140625" customWidth="1"/>
    <col min="48" max="48" width="10.28515625" customWidth="1"/>
    <col min="49" max="49" width="10.5703125" bestFit="1" customWidth="1"/>
    <col min="51" max="51" width="10.28515625" style="8" bestFit="1" customWidth="1"/>
    <col min="52" max="52" width="7.140625" customWidth="1"/>
    <col min="53" max="53" width="8.5703125" customWidth="1"/>
    <col min="54" max="54" width="6.42578125" customWidth="1"/>
    <col min="55" max="55" width="6.140625" customWidth="1"/>
    <col min="56" max="56" width="9" customWidth="1"/>
    <col min="57" max="57" width="5.85546875" customWidth="1"/>
  </cols>
  <sheetData>
    <row r="1" spans="1:57" s="3" customFormat="1" x14ac:dyDescent="0.2">
      <c r="D1" s="4"/>
      <c r="E1" s="4"/>
    </row>
    <row r="2" spans="1:57" s="3" customFormat="1" ht="17.25" x14ac:dyDescent="0.25">
      <c r="B2" s="10" t="s">
        <v>37</v>
      </c>
      <c r="C2" s="9">
        <v>0.03</v>
      </c>
      <c r="D2" s="4"/>
      <c r="E2" s="4"/>
      <c r="AG2" s="170" t="s">
        <v>40</v>
      </c>
      <c r="AH2" s="221"/>
      <c r="AI2" s="221"/>
      <c r="AJ2" s="221"/>
      <c r="AK2" s="221"/>
      <c r="AL2" s="222"/>
      <c r="AN2" s="229" t="s">
        <v>28</v>
      </c>
      <c r="AO2" s="221"/>
      <c r="AP2" s="221"/>
      <c r="AQ2" s="221"/>
      <c r="AR2" s="221"/>
      <c r="AS2" s="221"/>
      <c r="AT2" s="222"/>
      <c r="AV2" s="229" t="s">
        <v>29</v>
      </c>
      <c r="AW2" s="221"/>
      <c r="AX2" s="221"/>
      <c r="AY2" s="221"/>
      <c r="AZ2" s="221"/>
      <c r="BA2" s="221"/>
      <c r="BB2" s="221"/>
      <c r="BC2" s="221"/>
      <c r="BD2" s="221"/>
      <c r="BE2" s="222"/>
    </row>
    <row r="3" spans="1:57" s="3" customFormat="1" ht="15" x14ac:dyDescent="0.25">
      <c r="B3" s="10" t="s">
        <v>38</v>
      </c>
      <c r="C3" s="9">
        <v>2.5000000000000001E-2</v>
      </c>
      <c r="D3" s="4"/>
      <c r="E3" s="4"/>
      <c r="X3" s="229" t="s">
        <v>32</v>
      </c>
      <c r="Y3" s="221"/>
      <c r="Z3" s="221"/>
      <c r="AA3" s="221"/>
      <c r="AB3" s="221"/>
      <c r="AC3" s="221"/>
      <c r="AD3" s="222"/>
      <c r="AE3" s="33"/>
      <c r="AG3" s="230" t="s">
        <v>30</v>
      </c>
      <c r="AH3" s="231"/>
      <c r="AI3" s="232"/>
      <c r="AJ3" s="223" t="s">
        <v>27</v>
      </c>
      <c r="AK3" s="224"/>
      <c r="AL3" s="225"/>
      <c r="AN3" s="230" t="s">
        <v>31</v>
      </c>
      <c r="AO3" s="231"/>
      <c r="AP3" s="231"/>
      <c r="AQ3" s="232"/>
      <c r="AR3" s="223" t="s">
        <v>27</v>
      </c>
      <c r="AS3" s="224"/>
      <c r="AT3" s="225"/>
      <c r="AV3" s="230" t="s">
        <v>31</v>
      </c>
      <c r="AW3" s="231"/>
      <c r="AX3" s="231"/>
      <c r="AY3" s="232"/>
      <c r="AZ3" s="179" t="s">
        <v>39</v>
      </c>
      <c r="BA3" s="224"/>
      <c r="BB3" s="225"/>
      <c r="BC3" s="179" t="s">
        <v>41</v>
      </c>
      <c r="BD3" s="224"/>
      <c r="BE3" s="225"/>
    </row>
    <row r="4" spans="1:57" s="3" customFormat="1" ht="31.5" customHeight="1" x14ac:dyDescent="0.25">
      <c r="D4" s="4"/>
      <c r="E4" s="4"/>
      <c r="J4" s="185" t="s">
        <v>34</v>
      </c>
      <c r="K4" s="186"/>
      <c r="L4" s="187"/>
      <c r="P4" s="170" t="s">
        <v>19</v>
      </c>
      <c r="Q4" s="171"/>
      <c r="R4" s="171"/>
      <c r="S4" s="171"/>
      <c r="T4" s="171"/>
      <c r="U4" s="171"/>
      <c r="V4" s="171"/>
      <c r="X4" s="229" t="s">
        <v>31</v>
      </c>
      <c r="Y4" s="221"/>
      <c r="Z4" s="221"/>
      <c r="AA4" s="222"/>
      <c r="AB4" s="229" t="s">
        <v>27</v>
      </c>
      <c r="AC4" s="171"/>
      <c r="AD4" s="172"/>
      <c r="AE4" s="28"/>
      <c r="AG4" s="233"/>
      <c r="AH4" s="234"/>
      <c r="AI4" s="235"/>
      <c r="AJ4" s="226"/>
      <c r="AK4" s="227"/>
      <c r="AL4" s="228"/>
      <c r="AN4" s="233"/>
      <c r="AO4" s="234"/>
      <c r="AP4" s="234"/>
      <c r="AQ4" s="235"/>
      <c r="AR4" s="226"/>
      <c r="AS4" s="227"/>
      <c r="AT4" s="228"/>
      <c r="AV4" s="233"/>
      <c r="AW4" s="234"/>
      <c r="AX4" s="234"/>
      <c r="AY4" s="235"/>
      <c r="AZ4" s="226"/>
      <c r="BA4" s="227"/>
      <c r="BB4" s="228"/>
      <c r="BC4" s="226"/>
      <c r="BD4" s="227"/>
      <c r="BE4" s="228"/>
    </row>
    <row r="5" spans="1:57" s="3" customFormat="1" ht="60" x14ac:dyDescent="0.25">
      <c r="A5" s="13" t="s">
        <v>6</v>
      </c>
      <c r="B5" s="13" t="s">
        <v>11</v>
      </c>
      <c r="C5" s="13" t="s">
        <v>10</v>
      </c>
      <c r="D5" s="14" t="s">
        <v>24</v>
      </c>
      <c r="E5" s="15" t="s">
        <v>50</v>
      </c>
      <c r="F5" s="15" t="s">
        <v>9</v>
      </c>
      <c r="G5" s="15" t="s">
        <v>35</v>
      </c>
      <c r="H5" s="15" t="s">
        <v>12</v>
      </c>
      <c r="I5" s="15" t="s">
        <v>36</v>
      </c>
      <c r="J5" s="12" t="s">
        <v>13</v>
      </c>
      <c r="K5" s="12" t="s">
        <v>14</v>
      </c>
      <c r="L5" s="12" t="s">
        <v>15</v>
      </c>
      <c r="M5" s="16" t="s">
        <v>16</v>
      </c>
      <c r="N5" s="17" t="s">
        <v>17</v>
      </c>
      <c r="O5" s="6"/>
      <c r="P5" s="17" t="s">
        <v>18</v>
      </c>
      <c r="Q5" s="18" t="s">
        <v>23</v>
      </c>
      <c r="R5" s="7" t="s">
        <v>0</v>
      </c>
      <c r="S5" s="7" t="s">
        <v>33</v>
      </c>
      <c r="T5" s="12" t="s">
        <v>20</v>
      </c>
      <c r="U5" s="12" t="s">
        <v>43</v>
      </c>
      <c r="V5" s="12" t="s">
        <v>21</v>
      </c>
      <c r="X5" s="7" t="s">
        <v>25</v>
      </c>
      <c r="Y5" s="7" t="s">
        <v>2</v>
      </c>
      <c r="Z5" s="7" t="s">
        <v>26</v>
      </c>
      <c r="AA5" s="21" t="s">
        <v>42</v>
      </c>
      <c r="AB5" s="7" t="s">
        <v>25</v>
      </c>
      <c r="AC5" s="7" t="s">
        <v>2</v>
      </c>
      <c r="AD5" s="7" t="s">
        <v>26</v>
      </c>
      <c r="AE5" s="31" t="s">
        <v>48</v>
      </c>
      <c r="AG5" s="7" t="s">
        <v>25</v>
      </c>
      <c r="AH5" s="7" t="s">
        <v>2</v>
      </c>
      <c r="AI5" s="7" t="s">
        <v>26</v>
      </c>
      <c r="AJ5" s="7" t="s">
        <v>25</v>
      </c>
      <c r="AK5" s="7" t="s">
        <v>2</v>
      </c>
      <c r="AL5" s="7" t="s">
        <v>26</v>
      </c>
      <c r="AN5" s="7" t="s">
        <v>25</v>
      </c>
      <c r="AO5" s="7" t="s">
        <v>2</v>
      </c>
      <c r="AP5" s="7" t="s">
        <v>26</v>
      </c>
      <c r="AQ5" s="12" t="s">
        <v>42</v>
      </c>
      <c r="AR5" s="7" t="s">
        <v>25</v>
      </c>
      <c r="AS5" s="7" t="s">
        <v>2</v>
      </c>
      <c r="AT5" s="7" t="s">
        <v>26</v>
      </c>
      <c r="AV5" s="7" t="s">
        <v>25</v>
      </c>
      <c r="AW5" s="7" t="s">
        <v>2</v>
      </c>
      <c r="AX5" s="7" t="s">
        <v>26</v>
      </c>
      <c r="AY5" s="12" t="s">
        <v>42</v>
      </c>
      <c r="AZ5" s="7" t="s">
        <v>25</v>
      </c>
      <c r="BA5" s="7" t="s">
        <v>2</v>
      </c>
      <c r="BB5" s="7" t="s">
        <v>26</v>
      </c>
      <c r="BC5" s="7" t="s">
        <v>25</v>
      </c>
      <c r="BD5" s="7" t="s">
        <v>2</v>
      </c>
      <c r="BE5" s="7" t="s">
        <v>26</v>
      </c>
    </row>
    <row r="6" spans="1:57" s="6" customFormat="1" ht="15" x14ac:dyDescent="0.25">
      <c r="A6" s="27" t="s">
        <v>5</v>
      </c>
      <c r="B6" s="11" t="s">
        <v>7</v>
      </c>
      <c r="C6" s="11" t="s">
        <v>8</v>
      </c>
      <c r="D6" s="28" t="s">
        <v>49</v>
      </c>
      <c r="E6" s="28">
        <v>14</v>
      </c>
      <c r="F6" s="123"/>
      <c r="G6" s="124"/>
      <c r="H6" s="125"/>
      <c r="I6" s="125"/>
      <c r="J6" s="126"/>
      <c r="K6" s="125"/>
      <c r="L6" s="151"/>
      <c r="M6" s="125"/>
      <c r="N6" s="125"/>
      <c r="O6" s="126"/>
      <c r="P6" s="152"/>
      <c r="Q6" s="126"/>
      <c r="R6" s="153"/>
      <c r="S6" s="154"/>
      <c r="T6" s="155"/>
      <c r="U6" s="155"/>
      <c r="V6" s="156"/>
      <c r="W6" s="126"/>
      <c r="X6" s="157"/>
      <c r="Y6" s="158"/>
      <c r="Z6" s="125"/>
      <c r="AA6" s="159"/>
      <c r="AB6" s="160"/>
      <c r="AC6" s="132"/>
      <c r="AD6" s="132"/>
      <c r="AE6" s="161"/>
      <c r="AF6" s="126"/>
      <c r="AG6" s="162"/>
      <c r="AH6" s="153"/>
      <c r="AI6" s="126"/>
      <c r="AJ6" s="160"/>
      <c r="AK6" s="132"/>
      <c r="AL6" s="132"/>
      <c r="AM6" s="126"/>
      <c r="AN6" s="157"/>
      <c r="AO6" s="158"/>
      <c r="AP6" s="125"/>
      <c r="AQ6" s="159"/>
      <c r="AR6" s="160"/>
      <c r="AS6" s="132"/>
      <c r="AT6" s="132"/>
      <c r="AU6" s="126"/>
      <c r="AV6" s="157"/>
      <c r="AW6" s="158"/>
      <c r="AX6" s="125"/>
      <c r="AY6" s="159"/>
      <c r="AZ6" s="160"/>
      <c r="BA6" s="132"/>
      <c r="BB6" s="132"/>
      <c r="BC6" s="160"/>
      <c r="BD6" s="132"/>
      <c r="BE6" s="132"/>
    </row>
  </sheetData>
  <mergeCells count="15">
    <mergeCell ref="J4:L4"/>
    <mergeCell ref="P4:V4"/>
    <mergeCell ref="AB4:AD4"/>
    <mergeCell ref="AG2:AL2"/>
    <mergeCell ref="AR3:AT4"/>
    <mergeCell ref="X4:AA4"/>
    <mergeCell ref="AN3:AQ4"/>
    <mergeCell ref="BC3:BE4"/>
    <mergeCell ref="AV2:BE2"/>
    <mergeCell ref="AZ3:BB4"/>
    <mergeCell ref="AJ3:AL4"/>
    <mergeCell ref="AG3:AI4"/>
    <mergeCell ref="AV3:AY4"/>
    <mergeCell ref="X3:AD3"/>
    <mergeCell ref="AN2:AT2"/>
  </mergeCells>
  <conditionalFormatting sqref="AB6">
    <cfRule type="containsText" dxfId="14" priority="3412" stopIfTrue="1" operator="containsText" text="&quot;---&quot;">
      <formula>NOT(ISERROR(SEARCH("""---""",AB6)))</formula>
    </cfRule>
    <cfRule type="cellIs" dxfId="13" priority="3413" operator="lessThan">
      <formula>-0.15</formula>
    </cfRule>
    <cfRule type="cellIs" dxfId="12" priority="3414" operator="greaterThan">
      <formula>0.15</formula>
    </cfRule>
  </conditionalFormatting>
  <conditionalFormatting sqref="AZ6">
    <cfRule type="containsText" dxfId="11" priority="3304" stopIfTrue="1" operator="containsText" text="&quot;---&quot;">
      <formula>NOT(ISERROR(SEARCH("""---""",AZ6)))</formula>
    </cfRule>
    <cfRule type="cellIs" dxfId="10" priority="3305" operator="lessThan">
      <formula>-0.15</formula>
    </cfRule>
    <cfRule type="cellIs" dxfId="9" priority="3306" operator="greaterThan">
      <formula>0.15</formula>
    </cfRule>
  </conditionalFormatting>
  <conditionalFormatting sqref="AJ6">
    <cfRule type="containsText" dxfId="8" priority="3193" stopIfTrue="1" operator="containsText" text="&quot;---&quot;">
      <formula>NOT(ISERROR(SEARCH("""---""",AJ6)))</formula>
    </cfRule>
    <cfRule type="cellIs" dxfId="7" priority="3194" operator="lessThan">
      <formula>-0.15</formula>
    </cfRule>
    <cfRule type="cellIs" dxfId="6" priority="3195" operator="greaterThan">
      <formula>0.15</formula>
    </cfRule>
  </conditionalFormatting>
  <conditionalFormatting sqref="AR6">
    <cfRule type="containsText" dxfId="5" priority="3358" stopIfTrue="1" operator="containsText" text="&quot;---&quot;">
      <formula>NOT(ISERROR(SEARCH("""---""",AR6)))</formula>
    </cfRule>
    <cfRule type="cellIs" dxfId="4" priority="3359" operator="lessThan">
      <formula>-0.15</formula>
    </cfRule>
    <cfRule type="cellIs" dxfId="3" priority="3360" operator="greaterThan">
      <formula>0.15</formula>
    </cfRule>
  </conditionalFormatting>
  <conditionalFormatting sqref="BC6">
    <cfRule type="containsText" dxfId="2" priority="3250" stopIfTrue="1" operator="containsText" text="&quot;---&quot;">
      <formula>NOT(ISERROR(SEARCH("""---""",BC6)))</formula>
    </cfRule>
    <cfRule type="cellIs" dxfId="1" priority="3251" operator="lessThan">
      <formula>-0.15</formula>
    </cfRule>
    <cfRule type="cellIs" dxfId="0" priority="3252" operator="greaterThan">
      <formula>0.15</formula>
    </cfRule>
  </conditionalFormatting>
  <pageMargins left="0.5" right="0.5" top="0.75" bottom="0.5" header="0.3" footer="0.3"/>
  <pageSetup paperSize="17" scale="50" fitToWidth="0" fitToHeight="3" orientation="landscape" r:id="rId1"/>
  <headerFooter>
    <oddFooter>&amp;C&amp;P&amp;R&amp;D</oddFooter>
  </headerFooter>
  <colBreaks count="1" manualBreakCount="1">
    <brk id="23" max="9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pane ySplit="1470" activePane="bottomLeft"/>
      <selection activeCell="M30" sqref="M30"/>
      <selection pane="bottomLeft"/>
    </sheetView>
  </sheetViews>
  <sheetFormatPr defaultRowHeight="12.75" x14ac:dyDescent="0.2"/>
  <cols>
    <col min="1" max="1" width="9.140625" style="8"/>
    <col min="2" max="2" width="21.5703125" style="8" bestFit="1" customWidth="1"/>
    <col min="3" max="3" width="30.42578125" style="8" bestFit="1" customWidth="1"/>
    <col min="4" max="4" width="7.7109375" style="2" customWidth="1"/>
    <col min="5" max="5" width="6.85546875" style="4" customWidth="1"/>
    <col min="6" max="6" width="9.42578125" style="8" customWidth="1"/>
    <col min="7" max="7" width="17.42578125" style="8" bestFit="1" customWidth="1"/>
    <col min="8" max="8" width="8.5703125" style="3" customWidth="1"/>
    <col min="9" max="16384" width="9.140625" style="8"/>
  </cols>
  <sheetData>
    <row r="1" spans="1:11" s="3" customFormat="1" ht="60" x14ac:dyDescent="0.25">
      <c r="A1" s="32" t="s">
        <v>6</v>
      </c>
      <c r="B1" s="32" t="s">
        <v>11</v>
      </c>
      <c r="C1" s="32" t="s">
        <v>10</v>
      </c>
      <c r="D1" s="5" t="s">
        <v>44</v>
      </c>
      <c r="E1" s="5" t="s">
        <v>45</v>
      </c>
      <c r="F1" s="5" t="s">
        <v>9</v>
      </c>
      <c r="G1" s="5" t="s">
        <v>47</v>
      </c>
      <c r="H1" s="5" t="s">
        <v>35</v>
      </c>
      <c r="I1" s="5" t="s">
        <v>12</v>
      </c>
      <c r="J1" s="5" t="s">
        <v>36</v>
      </c>
      <c r="K1" s="5" t="s">
        <v>16</v>
      </c>
    </row>
    <row r="2" spans="1:11" s="3" customFormat="1" ht="15" x14ac:dyDescent="0.25">
      <c r="A2" s="25" t="s">
        <v>5</v>
      </c>
      <c r="B2" s="22" t="s">
        <v>7</v>
      </c>
      <c r="C2" s="22" t="s">
        <v>8</v>
      </c>
      <c r="D2" s="23" t="s">
        <v>49</v>
      </c>
      <c r="E2" s="28">
        <v>14</v>
      </c>
      <c r="F2" s="163"/>
      <c r="G2" s="161"/>
      <c r="H2" s="124"/>
      <c r="I2" s="125"/>
      <c r="J2" s="125"/>
      <c r="K2" s="125"/>
    </row>
    <row r="3" spans="1:11" x14ac:dyDescent="0.2">
      <c r="A3" s="4"/>
      <c r="B3" s="4"/>
      <c r="E3" s="30"/>
      <c r="G3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Pauley</vt:lpstr>
      <vt:lpstr>2016 Market</vt:lpstr>
      <vt:lpstr>2015 Pay</vt:lpstr>
      <vt:lpstr>2016 Pay</vt:lpstr>
      <vt:lpstr>2015 Market</vt:lpstr>
      <vt:lpstr>2014 Target</vt:lpstr>
      <vt:lpstr>Aging_Rate</vt:lpstr>
      <vt:lpstr>'2015 Market'!Print_Area</vt:lpstr>
      <vt:lpstr>'2015 Pay'!Print_Area</vt:lpstr>
      <vt:lpstr>Pauley!Print_Area</vt:lpstr>
      <vt:lpstr>'2015 Market'!Print_Titles</vt:lpstr>
      <vt:lpstr>'2015 Pay'!Print_Titles</vt:lpstr>
    </vt:vector>
  </TitlesOfParts>
  <Company>Towers Watson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 Online</dc:creator>
  <cp:lastModifiedBy>Andy Carlin</cp:lastModifiedBy>
  <cp:lastPrinted>2015-11-17T15:06:58Z</cp:lastPrinted>
  <dcterms:created xsi:type="dcterms:W3CDTF">2013-09-24T12:59:11Z</dcterms:created>
  <dcterms:modified xsi:type="dcterms:W3CDTF">2017-08-24T00:30:21Z</dcterms:modified>
</cp:coreProperties>
</file>