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2075" activeTab="0"/>
  </bookViews>
  <sheets>
    <sheet name="Inventory" sheetId="1" r:id="rId1"/>
  </sheets>
  <definedNames>
    <definedName name="_xlnm.Print_Area" localSheetId="0">'Inventory'!$B$1:$I$69</definedName>
  </definedNames>
  <calcPr fullCalcOnLoad="1"/>
</workbook>
</file>

<file path=xl/sharedStrings.xml><?xml version="1.0" encoding="utf-8"?>
<sst xmlns="http://schemas.openxmlformats.org/spreadsheetml/2006/main" count="123" uniqueCount="12">
  <si>
    <t>Data from Page 24s</t>
  </si>
  <si>
    <t>Mitchell KPCo Portion</t>
  </si>
  <si>
    <t>Big Sandy</t>
  </si>
  <si>
    <t>Mo</t>
  </si>
  <si>
    <t>Date</t>
  </si>
  <si>
    <t>Tons</t>
  </si>
  <si>
    <t>Days</t>
  </si>
  <si>
    <t>NA</t>
  </si>
  <si>
    <t>AVG</t>
  </si>
  <si>
    <t>Note 1: Big Sandy U1 was removed from service in November 2015</t>
  </si>
  <si>
    <t>Note 2: Mitchell KPCo Portion is the combination of both Low and High Sulfur Piles</t>
  </si>
  <si>
    <t xml:space="preserve">Full Load Burn Rate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</si>
</sst>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9" fillId="31" borderId="0">
      <alignment/>
      <protection/>
    </xf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0" fontId="10" fillId="0" borderId="9">
      <alignment horizontal="center"/>
      <protection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8" fillId="34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7" fontId="0" fillId="35" borderId="0" xfId="0" applyNumberFormat="1" applyFill="1" applyAlignment="1">
      <alignment/>
    </xf>
    <xf numFmtId="37" fontId="3" fillId="35" borderId="11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center"/>
    </xf>
    <xf numFmtId="4" fontId="5" fillId="35" borderId="11" xfId="187" applyNumberFormat="1" applyFont="1" applyFill="1" applyBorder="1" applyAlignment="1">
      <alignment horizontal="center"/>
      <protection/>
    </xf>
    <xf numFmtId="4" fontId="3" fillId="35" borderId="0" xfId="0" applyNumberFormat="1" applyFont="1" applyFill="1" applyBorder="1" applyAlignment="1">
      <alignment horizontal="center"/>
    </xf>
    <xf numFmtId="37" fontId="3" fillId="35" borderId="12" xfId="0" applyNumberFormat="1" applyFont="1" applyFill="1" applyBorder="1" applyAlignment="1">
      <alignment horizontal="center"/>
    </xf>
    <xf numFmtId="4" fontId="5" fillId="35" borderId="0" xfId="187" applyNumberFormat="1" applyFont="1" applyFill="1" applyBorder="1" applyAlignment="1">
      <alignment horizontal="center"/>
      <protection/>
    </xf>
    <xf numFmtId="17" fontId="2" fillId="35" borderId="0" xfId="0" applyNumberFormat="1" applyFont="1" applyFill="1" applyAlignment="1">
      <alignment horizontal="right"/>
    </xf>
    <xf numFmtId="37" fontId="6" fillId="35" borderId="0" xfId="0" applyNumberFormat="1" applyFont="1" applyFill="1" applyAlignment="1">
      <alignment horizontal="center"/>
    </xf>
    <xf numFmtId="39" fontId="6" fillId="35" borderId="0" xfId="0" applyNumberFormat="1" applyFont="1" applyFill="1" applyAlignment="1">
      <alignment horizontal="center"/>
    </xf>
    <xf numFmtId="39" fontId="6" fillId="35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Alignment="1">
      <alignment horizontal="center"/>
    </xf>
    <xf numFmtId="37" fontId="4" fillId="35" borderId="11" xfId="187" applyNumberFormat="1" applyFont="1" applyFill="1" applyBorder="1" applyAlignment="1">
      <alignment horizontal="center"/>
      <protection/>
    </xf>
    <xf numFmtId="0" fontId="0" fillId="35" borderId="0" xfId="0" applyFont="1" applyFill="1" applyBorder="1" applyAlignment="1">
      <alignment horizontal="center"/>
    </xf>
    <xf numFmtId="3" fontId="3" fillId="35" borderId="11" xfId="0" applyNumberFormat="1" applyFont="1" applyFill="1" applyBorder="1" applyAlignment="1">
      <alignment horizontal="center"/>
    </xf>
    <xf numFmtId="37" fontId="4" fillId="35" borderId="12" xfId="180" applyNumberFormat="1" applyFont="1" applyFill="1" applyBorder="1" applyAlignment="1">
      <alignment horizontal="center"/>
      <protection/>
    </xf>
    <xf numFmtId="0" fontId="0" fillId="35" borderId="0" xfId="0" applyFill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</cellXfs>
  <cellStyles count="3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1" xfId="47"/>
    <cellStyle name="Comma 11 2" xfId="48"/>
    <cellStyle name="Comma 12" xfId="49"/>
    <cellStyle name="Comma 12 2" xfId="50"/>
    <cellStyle name="Comma 13" xfId="51"/>
    <cellStyle name="Comma 13 2" xfId="52"/>
    <cellStyle name="Comma 13 2 2" xfId="53"/>
    <cellStyle name="Comma 13 2 2 2" xfId="54"/>
    <cellStyle name="Comma 13 2 3" xfId="55"/>
    <cellStyle name="Comma 13 3" xfId="56"/>
    <cellStyle name="Comma 13 3 2" xfId="57"/>
    <cellStyle name="Comma 13 4" xfId="58"/>
    <cellStyle name="Comma 13 4 2" xfId="59"/>
    <cellStyle name="Comma 13 5" xfId="60"/>
    <cellStyle name="Comma 13 6" xfId="61"/>
    <cellStyle name="Comma 13 7" xfId="62"/>
    <cellStyle name="Comma 13 7 2" xfId="63"/>
    <cellStyle name="Comma 13 8" xfId="64"/>
    <cellStyle name="Comma 14" xfId="65"/>
    <cellStyle name="Comma 14 2" xfId="66"/>
    <cellStyle name="Comma 14 2 2" xfId="67"/>
    <cellStyle name="Comma 14 3" xfId="68"/>
    <cellStyle name="Comma 15" xfId="69"/>
    <cellStyle name="Comma 15 2" xfId="70"/>
    <cellStyle name="Comma 16" xfId="71"/>
    <cellStyle name="Comma 16 2" xfId="72"/>
    <cellStyle name="Comma 17" xfId="73"/>
    <cellStyle name="Comma 18" xfId="74"/>
    <cellStyle name="Comma 18 2" xfId="75"/>
    <cellStyle name="Comma 18 2 2" xfId="76"/>
    <cellStyle name="Comma 18 3" xfId="77"/>
    <cellStyle name="Comma 18 4" xfId="78"/>
    <cellStyle name="Comma 19" xfId="79"/>
    <cellStyle name="Comma 19 2" xfId="80"/>
    <cellStyle name="Comma 2" xfId="81"/>
    <cellStyle name="Comma 2 2" xfId="82"/>
    <cellStyle name="Comma 20" xfId="83"/>
    <cellStyle name="Comma 21" xfId="84"/>
    <cellStyle name="Comma 22" xfId="85"/>
    <cellStyle name="Comma 23" xfId="86"/>
    <cellStyle name="Comma 24" xfId="87"/>
    <cellStyle name="Comma 25" xfId="88"/>
    <cellStyle name="Comma 26" xfId="89"/>
    <cellStyle name="Comma 27" xfId="90"/>
    <cellStyle name="Comma 28" xfId="91"/>
    <cellStyle name="Comma 29" xfId="92"/>
    <cellStyle name="Comma 3" xfId="93"/>
    <cellStyle name="Comma 3 2" xfId="94"/>
    <cellStyle name="Comma 30" xfId="95"/>
    <cellStyle name="Comma 31" xfId="96"/>
    <cellStyle name="Comma 32" xfId="97"/>
    <cellStyle name="Comma 33" xfId="98"/>
    <cellStyle name="Comma 34" xfId="99"/>
    <cellStyle name="Comma 4" xfId="100"/>
    <cellStyle name="Comma 4 2" xfId="101"/>
    <cellStyle name="Comma 5" xfId="102"/>
    <cellStyle name="Comma 6" xfId="103"/>
    <cellStyle name="Comma 6 2" xfId="104"/>
    <cellStyle name="Comma 6 2 2" xfId="105"/>
    <cellStyle name="Comma 6 3" xfId="106"/>
    <cellStyle name="Comma 6 4" xfId="107"/>
    <cellStyle name="Comma 7" xfId="108"/>
    <cellStyle name="Comma 7 2" xfId="109"/>
    <cellStyle name="Comma 7 2 2" xfId="110"/>
    <cellStyle name="Comma 7 3" xfId="111"/>
    <cellStyle name="Comma 8" xfId="112"/>
    <cellStyle name="Comma 8 2" xfId="113"/>
    <cellStyle name="Comma 9" xfId="114"/>
    <cellStyle name="Comma 9 2" xfId="115"/>
    <cellStyle name="Comma 9 3" xfId="116"/>
    <cellStyle name="Currency" xfId="117"/>
    <cellStyle name="Currency [0]" xfId="118"/>
    <cellStyle name="Currency 10" xfId="119"/>
    <cellStyle name="Currency 10 2" xfId="120"/>
    <cellStyle name="Currency 11" xfId="121"/>
    <cellStyle name="Currency 11 2" xfId="122"/>
    <cellStyle name="Currency 11 2 2" xfId="123"/>
    <cellStyle name="Currency 11 2 2 2" xfId="124"/>
    <cellStyle name="Currency 11 2 3" xfId="125"/>
    <cellStyle name="Currency 11 3" xfId="126"/>
    <cellStyle name="Currency 11 3 2" xfId="127"/>
    <cellStyle name="Currency 11 4" xfId="128"/>
    <cellStyle name="Currency 11 4 2" xfId="129"/>
    <cellStyle name="Currency 11 5" xfId="130"/>
    <cellStyle name="Currency 11 6" xfId="131"/>
    <cellStyle name="Currency 11 7" xfId="132"/>
    <cellStyle name="Currency 11 7 2" xfId="133"/>
    <cellStyle name="Currency 11 8" xfId="134"/>
    <cellStyle name="Currency 12" xfId="135"/>
    <cellStyle name="Currency 12 2" xfId="136"/>
    <cellStyle name="Currency 12 2 2" xfId="137"/>
    <cellStyle name="Currency 12 3" xfId="138"/>
    <cellStyle name="Currency 13" xfId="139"/>
    <cellStyle name="Currency 13 2" xfId="140"/>
    <cellStyle name="Currency 14" xfId="141"/>
    <cellStyle name="Currency 14 2" xfId="142"/>
    <cellStyle name="Currency 15" xfId="143"/>
    <cellStyle name="Currency 16" xfId="144"/>
    <cellStyle name="Currency 16 2" xfId="145"/>
    <cellStyle name="Currency 16 2 2" xfId="146"/>
    <cellStyle name="Currency 16 3" xfId="147"/>
    <cellStyle name="Currency 16 4" xfId="148"/>
    <cellStyle name="Currency 17" xfId="149"/>
    <cellStyle name="Currency 17 2" xfId="150"/>
    <cellStyle name="Currency 18" xfId="151"/>
    <cellStyle name="Currency 2" xfId="152"/>
    <cellStyle name="Currency 2 2" xfId="153"/>
    <cellStyle name="Currency 3" xfId="154"/>
    <cellStyle name="Currency 3 2" xfId="155"/>
    <cellStyle name="Currency 4" xfId="156"/>
    <cellStyle name="Currency 4 2" xfId="157"/>
    <cellStyle name="Currency 4 2 2" xfId="158"/>
    <cellStyle name="Currency 4 3" xfId="159"/>
    <cellStyle name="Currency 5" xfId="160"/>
    <cellStyle name="Currency 5 2" xfId="161"/>
    <cellStyle name="Currency 6" xfId="162"/>
    <cellStyle name="Currency 6 2" xfId="163"/>
    <cellStyle name="Currency 7" xfId="164"/>
    <cellStyle name="Currency 7 2" xfId="165"/>
    <cellStyle name="Currency 8" xfId="166"/>
    <cellStyle name="Currency 8 2" xfId="167"/>
    <cellStyle name="Currency 9" xfId="168"/>
    <cellStyle name="Currency 9 2" xfId="169"/>
    <cellStyle name="Explanatory Text" xfId="170"/>
    <cellStyle name="Good" xfId="171"/>
    <cellStyle name="Heading 1" xfId="172"/>
    <cellStyle name="Heading 2" xfId="173"/>
    <cellStyle name="Heading 3" xfId="174"/>
    <cellStyle name="Heading 4" xfId="175"/>
    <cellStyle name="Input" xfId="176"/>
    <cellStyle name="Lines" xfId="177"/>
    <cellStyle name="Linked Cell" xfId="178"/>
    <cellStyle name="Neutral" xfId="179"/>
    <cellStyle name="Normal 17" xfId="180"/>
    <cellStyle name="Normal 2" xfId="181"/>
    <cellStyle name="Normal 2 2" xfId="182"/>
    <cellStyle name="Normal 2 2 2" xfId="183"/>
    <cellStyle name="Normal 2 5 2" xfId="184"/>
    <cellStyle name="Normal 3" xfId="185"/>
    <cellStyle name="Normal 3 2" xfId="186"/>
    <cellStyle name="Normal 4" xfId="187"/>
    <cellStyle name="Normal 4 2" xfId="188"/>
    <cellStyle name="Normal 5" xfId="189"/>
    <cellStyle name="Normal 5 2" xfId="190"/>
    <cellStyle name="Normal 6" xfId="191"/>
    <cellStyle name="Normal 6 2" xfId="192"/>
    <cellStyle name="Normal 7" xfId="193"/>
    <cellStyle name="Normal 7 2" xfId="194"/>
    <cellStyle name="Normal 8" xfId="195"/>
    <cellStyle name="Normal 8 2" xfId="196"/>
    <cellStyle name="Normal 9" xfId="197"/>
    <cellStyle name="Note" xfId="198"/>
    <cellStyle name="Output" xfId="199"/>
    <cellStyle name="Percent" xfId="200"/>
    <cellStyle name="Percent 10" xfId="201"/>
    <cellStyle name="Percent 10 2" xfId="202"/>
    <cellStyle name="Percent 11" xfId="203"/>
    <cellStyle name="Percent 11 2" xfId="204"/>
    <cellStyle name="Percent 11 2 2" xfId="205"/>
    <cellStyle name="Percent 11 2 2 2" xfId="206"/>
    <cellStyle name="Percent 11 2 3" xfId="207"/>
    <cellStyle name="Percent 11 3" xfId="208"/>
    <cellStyle name="Percent 11 3 2" xfId="209"/>
    <cellStyle name="Percent 11 4" xfId="210"/>
    <cellStyle name="Percent 11 4 2" xfId="211"/>
    <cellStyle name="Percent 11 5" xfId="212"/>
    <cellStyle name="Percent 11 6" xfId="213"/>
    <cellStyle name="Percent 11 7" xfId="214"/>
    <cellStyle name="Percent 11 7 2" xfId="215"/>
    <cellStyle name="Percent 11 8" xfId="216"/>
    <cellStyle name="Percent 12" xfId="217"/>
    <cellStyle name="Percent 12 2" xfId="218"/>
    <cellStyle name="Percent 12 2 2" xfId="219"/>
    <cellStyle name="Percent 12 3" xfId="220"/>
    <cellStyle name="Percent 13" xfId="221"/>
    <cellStyle name="Percent 14" xfId="222"/>
    <cellStyle name="Percent 14 2" xfId="223"/>
    <cellStyle name="Percent 14 2 2" xfId="224"/>
    <cellStyle name="Percent 14 3" xfId="225"/>
    <cellStyle name="Percent 14 4" xfId="226"/>
    <cellStyle name="Percent 15" xfId="227"/>
    <cellStyle name="Percent 2" xfId="228"/>
    <cellStyle name="Percent 2 2" xfId="229"/>
    <cellStyle name="Percent 3" xfId="230"/>
    <cellStyle name="Percent 4" xfId="231"/>
    <cellStyle name="Percent 4 2" xfId="232"/>
    <cellStyle name="Percent 4 2 2" xfId="233"/>
    <cellStyle name="Percent 4 3" xfId="234"/>
    <cellStyle name="Percent 5" xfId="235"/>
    <cellStyle name="Percent 5 2" xfId="236"/>
    <cellStyle name="Percent 6" xfId="237"/>
    <cellStyle name="Percent 6 2" xfId="238"/>
    <cellStyle name="Percent 7" xfId="239"/>
    <cellStyle name="Percent 7 2" xfId="240"/>
    <cellStyle name="Percent 8" xfId="241"/>
    <cellStyle name="Percent 8 2" xfId="242"/>
    <cellStyle name="Percent 9" xfId="243"/>
    <cellStyle name="Percent 9 2" xfId="244"/>
    <cellStyle name="PSChar" xfId="245"/>
    <cellStyle name="PSChar 2" xfId="246"/>
    <cellStyle name="PSChar 2 2" xfId="247"/>
    <cellStyle name="PSChar 3" xfId="248"/>
    <cellStyle name="PSChar 3 2" xfId="249"/>
    <cellStyle name="PSChar 4" xfId="250"/>
    <cellStyle name="PSChar 4 2" xfId="251"/>
    <cellStyle name="PSChar 5" xfId="252"/>
    <cellStyle name="PSChar 5 2" xfId="253"/>
    <cellStyle name="PSChar 6" xfId="254"/>
    <cellStyle name="PSChar 6 2" xfId="255"/>
    <cellStyle name="PSChar 7" xfId="256"/>
    <cellStyle name="PSChar 9" xfId="257"/>
    <cellStyle name="PSDate" xfId="258"/>
    <cellStyle name="PSDate 2" xfId="259"/>
    <cellStyle name="PSDate 2 2" xfId="260"/>
    <cellStyle name="PSDate 3" xfId="261"/>
    <cellStyle name="PSDate 3 2" xfId="262"/>
    <cellStyle name="PSDate 4" xfId="263"/>
    <cellStyle name="PSDate 4 2" xfId="264"/>
    <cellStyle name="PSDate 5" xfId="265"/>
    <cellStyle name="PSDate 5 2" xfId="266"/>
    <cellStyle name="PSDate 6" xfId="267"/>
    <cellStyle name="PSDate 6 2" xfId="268"/>
    <cellStyle name="PSDate 7" xfId="269"/>
    <cellStyle name="PSDate 9" xfId="270"/>
    <cellStyle name="PSDec" xfId="271"/>
    <cellStyle name="PSDec 2" xfId="272"/>
    <cellStyle name="PSDec 2 2" xfId="273"/>
    <cellStyle name="PSDec 3" xfId="274"/>
    <cellStyle name="PSDec 3 2" xfId="275"/>
    <cellStyle name="PSDec 4" xfId="276"/>
    <cellStyle name="PSDec 4 2" xfId="277"/>
    <cellStyle name="PSDec 5" xfId="278"/>
    <cellStyle name="PSDec 5 2" xfId="279"/>
    <cellStyle name="PSDec 6" xfId="280"/>
    <cellStyle name="PSDec 6 2" xfId="281"/>
    <cellStyle name="PSDec 7" xfId="282"/>
    <cellStyle name="PSHeading" xfId="283"/>
    <cellStyle name="PSHeading 12" xfId="284"/>
    <cellStyle name="PSHeading 13" xfId="285"/>
    <cellStyle name="PSHeading 2" xfId="286"/>
    <cellStyle name="PSHeading 2 2" xfId="287"/>
    <cellStyle name="PSHeading 3" xfId="288"/>
    <cellStyle name="PSHeading 3 2" xfId="289"/>
    <cellStyle name="PSHeading 4" xfId="290"/>
    <cellStyle name="PSHeading 4 2" xfId="291"/>
    <cellStyle name="PSHeading 5" xfId="292"/>
    <cellStyle name="PSHeading 5 2" xfId="293"/>
    <cellStyle name="PSHeading 6" xfId="294"/>
    <cellStyle name="PSHeading 6 2" xfId="295"/>
    <cellStyle name="PSHeading 7" xfId="296"/>
    <cellStyle name="PSHeading_AMOS OPCO HIGH SULFUR" xfId="297"/>
    <cellStyle name="PSInt" xfId="298"/>
    <cellStyle name="PSInt 2" xfId="299"/>
    <cellStyle name="PSInt 2 2" xfId="300"/>
    <cellStyle name="PSInt 3" xfId="301"/>
    <cellStyle name="PSInt 3 2" xfId="302"/>
    <cellStyle name="PSInt 4" xfId="303"/>
    <cellStyle name="PSInt 4 2" xfId="304"/>
    <cellStyle name="PSInt 5" xfId="305"/>
    <cellStyle name="PSInt 5 2" xfId="306"/>
    <cellStyle name="PSInt 6" xfId="307"/>
    <cellStyle name="PSInt 6 2" xfId="308"/>
    <cellStyle name="PSInt 7" xfId="309"/>
    <cellStyle name="PSInt 9" xfId="310"/>
    <cellStyle name="PSSpacer" xfId="311"/>
    <cellStyle name="PSSpacer 2" xfId="312"/>
    <cellStyle name="PSSpacer 2 2" xfId="313"/>
    <cellStyle name="PSSpacer 3" xfId="314"/>
    <cellStyle name="PSSpacer 3 2" xfId="315"/>
    <cellStyle name="PSSpacer 4" xfId="316"/>
    <cellStyle name="PSSpacer 4 2" xfId="317"/>
    <cellStyle name="PSSpacer 5" xfId="318"/>
    <cellStyle name="PSSpacer 5 2" xfId="319"/>
    <cellStyle name="PSSpacer 6" xfId="320"/>
    <cellStyle name="PSSpacer 6 2" xfId="321"/>
    <cellStyle name="PSSpacer 7" xfId="322"/>
    <cellStyle name="Title" xfId="323"/>
    <cellStyle name="Total" xfId="324"/>
    <cellStyle name="Warning Text" xfId="3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zoomScaleSheetLayoutView="100" workbookViewId="0" topLeftCell="A1">
      <selection activeCell="L17" sqref="L17"/>
    </sheetView>
  </sheetViews>
  <sheetFormatPr defaultColWidth="9.140625" defaultRowHeight="15"/>
  <cols>
    <col min="1" max="1" width="3.7109375" style="1" customWidth="1"/>
    <col min="2" max="2" width="8.140625" style="1" customWidth="1"/>
    <col min="3" max="3" width="11.7109375" style="2" customWidth="1"/>
    <col min="4" max="4" width="17.7109375" style="2" customWidth="1"/>
    <col min="5" max="5" width="8.8515625" style="2" customWidth="1"/>
    <col min="6" max="6" width="3.28125" style="3" customWidth="1"/>
    <col min="7" max="7" width="11.7109375" style="2" customWidth="1"/>
    <col min="8" max="8" width="18.7109375" style="1" customWidth="1"/>
    <col min="9" max="9" width="7.57421875" style="1" customWidth="1"/>
    <col min="10" max="10" width="1.28515625" style="1" customWidth="1"/>
    <col min="11" max="16384" width="9.140625" style="1" customWidth="1"/>
  </cols>
  <sheetData>
    <row r="1" ht="15">
      <c r="K1" s="1" t="s">
        <v>0</v>
      </c>
    </row>
    <row r="2" spans="3:9" ht="15">
      <c r="C2" s="24" t="s">
        <v>1</v>
      </c>
      <c r="D2" s="25"/>
      <c r="E2" s="26"/>
      <c r="F2" s="4"/>
      <c r="G2" s="27" t="s">
        <v>2</v>
      </c>
      <c r="H2" s="27"/>
      <c r="I2" s="27"/>
    </row>
    <row r="3" spans="1:9" ht="15">
      <c r="A3" s="2" t="s">
        <v>3</v>
      </c>
      <c r="B3" s="2" t="s">
        <v>4</v>
      </c>
      <c r="C3" s="5" t="s">
        <v>5</v>
      </c>
      <c r="D3" s="23" t="s">
        <v>11</v>
      </c>
      <c r="E3" s="5" t="s">
        <v>6</v>
      </c>
      <c r="F3" s="4"/>
      <c r="G3" s="5" t="s">
        <v>5</v>
      </c>
      <c r="H3" s="23" t="s">
        <v>11</v>
      </c>
      <c r="I3" s="5" t="s">
        <v>6</v>
      </c>
    </row>
    <row r="4" spans="1:9" ht="15">
      <c r="A4" s="1">
        <v>1</v>
      </c>
      <c r="B4" s="6">
        <v>41214</v>
      </c>
      <c r="C4" s="7" t="s">
        <v>7</v>
      </c>
      <c r="D4" s="7" t="s">
        <v>7</v>
      </c>
      <c r="E4" s="8" t="s">
        <v>7</v>
      </c>
      <c r="F4" s="4"/>
      <c r="G4" s="7">
        <v>814207.08</v>
      </c>
      <c r="H4" s="7">
        <f>2478+7704</f>
        <v>10182</v>
      </c>
      <c r="I4" s="9">
        <f aca="true" t="shared" si="0" ref="I4:I16">G4/H4</f>
        <v>79.96533883323512</v>
      </c>
    </row>
    <row r="5" spans="1:9" ht="15">
      <c r="A5" s="1">
        <f>A4+1</f>
        <v>2</v>
      </c>
      <c r="B5" s="6">
        <v>41244</v>
      </c>
      <c r="C5" s="7" t="s">
        <v>7</v>
      </c>
      <c r="D5" s="7" t="s">
        <v>7</v>
      </c>
      <c r="E5" s="8" t="s">
        <v>7</v>
      </c>
      <c r="F5" s="4"/>
      <c r="G5" s="7">
        <v>859952.34</v>
      </c>
      <c r="H5" s="7">
        <f>2478+7704</f>
        <v>10182</v>
      </c>
      <c r="I5" s="9">
        <f t="shared" si="0"/>
        <v>84.4580966411314</v>
      </c>
    </row>
    <row r="6" spans="1:9" ht="15">
      <c r="A6" s="1">
        <f aca="true" t="shared" si="1" ref="A6:A19">A5+1</f>
        <v>3</v>
      </c>
      <c r="B6" s="6">
        <v>41275</v>
      </c>
      <c r="C6" s="7" t="s">
        <v>7</v>
      </c>
      <c r="D6" s="7" t="s">
        <v>7</v>
      </c>
      <c r="E6" s="8" t="s">
        <v>7</v>
      </c>
      <c r="F6" s="4"/>
      <c r="G6" s="7">
        <v>774240.99</v>
      </c>
      <c r="H6" s="7">
        <f aca="true" t="shared" si="2" ref="H6:H16">(2478+7704)</f>
        <v>10182</v>
      </c>
      <c r="I6" s="9">
        <f t="shared" si="0"/>
        <v>76.04016794342958</v>
      </c>
    </row>
    <row r="7" spans="1:9" ht="15">
      <c r="A7" s="1">
        <v>1</v>
      </c>
      <c r="B7" s="6">
        <v>41306</v>
      </c>
      <c r="C7" s="7" t="s">
        <v>7</v>
      </c>
      <c r="D7" s="7" t="s">
        <v>7</v>
      </c>
      <c r="E7" s="8" t="s">
        <v>7</v>
      </c>
      <c r="F7" s="4"/>
      <c r="G7" s="7">
        <v>696167.26</v>
      </c>
      <c r="H7" s="7">
        <f t="shared" si="2"/>
        <v>10182</v>
      </c>
      <c r="I7" s="9">
        <f t="shared" si="0"/>
        <v>68.37234924376351</v>
      </c>
    </row>
    <row r="8" spans="1:9" ht="15">
      <c r="A8" s="1">
        <f t="shared" si="1"/>
        <v>2</v>
      </c>
      <c r="B8" s="6">
        <v>41334</v>
      </c>
      <c r="C8" s="7" t="s">
        <v>7</v>
      </c>
      <c r="D8" s="7" t="s">
        <v>7</v>
      </c>
      <c r="E8" s="8" t="s">
        <v>7</v>
      </c>
      <c r="F8" s="10"/>
      <c r="G8" s="7">
        <v>564513.04</v>
      </c>
      <c r="H8" s="7">
        <f t="shared" si="2"/>
        <v>10182</v>
      </c>
      <c r="I8" s="9">
        <f t="shared" si="0"/>
        <v>55.442254959732864</v>
      </c>
    </row>
    <row r="9" spans="1:9" ht="15">
      <c r="A9" s="1">
        <f t="shared" si="1"/>
        <v>3</v>
      </c>
      <c r="B9" s="6">
        <f>EDATE(B8,1)</f>
        <v>41365</v>
      </c>
      <c r="C9" s="7" t="s">
        <v>7</v>
      </c>
      <c r="D9" s="7" t="s">
        <v>7</v>
      </c>
      <c r="E9" s="8" t="s">
        <v>7</v>
      </c>
      <c r="F9" s="10"/>
      <c r="G9" s="7">
        <v>458761.93999999994</v>
      </c>
      <c r="H9" s="7">
        <f t="shared" si="2"/>
        <v>10182</v>
      </c>
      <c r="I9" s="9">
        <f t="shared" si="0"/>
        <v>45.05617167550579</v>
      </c>
    </row>
    <row r="10" spans="1:9" ht="15">
      <c r="A10" s="1">
        <f t="shared" si="1"/>
        <v>4</v>
      </c>
      <c r="B10" s="6">
        <f aca="true" t="shared" si="3" ref="B10:B49">EDATE(B9,1)</f>
        <v>41395</v>
      </c>
      <c r="C10" s="7" t="s">
        <v>7</v>
      </c>
      <c r="D10" s="11" t="s">
        <v>7</v>
      </c>
      <c r="E10" s="8" t="s">
        <v>7</v>
      </c>
      <c r="F10" s="10"/>
      <c r="G10" s="7">
        <v>525030.6</v>
      </c>
      <c r="H10" s="7">
        <f t="shared" si="2"/>
        <v>10182</v>
      </c>
      <c r="I10" s="9">
        <f t="shared" si="0"/>
        <v>51.56458456098998</v>
      </c>
    </row>
    <row r="11" spans="1:9" ht="15">
      <c r="A11" s="1">
        <f t="shared" si="1"/>
        <v>5</v>
      </c>
      <c r="B11" s="6">
        <f t="shared" si="3"/>
        <v>41426</v>
      </c>
      <c r="C11" s="7" t="s">
        <v>7</v>
      </c>
      <c r="D11" s="11" t="s">
        <v>7</v>
      </c>
      <c r="E11" s="8" t="s">
        <v>7</v>
      </c>
      <c r="F11" s="10"/>
      <c r="G11" s="7">
        <v>562146.25</v>
      </c>
      <c r="H11" s="7">
        <f t="shared" si="2"/>
        <v>10182</v>
      </c>
      <c r="I11" s="9">
        <f t="shared" si="0"/>
        <v>55.20980652131212</v>
      </c>
    </row>
    <row r="12" spans="1:9" ht="15">
      <c r="A12" s="1">
        <f t="shared" si="1"/>
        <v>6</v>
      </c>
      <c r="B12" s="6">
        <f t="shared" si="3"/>
        <v>41456</v>
      </c>
      <c r="C12" s="7" t="s">
        <v>7</v>
      </c>
      <c r="D12" s="11" t="s">
        <v>7</v>
      </c>
      <c r="E12" s="8" t="s">
        <v>7</v>
      </c>
      <c r="F12" s="10"/>
      <c r="G12" s="7">
        <v>604574.21</v>
      </c>
      <c r="H12" s="7">
        <f t="shared" si="2"/>
        <v>10182</v>
      </c>
      <c r="I12" s="9">
        <f t="shared" si="0"/>
        <v>59.37676389707326</v>
      </c>
    </row>
    <row r="13" spans="1:9" ht="15">
      <c r="A13" s="1">
        <f t="shared" si="1"/>
        <v>7</v>
      </c>
      <c r="B13" s="6">
        <f t="shared" si="3"/>
        <v>41487</v>
      </c>
      <c r="C13" s="7" t="s">
        <v>7</v>
      </c>
      <c r="D13" s="11" t="s">
        <v>7</v>
      </c>
      <c r="E13" s="8" t="s">
        <v>7</v>
      </c>
      <c r="F13" s="10"/>
      <c r="G13" s="7">
        <v>638867.5599999999</v>
      </c>
      <c r="H13" s="7">
        <f t="shared" si="2"/>
        <v>10182</v>
      </c>
      <c r="I13" s="9">
        <f t="shared" si="0"/>
        <v>62.7448006285602</v>
      </c>
    </row>
    <row r="14" spans="1:9" ht="15">
      <c r="A14" s="1">
        <f t="shared" si="1"/>
        <v>8</v>
      </c>
      <c r="B14" s="6">
        <f t="shared" si="3"/>
        <v>41518</v>
      </c>
      <c r="C14" s="7" t="s">
        <v>7</v>
      </c>
      <c r="D14" s="11" t="s">
        <v>7</v>
      </c>
      <c r="E14" s="8" t="s">
        <v>7</v>
      </c>
      <c r="F14" s="10"/>
      <c r="G14" s="7">
        <v>645958.34</v>
      </c>
      <c r="H14" s="7">
        <f t="shared" si="2"/>
        <v>10182</v>
      </c>
      <c r="I14" s="9">
        <f t="shared" si="0"/>
        <v>63.441204085641324</v>
      </c>
    </row>
    <row r="15" spans="1:9" ht="15">
      <c r="A15" s="1">
        <f t="shared" si="1"/>
        <v>9</v>
      </c>
      <c r="B15" s="6">
        <f t="shared" si="3"/>
        <v>41548</v>
      </c>
      <c r="C15" s="7" t="s">
        <v>7</v>
      </c>
      <c r="D15" s="11" t="s">
        <v>7</v>
      </c>
      <c r="E15" s="8" t="s">
        <v>7</v>
      </c>
      <c r="F15" s="10"/>
      <c r="G15" s="7">
        <v>694051.36</v>
      </c>
      <c r="H15" s="7">
        <f t="shared" si="2"/>
        <v>10182</v>
      </c>
      <c r="I15" s="9">
        <f t="shared" si="0"/>
        <v>68.16454134747593</v>
      </c>
    </row>
    <row r="16" spans="1:9" ht="15">
      <c r="A16" s="1">
        <f t="shared" si="1"/>
        <v>10</v>
      </c>
      <c r="B16" s="6">
        <f t="shared" si="3"/>
        <v>41579</v>
      </c>
      <c r="C16" s="7" t="s">
        <v>7</v>
      </c>
      <c r="D16" s="11" t="s">
        <v>7</v>
      </c>
      <c r="E16" s="8" t="s">
        <v>7</v>
      </c>
      <c r="F16" s="10"/>
      <c r="G16" s="7">
        <v>762784.03</v>
      </c>
      <c r="H16" s="7">
        <f t="shared" si="2"/>
        <v>10182</v>
      </c>
      <c r="I16" s="9">
        <f t="shared" si="0"/>
        <v>74.91495089373404</v>
      </c>
    </row>
    <row r="17" spans="1:9" ht="15">
      <c r="A17" s="1">
        <f t="shared" si="1"/>
        <v>11</v>
      </c>
      <c r="B17" s="6">
        <f>EDATE(B16,1)</f>
        <v>41609</v>
      </c>
      <c r="C17" s="7" t="s">
        <v>7</v>
      </c>
      <c r="D17" s="11" t="s">
        <v>7</v>
      </c>
      <c r="E17" s="8" t="s">
        <v>7</v>
      </c>
      <c r="F17" s="10"/>
      <c r="G17" s="7">
        <v>761517.78</v>
      </c>
      <c r="H17" s="7">
        <f>(2478+7704)</f>
        <v>10182</v>
      </c>
      <c r="I17" s="9">
        <f>G17/H17</f>
        <v>74.79058927519152</v>
      </c>
    </row>
    <row r="18" spans="1:9" ht="15">
      <c r="A18" s="1">
        <f t="shared" si="1"/>
        <v>12</v>
      </c>
      <c r="B18" s="6">
        <f>EDATE(B17,1)</f>
        <v>41640</v>
      </c>
      <c r="C18" s="7">
        <v>334972.98000000004</v>
      </c>
      <c r="D18" s="7">
        <v>7432</v>
      </c>
      <c r="E18" s="9">
        <f>C18/D18</f>
        <v>45.0717142088267</v>
      </c>
      <c r="F18" s="12"/>
      <c r="G18" s="7">
        <v>551233.7100000001</v>
      </c>
      <c r="H18" s="7">
        <f>(2517+7735)</f>
        <v>10252</v>
      </c>
      <c r="I18" s="9">
        <f>G18/H18</f>
        <v>53.76840714007024</v>
      </c>
    </row>
    <row r="19" spans="1:9" ht="15">
      <c r="A19" s="1">
        <f t="shared" si="1"/>
        <v>13</v>
      </c>
      <c r="B19" s="6">
        <f>EDATE(B18,1)</f>
        <v>41671</v>
      </c>
      <c r="C19" s="7">
        <v>268977.07999999996</v>
      </c>
      <c r="D19" s="7">
        <v>7432</v>
      </c>
      <c r="E19" s="9">
        <f>C19/D19</f>
        <v>36.1917491926803</v>
      </c>
      <c r="F19" s="12"/>
      <c r="G19" s="7">
        <v>402820.1100000001</v>
      </c>
      <c r="H19" s="7">
        <f>(2517+7735)</f>
        <v>10252</v>
      </c>
      <c r="I19" s="9">
        <f>G19/H19</f>
        <v>39.29185622317598</v>
      </c>
    </row>
    <row r="20" spans="2:9" ht="15">
      <c r="B20" s="13" t="s">
        <v>8</v>
      </c>
      <c r="C20" s="14">
        <f>AVERAGE(C18:C19)</f>
        <v>301975.03</v>
      </c>
      <c r="D20" s="14">
        <f>AVERAGE(D18:D19)</f>
        <v>7432</v>
      </c>
      <c r="E20" s="15">
        <f>AVERAGE(E18:E19)</f>
        <v>40.6317317007535</v>
      </c>
      <c r="F20" s="14"/>
      <c r="G20" s="14">
        <f>AVERAGE(G4:G19)</f>
        <v>644801.6625</v>
      </c>
      <c r="H20" s="14">
        <f>AVERAGE(H4:H19)</f>
        <v>10190.75</v>
      </c>
      <c r="I20" s="15">
        <f>AVERAGE(I4:I19)</f>
        <v>63.28761774187643</v>
      </c>
    </row>
    <row r="21" spans="3:7" ht="15">
      <c r="C21" s="1"/>
      <c r="D21" s="1"/>
      <c r="E21" s="1"/>
      <c r="F21" s="1"/>
      <c r="G21" s="1"/>
    </row>
    <row r="22" spans="1:17" ht="15">
      <c r="A22" s="1">
        <v>1</v>
      </c>
      <c r="B22" s="6">
        <f>EDATE(B18,1)</f>
        <v>41671</v>
      </c>
      <c r="C22" s="7">
        <v>268977.07999999996</v>
      </c>
      <c r="D22" s="7">
        <v>7432</v>
      </c>
      <c r="E22" s="9">
        <f>C22/D22</f>
        <v>36.1917491926803</v>
      </c>
      <c r="F22" s="12"/>
      <c r="G22" s="7">
        <v>402820.1100000001</v>
      </c>
      <c r="H22" s="7">
        <f>(2517+7735)</f>
        <v>10252</v>
      </c>
      <c r="I22" s="9">
        <f>G22/H22</f>
        <v>39.29185622317598</v>
      </c>
      <c r="J22" s="13"/>
      <c r="K22" s="14"/>
      <c r="L22" s="14"/>
      <c r="M22" s="15"/>
      <c r="N22" s="16"/>
      <c r="O22" s="17"/>
      <c r="P22" s="17"/>
      <c r="Q22" s="15"/>
    </row>
    <row r="23" spans="1:9" ht="15">
      <c r="A23" s="1">
        <f aca="true" t="shared" si="4" ref="A23:A34">A22+1</f>
        <v>2</v>
      </c>
      <c r="B23" s="6">
        <f>EDATE(B22,1)</f>
        <v>41699</v>
      </c>
      <c r="C23" s="7">
        <v>172828.32000000004</v>
      </c>
      <c r="D23" s="7">
        <v>7432</v>
      </c>
      <c r="E23" s="9">
        <f aca="true" t="shared" si="5" ref="E23:E32">C23/D23</f>
        <v>23.254617868676</v>
      </c>
      <c r="F23" s="12"/>
      <c r="G23" s="7">
        <v>385969.68</v>
      </c>
      <c r="H23" s="7">
        <f aca="true" t="shared" si="6" ref="H23:H47">(2517+7735)</f>
        <v>10252</v>
      </c>
      <c r="I23" s="9">
        <f aca="true" t="shared" si="7" ref="I23:I32">G23/H23</f>
        <v>37.64823253999219</v>
      </c>
    </row>
    <row r="24" spans="1:9" ht="15">
      <c r="A24" s="1">
        <f t="shared" si="4"/>
        <v>3</v>
      </c>
      <c r="B24" s="6">
        <f t="shared" si="3"/>
        <v>41730</v>
      </c>
      <c r="C24" s="7">
        <v>197319.49</v>
      </c>
      <c r="D24" s="7">
        <v>7432</v>
      </c>
      <c r="E24" s="9">
        <f t="shared" si="5"/>
        <v>26.549985199138856</v>
      </c>
      <c r="F24" s="12"/>
      <c r="G24" s="7">
        <v>304510.32</v>
      </c>
      <c r="H24" s="7">
        <f t="shared" si="6"/>
        <v>10252</v>
      </c>
      <c r="I24" s="9">
        <f t="shared" si="7"/>
        <v>29.70252828716348</v>
      </c>
    </row>
    <row r="25" spans="1:9" ht="15">
      <c r="A25" s="1">
        <f t="shared" si="4"/>
        <v>4</v>
      </c>
      <c r="B25" s="6">
        <f t="shared" si="3"/>
        <v>41760</v>
      </c>
      <c r="C25" s="7">
        <v>146373.76</v>
      </c>
      <c r="D25" s="7">
        <v>7432</v>
      </c>
      <c r="E25" s="9">
        <f t="shared" si="5"/>
        <v>19.695069967707212</v>
      </c>
      <c r="F25" s="12"/>
      <c r="G25" s="7">
        <v>268860.92000000004</v>
      </c>
      <c r="H25" s="7">
        <f t="shared" si="6"/>
        <v>10252</v>
      </c>
      <c r="I25" s="9">
        <f t="shared" si="7"/>
        <v>26.225216543113543</v>
      </c>
    </row>
    <row r="26" spans="1:9" ht="15">
      <c r="A26" s="1">
        <f t="shared" si="4"/>
        <v>5</v>
      </c>
      <c r="B26" s="6">
        <f t="shared" si="3"/>
        <v>41791</v>
      </c>
      <c r="C26" s="7">
        <v>124114.13999999998</v>
      </c>
      <c r="D26" s="7">
        <v>7432</v>
      </c>
      <c r="E26" s="9">
        <f t="shared" si="5"/>
        <v>16.699965016146393</v>
      </c>
      <c r="F26" s="12"/>
      <c r="G26" s="7">
        <v>169163.98000000004</v>
      </c>
      <c r="H26" s="7">
        <f t="shared" si="6"/>
        <v>10252</v>
      </c>
      <c r="I26" s="9">
        <f t="shared" si="7"/>
        <v>16.500583300819358</v>
      </c>
    </row>
    <row r="27" spans="1:9" ht="15">
      <c r="A27" s="1">
        <f t="shared" si="4"/>
        <v>6</v>
      </c>
      <c r="B27" s="6">
        <f t="shared" si="3"/>
        <v>41821</v>
      </c>
      <c r="C27" s="7">
        <v>100378.01000000001</v>
      </c>
      <c r="D27" s="7">
        <v>7432</v>
      </c>
      <c r="E27" s="9">
        <f t="shared" si="5"/>
        <v>13.506190796555437</v>
      </c>
      <c r="F27" s="12"/>
      <c r="G27" s="7">
        <v>157445.58000000007</v>
      </c>
      <c r="H27" s="7">
        <f t="shared" si="6"/>
        <v>10252</v>
      </c>
      <c r="I27" s="9">
        <f t="shared" si="7"/>
        <v>15.357547795552094</v>
      </c>
    </row>
    <row r="28" spans="1:9" ht="15">
      <c r="A28" s="1">
        <f t="shared" si="4"/>
        <v>7</v>
      </c>
      <c r="B28" s="6">
        <f t="shared" si="3"/>
        <v>41852</v>
      </c>
      <c r="C28" s="7">
        <v>109905.11000000004</v>
      </c>
      <c r="D28" s="7">
        <v>7432</v>
      </c>
      <c r="E28" s="9">
        <f t="shared" si="5"/>
        <v>14.788093379978477</v>
      </c>
      <c r="F28" s="12"/>
      <c r="G28" s="7">
        <v>129316.07000000007</v>
      </c>
      <c r="H28" s="7">
        <f t="shared" si="6"/>
        <v>10252</v>
      </c>
      <c r="I28" s="9">
        <f t="shared" si="7"/>
        <v>12.613740733515417</v>
      </c>
    </row>
    <row r="29" spans="1:9" ht="15">
      <c r="A29" s="1">
        <f t="shared" si="4"/>
        <v>8</v>
      </c>
      <c r="B29" s="6">
        <f t="shared" si="3"/>
        <v>41883</v>
      </c>
      <c r="C29" s="7">
        <v>164542.30999999997</v>
      </c>
      <c r="D29" s="7">
        <v>7432</v>
      </c>
      <c r="E29" s="9">
        <f t="shared" si="5"/>
        <v>22.139708019375668</v>
      </c>
      <c r="F29" s="12"/>
      <c r="G29" s="7">
        <v>272115.49000000005</v>
      </c>
      <c r="H29" s="7">
        <f t="shared" si="6"/>
        <v>10252</v>
      </c>
      <c r="I29" s="9">
        <f t="shared" si="7"/>
        <v>26.542673624658608</v>
      </c>
    </row>
    <row r="30" spans="1:9" ht="15">
      <c r="A30" s="1">
        <f t="shared" si="4"/>
        <v>9</v>
      </c>
      <c r="B30" s="6">
        <f t="shared" si="3"/>
        <v>41913</v>
      </c>
      <c r="C30" s="7">
        <v>285804.14</v>
      </c>
      <c r="D30" s="7">
        <v>7432</v>
      </c>
      <c r="E30" s="9">
        <f t="shared" si="5"/>
        <v>38.4558853606028</v>
      </c>
      <c r="F30" s="12"/>
      <c r="G30" s="7">
        <v>332957.7</v>
      </c>
      <c r="H30" s="7">
        <f t="shared" si="6"/>
        <v>10252</v>
      </c>
      <c r="I30" s="9">
        <f t="shared" si="7"/>
        <v>32.477341006632855</v>
      </c>
    </row>
    <row r="31" spans="1:9" ht="15">
      <c r="A31" s="1">
        <f t="shared" si="4"/>
        <v>10</v>
      </c>
      <c r="B31" s="6">
        <f t="shared" si="3"/>
        <v>41944</v>
      </c>
      <c r="C31" s="7">
        <v>310786.04</v>
      </c>
      <c r="D31" s="7">
        <v>7432</v>
      </c>
      <c r="E31" s="9">
        <f t="shared" si="5"/>
        <v>41.81728202368137</v>
      </c>
      <c r="F31" s="12"/>
      <c r="G31" s="7">
        <v>378430.7</v>
      </c>
      <c r="H31" s="7">
        <f t="shared" si="6"/>
        <v>10252</v>
      </c>
      <c r="I31" s="9">
        <f t="shared" si="7"/>
        <v>36.91286578228638</v>
      </c>
    </row>
    <row r="32" spans="1:9" ht="15">
      <c r="A32" s="1">
        <f t="shared" si="4"/>
        <v>11</v>
      </c>
      <c r="B32" s="6">
        <f t="shared" si="3"/>
        <v>41974</v>
      </c>
      <c r="C32" s="7">
        <v>329033.82999999996</v>
      </c>
      <c r="D32" s="7">
        <v>7432</v>
      </c>
      <c r="E32" s="9">
        <f t="shared" si="5"/>
        <v>44.27258207750268</v>
      </c>
      <c r="F32" s="12"/>
      <c r="G32" s="7">
        <v>287040</v>
      </c>
      <c r="H32" s="7">
        <f t="shared" si="6"/>
        <v>10252</v>
      </c>
      <c r="I32" s="9">
        <f t="shared" si="7"/>
        <v>27.99843932891143</v>
      </c>
    </row>
    <row r="33" spans="1:9" ht="15">
      <c r="A33" s="1">
        <f t="shared" si="4"/>
        <v>12</v>
      </c>
      <c r="B33" s="6">
        <f>EDATE(B32,1)</f>
        <v>42005</v>
      </c>
      <c r="C33" s="7">
        <v>300886.18999999994</v>
      </c>
      <c r="D33" s="7">
        <v>7432</v>
      </c>
      <c r="E33" s="9">
        <f>C33/D33</f>
        <v>40.48522470398277</v>
      </c>
      <c r="F33" s="12"/>
      <c r="G33" s="7">
        <v>229720.15000000002</v>
      </c>
      <c r="H33" s="7">
        <f t="shared" si="6"/>
        <v>10252</v>
      </c>
      <c r="I33" s="9">
        <f>G33/H33</f>
        <v>22.407349785407728</v>
      </c>
    </row>
    <row r="34" spans="1:9" ht="15">
      <c r="A34" s="1">
        <f t="shared" si="4"/>
        <v>13</v>
      </c>
      <c r="B34" s="6">
        <f>EDATE(B33,1)</f>
        <v>42036</v>
      </c>
      <c r="C34" s="18">
        <v>212128.89</v>
      </c>
      <c r="D34" s="7">
        <v>7432</v>
      </c>
      <c r="E34" s="9">
        <f>C34/D34</f>
        <v>28.542638589881594</v>
      </c>
      <c r="F34" s="12"/>
      <c r="G34" s="7">
        <v>139910</v>
      </c>
      <c r="H34" s="7">
        <f t="shared" si="6"/>
        <v>10252</v>
      </c>
      <c r="I34" s="9">
        <f>G34/H34</f>
        <v>13.647093250097543</v>
      </c>
    </row>
    <row r="35" spans="2:9" ht="15">
      <c r="B35" s="13" t="s">
        <v>8</v>
      </c>
      <c r="C35" s="14">
        <f>AVERAGE(C22:C34)</f>
        <v>209467.48538461543</v>
      </c>
      <c r="D35" s="14">
        <f>AVERAGE(D22:D34)</f>
        <v>7432</v>
      </c>
      <c r="E35" s="15">
        <f>AVERAGE(E22:E34)</f>
        <v>28.184537861223816</v>
      </c>
      <c r="F35" s="19"/>
      <c r="G35" s="14">
        <f>AVERAGE(G22:G34)</f>
        <v>266020.0538461539</v>
      </c>
      <c r="H35" s="14">
        <f>AVERAGE(H22:H34)</f>
        <v>10252</v>
      </c>
      <c r="I35" s="15">
        <f>AVERAGE(I22:I34)</f>
        <v>25.94811293856359</v>
      </c>
    </row>
    <row r="37" spans="3:9" ht="15">
      <c r="C37" s="24" t="s">
        <v>1</v>
      </c>
      <c r="D37" s="25"/>
      <c r="E37" s="26"/>
      <c r="F37" s="4"/>
      <c r="G37" s="27" t="s">
        <v>2</v>
      </c>
      <c r="H37" s="27"/>
      <c r="I37" s="27"/>
    </row>
    <row r="38" spans="1:9" ht="15">
      <c r="A38" s="2" t="s">
        <v>3</v>
      </c>
      <c r="B38" s="2" t="s">
        <v>4</v>
      </c>
      <c r="C38" s="5" t="s">
        <v>5</v>
      </c>
      <c r="D38" s="23" t="s">
        <v>11</v>
      </c>
      <c r="E38" s="5" t="s">
        <v>6</v>
      </c>
      <c r="F38" s="4"/>
      <c r="G38" s="5" t="s">
        <v>5</v>
      </c>
      <c r="H38" s="23" t="s">
        <v>11</v>
      </c>
      <c r="I38" s="5" t="s">
        <v>6</v>
      </c>
    </row>
    <row r="39" spans="1:17" ht="15">
      <c r="A39" s="1">
        <v>1</v>
      </c>
      <c r="B39" s="6">
        <f>EDATE(B33,1)</f>
        <v>42036</v>
      </c>
      <c r="C39" s="18">
        <v>212128.89</v>
      </c>
      <c r="D39" s="7">
        <v>7432</v>
      </c>
      <c r="E39" s="9">
        <f>C39/D39</f>
        <v>28.542638589881594</v>
      </c>
      <c r="F39" s="12"/>
      <c r="G39" s="7">
        <v>139910</v>
      </c>
      <c r="H39" s="7">
        <f t="shared" si="6"/>
        <v>10252</v>
      </c>
      <c r="I39" s="9">
        <f>G39/H39</f>
        <v>13.647093250097543</v>
      </c>
      <c r="J39" s="13"/>
      <c r="K39" s="14"/>
      <c r="L39" s="14"/>
      <c r="M39" s="15"/>
      <c r="N39" s="16"/>
      <c r="O39" s="17"/>
      <c r="P39" s="17"/>
      <c r="Q39" s="15"/>
    </row>
    <row r="40" spans="1:9" ht="15">
      <c r="A40" s="1">
        <f aca="true" t="shared" si="8" ref="A40:A51">A39+1</f>
        <v>2</v>
      </c>
      <c r="B40" s="6">
        <f>EDATE(B39,1)</f>
        <v>42064</v>
      </c>
      <c r="C40" s="7">
        <v>221553.89</v>
      </c>
      <c r="D40" s="7">
        <v>7432</v>
      </c>
      <c r="E40" s="9">
        <f aca="true" t="shared" si="9" ref="E40:E50">C40/D40</f>
        <v>29.81080328310011</v>
      </c>
      <c r="F40" s="12"/>
      <c r="G40" s="7">
        <v>128996.29999999999</v>
      </c>
      <c r="H40" s="7">
        <f t="shared" si="6"/>
        <v>10252</v>
      </c>
      <c r="I40" s="9">
        <f aca="true" t="shared" si="10" ref="I40:I47">G40/H40</f>
        <v>12.582549746390947</v>
      </c>
    </row>
    <row r="41" spans="1:9" ht="15">
      <c r="A41" s="1">
        <f t="shared" si="8"/>
        <v>3</v>
      </c>
      <c r="B41" s="6">
        <f t="shared" si="3"/>
        <v>42095</v>
      </c>
      <c r="C41" s="7">
        <v>286478.79</v>
      </c>
      <c r="D41" s="7">
        <v>7432</v>
      </c>
      <c r="E41" s="9">
        <f t="shared" si="9"/>
        <v>38.546661733046285</v>
      </c>
      <c r="F41" s="12"/>
      <c r="G41" s="7">
        <v>86433.01000000001</v>
      </c>
      <c r="H41" s="7">
        <f t="shared" si="6"/>
        <v>10252</v>
      </c>
      <c r="I41" s="9">
        <f t="shared" si="10"/>
        <v>8.430843737807258</v>
      </c>
    </row>
    <row r="42" spans="1:9" ht="15">
      <c r="A42" s="1">
        <f t="shared" si="8"/>
        <v>4</v>
      </c>
      <c r="B42" s="6">
        <f t="shared" si="3"/>
        <v>42125</v>
      </c>
      <c r="C42" s="7">
        <v>296037.08999999997</v>
      </c>
      <c r="D42" s="7">
        <v>7432</v>
      </c>
      <c r="E42" s="9">
        <f t="shared" si="9"/>
        <v>39.83276237890204</v>
      </c>
      <c r="F42" s="12"/>
      <c r="G42" s="7">
        <v>93677.87</v>
      </c>
      <c r="H42" s="7">
        <f t="shared" si="6"/>
        <v>10252</v>
      </c>
      <c r="I42" s="9">
        <f t="shared" si="10"/>
        <v>9.137521459227468</v>
      </c>
    </row>
    <row r="43" spans="1:9" ht="15">
      <c r="A43" s="1">
        <f t="shared" si="8"/>
        <v>5</v>
      </c>
      <c r="B43" s="6">
        <f t="shared" si="3"/>
        <v>42156</v>
      </c>
      <c r="C43" s="7">
        <v>254369.74</v>
      </c>
      <c r="D43" s="7">
        <v>7432</v>
      </c>
      <c r="E43" s="9">
        <f t="shared" si="9"/>
        <v>34.22628363832077</v>
      </c>
      <c r="F43" s="12"/>
      <c r="G43" s="7">
        <v>45359.380000000005</v>
      </c>
      <c r="H43" s="7">
        <f t="shared" si="6"/>
        <v>10252</v>
      </c>
      <c r="I43" s="9">
        <f t="shared" si="10"/>
        <v>4.424442060085838</v>
      </c>
    </row>
    <row r="44" spans="1:9" ht="15">
      <c r="A44" s="1">
        <f t="shared" si="8"/>
        <v>6</v>
      </c>
      <c r="B44" s="6">
        <f t="shared" si="3"/>
        <v>42186</v>
      </c>
      <c r="C44" s="7">
        <v>191557.89</v>
      </c>
      <c r="D44" s="7">
        <v>7432</v>
      </c>
      <c r="E44" s="9">
        <f t="shared" si="9"/>
        <v>25.77474300322928</v>
      </c>
      <c r="F44" s="12"/>
      <c r="G44" s="7">
        <v>36338.740000000005</v>
      </c>
      <c r="H44" s="7">
        <f t="shared" si="6"/>
        <v>10252</v>
      </c>
      <c r="I44" s="9">
        <f t="shared" si="10"/>
        <v>3.5445513070620374</v>
      </c>
    </row>
    <row r="45" spans="1:9" ht="15">
      <c r="A45" s="1">
        <f t="shared" si="8"/>
        <v>7</v>
      </c>
      <c r="B45" s="6">
        <f t="shared" si="3"/>
        <v>42217</v>
      </c>
      <c r="C45" s="7">
        <v>166664.78999999998</v>
      </c>
      <c r="D45" s="7">
        <v>7432</v>
      </c>
      <c r="E45" s="9">
        <f t="shared" si="9"/>
        <v>22.425294671689986</v>
      </c>
      <c r="F45" s="12"/>
      <c r="G45" s="7">
        <v>34541.20000000001</v>
      </c>
      <c r="H45" s="7">
        <f t="shared" si="6"/>
        <v>10252</v>
      </c>
      <c r="I45" s="9">
        <f t="shared" si="10"/>
        <v>3.3692157627779955</v>
      </c>
    </row>
    <row r="46" spans="1:9" ht="15">
      <c r="A46" s="1">
        <f t="shared" si="8"/>
        <v>8</v>
      </c>
      <c r="B46" s="6">
        <f t="shared" si="3"/>
        <v>42248</v>
      </c>
      <c r="C46" s="7">
        <v>210319.29</v>
      </c>
      <c r="D46" s="7">
        <v>7432</v>
      </c>
      <c r="E46" s="9">
        <f t="shared" si="9"/>
        <v>28.29915096878364</v>
      </c>
      <c r="F46" s="12"/>
      <c r="G46" s="7">
        <v>27382.93</v>
      </c>
      <c r="H46" s="7">
        <f t="shared" si="6"/>
        <v>10252</v>
      </c>
      <c r="I46" s="9">
        <f t="shared" si="10"/>
        <v>2.6709841982052285</v>
      </c>
    </row>
    <row r="47" spans="1:9" ht="15">
      <c r="A47" s="1">
        <f t="shared" si="8"/>
        <v>9</v>
      </c>
      <c r="B47" s="6">
        <f t="shared" si="3"/>
        <v>42278</v>
      </c>
      <c r="C47" s="7">
        <v>328215.33999999997</v>
      </c>
      <c r="D47" s="7">
        <v>7432</v>
      </c>
      <c r="E47" s="9">
        <f t="shared" si="9"/>
        <v>44.16245156081808</v>
      </c>
      <c r="F47" s="12"/>
      <c r="G47" s="7">
        <v>13074.960000000021</v>
      </c>
      <c r="H47" s="7">
        <f t="shared" si="6"/>
        <v>10252</v>
      </c>
      <c r="I47" s="9">
        <f t="shared" si="10"/>
        <v>1.275357003511512</v>
      </c>
    </row>
    <row r="48" spans="1:9" ht="15">
      <c r="A48" s="1">
        <f t="shared" si="8"/>
        <v>10</v>
      </c>
      <c r="B48" s="6">
        <f>EDATE(B47,1)</f>
        <v>42309</v>
      </c>
      <c r="C48" s="7">
        <v>335136.48999999993</v>
      </c>
      <c r="D48" s="7">
        <v>7432</v>
      </c>
      <c r="E48" s="9">
        <f t="shared" si="9"/>
        <v>45.09371501614638</v>
      </c>
      <c r="F48" s="12"/>
      <c r="G48" s="7" t="s">
        <v>7</v>
      </c>
      <c r="H48" s="20" t="s">
        <v>7</v>
      </c>
      <c r="I48" s="8" t="s">
        <v>7</v>
      </c>
    </row>
    <row r="49" spans="1:9" ht="15">
      <c r="A49" s="1">
        <f t="shared" si="8"/>
        <v>11</v>
      </c>
      <c r="B49" s="6">
        <f t="shared" si="3"/>
        <v>42339</v>
      </c>
      <c r="C49" s="7">
        <v>355171.68999999994</v>
      </c>
      <c r="D49" s="7">
        <v>7432</v>
      </c>
      <c r="E49" s="9">
        <f t="shared" si="9"/>
        <v>47.789516953713665</v>
      </c>
      <c r="F49" s="12"/>
      <c r="G49" s="7" t="s">
        <v>7</v>
      </c>
      <c r="H49" s="20" t="s">
        <v>7</v>
      </c>
      <c r="I49" s="8" t="s">
        <v>7</v>
      </c>
    </row>
    <row r="50" spans="1:9" ht="15">
      <c r="A50" s="1">
        <f t="shared" si="8"/>
        <v>12</v>
      </c>
      <c r="B50" s="6">
        <f>EDATE(B49,1)</f>
        <v>42370</v>
      </c>
      <c r="C50" s="7">
        <v>331878.54000000004</v>
      </c>
      <c r="D50" s="7">
        <v>7620</v>
      </c>
      <c r="E50" s="9">
        <f t="shared" si="9"/>
        <v>43.553614173228354</v>
      </c>
      <c r="F50" s="12"/>
      <c r="G50" s="7" t="s">
        <v>7</v>
      </c>
      <c r="H50" s="20" t="s">
        <v>7</v>
      </c>
      <c r="I50" s="8" t="s">
        <v>7</v>
      </c>
    </row>
    <row r="51" spans="1:9" ht="15">
      <c r="A51" s="1">
        <f t="shared" si="8"/>
        <v>13</v>
      </c>
      <c r="B51" s="6">
        <f>EDATE(B50,1)</f>
        <v>42401</v>
      </c>
      <c r="C51" s="7">
        <v>271034.8400000001</v>
      </c>
      <c r="D51" s="11">
        <v>7620</v>
      </c>
      <c r="E51" s="9">
        <f>C51/D51</f>
        <v>35.56887664041996</v>
      </c>
      <c r="F51" s="12"/>
      <c r="G51" s="20" t="s">
        <v>7</v>
      </c>
      <c r="H51" s="20" t="s">
        <v>7</v>
      </c>
      <c r="I51" s="8" t="s">
        <v>7</v>
      </c>
    </row>
    <row r="52" spans="2:9" ht="15">
      <c r="B52" s="13" t="s">
        <v>8</v>
      </c>
      <c r="C52" s="14">
        <f>AVERAGE(C39:C51)</f>
        <v>266195.9438461538</v>
      </c>
      <c r="D52" s="14">
        <f>AVERAGE(D39:D51)</f>
        <v>7460.923076923077</v>
      </c>
      <c r="E52" s="15">
        <f>AVERAGE(E39:E51)</f>
        <v>35.66357789317539</v>
      </c>
      <c r="F52" s="19"/>
      <c r="G52" s="14">
        <f>AVERAGE(G39:G51)</f>
        <v>67301.5988888889</v>
      </c>
      <c r="H52" s="14">
        <f>AVERAGE(H39:H51)</f>
        <v>10252</v>
      </c>
      <c r="I52" s="15">
        <f>AVERAGE(I39:I51)</f>
        <v>6.5647287250184245</v>
      </c>
    </row>
    <row r="53" spans="3:7" ht="15">
      <c r="C53" s="1"/>
      <c r="D53" s="1"/>
      <c r="E53" s="1"/>
      <c r="F53" s="1"/>
      <c r="G53" s="1"/>
    </row>
    <row r="54" spans="1:17" ht="15">
      <c r="A54" s="1">
        <v>1</v>
      </c>
      <c r="B54" s="6">
        <f>EDATE(B50,1)</f>
        <v>42401</v>
      </c>
      <c r="C54" s="7">
        <v>271034.8400000001</v>
      </c>
      <c r="D54" s="11">
        <v>7620</v>
      </c>
      <c r="E54" s="9">
        <f>C54/D54</f>
        <v>35.56887664041996</v>
      </c>
      <c r="F54" s="12"/>
      <c r="G54" s="20" t="s">
        <v>7</v>
      </c>
      <c r="H54" s="20" t="s">
        <v>7</v>
      </c>
      <c r="I54" s="8" t="s">
        <v>7</v>
      </c>
      <c r="N54" s="16"/>
      <c r="O54" s="17"/>
      <c r="P54" s="17"/>
      <c r="Q54" s="15"/>
    </row>
    <row r="55" spans="1:9" ht="15">
      <c r="A55" s="1">
        <f>A54+1</f>
        <v>2</v>
      </c>
      <c r="B55" s="6">
        <f>EDATE(B54,1)</f>
        <v>42430</v>
      </c>
      <c r="C55" s="7">
        <v>320939.74</v>
      </c>
      <c r="D55" s="11">
        <v>7620</v>
      </c>
      <c r="E55" s="9">
        <f aca="true" t="shared" si="11" ref="E55:E66">C55/D55</f>
        <v>42.118076115485565</v>
      </c>
      <c r="F55" s="12"/>
      <c r="G55" s="20" t="s">
        <v>7</v>
      </c>
      <c r="H55" s="20" t="s">
        <v>7</v>
      </c>
      <c r="I55" s="8" t="s">
        <v>7</v>
      </c>
    </row>
    <row r="56" spans="1:9" ht="15">
      <c r="A56" s="1">
        <f aca="true" t="shared" si="12" ref="A56:A66">A55+1</f>
        <v>3</v>
      </c>
      <c r="B56" s="6">
        <f aca="true" t="shared" si="13" ref="B56:B66">EDATE(B55,1)</f>
        <v>42461</v>
      </c>
      <c r="C56" s="7">
        <v>349427.33999999997</v>
      </c>
      <c r="D56" s="11">
        <v>7620</v>
      </c>
      <c r="E56" s="9">
        <f t="shared" si="11"/>
        <v>45.856606299212594</v>
      </c>
      <c r="F56" s="12"/>
      <c r="G56" s="20" t="s">
        <v>7</v>
      </c>
      <c r="H56" s="20" t="s">
        <v>7</v>
      </c>
      <c r="I56" s="8" t="s">
        <v>7</v>
      </c>
    </row>
    <row r="57" spans="1:9" ht="15">
      <c r="A57" s="1">
        <f t="shared" si="12"/>
        <v>4</v>
      </c>
      <c r="B57" s="6">
        <f t="shared" si="13"/>
        <v>42491</v>
      </c>
      <c r="C57" s="7">
        <v>396260.45999999996</v>
      </c>
      <c r="D57" s="11">
        <v>7620</v>
      </c>
      <c r="E57" s="9">
        <f t="shared" si="11"/>
        <v>52.00268503937007</v>
      </c>
      <c r="F57" s="12"/>
      <c r="G57" s="20" t="s">
        <v>7</v>
      </c>
      <c r="H57" s="20" t="s">
        <v>7</v>
      </c>
      <c r="I57" s="8" t="s">
        <v>7</v>
      </c>
    </row>
    <row r="58" spans="1:9" ht="15">
      <c r="A58" s="1">
        <f t="shared" si="12"/>
        <v>5</v>
      </c>
      <c r="B58" s="6">
        <f t="shared" si="13"/>
        <v>42522</v>
      </c>
      <c r="C58" s="7">
        <v>308071.75999999995</v>
      </c>
      <c r="D58" s="11">
        <v>7620</v>
      </c>
      <c r="E58" s="9">
        <f t="shared" si="11"/>
        <v>40.42936482939632</v>
      </c>
      <c r="F58" s="12"/>
      <c r="G58" s="20" t="s">
        <v>7</v>
      </c>
      <c r="H58" s="20" t="s">
        <v>7</v>
      </c>
      <c r="I58" s="8" t="s">
        <v>7</v>
      </c>
    </row>
    <row r="59" spans="1:9" ht="15">
      <c r="A59" s="1">
        <f t="shared" si="12"/>
        <v>6</v>
      </c>
      <c r="B59" s="6">
        <f t="shared" si="13"/>
        <v>42552</v>
      </c>
      <c r="C59" s="7">
        <v>294206.41</v>
      </c>
      <c r="D59" s="11">
        <v>7620</v>
      </c>
      <c r="E59" s="9">
        <f t="shared" si="11"/>
        <v>38.609765091863515</v>
      </c>
      <c r="F59" s="12"/>
      <c r="G59" s="20" t="s">
        <v>7</v>
      </c>
      <c r="H59" s="20" t="s">
        <v>7</v>
      </c>
      <c r="I59" s="8" t="s">
        <v>7</v>
      </c>
    </row>
    <row r="60" spans="1:9" ht="15">
      <c r="A60" s="1">
        <f t="shared" si="12"/>
        <v>7</v>
      </c>
      <c r="B60" s="6">
        <f t="shared" si="13"/>
        <v>42583</v>
      </c>
      <c r="C60" s="7">
        <v>314477.91</v>
      </c>
      <c r="D60" s="11">
        <v>7620</v>
      </c>
      <c r="E60" s="9">
        <f t="shared" si="11"/>
        <v>41.270066929133854</v>
      </c>
      <c r="F60" s="12"/>
      <c r="G60" s="20" t="s">
        <v>7</v>
      </c>
      <c r="H60" s="20" t="s">
        <v>7</v>
      </c>
      <c r="I60" s="8" t="s">
        <v>7</v>
      </c>
    </row>
    <row r="61" spans="1:9" ht="15">
      <c r="A61" s="1">
        <f t="shared" si="12"/>
        <v>8</v>
      </c>
      <c r="B61" s="6">
        <f t="shared" si="13"/>
        <v>42614</v>
      </c>
      <c r="C61" s="7">
        <v>343213.41000000003</v>
      </c>
      <c r="D61" s="11">
        <v>7620</v>
      </c>
      <c r="E61" s="9">
        <f t="shared" si="11"/>
        <v>45.041129921259845</v>
      </c>
      <c r="F61" s="12"/>
      <c r="G61" s="20" t="s">
        <v>7</v>
      </c>
      <c r="H61" s="20" t="s">
        <v>7</v>
      </c>
      <c r="I61" s="8" t="s">
        <v>7</v>
      </c>
    </row>
    <row r="62" spans="1:9" ht="15">
      <c r="A62" s="1">
        <f t="shared" si="12"/>
        <v>9</v>
      </c>
      <c r="B62" s="6">
        <f t="shared" si="13"/>
        <v>42644</v>
      </c>
      <c r="C62" s="7">
        <v>352255.46</v>
      </c>
      <c r="D62" s="11">
        <v>7620</v>
      </c>
      <c r="E62" s="9">
        <f t="shared" si="11"/>
        <v>46.227750656167984</v>
      </c>
      <c r="F62" s="12"/>
      <c r="G62" s="20" t="s">
        <v>7</v>
      </c>
      <c r="H62" s="20" t="s">
        <v>7</v>
      </c>
      <c r="I62" s="8" t="s">
        <v>7</v>
      </c>
    </row>
    <row r="63" spans="1:9" ht="15">
      <c r="A63" s="1">
        <f t="shared" si="12"/>
        <v>10</v>
      </c>
      <c r="B63" s="6">
        <f t="shared" si="13"/>
        <v>42675</v>
      </c>
      <c r="C63" s="7">
        <v>301901.8599999999</v>
      </c>
      <c r="D63" s="11">
        <v>7620</v>
      </c>
      <c r="E63" s="9">
        <f t="shared" si="11"/>
        <v>39.61966666666666</v>
      </c>
      <c r="F63" s="12"/>
      <c r="G63" s="20" t="s">
        <v>7</v>
      </c>
      <c r="H63" s="20" t="s">
        <v>7</v>
      </c>
      <c r="I63" s="8" t="s">
        <v>7</v>
      </c>
    </row>
    <row r="64" spans="1:9" ht="15">
      <c r="A64" s="1">
        <f t="shared" si="12"/>
        <v>11</v>
      </c>
      <c r="B64" s="6">
        <f t="shared" si="13"/>
        <v>42705</v>
      </c>
      <c r="C64" s="7">
        <v>286988.81</v>
      </c>
      <c r="D64" s="11">
        <v>7620</v>
      </c>
      <c r="E64" s="9">
        <f t="shared" si="11"/>
        <v>37.66257349081365</v>
      </c>
      <c r="F64" s="12"/>
      <c r="G64" s="20" t="s">
        <v>7</v>
      </c>
      <c r="H64" s="20" t="s">
        <v>7</v>
      </c>
      <c r="I64" s="8" t="s">
        <v>7</v>
      </c>
    </row>
    <row r="65" spans="1:9" ht="15">
      <c r="A65" s="1">
        <f t="shared" si="12"/>
        <v>12</v>
      </c>
      <c r="B65" s="6">
        <f t="shared" si="13"/>
        <v>42736</v>
      </c>
      <c r="C65" s="7">
        <v>285762.47</v>
      </c>
      <c r="D65" s="21">
        <v>7681</v>
      </c>
      <c r="E65" s="9">
        <f t="shared" si="11"/>
        <v>37.20381070173154</v>
      </c>
      <c r="F65" s="12"/>
      <c r="G65" s="20" t="s">
        <v>7</v>
      </c>
      <c r="H65" s="20" t="s">
        <v>7</v>
      </c>
      <c r="I65" s="8" t="s">
        <v>7</v>
      </c>
    </row>
    <row r="66" spans="1:9" ht="15">
      <c r="A66" s="1">
        <f t="shared" si="12"/>
        <v>13</v>
      </c>
      <c r="B66" s="6">
        <f t="shared" si="13"/>
        <v>42767</v>
      </c>
      <c r="C66" s="7">
        <v>301494.51999999996</v>
      </c>
      <c r="D66" s="21">
        <v>7681</v>
      </c>
      <c r="E66" s="9">
        <f t="shared" si="11"/>
        <v>39.251988022392915</v>
      </c>
      <c r="F66" s="12"/>
      <c r="G66" s="20" t="s">
        <v>7</v>
      </c>
      <c r="H66" s="20" t="s">
        <v>7</v>
      </c>
      <c r="I66" s="8" t="s">
        <v>7</v>
      </c>
    </row>
    <row r="67" spans="2:9" ht="15">
      <c r="B67" s="13" t="s">
        <v>8</v>
      </c>
      <c r="C67" s="14">
        <f>AVERAGE(C54:C66)</f>
        <v>317387.3069230769</v>
      </c>
      <c r="D67" s="14">
        <f>AVERAGE(D54:D66)</f>
        <v>7629.384615384615</v>
      </c>
      <c r="E67" s="15">
        <f>AVERAGE(E54:E66)</f>
        <v>41.60479695414726</v>
      </c>
      <c r="F67" s="16"/>
      <c r="G67" s="15" t="s">
        <v>7</v>
      </c>
      <c r="H67" s="15" t="s">
        <v>7</v>
      </c>
      <c r="I67" s="15" t="s">
        <v>7</v>
      </c>
    </row>
    <row r="68" ht="15">
      <c r="C68" s="22" t="s">
        <v>9</v>
      </c>
    </row>
    <row r="69" ht="15">
      <c r="C69" s="22" t="s">
        <v>10</v>
      </c>
    </row>
  </sheetData>
  <sheetProtection/>
  <mergeCells count="4">
    <mergeCell ref="C2:E2"/>
    <mergeCell ref="G2:I2"/>
    <mergeCell ref="C37:E37"/>
    <mergeCell ref="G37:I37"/>
  </mergeCells>
  <printOptions/>
  <pageMargins left="0.7" right="0.7" top="0.75" bottom="0.75" header="0.3" footer="0.3"/>
  <pageSetup fitToHeight="2" horizontalDpi="600" verticalDpi="600" orientation="portrait" r:id="rId1"/>
  <rowBreaks count="1" manualBreakCount="1">
    <brk id="3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Betsy Sekula</cp:lastModifiedBy>
  <dcterms:created xsi:type="dcterms:W3CDTF">2017-06-29T18:35:45Z</dcterms:created>
  <dcterms:modified xsi:type="dcterms:W3CDTF">2017-07-10T13:06:10Z</dcterms:modified>
  <cp:category/>
  <cp:version/>
  <cp:contentType/>
  <cp:contentStatus/>
</cp:coreProperties>
</file>