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15" yWindow="45" windowWidth="18060" windowHeight="5055"/>
  </bookViews>
  <sheets>
    <sheet name="Sheet1" sheetId="1" r:id="rId1"/>
  </sheets>
  <definedNames>
    <definedName name="_xlnm.Print_Area" localSheetId="0">Sheet1!$A$1:$S$18</definedName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S4" i="1" l="1"/>
  <c r="S6" i="1"/>
  <c r="S8" i="1"/>
  <c r="S10" i="1"/>
  <c r="S12" i="1"/>
  <c r="R4" i="1"/>
  <c r="R6" i="1"/>
  <c r="R8" i="1"/>
  <c r="R10" i="1"/>
  <c r="R12" i="1"/>
  <c r="Q4" i="1"/>
  <c r="Q6" i="1"/>
  <c r="Q8" i="1"/>
  <c r="Q10" i="1"/>
  <c r="Q12" i="1"/>
  <c r="S14" i="1" l="1"/>
  <c r="S13" i="1" s="1"/>
  <c r="S9" i="1"/>
  <c r="R14" i="1"/>
  <c r="R13" i="1" s="1"/>
  <c r="R9" i="1"/>
  <c r="R5" i="1"/>
  <c r="Q14" i="1"/>
  <c r="Q13" i="1" s="1"/>
  <c r="Q7" i="1"/>
  <c r="P13" i="1"/>
  <c r="O13" i="1"/>
  <c r="N13" i="1"/>
  <c r="M13" i="1"/>
  <c r="L13" i="1"/>
  <c r="K13" i="1"/>
  <c r="J13" i="1"/>
  <c r="I13" i="1"/>
  <c r="H13" i="1"/>
  <c r="G13" i="1"/>
  <c r="F13" i="1"/>
  <c r="E13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P9" i="1"/>
  <c r="O9" i="1"/>
  <c r="N9" i="1"/>
  <c r="M9" i="1"/>
  <c r="L9" i="1"/>
  <c r="K9" i="1"/>
  <c r="J9" i="1"/>
  <c r="I9" i="1"/>
  <c r="H9" i="1"/>
  <c r="G9" i="1"/>
  <c r="F9" i="1"/>
  <c r="E9" i="1"/>
  <c r="S7" i="1"/>
  <c r="R7" i="1"/>
  <c r="P7" i="1"/>
  <c r="O7" i="1"/>
  <c r="N7" i="1"/>
  <c r="M7" i="1"/>
  <c r="L7" i="1"/>
  <c r="K7" i="1"/>
  <c r="J7" i="1"/>
  <c r="I7" i="1"/>
  <c r="H7" i="1"/>
  <c r="G7" i="1"/>
  <c r="F7" i="1"/>
  <c r="E7" i="1"/>
  <c r="S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D7" i="1"/>
  <c r="C5" i="1"/>
  <c r="C7" i="1"/>
  <c r="D9" i="1"/>
  <c r="C9" i="1"/>
  <c r="D11" i="1"/>
  <c r="C11" i="1"/>
  <c r="D13" i="1"/>
  <c r="C13" i="1"/>
  <c r="B5" i="1"/>
  <c r="B7" i="1"/>
  <c r="B9" i="1"/>
  <c r="B11" i="1"/>
  <c r="B13" i="1"/>
  <c r="Q9" i="1" l="1"/>
</calcChain>
</file>

<file path=xl/sharedStrings.xml><?xml version="1.0" encoding="utf-8"?>
<sst xmlns="http://schemas.openxmlformats.org/spreadsheetml/2006/main" count="40" uniqueCount="21">
  <si>
    <t>Calendar Years</t>
  </si>
  <si>
    <t>Power Production</t>
  </si>
  <si>
    <t>Transmission</t>
  </si>
  <si>
    <t>Distribution</t>
  </si>
  <si>
    <t>Customer Accounts</t>
  </si>
  <si>
    <t>Administrative and General</t>
  </si>
  <si>
    <t>Total</t>
  </si>
  <si>
    <t>Prior to Test</t>
  </si>
  <si>
    <t>Year and Test Year</t>
  </si>
  <si>
    <t>No.</t>
  </si>
  <si>
    <t>Hours</t>
  </si>
  <si>
    <t>Wages</t>
  </si>
  <si>
    <t>5th Year</t>
  </si>
  <si>
    <t>% Change</t>
  </si>
  <si>
    <t>4th Year</t>
  </si>
  <si>
    <t>3rd Year</t>
  </si>
  <si>
    <t>2nd Year</t>
  </si>
  <si>
    <t>1st Year</t>
  </si>
  <si>
    <t>Test Year</t>
  </si>
  <si>
    <t>Notes</t>
  </si>
  <si>
    <t>AEP does not have separate Sales or Construction functions.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</si>
</sst>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10" fontId="3" fillId="0" borderId="1" xfId="0" applyNumberFormat="1" applyFont="1" applyBorder="1"/>
    <xf numFmtId="3" fontId="3" fillId="0" borderId="1" xfId="0" applyNumberFormat="1" applyFont="1" applyBorder="1"/>
    <xf numFmtId="0" fontId="2" fillId="0" borderId="1" xfId="0" applyFont="1" applyFill="1" applyBorder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0" fontId="1" fillId="0" borderId="0" xfId="0" applyFont="1" applyFill="1"/>
    <xf numFmtId="0" fontId="4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workbookViewId="0">
      <pane ySplit="3" topLeftCell="A4" activePane="bottomLeft" state="frozen"/>
      <selection pane="bottomLeft" activeCell="D42" sqref="D42"/>
    </sheetView>
  </sheetViews>
  <sheetFormatPr defaultRowHeight="12.75" x14ac:dyDescent="0.2"/>
  <cols>
    <col min="1" max="1" width="16" style="1" bestFit="1" customWidth="1"/>
    <col min="2" max="2" width="9.28515625" style="1" bestFit="1" customWidth="1"/>
    <col min="3" max="3" width="8.7109375" style="1" bestFit="1" customWidth="1"/>
    <col min="4" max="4" width="10.85546875" style="1" bestFit="1" customWidth="1"/>
    <col min="5" max="6" width="9.140625" style="1"/>
    <col min="7" max="7" width="10" style="1" bestFit="1" customWidth="1"/>
    <col min="8" max="9" width="9.140625" style="1"/>
    <col min="10" max="10" width="10.85546875" style="1" bestFit="1" customWidth="1"/>
    <col min="11" max="12" width="9.140625" style="1"/>
    <col min="13" max="13" width="10" style="1" bestFit="1" customWidth="1"/>
    <col min="14" max="15" width="9.140625" style="1"/>
    <col min="16" max="16" width="10" style="1" bestFit="1" customWidth="1"/>
    <col min="17" max="17" width="9.140625" style="1"/>
    <col min="18" max="18" width="10" style="1" bestFit="1" customWidth="1"/>
    <col min="19" max="19" width="10.85546875" style="1" bestFit="1" customWidth="1"/>
    <col min="20" max="16384" width="9.140625" style="1"/>
  </cols>
  <sheetData>
    <row r="1" spans="1:19" s="3" customFormat="1" ht="11.25" x14ac:dyDescent="0.2">
      <c r="A1" s="2" t="s">
        <v>0</v>
      </c>
      <c r="B1" s="15" t="s">
        <v>1</v>
      </c>
      <c r="C1" s="15"/>
      <c r="D1" s="15"/>
      <c r="E1" s="15" t="s">
        <v>2</v>
      </c>
      <c r="F1" s="15"/>
      <c r="G1" s="15"/>
      <c r="H1" s="15" t="s">
        <v>3</v>
      </c>
      <c r="I1" s="15"/>
      <c r="J1" s="15"/>
      <c r="K1" s="15" t="s">
        <v>4</v>
      </c>
      <c r="L1" s="15"/>
      <c r="M1" s="15"/>
      <c r="N1" s="15" t="s">
        <v>5</v>
      </c>
      <c r="O1" s="15"/>
      <c r="P1" s="15"/>
      <c r="Q1" s="15" t="s">
        <v>6</v>
      </c>
      <c r="R1" s="15"/>
      <c r="S1" s="15"/>
    </row>
    <row r="2" spans="1:19" x14ac:dyDescent="0.2">
      <c r="A2" s="2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2" t="s">
        <v>8</v>
      </c>
      <c r="B3" s="5" t="s">
        <v>9</v>
      </c>
      <c r="C3" s="6" t="s">
        <v>10</v>
      </c>
      <c r="D3" s="6" t="s">
        <v>11</v>
      </c>
      <c r="E3" s="5" t="s">
        <v>9</v>
      </c>
      <c r="F3" s="6" t="s">
        <v>10</v>
      </c>
      <c r="G3" s="6" t="s">
        <v>11</v>
      </c>
      <c r="H3" s="5" t="s">
        <v>9</v>
      </c>
      <c r="I3" s="6" t="s">
        <v>10</v>
      </c>
      <c r="J3" s="6" t="s">
        <v>11</v>
      </c>
      <c r="K3" s="5" t="s">
        <v>9</v>
      </c>
      <c r="L3" s="6" t="s">
        <v>10</v>
      </c>
      <c r="M3" s="6" t="s">
        <v>11</v>
      </c>
      <c r="N3" s="5" t="s">
        <v>9</v>
      </c>
      <c r="O3" s="6" t="s">
        <v>10</v>
      </c>
      <c r="P3" s="6" t="s">
        <v>11</v>
      </c>
      <c r="Q3" s="5" t="s">
        <v>9</v>
      </c>
      <c r="R3" s="6" t="s">
        <v>10</v>
      </c>
      <c r="S3" s="6" t="s">
        <v>11</v>
      </c>
    </row>
    <row r="4" spans="1:19" s="13" customFormat="1" x14ac:dyDescent="0.2">
      <c r="A4" s="10" t="s">
        <v>12</v>
      </c>
      <c r="B4" s="11">
        <v>125</v>
      </c>
      <c r="C4" s="12">
        <v>222859.3</v>
      </c>
      <c r="D4" s="12">
        <v>9053952.1400000006</v>
      </c>
      <c r="E4" s="11">
        <v>46</v>
      </c>
      <c r="F4" s="12">
        <v>84406.55</v>
      </c>
      <c r="G4" s="12">
        <v>3158799.7</v>
      </c>
      <c r="H4" s="11">
        <v>169</v>
      </c>
      <c r="I4" s="12">
        <v>348052.75</v>
      </c>
      <c r="J4" s="12">
        <v>13440833.24</v>
      </c>
      <c r="K4" s="11">
        <v>43</v>
      </c>
      <c r="L4" s="12">
        <v>76285.55</v>
      </c>
      <c r="M4" s="12">
        <v>2197308.4</v>
      </c>
      <c r="N4" s="11">
        <v>43</v>
      </c>
      <c r="O4" s="12">
        <v>73241.600000000006</v>
      </c>
      <c r="P4" s="12">
        <v>3535052.47</v>
      </c>
      <c r="Q4" s="11">
        <f>B4+E4+H4+K4+N4</f>
        <v>426</v>
      </c>
      <c r="R4" s="12">
        <f>C4+F4+I4+L4+O4</f>
        <v>804845.75</v>
      </c>
      <c r="S4" s="12">
        <f>D4+G4+J4+M4+P4</f>
        <v>31385945.949999996</v>
      </c>
    </row>
    <row r="5" spans="1:19" x14ac:dyDescent="0.2">
      <c r="A5" s="2" t="s">
        <v>13</v>
      </c>
      <c r="B5" s="8">
        <f>+(B6-B4)/B4</f>
        <v>-0.192</v>
      </c>
      <c r="C5" s="8">
        <f t="shared" ref="C5:D9" si="0">+(C6-C4)/C4</f>
        <v>-0.16891958289378092</v>
      </c>
      <c r="D5" s="8">
        <f t="shared" si="0"/>
        <v>-0.12647928355406579</v>
      </c>
      <c r="E5" s="8">
        <f t="shared" ref="E5" si="1">+(E6-E4)/E4</f>
        <v>4.3478260869565216E-2</v>
      </c>
      <c r="F5" s="8">
        <f t="shared" ref="F5" si="2">+(F6-F4)/F4</f>
        <v>-2.5777027967616255E-2</v>
      </c>
      <c r="G5" s="8">
        <f t="shared" ref="G5" si="3">+(G6-G4)/G4</f>
        <v>5.7457647599497173E-3</v>
      </c>
      <c r="H5" s="8">
        <f t="shared" ref="H5" si="4">+(H6-H4)/H4</f>
        <v>6.5088757396449703E-2</v>
      </c>
      <c r="I5" s="8">
        <f t="shared" ref="I5" si="5">+(I6-I4)/I4</f>
        <v>-6.2469209049490389E-2</v>
      </c>
      <c r="J5" s="8">
        <f t="shared" ref="J5" si="6">+(J6-J4)/J4</f>
        <v>-3.5116903213658165E-2</v>
      </c>
      <c r="K5" s="8">
        <f t="shared" ref="K5" si="7">+(K6-K4)/K4</f>
        <v>2.3255813953488372E-2</v>
      </c>
      <c r="L5" s="8">
        <f t="shared" ref="L5" si="8">+(L6-L4)/L4</f>
        <v>6.8351083527614107E-3</v>
      </c>
      <c r="M5" s="8">
        <f t="shared" ref="M5" si="9">+(M6-M4)/M4</f>
        <v>2.7497819605113213E-2</v>
      </c>
      <c r="N5" s="8">
        <f t="shared" ref="N5" si="10">+(N6-N4)/N4</f>
        <v>-2.3255813953488372E-2</v>
      </c>
      <c r="O5" s="8">
        <f t="shared" ref="O5" si="11">+(O6-O4)/O4</f>
        <v>-7.6815634830478929E-2</v>
      </c>
      <c r="P5" s="8">
        <f t="shared" ref="P5" si="12">+(P6-P4)/P4</f>
        <v>-1.8301595393293917E-3</v>
      </c>
      <c r="Q5" s="8">
        <f t="shared" ref="Q5" si="13">+(Q6-Q4)/Q4</f>
        <v>-2.5821596244131457E-2</v>
      </c>
      <c r="R5" s="8">
        <f t="shared" ref="R5" si="14">+(R6-R4)/R4</f>
        <v>-8.2833648559366882E-2</v>
      </c>
      <c r="S5" s="8">
        <f t="shared" ref="S5" si="15">+(S6-S4)/S4</f>
        <v>-4.9227020987716877E-2</v>
      </c>
    </row>
    <row r="6" spans="1:19" s="13" customFormat="1" x14ac:dyDescent="0.2">
      <c r="A6" s="10" t="s">
        <v>14</v>
      </c>
      <c r="B6" s="11">
        <v>101</v>
      </c>
      <c r="C6" s="12">
        <v>185214</v>
      </c>
      <c r="D6" s="12">
        <v>7908814.7599999998</v>
      </c>
      <c r="E6" s="11">
        <v>48</v>
      </c>
      <c r="F6" s="12">
        <v>82230.8</v>
      </c>
      <c r="G6" s="12">
        <v>3176949.42</v>
      </c>
      <c r="H6" s="11">
        <v>180</v>
      </c>
      <c r="I6" s="12">
        <v>326310.17</v>
      </c>
      <c r="J6" s="12">
        <v>12968832.800000001</v>
      </c>
      <c r="K6" s="11">
        <v>44</v>
      </c>
      <c r="L6" s="12">
        <v>76806.97</v>
      </c>
      <c r="M6" s="12">
        <v>2257729.59</v>
      </c>
      <c r="N6" s="11">
        <v>42</v>
      </c>
      <c r="O6" s="12">
        <v>67615.5</v>
      </c>
      <c r="P6" s="12">
        <v>3528582.76</v>
      </c>
      <c r="Q6" s="11">
        <f>B6+E6+H6+K6+N6</f>
        <v>415</v>
      </c>
      <c r="R6" s="12">
        <f>C6+F6+I6+L6+O6</f>
        <v>738177.44</v>
      </c>
      <c r="S6" s="12">
        <f>D6+G6+J6+M6+P6</f>
        <v>29840909.329999998</v>
      </c>
    </row>
    <row r="7" spans="1:19" x14ac:dyDescent="0.2">
      <c r="A7" s="2" t="s">
        <v>13</v>
      </c>
      <c r="B7" s="8">
        <f>+(B8-B6)/B6</f>
        <v>2.7722772277227721</v>
      </c>
      <c r="C7" s="8">
        <f t="shared" si="0"/>
        <v>2.8391266318960771</v>
      </c>
      <c r="D7" s="8">
        <f t="shared" si="0"/>
        <v>2.8697426831628055</v>
      </c>
      <c r="E7" s="8">
        <f t="shared" ref="E7" si="16">+(E8-E6)/E6</f>
        <v>-0.27083333333333331</v>
      </c>
      <c r="F7" s="8">
        <f t="shared" ref="F7" si="17">+(F8-F6)/F6</f>
        <v>-0.18349146548495221</v>
      </c>
      <c r="G7" s="8">
        <f t="shared" ref="G7" si="18">+(G8-G6)/G6</f>
        <v>-0.19905469883118251</v>
      </c>
      <c r="H7" s="8">
        <f t="shared" ref="H7" si="19">+(H8-H6)/H6</f>
        <v>-2.2222222222222223E-2</v>
      </c>
      <c r="I7" s="8">
        <f t="shared" ref="I7" si="20">+(I8-I6)/I6</f>
        <v>4.3527451197736232E-2</v>
      </c>
      <c r="J7" s="8">
        <f t="shared" ref="J7" si="21">+(J8-J6)/J6</f>
        <v>6.2613024820552823E-2</v>
      </c>
      <c r="K7" s="8">
        <f t="shared" ref="K7" si="22">+(K8-K6)/K6</f>
        <v>-2.2727272727272728E-2</v>
      </c>
      <c r="L7" s="8">
        <f t="shared" ref="L7" si="23">+(L8-L6)/L6</f>
        <v>2.6850948553236723E-2</v>
      </c>
      <c r="M7" s="8">
        <f t="shared" ref="M7" si="24">+(M8-M6)/M6</f>
        <v>3.3980548574021274E-2</v>
      </c>
      <c r="N7" s="8">
        <f t="shared" ref="N7" si="25">+(N8-N6)/N6</f>
        <v>0</v>
      </c>
      <c r="O7" s="8">
        <f t="shared" ref="O7" si="26">+(O8-O6)/O6</f>
        <v>-1.0833314846447929E-2</v>
      </c>
      <c r="P7" s="8">
        <f t="shared" ref="P7" si="27">+(P8-P6)/P6</f>
        <v>2.3547839359732065E-2</v>
      </c>
      <c r="Q7" s="8">
        <f t="shared" ref="Q7" si="28">+(Q8-Q6)/Q6</f>
        <v>0.63132530120481922</v>
      </c>
      <c r="R7" s="8">
        <f t="shared" ref="R7" si="29">+(R8-R6)/R6</f>
        <v>0.7129595290801628</v>
      </c>
      <c r="S7" s="8">
        <f t="shared" ref="S7" si="30">+(S8-S6)/S6</f>
        <v>0.77195046455375571</v>
      </c>
    </row>
    <row r="8" spans="1:19" x14ac:dyDescent="0.2">
      <c r="A8" s="2" t="s">
        <v>15</v>
      </c>
      <c r="B8" s="9">
        <v>381</v>
      </c>
      <c r="C8" s="7">
        <v>711060</v>
      </c>
      <c r="D8" s="7">
        <v>30605078.050000001</v>
      </c>
      <c r="E8" s="9">
        <v>35</v>
      </c>
      <c r="F8" s="7">
        <v>67142.149999999994</v>
      </c>
      <c r="G8" s="7">
        <v>2544562.71</v>
      </c>
      <c r="H8" s="9">
        <v>176</v>
      </c>
      <c r="I8" s="7">
        <v>340513.62</v>
      </c>
      <c r="J8" s="7">
        <v>13780850.65</v>
      </c>
      <c r="K8" s="9">
        <v>43</v>
      </c>
      <c r="L8" s="7">
        <v>78869.31</v>
      </c>
      <c r="M8" s="7">
        <v>2334448.48</v>
      </c>
      <c r="N8" s="9">
        <v>42</v>
      </c>
      <c r="O8" s="7">
        <v>66883</v>
      </c>
      <c r="P8" s="7">
        <v>3611673.26</v>
      </c>
      <c r="Q8" s="9">
        <f>B8+E8+H8+K8+N8</f>
        <v>677</v>
      </c>
      <c r="R8" s="7">
        <f>C8+F8+I8+L8+O8</f>
        <v>1264468.08</v>
      </c>
      <c r="S8" s="7">
        <f>D8+G8+J8+M8+P8</f>
        <v>52876613.149999999</v>
      </c>
    </row>
    <row r="9" spans="1:19" x14ac:dyDescent="0.2">
      <c r="A9" s="2" t="s">
        <v>13</v>
      </c>
      <c r="B9" s="8">
        <f>+(B10-B8)/B8</f>
        <v>5.2493438320209973E-3</v>
      </c>
      <c r="C9" s="8">
        <f t="shared" si="0"/>
        <v>-8.3008395915956393E-2</v>
      </c>
      <c r="D9" s="8">
        <f t="shared" si="0"/>
        <v>-4.8055885941450834E-2</v>
      </c>
      <c r="E9" s="8">
        <f t="shared" ref="E9" si="31">+(E10-E8)/E8</f>
        <v>-0.94285714285714284</v>
      </c>
      <c r="F9" s="8">
        <f t="shared" ref="F9" si="32">+(F10-F8)/F8</f>
        <v>-0.97049543394127236</v>
      </c>
      <c r="G9" s="8">
        <f t="shared" ref="G9" si="33">+(G10-G8)/G8</f>
        <v>-0.97712815260112018</v>
      </c>
      <c r="H9" s="8">
        <f t="shared" ref="H9" si="34">+(H10-H8)/H8</f>
        <v>-5.681818181818182E-3</v>
      </c>
      <c r="I9" s="8">
        <f t="shared" ref="I9" si="35">+(I10-I8)/I8</f>
        <v>5.7715753043886715E-3</v>
      </c>
      <c r="J9" s="8">
        <f t="shared" ref="J9" si="36">+(J10-J8)/J8</f>
        <v>3.4375679123987868E-2</v>
      </c>
      <c r="K9" s="8">
        <f t="shared" ref="K9" si="37">+(K10-K8)/K8</f>
        <v>0</v>
      </c>
      <c r="L9" s="8">
        <f t="shared" ref="L9" si="38">+(L10-L8)/L8</f>
        <v>-9.3146497668104289E-3</v>
      </c>
      <c r="M9" s="8">
        <f t="shared" ref="M9" si="39">+(M10-M8)/M8</f>
        <v>4.5452405957573251E-2</v>
      </c>
      <c r="N9" s="8">
        <f t="shared" ref="N9" si="40">+(N10-N8)/N8</f>
        <v>-4.7619047619047616E-2</v>
      </c>
      <c r="O9" s="8">
        <f t="shared" ref="O9" si="41">+(O10-O8)/O8</f>
        <v>2.5831676210696247E-2</v>
      </c>
      <c r="P9" s="8">
        <f t="shared" ref="P9" si="42">+(P10-P8)/P8</f>
        <v>8.2567031548141809E-2</v>
      </c>
      <c r="Q9" s="8">
        <f t="shared" ref="Q9" si="43">+(Q10-Q8)/Q8</f>
        <v>-5.0221565731166914E-2</v>
      </c>
      <c r="R9" s="8">
        <f t="shared" ref="R9" si="44">+(R10-R8)/R8</f>
        <v>-9.5871728134094308E-2</v>
      </c>
      <c r="S9" s="8">
        <f t="shared" ref="S9" si="45">+(S10-S8)/S8</f>
        <v>-5.8231423621351842E-2</v>
      </c>
    </row>
    <row r="10" spans="1:19" x14ac:dyDescent="0.2">
      <c r="A10" s="2" t="s">
        <v>16</v>
      </c>
      <c r="B10" s="9">
        <v>383</v>
      </c>
      <c r="C10" s="7">
        <v>652036.05000000005</v>
      </c>
      <c r="D10" s="7">
        <v>29134323.91</v>
      </c>
      <c r="E10" s="9">
        <v>2</v>
      </c>
      <c r="F10" s="7">
        <v>1981</v>
      </c>
      <c r="G10" s="7">
        <v>58198.85</v>
      </c>
      <c r="H10" s="9">
        <v>175</v>
      </c>
      <c r="I10" s="7">
        <v>342478.92</v>
      </c>
      <c r="J10" s="7">
        <v>14254576.75</v>
      </c>
      <c r="K10" s="9">
        <v>43</v>
      </c>
      <c r="L10" s="7">
        <v>78134.67</v>
      </c>
      <c r="M10" s="7">
        <v>2440554.7799999998</v>
      </c>
      <c r="N10" s="9">
        <v>40</v>
      </c>
      <c r="O10" s="7">
        <v>68610.7</v>
      </c>
      <c r="P10" s="7">
        <v>3909878.4</v>
      </c>
      <c r="Q10" s="9">
        <f>B10+E10+H10+K10+N10</f>
        <v>643</v>
      </c>
      <c r="R10" s="7">
        <f>C10+F10+I10+L10+O10</f>
        <v>1143241.3399999999</v>
      </c>
      <c r="S10" s="7">
        <f>D10+G10+J10+M10+P10</f>
        <v>49797532.690000005</v>
      </c>
    </row>
    <row r="11" spans="1:19" x14ac:dyDescent="0.2">
      <c r="A11" s="2" t="s">
        <v>13</v>
      </c>
      <c r="B11" s="8">
        <f>+(B12-B10)/B10</f>
        <v>-0.1174934725848564</v>
      </c>
      <c r="C11" s="8">
        <f t="shared" ref="C11:D11" si="46">+(C12-C10)/C10</f>
        <v>-0.10345590554387306</v>
      </c>
      <c r="D11" s="8">
        <f t="shared" si="46"/>
        <v>-6.8419159687992948E-2</v>
      </c>
      <c r="E11" s="8">
        <f t="shared" ref="E11" si="47">+(E12-E10)/E10</f>
        <v>-0.5</v>
      </c>
      <c r="F11" s="8">
        <f t="shared" ref="F11" si="48">+(F12-F10)/F10</f>
        <v>-1.3124684502776375E-2</v>
      </c>
      <c r="G11" s="8">
        <f t="shared" ref="G11" si="49">+(G12-G10)/G10</f>
        <v>5.903896726481709E-2</v>
      </c>
      <c r="H11" s="8">
        <f t="shared" ref="H11" si="50">+(H12-H10)/H10</f>
        <v>0.11428571428571428</v>
      </c>
      <c r="I11" s="8">
        <f t="shared" ref="I11" si="51">+(I12-I10)/I10</f>
        <v>5.3390526926445595E-2</v>
      </c>
      <c r="J11" s="8">
        <f t="shared" ref="J11" si="52">+(J12-J10)/J10</f>
        <v>0.11195679520965085</v>
      </c>
      <c r="K11" s="8">
        <f t="shared" ref="K11" si="53">+(K12-K10)/K10</f>
        <v>-0.34883720930232559</v>
      </c>
      <c r="L11" s="8">
        <f t="shared" ref="L11" si="54">+(L12-L10)/L10</f>
        <v>-0.36833866451346114</v>
      </c>
      <c r="M11" s="8">
        <f t="shared" ref="M11" si="55">+(M12-M10)/M10</f>
        <v>-0.37138114556068269</v>
      </c>
      <c r="N11" s="8">
        <f t="shared" ref="N11" si="56">+(N12-N10)/N10</f>
        <v>7.4999999999999997E-2</v>
      </c>
      <c r="O11" s="8">
        <f t="shared" ref="O11" si="57">+(O12-O10)/O10</f>
        <v>2.8220088120366024E-2</v>
      </c>
      <c r="P11" s="8">
        <f t="shared" ref="P11" si="58">+(P12-P10)/P10</f>
        <v>-2.0478877297053517E-2</v>
      </c>
      <c r="Q11" s="8">
        <f t="shared" ref="Q11" si="59">+(Q12-Q10)/Q10</f>
        <v>-5.909797822706065E-2</v>
      </c>
      <c r="R11" s="8">
        <f t="shared" ref="R11" si="60">+(R12-R10)/R10</f>
        <v>-6.651410103836862E-2</v>
      </c>
      <c r="S11" s="8">
        <f t="shared" ref="S11" si="61">+(S12-S10)/S10</f>
        <v>-2.7721437296776379E-2</v>
      </c>
    </row>
    <row r="12" spans="1:19" x14ac:dyDescent="0.2">
      <c r="A12" s="2" t="s">
        <v>17</v>
      </c>
      <c r="B12" s="9">
        <v>338</v>
      </c>
      <c r="C12" s="7">
        <v>584579.06999999995</v>
      </c>
      <c r="D12" s="7">
        <v>27140977.949999999</v>
      </c>
      <c r="E12" s="9">
        <v>1</v>
      </c>
      <c r="F12" s="7">
        <v>1955</v>
      </c>
      <c r="G12" s="7">
        <v>61634.85</v>
      </c>
      <c r="H12" s="9">
        <v>195</v>
      </c>
      <c r="I12" s="7">
        <v>360764.05</v>
      </c>
      <c r="J12" s="7">
        <v>15850473.48</v>
      </c>
      <c r="K12" s="9">
        <v>28</v>
      </c>
      <c r="L12" s="7">
        <v>49354.65</v>
      </c>
      <c r="M12" s="7">
        <v>1534178.75</v>
      </c>
      <c r="N12" s="9">
        <v>43</v>
      </c>
      <c r="O12" s="7">
        <v>70546.899999999994</v>
      </c>
      <c r="P12" s="7">
        <v>3829808.48</v>
      </c>
      <c r="Q12" s="9">
        <f>B12+E12+H12+K12+N12</f>
        <v>605</v>
      </c>
      <c r="R12" s="7">
        <f>C12+F12+I12+L12+O12</f>
        <v>1067199.67</v>
      </c>
      <c r="S12" s="7">
        <f>D12+G12+J12+M12+P12</f>
        <v>48417073.509999998</v>
      </c>
    </row>
    <row r="13" spans="1:19" x14ac:dyDescent="0.2">
      <c r="A13" s="2" t="s">
        <v>13</v>
      </c>
      <c r="B13" s="8">
        <f>+(B14-B12)/B12</f>
        <v>1.7751479289940829E-2</v>
      </c>
      <c r="C13" s="8">
        <f t="shared" ref="C13:D13" si="62">+(C14-C12)/C12</f>
        <v>-3.5657109653274865E-3</v>
      </c>
      <c r="D13" s="8">
        <f t="shared" si="62"/>
        <v>1.6750170197902354E-4</v>
      </c>
      <c r="E13" s="8">
        <f t="shared" ref="E13" si="63">+(E14-E12)/E12</f>
        <v>0</v>
      </c>
      <c r="F13" s="8">
        <f t="shared" ref="F13" si="64">+(F14-F12)/F12</f>
        <v>-3.0690537084398979E-3</v>
      </c>
      <c r="G13" s="8">
        <f t="shared" ref="G13" si="65">+(G14-G12)/G12</f>
        <v>8.6249905694586512E-3</v>
      </c>
      <c r="H13" s="8">
        <f t="shared" ref="H13" si="66">+(H14-H12)/H12</f>
        <v>-5.1282051282051282E-3</v>
      </c>
      <c r="I13" s="8">
        <f t="shared" ref="I13" si="67">+(I14-I12)/I12</f>
        <v>1.07147594113102E-3</v>
      </c>
      <c r="J13" s="8">
        <f t="shared" ref="J13" si="68">+(J14-J12)/J12</f>
        <v>5.2004856576688295E-3</v>
      </c>
      <c r="K13" s="8">
        <f t="shared" ref="K13" si="69">+(K14-K12)/K12</f>
        <v>0</v>
      </c>
      <c r="L13" s="8">
        <f t="shared" ref="L13" si="70">+(L14-L12)/L12</f>
        <v>-4.1566498800012048E-3</v>
      </c>
      <c r="M13" s="8">
        <f t="shared" ref="M13" si="71">+(M14-M12)/M12</f>
        <v>1.0480004367157771E-3</v>
      </c>
      <c r="N13" s="8">
        <f t="shared" ref="N13" si="72">+(N14-N12)/N12</f>
        <v>6.9767441860465115E-2</v>
      </c>
      <c r="O13" s="8">
        <f t="shared" ref="O13" si="73">+(O14-O12)/O12</f>
        <v>9.3186234972764039E-3</v>
      </c>
      <c r="P13" s="8">
        <f t="shared" ref="P13" si="74">+(P14-P12)/P12</f>
        <v>4.5322195850378416E-2</v>
      </c>
      <c r="Q13" s="8">
        <f t="shared" ref="Q13" si="75">+(Q14-Q12)/Q12</f>
        <v>1.3223140495867768E-2</v>
      </c>
      <c r="R13" s="8">
        <f t="shared" ref="R13" si="76">+(R14-R12)/R12</f>
        <v>-1.1728264496182778E-3</v>
      </c>
      <c r="S13" s="8">
        <f t="shared" ref="S13" si="77">+(S14-S12)/S12</f>
        <v>5.4255875243213918E-3</v>
      </c>
    </row>
    <row r="14" spans="1:19" x14ac:dyDescent="0.2">
      <c r="A14" s="2" t="s">
        <v>18</v>
      </c>
      <c r="B14" s="9">
        <v>344</v>
      </c>
      <c r="C14" s="7">
        <v>582494.63</v>
      </c>
      <c r="D14" s="7">
        <v>27145524.109999999</v>
      </c>
      <c r="E14" s="9">
        <v>1</v>
      </c>
      <c r="F14" s="7">
        <v>1949</v>
      </c>
      <c r="G14" s="7">
        <v>62166.45</v>
      </c>
      <c r="H14" s="9">
        <v>194</v>
      </c>
      <c r="I14" s="7">
        <v>361150.6</v>
      </c>
      <c r="J14" s="7">
        <v>15932903.640000001</v>
      </c>
      <c r="K14" s="9">
        <v>28</v>
      </c>
      <c r="L14" s="7">
        <v>49149.5</v>
      </c>
      <c r="M14" s="7">
        <v>1535786.57</v>
      </c>
      <c r="N14" s="9">
        <v>46</v>
      </c>
      <c r="O14" s="7">
        <v>71204.3</v>
      </c>
      <c r="P14" s="7">
        <v>4003383.81</v>
      </c>
      <c r="Q14" s="9">
        <f>B14+E14+H14+K14+N14</f>
        <v>613</v>
      </c>
      <c r="R14" s="7">
        <f>C14+F14+I14+L14+O14</f>
        <v>1065948.03</v>
      </c>
      <c r="S14" s="7">
        <f>D14+G14+J14+M14+P14</f>
        <v>48679764.580000006</v>
      </c>
    </row>
    <row r="17" spans="1:1" x14ac:dyDescent="0.2">
      <c r="A17" s="14" t="s">
        <v>19</v>
      </c>
    </row>
    <row r="18" spans="1:1" x14ac:dyDescent="0.2">
      <c r="A18" s="1" t="s">
        <v>20</v>
      </c>
    </row>
  </sheetData>
  <mergeCells count="6">
    <mergeCell ref="Q1:S1"/>
    <mergeCell ref="B1:D1"/>
    <mergeCell ref="E1:G1"/>
    <mergeCell ref="H1:J1"/>
    <mergeCell ref="K1:M1"/>
    <mergeCell ref="N1:P1"/>
  </mergeCells>
  <pageMargins left="0.25" right="0.25" top="0.75" bottom="0.75" header="0.3" footer="0.3"/>
  <pageSetup orientation="landscape" horizontalDpi="1200" verticalDpi="1200" r:id="rId1"/>
  <colBreaks count="1" manualBreakCount="1">
    <brk id="10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Hendrickson</dc:creator>
  <cp:lastModifiedBy>Andy Carlin</cp:lastModifiedBy>
  <dcterms:created xsi:type="dcterms:W3CDTF">2017-06-29T14:33:21Z</dcterms:created>
  <dcterms:modified xsi:type="dcterms:W3CDTF">2017-07-10T16:13:06Z</dcterms:modified>
</cp:coreProperties>
</file>