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7 KY Rate Case\51 - Filed January 3, 2018--Filing Forms &amp; Tariff Format\"/>
    </mc:Choice>
  </mc:AlternateContent>
  <bookViews>
    <workbookView xWindow="0" yWindow="0" windowWidth="19200" windowHeight="7236" activeTab="1"/>
  </bookViews>
  <sheets>
    <sheet name="Form 1.0" sheetId="1" r:id="rId1"/>
    <sheet name="Form 2.0" sheetId="2" r:id="rId2"/>
    <sheet name="Form 3.0" sheetId="3" r:id="rId3"/>
  </sheets>
  <definedNames>
    <definedName name="_xlnm.Print_Area" localSheetId="0">'Form 1.0'!$A$1:$C$38</definedName>
  </definedNames>
  <calcPr calcId="152511"/>
</workbook>
</file>

<file path=xl/calcChain.xml><?xml version="1.0" encoding="utf-8"?>
<calcChain xmlns="http://schemas.openxmlformats.org/spreadsheetml/2006/main">
  <c r="C22" i="1" l="1"/>
  <c r="C8" i="1"/>
  <c r="N10" i="2"/>
  <c r="N8" i="2"/>
  <c r="A2" i="2" l="1"/>
  <c r="A1" i="2"/>
  <c r="J6" i="2" l="1"/>
  <c r="K6" i="2"/>
  <c r="L6" i="2"/>
  <c r="B6" i="2"/>
  <c r="C6" i="2"/>
  <c r="D6" i="2"/>
  <c r="E6" i="2"/>
  <c r="F6" i="2"/>
  <c r="G6" i="2"/>
  <c r="H6" i="2"/>
  <c r="I6" i="2"/>
  <c r="M6" i="2"/>
  <c r="N6" i="2" l="1"/>
  <c r="N12" i="2"/>
  <c r="C10" i="1" s="1"/>
  <c r="C12" i="1" s="1"/>
  <c r="C18" i="1" l="1"/>
</calcChain>
</file>

<file path=xl/sharedStrings.xml><?xml version="1.0" encoding="utf-8"?>
<sst xmlns="http://schemas.openxmlformats.org/spreadsheetml/2006/main" count="96" uniqueCount="82">
  <si>
    <t>January</t>
  </si>
  <si>
    <t>February</t>
  </si>
  <si>
    <t>March</t>
  </si>
  <si>
    <t>April</t>
  </si>
  <si>
    <t>May</t>
  </si>
  <si>
    <t>June</t>
  </si>
  <si>
    <t>Total</t>
  </si>
  <si>
    <t>July</t>
  </si>
  <si>
    <t>August</t>
  </si>
  <si>
    <t>September</t>
  </si>
  <si>
    <t>October</t>
  </si>
  <si>
    <t>November</t>
  </si>
  <si>
    <t>KY Retail Jurisdiction</t>
  </si>
  <si>
    <t>Kentucky Power Company</t>
  </si>
  <si>
    <t>System Sales Clause</t>
  </si>
  <si>
    <t>Account</t>
  </si>
  <si>
    <t>Acct Name</t>
  </si>
  <si>
    <t>PJM Energy Sales Margin</t>
  </si>
  <si>
    <t>Sales for Resale - Assoc Cos</t>
  </si>
  <si>
    <t>Sales for Resale-Bookout Sales</t>
  </si>
  <si>
    <t>Sales for Resale-Bookout Purch</t>
  </si>
  <si>
    <t>Sale/Resale - NA - Fuel Rev</t>
  </si>
  <si>
    <t>Power Trading Transmission Expense - NonAssociated</t>
  </si>
  <si>
    <t>Financial Spark Gas - Realized</t>
  </si>
  <si>
    <t>Financial Electric Realized</t>
  </si>
  <si>
    <t>PJM Oper.Reserve Rev-OSS</t>
  </si>
  <si>
    <t>Capacity Cr. Net Sales</t>
  </si>
  <si>
    <t>PJM FTR Revenue-OSS</t>
  </si>
  <si>
    <t>PJM Pt2Pt Trans.Purch-NonAff.</t>
  </si>
  <si>
    <t>PJM NITS Purch-NonAff.</t>
  </si>
  <si>
    <t>PJM FTR Revenue-Spec</t>
  </si>
  <si>
    <t>PJM TO Admin. Exp.-NonAff.</t>
  </si>
  <si>
    <t>Non-Trading Bookout Sales-OSS</t>
  </si>
  <si>
    <t>PJM Meter Corrections-OSS</t>
  </si>
  <si>
    <t>PJM Incremental Spot-OSS</t>
  </si>
  <si>
    <t>PJM Incremental Imp Cong-OSS</t>
  </si>
  <si>
    <t>Non-Trading Bookout Purch-OSS</t>
  </si>
  <si>
    <t>Financial Hedge Realized</t>
  </si>
  <si>
    <t>Trading Auction Sales Affil</t>
  </si>
  <si>
    <t>Interest Rate Swaps-Power</t>
  </si>
  <si>
    <t>Non-ECR Auction Sales-OSS</t>
  </si>
  <si>
    <t>PJM Whlse FTR Rev - OSS</t>
  </si>
  <si>
    <t>PJM Spinning-Credit</t>
  </si>
  <si>
    <t>PJM Trans loss credits-OSS</t>
  </si>
  <si>
    <t>PJM transm loss charges-OSS</t>
  </si>
  <si>
    <t xml:space="preserve">PJM 30m Suppl Reserve CR OSS </t>
  </si>
  <si>
    <t>PJM Regulation - OSS</t>
  </si>
  <si>
    <t>PJM Spinning Reserve - OSS</t>
  </si>
  <si>
    <t>PJM Reactive - OSS</t>
  </si>
  <si>
    <t>PJM Inadvertent Mtr Res-OSS</t>
  </si>
  <si>
    <t>Normal Capacity Purchases</t>
  </si>
  <si>
    <t>PJM Purchases-non-ECR-Auction</t>
  </si>
  <si>
    <t>Capacity Purchases-Auction</t>
  </si>
  <si>
    <t>Capacity purchases - Trading</t>
  </si>
  <si>
    <t>PJM Admin-SSC&amp;DS-OSS</t>
  </si>
  <si>
    <t>PJM Admin-RP&amp;SDS-OSS</t>
  </si>
  <si>
    <t>PJM Admin-MAM&amp;SC- OSS</t>
  </si>
  <si>
    <t>December</t>
  </si>
  <si>
    <t>OSS Margin Base Credit*</t>
  </si>
  <si>
    <t>* The monthly base credit is the annual base amount divided by 12.  These monthly base amounts will be used in any calculation that does not include a full 12-month period.</t>
  </si>
  <si>
    <t xml:space="preserve">PJM 30m Suppl Reserve CH OSS </t>
  </si>
  <si>
    <t>Other Power Ex- Wholesale RECs</t>
  </si>
  <si>
    <t xml:space="preserve"> </t>
  </si>
  <si>
    <t>kWh</t>
  </si>
  <si>
    <t>Total -Signed Reversed for Form 2.0)</t>
  </si>
  <si>
    <t>Total (Sum of Revenues and Expenses)</t>
  </si>
  <si>
    <t>XXXXXXX</t>
  </si>
  <si>
    <t xml:space="preserve">Additional accounts may be added </t>
  </si>
  <si>
    <t>Actual Prior Period Amount Collected/(Credited)</t>
  </si>
  <si>
    <t>Prior Period Amount to be Collected/(Credited)</t>
  </si>
  <si>
    <t>X Month Period Ended XXX</t>
  </si>
  <si>
    <t>Total Period Sales (kWh)</t>
  </si>
  <si>
    <t xml:space="preserve"> SSC kWh Factor (Line 7/Line 8)</t>
  </si>
  <si>
    <t>Total OSS Amount to be Charged/(Credited)  (Ln 4 - Ln 5 + Ln 6)</t>
  </si>
  <si>
    <t xml:space="preserve">** ES Form </t>
  </si>
  <si>
    <t>Non-Associated Utilities (OSS) Environmental Costs **</t>
  </si>
  <si>
    <t>Actual Net SSC Margins - X months ended - Form 2.0</t>
  </si>
  <si>
    <t xml:space="preserve">SSC Base Net Revenue </t>
  </si>
  <si>
    <t>Customer Rate (Credit)/Charge - 75% Customer Sharing (Ln 3 * 75%)</t>
  </si>
  <si>
    <t>(Increase)/Decrease of System Sales Net Revenue   (Ln 1 - Ln 2)</t>
  </si>
  <si>
    <t>SAMPLE ONLY</t>
  </si>
  <si>
    <t>Actual OSS Margins - Form 3.0  (Illustrative)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</si>
</sst>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8" formatCode="_(&quot;$&quot;* #,##0.0000000_);_(&quot;$&quot;* \(#,##0.000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65" fontId="0" fillId="0" borderId="0" xfId="2" applyNumberFormat="1" applyFont="1"/>
    <xf numFmtId="165" fontId="0" fillId="0" borderId="0" xfId="0" applyNumberForma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quotePrefix="1"/>
    <xf numFmtId="165" fontId="2" fillId="0" borderId="0" xfId="0" applyNumberFormat="1" applyFont="1"/>
    <xf numFmtId="0" fontId="0" fillId="0" borderId="0" xfId="0" applyAlignment="1">
      <alignment horizontal="right"/>
    </xf>
    <xf numFmtId="0" fontId="4" fillId="2" borderId="0" xfId="0" applyFont="1" applyFill="1"/>
    <xf numFmtId="168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B23" sqref="B23"/>
    </sheetView>
  </sheetViews>
  <sheetFormatPr defaultRowHeight="14.4" x14ac:dyDescent="0.3"/>
  <cols>
    <col min="1" max="1" width="8.5546875" customWidth="1"/>
    <col min="2" max="2" width="72.33203125" bestFit="1" customWidth="1"/>
    <col min="3" max="3" width="16.88671875" bestFit="1" customWidth="1"/>
    <col min="4" max="7" width="14.5546875" customWidth="1"/>
  </cols>
  <sheetData>
    <row r="1" spans="1:7" ht="15" customHeight="1" x14ac:dyDescent="0.3">
      <c r="A1" s="5" t="s">
        <v>13</v>
      </c>
      <c r="B1" s="5"/>
      <c r="C1" s="5"/>
      <c r="D1" s="5"/>
      <c r="E1" s="5"/>
      <c r="F1" s="5"/>
      <c r="G1" s="5"/>
    </row>
    <row r="2" spans="1:7" x14ac:dyDescent="0.3">
      <c r="A2" s="5" t="s">
        <v>14</v>
      </c>
      <c r="B2" s="5"/>
      <c r="C2" s="5"/>
      <c r="D2" s="5"/>
      <c r="E2" s="5"/>
      <c r="F2" s="5"/>
      <c r="G2" s="5"/>
    </row>
    <row r="3" spans="1:7" x14ac:dyDescent="0.3">
      <c r="A3" s="5" t="s">
        <v>70</v>
      </c>
      <c r="B3" s="5"/>
      <c r="C3" s="5"/>
      <c r="D3" s="5"/>
      <c r="E3" s="5"/>
      <c r="F3" s="5"/>
      <c r="G3" s="5"/>
    </row>
    <row r="4" spans="1:7" x14ac:dyDescent="0.3">
      <c r="A4" s="5" t="s">
        <v>80</v>
      </c>
    </row>
    <row r="6" spans="1:7" x14ac:dyDescent="0.3">
      <c r="A6" s="1">
        <v>1</v>
      </c>
      <c r="B6" t="s">
        <v>77</v>
      </c>
      <c r="C6" s="2">
        <v>7163948</v>
      </c>
    </row>
    <row r="7" spans="1:7" x14ac:dyDescent="0.3">
      <c r="C7" s="3"/>
    </row>
    <row r="8" spans="1:7" x14ac:dyDescent="0.3">
      <c r="A8" s="1">
        <v>2</v>
      </c>
      <c r="B8" t="s">
        <v>76</v>
      </c>
      <c r="C8" s="2">
        <f>'Form 2.0'!N12</f>
        <v>8213321</v>
      </c>
    </row>
    <row r="9" spans="1:7" x14ac:dyDescent="0.3">
      <c r="A9" s="1"/>
      <c r="C9" s="3"/>
    </row>
    <row r="10" spans="1:7" x14ac:dyDescent="0.3">
      <c r="A10" s="1">
        <v>3</v>
      </c>
      <c r="B10" s="2" t="s">
        <v>79</v>
      </c>
      <c r="C10" s="3">
        <f>C6-C8</f>
        <v>-1049373</v>
      </c>
    </row>
    <row r="11" spans="1:7" x14ac:dyDescent="0.3">
      <c r="A11" s="1"/>
      <c r="C11" s="3"/>
    </row>
    <row r="12" spans="1:7" x14ac:dyDescent="0.3">
      <c r="A12" s="1">
        <v>4</v>
      </c>
      <c r="B12" t="s">
        <v>78</v>
      </c>
      <c r="C12" s="3">
        <f>C10*0.75</f>
        <v>-787029.75</v>
      </c>
    </row>
    <row r="13" spans="1:7" x14ac:dyDescent="0.3">
      <c r="A13" s="1"/>
      <c r="C13" s="3"/>
    </row>
    <row r="14" spans="1:7" x14ac:dyDescent="0.3">
      <c r="A14" s="1">
        <v>5</v>
      </c>
      <c r="B14" t="s">
        <v>68</v>
      </c>
      <c r="C14" s="3">
        <v>100000</v>
      </c>
    </row>
    <row r="15" spans="1:7" x14ac:dyDescent="0.3">
      <c r="C15" s="3"/>
    </row>
    <row r="16" spans="1:7" x14ac:dyDescent="0.3">
      <c r="A16" s="1">
        <v>6</v>
      </c>
      <c r="B16" t="s">
        <v>69</v>
      </c>
      <c r="C16" s="3">
        <v>90000</v>
      </c>
    </row>
    <row r="17" spans="1:4" x14ac:dyDescent="0.3">
      <c r="A17" s="1"/>
      <c r="C17" s="3"/>
    </row>
    <row r="18" spans="1:4" x14ac:dyDescent="0.3">
      <c r="A18" s="1">
        <v>7</v>
      </c>
      <c r="B18" t="s">
        <v>73</v>
      </c>
      <c r="C18" s="3">
        <f>C12-C14+C16</f>
        <v>-797029.75</v>
      </c>
    </row>
    <row r="19" spans="1:4" x14ac:dyDescent="0.3">
      <c r="A19" s="1"/>
    </row>
    <row r="20" spans="1:4" x14ac:dyDescent="0.3">
      <c r="A20" s="1">
        <v>8</v>
      </c>
      <c r="B20" t="s">
        <v>71</v>
      </c>
      <c r="C20" s="7">
        <v>5555555555</v>
      </c>
      <c r="D20" t="s">
        <v>63</v>
      </c>
    </row>
    <row r="21" spans="1:4" x14ac:dyDescent="0.3">
      <c r="A21" s="1"/>
    </row>
    <row r="22" spans="1:4" x14ac:dyDescent="0.3">
      <c r="A22" s="1">
        <v>9</v>
      </c>
      <c r="B22" t="s">
        <v>72</v>
      </c>
      <c r="C22" s="12">
        <f>ROUND(C18/C20,7)</f>
        <v>-1.4349999999999999E-4</v>
      </c>
      <c r="D22" s="8"/>
    </row>
  </sheetData>
  <pageMargins left="0.7" right="0.7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B20" sqref="B20"/>
    </sheetView>
  </sheetViews>
  <sheetFormatPr defaultRowHeight="14.4" outlineLevelCol="1" x14ac:dyDescent="0.3"/>
  <cols>
    <col min="1" max="1" width="51.88671875" bestFit="1" customWidth="1"/>
    <col min="2" max="9" width="12.5546875" customWidth="1" outlineLevel="1"/>
    <col min="10" max="10" width="11.5546875" customWidth="1" outlineLevel="1"/>
    <col min="11" max="12" width="10" customWidth="1" outlineLevel="1"/>
    <col min="13" max="13" width="13.33203125" customWidth="1" outlineLevel="1"/>
    <col min="14" max="14" width="18.88671875" bestFit="1" customWidth="1"/>
  </cols>
  <sheetData>
    <row r="1" spans="1:14" x14ac:dyDescent="0.3">
      <c r="A1" s="4" t="str">
        <f>'Form 1.0'!A1</f>
        <v>Kentucky Power Company</v>
      </c>
    </row>
    <row r="2" spans="1:14" x14ac:dyDescent="0.3">
      <c r="A2" s="4" t="str">
        <f>'Form 1.0'!A2</f>
        <v>System Sales Clause</v>
      </c>
    </row>
    <row r="3" spans="1:14" x14ac:dyDescent="0.3">
      <c r="A3" s="4" t="s">
        <v>12</v>
      </c>
    </row>
    <row r="4" spans="1:14" x14ac:dyDescent="0.3">
      <c r="A4" s="4" t="s">
        <v>80</v>
      </c>
    </row>
    <row r="5" spans="1:14" x14ac:dyDescent="0.3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57</v>
      </c>
      <c r="N5" s="6" t="s">
        <v>6</v>
      </c>
    </row>
    <row r="6" spans="1:14" s="2" customFormat="1" x14ac:dyDescent="0.3">
      <c r="A6" s="2" t="s">
        <v>58</v>
      </c>
      <c r="B6" s="2">
        <f>'Form 1.0'!$C$6/12</f>
        <v>596995.66666666663</v>
      </c>
      <c r="C6" s="2">
        <f>'Form 1.0'!$C$6/12</f>
        <v>596995.66666666663</v>
      </c>
      <c r="D6" s="2">
        <f>'Form 1.0'!$C$6/12</f>
        <v>596995.66666666663</v>
      </c>
      <c r="E6" s="2">
        <f>'Form 1.0'!$C$6/12</f>
        <v>596995.66666666663</v>
      </c>
      <c r="F6" s="2">
        <f>'Form 1.0'!$C$6/12</f>
        <v>596995.66666666663</v>
      </c>
      <c r="G6" s="2">
        <f>'Form 1.0'!$C$6/12</f>
        <v>596995.66666666663</v>
      </c>
      <c r="H6" s="2">
        <f>'Form 1.0'!$C$6/12</f>
        <v>596995.66666666663</v>
      </c>
      <c r="I6" s="2">
        <f>'Form 1.0'!$C$6/12</f>
        <v>596995.66666666663</v>
      </c>
      <c r="J6" s="2">
        <f>'Form 1.0'!$C$6/12</f>
        <v>596995.66666666663</v>
      </c>
      <c r="K6" s="2">
        <f>'Form 1.0'!$C$6/12</f>
        <v>596995.66666666663</v>
      </c>
      <c r="L6" s="2">
        <f>'Form 1.0'!$C$6/12</f>
        <v>596995.66666666663</v>
      </c>
      <c r="M6" s="2">
        <f>'Form 1.0'!$C$6/12</f>
        <v>596995.66666666663</v>
      </c>
      <c r="N6" s="2">
        <f>SUM(B6:M6)</f>
        <v>7163948.0000000009</v>
      </c>
    </row>
    <row r="7" spans="1:14" ht="7.5" customHeight="1" x14ac:dyDescent="0.3"/>
    <row r="8" spans="1:14" s="2" customFormat="1" x14ac:dyDescent="0.3">
      <c r="A8" s="2" t="s">
        <v>81</v>
      </c>
      <c r="B8" s="2">
        <v>1900000</v>
      </c>
      <c r="C8" s="2">
        <v>1250000</v>
      </c>
      <c r="D8" s="2">
        <v>425000</v>
      </c>
      <c r="E8" s="2">
        <v>60000</v>
      </c>
      <c r="F8" s="2">
        <v>125000</v>
      </c>
      <c r="G8" s="2">
        <v>1650000</v>
      </c>
      <c r="H8" s="2">
        <v>1700000</v>
      </c>
      <c r="I8" s="2">
        <v>2250000</v>
      </c>
      <c r="J8" s="2">
        <v>1000000</v>
      </c>
      <c r="K8" s="2">
        <v>212000</v>
      </c>
      <c r="L8" s="2">
        <v>303000</v>
      </c>
      <c r="M8" s="2">
        <v>1000000</v>
      </c>
      <c r="N8" s="2">
        <f>SUM(B8:M8)</f>
        <v>11875000</v>
      </c>
    </row>
    <row r="9" spans="1:14" s="2" customFormat="1" x14ac:dyDescent="0.3"/>
    <row r="10" spans="1:14" s="2" customFormat="1" x14ac:dyDescent="0.3">
      <c r="A10" s="2" t="s">
        <v>75</v>
      </c>
      <c r="B10" s="2">
        <v>82775</v>
      </c>
      <c r="C10" s="2">
        <v>137966</v>
      </c>
      <c r="D10" s="2">
        <v>463137</v>
      </c>
      <c r="E10" s="2">
        <v>584493</v>
      </c>
      <c r="F10" s="2">
        <v>534162</v>
      </c>
      <c r="G10" s="2">
        <v>152359</v>
      </c>
      <c r="H10" s="2">
        <v>218632</v>
      </c>
      <c r="I10" s="2">
        <v>808243</v>
      </c>
      <c r="J10" s="2">
        <v>390807</v>
      </c>
      <c r="K10" s="2">
        <v>125452</v>
      </c>
      <c r="L10" s="2">
        <v>76628</v>
      </c>
      <c r="M10" s="2">
        <v>87025</v>
      </c>
      <c r="N10" s="2">
        <f>SUM(B10:M10)</f>
        <v>3661679</v>
      </c>
    </row>
    <row r="11" spans="1:14" s="2" customFormat="1" x14ac:dyDescent="0.3"/>
    <row r="12" spans="1:14" x14ac:dyDescent="0.3">
      <c r="A12" s="2" t="s">
        <v>62</v>
      </c>
      <c r="N12" s="9">
        <f>N8-N10</f>
        <v>8213321</v>
      </c>
    </row>
    <row r="14" spans="1:14" x14ac:dyDescent="0.3">
      <c r="A14" t="s">
        <v>59</v>
      </c>
    </row>
    <row r="16" spans="1:14" x14ac:dyDescent="0.3">
      <c r="A16" t="s">
        <v>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52"/>
  <sheetViews>
    <sheetView workbookViewId="0">
      <selection activeCell="B17" sqref="B17"/>
    </sheetView>
  </sheetViews>
  <sheetFormatPr defaultRowHeight="14.4" x14ac:dyDescent="0.3"/>
  <cols>
    <col min="2" max="2" width="49.6640625" bestFit="1" customWidth="1"/>
    <col min="11" max="11" width="12.33203125" customWidth="1"/>
    <col min="13" max="13" width="13.44140625" customWidth="1"/>
    <col min="14" max="14" width="10.44140625" customWidth="1"/>
  </cols>
  <sheetData>
    <row r="5" spans="1:15" x14ac:dyDescent="0.3">
      <c r="A5" t="s">
        <v>15</v>
      </c>
      <c r="B5" t="s">
        <v>16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57</v>
      </c>
      <c r="O5" s="6" t="s">
        <v>6</v>
      </c>
    </row>
    <row r="6" spans="1:15" x14ac:dyDescent="0.3">
      <c r="A6">
        <v>4470001</v>
      </c>
      <c r="B6" t="s">
        <v>18</v>
      </c>
    </row>
    <row r="7" spans="1:15" x14ac:dyDescent="0.3">
      <c r="A7">
        <v>4470006</v>
      </c>
      <c r="B7" t="s">
        <v>19</v>
      </c>
    </row>
    <row r="8" spans="1:15" x14ac:dyDescent="0.3">
      <c r="A8">
        <v>4470010</v>
      </c>
      <c r="B8" t="s">
        <v>20</v>
      </c>
    </row>
    <row r="9" spans="1:15" x14ac:dyDescent="0.3">
      <c r="A9">
        <v>4470028</v>
      </c>
      <c r="B9" t="s">
        <v>21</v>
      </c>
    </row>
    <row r="10" spans="1:15" x14ac:dyDescent="0.3">
      <c r="A10">
        <v>4470066</v>
      </c>
      <c r="B10" t="s">
        <v>22</v>
      </c>
    </row>
    <row r="11" spans="1:15" x14ac:dyDescent="0.3">
      <c r="A11">
        <v>4470081</v>
      </c>
      <c r="B11" t="s">
        <v>23</v>
      </c>
    </row>
    <row r="12" spans="1:15" x14ac:dyDescent="0.3">
      <c r="A12">
        <v>4470082</v>
      </c>
      <c r="B12" t="s">
        <v>24</v>
      </c>
    </row>
    <row r="13" spans="1:15" x14ac:dyDescent="0.3">
      <c r="A13">
        <v>4470089</v>
      </c>
      <c r="B13" t="s">
        <v>17</v>
      </c>
    </row>
    <row r="14" spans="1:15" x14ac:dyDescent="0.3">
      <c r="A14">
        <v>4470098</v>
      </c>
      <c r="B14" t="s">
        <v>25</v>
      </c>
    </row>
    <row r="15" spans="1:15" x14ac:dyDescent="0.3">
      <c r="A15">
        <v>4470099</v>
      </c>
      <c r="B15" t="s">
        <v>26</v>
      </c>
    </row>
    <row r="16" spans="1:15" x14ac:dyDescent="0.3">
      <c r="A16">
        <v>4470100</v>
      </c>
      <c r="B16" t="s">
        <v>27</v>
      </c>
    </row>
    <row r="17" spans="1:2" x14ac:dyDescent="0.3">
      <c r="A17">
        <v>4470106</v>
      </c>
      <c r="B17" t="s">
        <v>28</v>
      </c>
    </row>
    <row r="18" spans="1:2" x14ac:dyDescent="0.3">
      <c r="A18">
        <v>4470107</v>
      </c>
      <c r="B18" t="s">
        <v>29</v>
      </c>
    </row>
    <row r="19" spans="1:2" x14ac:dyDescent="0.3">
      <c r="A19">
        <v>4470109</v>
      </c>
      <c r="B19" t="s">
        <v>30</v>
      </c>
    </row>
    <row r="20" spans="1:2" x14ac:dyDescent="0.3">
      <c r="A20">
        <v>4470110</v>
      </c>
      <c r="B20" t="s">
        <v>31</v>
      </c>
    </row>
    <row r="21" spans="1:2" x14ac:dyDescent="0.3">
      <c r="A21">
        <v>4470112</v>
      </c>
      <c r="B21" t="s">
        <v>32</v>
      </c>
    </row>
    <row r="22" spans="1:2" x14ac:dyDescent="0.3">
      <c r="A22">
        <v>4470115</v>
      </c>
      <c r="B22" t="s">
        <v>33</v>
      </c>
    </row>
    <row r="23" spans="1:2" x14ac:dyDescent="0.3">
      <c r="A23">
        <v>4470124</v>
      </c>
      <c r="B23" t="s">
        <v>34</v>
      </c>
    </row>
    <row r="24" spans="1:2" x14ac:dyDescent="0.3">
      <c r="A24">
        <v>4470126</v>
      </c>
      <c r="B24" t="s">
        <v>35</v>
      </c>
    </row>
    <row r="25" spans="1:2" x14ac:dyDescent="0.3">
      <c r="A25">
        <v>4470131</v>
      </c>
      <c r="B25" t="s">
        <v>36</v>
      </c>
    </row>
    <row r="26" spans="1:2" x14ac:dyDescent="0.3">
      <c r="A26">
        <v>4470143</v>
      </c>
      <c r="B26" t="s">
        <v>37</v>
      </c>
    </row>
    <row r="27" spans="1:2" x14ac:dyDescent="0.3">
      <c r="A27">
        <v>4470151</v>
      </c>
      <c r="B27" t="s">
        <v>38</v>
      </c>
    </row>
    <row r="28" spans="1:2" x14ac:dyDescent="0.3">
      <c r="A28">
        <v>4470168</v>
      </c>
      <c r="B28" t="s">
        <v>39</v>
      </c>
    </row>
    <row r="29" spans="1:2" x14ac:dyDescent="0.3">
      <c r="A29">
        <v>4470170</v>
      </c>
      <c r="B29" t="s">
        <v>40</v>
      </c>
    </row>
    <row r="30" spans="1:2" x14ac:dyDescent="0.3">
      <c r="A30">
        <v>4470174</v>
      </c>
      <c r="B30" t="s">
        <v>41</v>
      </c>
    </row>
    <row r="31" spans="1:2" x14ac:dyDescent="0.3">
      <c r="A31">
        <v>4470204</v>
      </c>
      <c r="B31" t="s">
        <v>42</v>
      </c>
    </row>
    <row r="32" spans="1:2" x14ac:dyDescent="0.3">
      <c r="A32">
        <v>4470206</v>
      </c>
      <c r="B32" t="s">
        <v>43</v>
      </c>
    </row>
    <row r="33" spans="1:2" x14ac:dyDescent="0.3">
      <c r="A33">
        <v>4470209</v>
      </c>
      <c r="B33" t="s">
        <v>44</v>
      </c>
    </row>
    <row r="34" spans="1:2" x14ac:dyDescent="0.3">
      <c r="A34">
        <v>4470214</v>
      </c>
      <c r="B34" t="s">
        <v>45</v>
      </c>
    </row>
    <row r="35" spans="1:2" x14ac:dyDescent="0.3">
      <c r="A35">
        <v>4470215</v>
      </c>
      <c r="B35" t="s">
        <v>60</v>
      </c>
    </row>
    <row r="36" spans="1:2" x14ac:dyDescent="0.3">
      <c r="A36">
        <v>4470220</v>
      </c>
      <c r="B36" t="s">
        <v>46</v>
      </c>
    </row>
    <row r="37" spans="1:2" x14ac:dyDescent="0.3">
      <c r="A37">
        <v>4470221</v>
      </c>
      <c r="B37" t="s">
        <v>47</v>
      </c>
    </row>
    <row r="38" spans="1:2" x14ac:dyDescent="0.3">
      <c r="A38">
        <v>4470222</v>
      </c>
      <c r="B38" t="s">
        <v>48</v>
      </c>
    </row>
    <row r="39" spans="1:2" x14ac:dyDescent="0.3">
      <c r="A39">
        <v>5550039</v>
      </c>
      <c r="B39" t="s">
        <v>49</v>
      </c>
    </row>
    <row r="40" spans="1:2" x14ac:dyDescent="0.3">
      <c r="A40">
        <v>5550088</v>
      </c>
      <c r="B40" t="s">
        <v>50</v>
      </c>
    </row>
    <row r="41" spans="1:2" x14ac:dyDescent="0.3">
      <c r="A41">
        <v>5550099</v>
      </c>
      <c r="B41" t="s">
        <v>51</v>
      </c>
    </row>
    <row r="42" spans="1:2" x14ac:dyDescent="0.3">
      <c r="A42">
        <v>5550100</v>
      </c>
      <c r="B42" t="s">
        <v>52</v>
      </c>
    </row>
    <row r="43" spans="1:2" x14ac:dyDescent="0.3">
      <c r="A43">
        <v>5550107</v>
      </c>
      <c r="B43" t="s">
        <v>53</v>
      </c>
    </row>
    <row r="44" spans="1:2" x14ac:dyDescent="0.3">
      <c r="A44">
        <v>5570007</v>
      </c>
      <c r="B44" t="s">
        <v>61</v>
      </c>
    </row>
    <row r="45" spans="1:2" x14ac:dyDescent="0.3">
      <c r="A45">
        <v>5614000</v>
      </c>
      <c r="B45" t="s">
        <v>54</v>
      </c>
    </row>
    <row r="46" spans="1:2" x14ac:dyDescent="0.3">
      <c r="A46">
        <v>5618000</v>
      </c>
      <c r="B46" t="s">
        <v>55</v>
      </c>
    </row>
    <row r="47" spans="1:2" x14ac:dyDescent="0.3">
      <c r="A47">
        <v>5757000</v>
      </c>
      <c r="B47" t="s">
        <v>56</v>
      </c>
    </row>
    <row r="48" spans="1:2" x14ac:dyDescent="0.3">
      <c r="A48" s="10" t="s">
        <v>66</v>
      </c>
      <c r="B48" s="11" t="s">
        <v>67</v>
      </c>
    </row>
    <row r="51" spans="2:2" x14ac:dyDescent="0.3">
      <c r="B51" s="4" t="s">
        <v>65</v>
      </c>
    </row>
    <row r="52" spans="2:2" x14ac:dyDescent="0.3">
      <c r="B52" s="4" t="s">
        <v>64</v>
      </c>
    </row>
  </sheetData>
  <sortState ref="A6:O47">
    <sortCondition ref="A6:A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 1.0</vt:lpstr>
      <vt:lpstr>Form 2.0</vt:lpstr>
      <vt:lpstr>Form 3.0</vt:lpstr>
      <vt:lpstr>'Form 1.0'!Print_Area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Vaughan</dc:creator>
  <cp:lastModifiedBy>AEP</cp:lastModifiedBy>
  <dcterms:created xsi:type="dcterms:W3CDTF">2017-06-05T19:06:02Z</dcterms:created>
  <dcterms:modified xsi:type="dcterms:W3CDTF">2018-01-03T14:24:10Z</dcterms:modified>
</cp:coreProperties>
</file>