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10" windowWidth="8160" windowHeight="4140"/>
  </bookViews>
  <sheets>
    <sheet name="Sheet1" sheetId="3" r:id="rId1"/>
  </sheets>
  <calcPr calcId="145621"/>
</workbook>
</file>

<file path=xl/calcChain.xml><?xml version="1.0" encoding="utf-8"?>
<calcChain xmlns="http://schemas.openxmlformats.org/spreadsheetml/2006/main">
  <c r="B7" i="3" l="1"/>
  <c r="D6" i="3"/>
  <c r="F6" i="3" s="1"/>
  <c r="F7" i="3" s="1"/>
  <c r="F9" i="3"/>
  <c r="F5" i="3"/>
  <c r="D7" i="3" l="1"/>
  <c r="D11" i="3" s="1"/>
  <c r="B17" i="3"/>
  <c r="B14" i="3"/>
  <c r="B11" i="3" l="1"/>
  <c r="B15" i="3" s="1"/>
  <c r="B18" i="3" s="1"/>
  <c r="D15" i="3" l="1"/>
  <c r="D18" i="3" s="1"/>
  <c r="F11" i="3"/>
</calcChain>
</file>

<file path=xl/sharedStrings.xml><?xml version="1.0" encoding="utf-8"?>
<sst xmlns="http://schemas.openxmlformats.org/spreadsheetml/2006/main" count="17" uniqueCount="17">
  <si>
    <t>KPCo O&amp;M %</t>
  </si>
  <si>
    <t>KY Jurisdictional Factor - OML</t>
  </si>
  <si>
    <t>Kentucky Power Company</t>
  </si>
  <si>
    <t>OPEB Expense Detail</t>
  </si>
  <si>
    <t>W23</t>
  </si>
  <si>
    <t>Test Year Cost</t>
  </si>
  <si>
    <t>Kammer Plant</t>
  </si>
  <si>
    <t>Difference</t>
  </si>
  <si>
    <t>For Rate Effective Year Ended December 2017</t>
  </si>
  <si>
    <t>OPEB Expense - Account 9260021</t>
  </si>
  <si>
    <t>Total OPEB expense</t>
  </si>
  <si>
    <t>O&amp;M Expense For OPEB Actuarial Estimates</t>
  </si>
  <si>
    <t>KPSC Jurisdictional O&amp;M Expense for OPEB Actuarial Estimates</t>
  </si>
  <si>
    <t>Kammer costs are initially recorded on Kentucky Power and subsequently billed to AEP Generation Resources.</t>
  </si>
  <si>
    <t>AG_1_085</t>
  </si>
  <si>
    <t>Mitchell Billing to Wheeling Power Co.</t>
  </si>
  <si>
    <t>Mitchell Plant costs are billed 50% to Wheeling Power Co.  AG_1_085 is calculated using an annualized amount based on 7 months of Actuals recorded through 7/31/2017.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</si>
</sst>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mediumGray">
        <fgColor indexed="22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4">
    <xf numFmtId="0" fontId="0" fillId="0" borderId="0"/>
    <xf numFmtId="40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 applyNumberFormat="0" applyFont="0" applyFill="0" applyBorder="0" applyAlignment="0" applyProtection="0">
      <alignment horizontal="left"/>
    </xf>
    <xf numFmtId="15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0" fontId="1" fillId="0" borderId="1">
      <alignment horizontal="center"/>
    </xf>
    <xf numFmtId="0" fontId="3" fillId="0" borderId="1">
      <alignment horizontal="center"/>
    </xf>
    <xf numFmtId="3" fontId="2" fillId="0" borderId="0" applyFont="0" applyFill="0" applyBorder="0" applyAlignment="0" applyProtection="0"/>
    <xf numFmtId="0" fontId="2" fillId="2" borderId="0" applyNumberFormat="0" applyFont="0" applyBorder="0" applyAlignment="0" applyProtection="0"/>
    <xf numFmtId="0" fontId="2" fillId="0" borderId="0"/>
    <xf numFmtId="0" fontId="1" fillId="0" borderId="1">
      <alignment horizontal="center"/>
    </xf>
    <xf numFmtId="0" fontId="6" fillId="0" borderId="1">
      <alignment horizontal="center"/>
    </xf>
  </cellStyleXfs>
  <cellXfs count="33">
    <xf numFmtId="0" fontId="0" fillId="0" borderId="0" xfId="0"/>
    <xf numFmtId="0" fontId="5" fillId="0" borderId="0" xfId="2" applyFont="1"/>
    <xf numFmtId="10" fontId="5" fillId="0" borderId="0" xfId="3" applyNumberFormat="1" applyFont="1"/>
    <xf numFmtId="0" fontId="4" fillId="0" borderId="3" xfId="2" applyFont="1" applyBorder="1"/>
    <xf numFmtId="0" fontId="5" fillId="0" borderId="2" xfId="2" applyFont="1" applyBorder="1" applyAlignment="1">
      <alignment horizontal="center"/>
    </xf>
    <xf numFmtId="38" fontId="2" fillId="0" borderId="0" xfId="1" applyNumberFormat="1"/>
    <xf numFmtId="0" fontId="4" fillId="0" borderId="0" xfId="2" applyFont="1"/>
    <xf numFmtId="38" fontId="5" fillId="0" borderId="3" xfId="1" applyNumberFormat="1" applyFont="1" applyBorder="1"/>
    <xf numFmtId="0" fontId="0" fillId="0" borderId="0" xfId="0"/>
    <xf numFmtId="38" fontId="5" fillId="0" borderId="0" xfId="1" applyNumberFormat="1" applyFont="1"/>
    <xf numFmtId="0" fontId="4" fillId="0" borderId="2" xfId="2" quotePrefix="1" applyFont="1" applyBorder="1"/>
    <xf numFmtId="0" fontId="2" fillId="0" borderId="0" xfId="2"/>
    <xf numFmtId="0" fontId="0" fillId="0" borderId="0" xfId="0"/>
    <xf numFmtId="38" fontId="5" fillId="0" borderId="0" xfId="1" applyNumberFormat="1" applyFont="1"/>
    <xf numFmtId="38" fontId="5" fillId="0" borderId="2" xfId="1" applyNumberFormat="1" applyFont="1" applyBorder="1"/>
    <xf numFmtId="38" fontId="4" fillId="0" borderId="0" xfId="1" applyNumberFormat="1" applyFont="1"/>
    <xf numFmtId="164" fontId="5" fillId="0" borderId="0" xfId="3" applyNumberFormat="1" applyFont="1"/>
    <xf numFmtId="38" fontId="5" fillId="0" borderId="0" xfId="1" applyNumberFormat="1" applyFont="1" applyBorder="1"/>
    <xf numFmtId="0" fontId="0" fillId="0" borderId="0" xfId="0"/>
    <xf numFmtId="0" fontId="5" fillId="0" borderId="0" xfId="2" applyFont="1"/>
    <xf numFmtId="38" fontId="5" fillId="0" borderId="0" xfId="1" applyNumberFormat="1" applyFont="1"/>
    <xf numFmtId="0" fontId="4" fillId="0" borderId="0" xfId="2" applyFont="1" applyAlignment="1">
      <alignment horizontal="center"/>
    </xf>
    <xf numFmtId="40" fontId="5" fillId="0" borderId="0" xfId="1" applyFont="1"/>
    <xf numFmtId="38" fontId="0" fillId="0" borderId="0" xfId="0" applyNumberFormat="1"/>
    <xf numFmtId="10" fontId="5" fillId="0" borderId="0" xfId="0" applyNumberFormat="1" applyFont="1"/>
    <xf numFmtId="0" fontId="5" fillId="0" borderId="0" xfId="0" applyFont="1"/>
    <xf numFmtId="164" fontId="5" fillId="0" borderId="0" xfId="0" applyNumberFormat="1" applyFont="1"/>
    <xf numFmtId="0" fontId="5" fillId="0" borderId="0" xfId="2" applyFont="1" applyAlignment="1">
      <alignment horizontal="lef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vertical="center"/>
    </xf>
    <xf numFmtId="38" fontId="5" fillId="0" borderId="2" xfId="1" applyNumberFormat="1" applyFont="1" applyBorder="1" applyAlignment="1">
      <alignment vertical="center"/>
    </xf>
    <xf numFmtId="38" fontId="2" fillId="0" borderId="2" xfId="1" applyNumberFormat="1" applyBorder="1" applyAlignment="1">
      <alignment vertical="center"/>
    </xf>
    <xf numFmtId="0" fontId="0" fillId="0" borderId="2" xfId="0" applyBorder="1" applyAlignment="1">
      <alignment vertical="center"/>
    </xf>
  </cellXfs>
  <cellStyles count="14">
    <cellStyle name="Comma" xfId="1" builtinId="3"/>
    <cellStyle name="Normal" xfId="0" builtinId="0"/>
    <cellStyle name="Normal 2" xfId="2"/>
    <cellStyle name="Normal 3" xfId="11"/>
    <cellStyle name="Percent" xfId="3" builtinId="5"/>
    <cellStyle name="PSChar" xfId="4"/>
    <cellStyle name="PSDate" xfId="5"/>
    <cellStyle name="PSDec" xfId="6"/>
    <cellStyle name="PSHeading" xfId="7"/>
    <cellStyle name="PSHeading 2" xfId="8"/>
    <cellStyle name="PSHeading 2 2" xfId="12"/>
    <cellStyle name="PSHeading 3" xfId="13"/>
    <cellStyle name="PSInt" xfId="9"/>
    <cellStyle name="PSSpacer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workbookViewId="0">
      <selection activeCell="D29" sqref="D29"/>
    </sheetView>
  </sheetViews>
  <sheetFormatPr defaultRowHeight="12.75" x14ac:dyDescent="0.2"/>
  <cols>
    <col min="1" max="1" width="82.5703125" style="12" bestFit="1" customWidth="1"/>
    <col min="2" max="2" width="14.85546875" style="12" customWidth="1"/>
    <col min="3" max="3" width="1.7109375" style="12" customWidth="1"/>
    <col min="4" max="4" width="15.5703125" style="12" customWidth="1"/>
    <col min="5" max="5" width="1.7109375" customWidth="1"/>
    <col min="6" max="6" width="13.85546875" customWidth="1"/>
    <col min="7" max="7" width="97.140625" customWidth="1"/>
  </cols>
  <sheetData>
    <row r="1" spans="1:7" ht="15.75" x14ac:dyDescent="0.25">
      <c r="A1" s="21" t="s">
        <v>2</v>
      </c>
      <c r="B1" s="21"/>
      <c r="C1" s="11"/>
      <c r="D1" s="11"/>
    </row>
    <row r="2" spans="1:7" ht="15.75" x14ac:dyDescent="0.25">
      <c r="A2" s="21" t="s">
        <v>3</v>
      </c>
      <c r="B2" s="21"/>
      <c r="C2" s="11"/>
      <c r="D2" s="11"/>
    </row>
    <row r="3" spans="1:7" ht="15.75" x14ac:dyDescent="0.25">
      <c r="A3" s="21" t="s">
        <v>8</v>
      </c>
      <c r="B3" s="21"/>
      <c r="C3" s="11"/>
      <c r="D3" s="11"/>
    </row>
    <row r="4" spans="1:7" ht="15.75" x14ac:dyDescent="0.25">
      <c r="A4" s="11"/>
      <c r="B4" s="4" t="s">
        <v>14</v>
      </c>
      <c r="C4" s="11"/>
      <c r="D4" s="4" t="s">
        <v>4</v>
      </c>
      <c r="F4" s="4" t="s">
        <v>7</v>
      </c>
    </row>
    <row r="5" spans="1:7" ht="15.75" x14ac:dyDescent="0.25">
      <c r="A5" s="1" t="s">
        <v>5</v>
      </c>
      <c r="B5" s="17">
        <v>-2383555</v>
      </c>
      <c r="C5" s="5"/>
      <c r="D5" s="22">
        <v>-2383555</v>
      </c>
      <c r="F5" s="20">
        <f>D5-B5</f>
        <v>0</v>
      </c>
    </row>
    <row r="6" spans="1:7" s="18" customFormat="1" ht="31.5" x14ac:dyDescent="0.25">
      <c r="A6" s="29" t="s">
        <v>15</v>
      </c>
      <c r="B6" s="30">
        <v>-129401.571428571</v>
      </c>
      <c r="C6" s="31"/>
      <c r="D6" s="30">
        <f>-1074-135194</f>
        <v>-136268</v>
      </c>
      <c r="E6" s="32"/>
      <c r="F6" s="30">
        <f>+D6-B6</f>
        <v>-6866.4285714290017</v>
      </c>
      <c r="G6" s="28" t="s">
        <v>16</v>
      </c>
    </row>
    <row r="7" spans="1:7" ht="15.75" x14ac:dyDescent="0.25">
      <c r="A7" s="6" t="s">
        <v>9</v>
      </c>
      <c r="B7" s="15">
        <f>+B5-B6</f>
        <v>-2254153.4285714291</v>
      </c>
      <c r="C7" s="5"/>
      <c r="D7" s="15">
        <f>+D5-D6</f>
        <v>-2247287</v>
      </c>
      <c r="E7" s="12"/>
      <c r="F7" s="20">
        <f>+F6+F5</f>
        <v>-6866.4285714290017</v>
      </c>
      <c r="G7" s="27"/>
    </row>
    <row r="8" spans="1:7" ht="15.75" x14ac:dyDescent="0.25">
      <c r="A8" s="6"/>
      <c r="B8" s="13"/>
      <c r="C8" s="5"/>
      <c r="D8" s="5"/>
      <c r="E8" s="8"/>
      <c r="F8" s="5"/>
      <c r="G8" s="27"/>
    </row>
    <row r="9" spans="1:7" ht="15.75" x14ac:dyDescent="0.25">
      <c r="A9" s="10" t="s">
        <v>6</v>
      </c>
      <c r="B9" s="14"/>
      <c r="C9" s="14"/>
      <c r="D9" s="14">
        <v>-41856</v>
      </c>
      <c r="E9" s="8"/>
      <c r="F9" s="14">
        <f>+D9-B9</f>
        <v>-41856</v>
      </c>
      <c r="G9" s="27" t="s">
        <v>13</v>
      </c>
    </row>
    <row r="10" spans="1:7" ht="15.75" x14ac:dyDescent="0.25">
      <c r="A10" s="6"/>
      <c r="B10" s="5"/>
      <c r="C10" s="5"/>
      <c r="D10" s="5"/>
      <c r="E10" s="9"/>
      <c r="F10" s="5"/>
    </row>
    <row r="11" spans="1:7" ht="16.5" thickBot="1" x14ac:dyDescent="0.3">
      <c r="A11" s="3" t="s">
        <v>10</v>
      </c>
      <c r="B11" s="7">
        <f>+B9+B7</f>
        <v>-2254153.4285714291</v>
      </c>
      <c r="C11" s="7"/>
      <c r="D11" s="7">
        <f>+D7-D9</f>
        <v>-2205431</v>
      </c>
      <c r="F11" s="7">
        <f>+F9+F7</f>
        <v>-48722.428571429002</v>
      </c>
    </row>
    <row r="12" spans="1:7" ht="13.5" thickTop="1" x14ac:dyDescent="0.2">
      <c r="F12" s="23"/>
    </row>
    <row r="14" spans="1:7" ht="15.75" x14ac:dyDescent="0.25">
      <c r="A14" s="19" t="s">
        <v>0</v>
      </c>
      <c r="B14" s="24">
        <f>+D14</f>
        <v>0.70960000000000001</v>
      </c>
      <c r="C14" s="25"/>
      <c r="D14" s="2">
        <v>0.70960000000000001</v>
      </c>
    </row>
    <row r="15" spans="1:7" ht="15.75" x14ac:dyDescent="0.25">
      <c r="A15" s="19" t="s">
        <v>11</v>
      </c>
      <c r="B15" s="20">
        <f>+B11*B14</f>
        <v>-1599547.272914286</v>
      </c>
      <c r="C15" s="25"/>
      <c r="D15" s="20">
        <f>+D11*D14</f>
        <v>-1564973.8376</v>
      </c>
    </row>
    <row r="16" spans="1:7" ht="15.75" x14ac:dyDescent="0.25">
      <c r="A16" s="19"/>
      <c r="B16" s="20"/>
      <c r="C16" s="25"/>
      <c r="D16" s="25"/>
    </row>
    <row r="17" spans="1:4" ht="15.75" x14ac:dyDescent="0.25">
      <c r="A17" s="19" t="s">
        <v>1</v>
      </c>
      <c r="B17" s="26">
        <f>+D17</f>
        <v>0.99199907466173698</v>
      </c>
      <c r="C17" s="25"/>
      <c r="D17" s="16">
        <v>0.99199907466173698</v>
      </c>
    </row>
    <row r="18" spans="1:4" ht="15.75" x14ac:dyDescent="0.25">
      <c r="A18" s="19" t="s">
        <v>12</v>
      </c>
      <c r="B18" s="20">
        <f>+B15*B17</f>
        <v>-1586749.4146086767</v>
      </c>
      <c r="C18" s="20"/>
      <c r="D18" s="20">
        <f>+D15*D17</f>
        <v>-1552452.5987690275</v>
      </c>
    </row>
  </sheetData>
  <mergeCells count="3">
    <mergeCell ref="A1:B1"/>
    <mergeCell ref="A2:B2"/>
    <mergeCell ref="A3:B3"/>
  </mergeCells>
  <pageMargins left="0.25" right="0.25" top="0.75" bottom="0.75" header="0.3" footer="0.3"/>
  <pageSetup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 Doyle</dc:creator>
  <cp:lastModifiedBy>Russell Doyle</cp:lastModifiedBy>
  <cp:lastPrinted>2017-09-13T22:23:02Z</cp:lastPrinted>
  <dcterms:created xsi:type="dcterms:W3CDTF">2017-08-15T17:49:16Z</dcterms:created>
  <dcterms:modified xsi:type="dcterms:W3CDTF">2017-09-13T22:27:38Z</dcterms:modified>
</cp:coreProperties>
</file>