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8160" windowHeight="4140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D7" i="6" l="1"/>
  <c r="B19" i="6"/>
  <c r="B16" i="6"/>
  <c r="F11" i="6" l="1"/>
  <c r="D9" i="6"/>
  <c r="D13" i="6" s="1"/>
  <c r="D17" i="6" s="1"/>
  <c r="D20" i="6" s="1"/>
  <c r="F8" i="6"/>
  <c r="F7" i="6"/>
  <c r="F5" i="6"/>
  <c r="B9" i="6" l="1"/>
  <c r="B13" i="6" s="1"/>
  <c r="B17" i="6" s="1"/>
  <c r="B20" i="6" s="1"/>
  <c r="F9" i="6" l="1"/>
  <c r="F13" i="6" s="1"/>
</calcChain>
</file>

<file path=xl/sharedStrings.xml><?xml version="1.0" encoding="utf-8"?>
<sst xmlns="http://schemas.openxmlformats.org/spreadsheetml/2006/main" count="19" uniqueCount="19">
  <si>
    <t>KPCo O&amp;M %</t>
  </si>
  <si>
    <t>KY Jurisdictional Factor - OML</t>
  </si>
  <si>
    <t>Kentucky Power Company</t>
  </si>
  <si>
    <t>For Test Year Ended February 2017</t>
  </si>
  <si>
    <t>W23</t>
  </si>
  <si>
    <t>Difference</t>
  </si>
  <si>
    <t>Mitchell Billing to Wheeling Power Co.</t>
  </si>
  <si>
    <t>Difference between Estimated Joint Books expense and Actual</t>
  </si>
  <si>
    <t>Plan Administration Costs</t>
  </si>
  <si>
    <t>Kammer Plant</t>
  </si>
  <si>
    <t>OPEB Expense Detail</t>
  </si>
  <si>
    <t>Test Year Cost</t>
  </si>
  <si>
    <t>OPEB Plan Administration costs</t>
  </si>
  <si>
    <t>Kammer cost are initially recorded on Kentucky Power and subsequently billed to AEP Generation Resources.</t>
  </si>
  <si>
    <t>Ledger Total - 9260021 (03-2016 to 02-2017)</t>
  </si>
  <si>
    <t>O&amp;M Expense For OPEB</t>
  </si>
  <si>
    <t>KPSC Jurisdictional O&amp;M Expense for OPEB Actuarial Estimates</t>
  </si>
  <si>
    <t>Total OPEB Expense</t>
  </si>
  <si>
    <t>AG_1_085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</si>
</sst>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0" fontId="3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28">
    <xf numFmtId="0" fontId="0" fillId="0" borderId="0" xfId="0"/>
    <xf numFmtId="10" fontId="5" fillId="0" borderId="0" xfId="3" applyNumberFormat="1" applyFont="1"/>
    <xf numFmtId="0" fontId="2" fillId="0" borderId="0" xfId="2"/>
    <xf numFmtId="0" fontId="5" fillId="0" borderId="0" xfId="2" applyFont="1"/>
    <xf numFmtId="0" fontId="5" fillId="0" borderId="2" xfId="2" applyFont="1" applyBorder="1" applyAlignment="1">
      <alignment horizontal="center"/>
    </xf>
    <xf numFmtId="38" fontId="0" fillId="0" borderId="0" xfId="0" applyNumberFormat="1"/>
    <xf numFmtId="164" fontId="5" fillId="0" borderId="0" xfId="3" applyNumberFormat="1" applyFont="1"/>
    <xf numFmtId="0" fontId="2" fillId="0" borderId="0" xfId="2"/>
    <xf numFmtId="0" fontId="5" fillId="0" borderId="0" xfId="2" applyFont="1"/>
    <xf numFmtId="0" fontId="5" fillId="0" borderId="2" xfId="2" applyFont="1" applyBorder="1"/>
    <xf numFmtId="38" fontId="5" fillId="0" borderId="0" xfId="1" applyNumberFormat="1" applyFont="1"/>
    <xf numFmtId="38" fontId="5" fillId="0" borderId="2" xfId="1" applyNumberFormat="1" applyFont="1" applyBorder="1"/>
    <xf numFmtId="0" fontId="4" fillId="0" borderId="0" xfId="2" applyFont="1"/>
    <xf numFmtId="38" fontId="4" fillId="0" borderId="0" xfId="1" applyNumberFormat="1" applyFont="1"/>
    <xf numFmtId="0" fontId="4" fillId="0" borderId="3" xfId="2" applyFont="1" applyBorder="1"/>
    <xf numFmtId="38" fontId="0" fillId="0" borderId="0" xfId="1" applyNumberFormat="1" applyFont="1"/>
    <xf numFmtId="38" fontId="2" fillId="0" borderId="0" xfId="1" applyNumberFormat="1"/>
    <xf numFmtId="38" fontId="5" fillId="0" borderId="3" xfId="1" applyNumberFormat="1" applyFont="1" applyBorder="1"/>
    <xf numFmtId="0" fontId="2" fillId="0" borderId="0" xfId="2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2" xfId="2" applyFont="1" applyBorder="1" applyAlignment="1">
      <alignment horizontal="center" wrapText="1"/>
    </xf>
    <xf numFmtId="10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5" fillId="0" borderId="0" xfId="2" applyFont="1" applyAlignment="1">
      <alignment wrapText="1"/>
    </xf>
    <xf numFmtId="0" fontId="4" fillId="0" borderId="2" xfId="2" quotePrefix="1" applyFont="1" applyBorder="1" applyAlignment="1">
      <alignment vertical="center"/>
    </xf>
    <xf numFmtId="38" fontId="5" fillId="0" borderId="2" xfId="1" applyNumberFormat="1" applyFont="1" applyBorder="1" applyAlignment="1">
      <alignment vertical="center"/>
    </xf>
  </cellXfs>
  <cellStyles count="11">
    <cellStyle name="Comma" xfId="1" builtinId="3"/>
    <cellStyle name="Normal" xfId="0" builtinId="0"/>
    <cellStyle name="Normal 2" xfId="2"/>
    <cellStyle name="Percent" xfId="3" builtinId="5"/>
    <cellStyle name="PSChar" xfId="4"/>
    <cellStyle name="PSDate" xfId="5"/>
    <cellStyle name="PSDec" xfId="6"/>
    <cellStyle name="PSHeading" xfId="7"/>
    <cellStyle name="PSHeading 2" xfId="8"/>
    <cellStyle name="PSInt" xfId="9"/>
    <cellStyle name="PSSpacer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G19" sqref="G19"/>
    </sheetView>
  </sheetViews>
  <sheetFormatPr defaultRowHeight="12.75" x14ac:dyDescent="0.2"/>
  <cols>
    <col min="1" max="1" width="82.5703125" bestFit="1" customWidth="1"/>
    <col min="2" max="2" width="14.28515625" customWidth="1"/>
    <col min="3" max="3" width="1.7109375" customWidth="1"/>
    <col min="4" max="4" width="14.28515625" customWidth="1"/>
    <col min="5" max="5" width="1.7109375" customWidth="1"/>
    <col min="6" max="6" width="14.28515625" customWidth="1"/>
    <col min="7" max="7" width="56" customWidth="1"/>
  </cols>
  <sheetData>
    <row r="1" spans="1:7" ht="15.75" x14ac:dyDescent="0.25">
      <c r="A1" s="20" t="s">
        <v>2</v>
      </c>
      <c r="B1" s="20"/>
      <c r="C1" s="2"/>
      <c r="D1" s="2"/>
      <c r="E1" s="2"/>
      <c r="F1" s="2"/>
      <c r="G1" s="2"/>
    </row>
    <row r="2" spans="1:7" ht="15.75" x14ac:dyDescent="0.25">
      <c r="A2" s="20" t="s">
        <v>10</v>
      </c>
      <c r="B2" s="20"/>
      <c r="C2" s="2"/>
      <c r="D2" s="2"/>
      <c r="E2" s="2"/>
      <c r="F2" s="2"/>
      <c r="G2" s="2"/>
    </row>
    <row r="3" spans="1:7" ht="15.75" x14ac:dyDescent="0.25">
      <c r="A3" s="20" t="s">
        <v>3</v>
      </c>
      <c r="B3" s="20"/>
      <c r="C3" s="2"/>
      <c r="D3" s="2"/>
      <c r="E3" s="2"/>
      <c r="F3" s="2"/>
      <c r="G3" s="2"/>
    </row>
    <row r="4" spans="1:7" ht="15.75" x14ac:dyDescent="0.25">
      <c r="A4" s="2"/>
      <c r="B4" s="21" t="s">
        <v>18</v>
      </c>
      <c r="C4" s="2"/>
      <c r="D4" s="4" t="s">
        <v>4</v>
      </c>
      <c r="E4" s="2"/>
      <c r="F4" s="4" t="s">
        <v>5</v>
      </c>
      <c r="G4" s="2"/>
    </row>
    <row r="5" spans="1:7" ht="15.75" x14ac:dyDescent="0.25">
      <c r="A5" s="8" t="s">
        <v>11</v>
      </c>
      <c r="B5" s="10">
        <v>-2741490.5</v>
      </c>
      <c r="C5" s="16"/>
      <c r="D5" s="10">
        <v>-2741490.9</v>
      </c>
      <c r="E5" s="16"/>
      <c r="F5" s="10">
        <f>D5-B5</f>
        <v>-0.39999999990686774</v>
      </c>
      <c r="G5" s="3"/>
    </row>
    <row r="6" spans="1:7" ht="15.75" x14ac:dyDescent="0.25">
      <c r="A6" s="7"/>
      <c r="B6" s="10"/>
      <c r="C6" s="16"/>
      <c r="D6" s="10"/>
      <c r="E6" s="16"/>
      <c r="F6" s="10"/>
      <c r="G6" s="3"/>
    </row>
    <row r="7" spans="1:7" ht="15.75" x14ac:dyDescent="0.25">
      <c r="A7" s="8" t="s">
        <v>6</v>
      </c>
      <c r="B7" s="10">
        <v>195608.54</v>
      </c>
      <c r="C7" s="16"/>
      <c r="D7" s="10">
        <f>27467+175912</f>
        <v>203379</v>
      </c>
      <c r="E7" s="16"/>
      <c r="F7" s="10">
        <f>+D7-B7</f>
        <v>7770.4599999999919</v>
      </c>
      <c r="G7" s="19" t="s">
        <v>7</v>
      </c>
    </row>
    <row r="8" spans="1:7" ht="15.75" x14ac:dyDescent="0.25">
      <c r="A8" s="9" t="s">
        <v>8</v>
      </c>
      <c r="B8" s="11">
        <v>51484.289999999964</v>
      </c>
      <c r="C8" s="16"/>
      <c r="D8" s="11">
        <v>0</v>
      </c>
      <c r="E8" s="16"/>
      <c r="F8" s="11">
        <f>+D8-B8</f>
        <v>-51484.289999999964</v>
      </c>
      <c r="G8" s="19" t="s">
        <v>12</v>
      </c>
    </row>
    <row r="9" spans="1:7" ht="15.75" x14ac:dyDescent="0.25">
      <c r="A9" s="12" t="s">
        <v>14</v>
      </c>
      <c r="B9" s="13">
        <f>+B5+B7+B8</f>
        <v>-2494397.67</v>
      </c>
      <c r="C9" s="16"/>
      <c r="D9" s="13">
        <f>+D5+D7+D8</f>
        <v>-2538111.9</v>
      </c>
      <c r="E9" s="16"/>
      <c r="F9" s="10">
        <f>D9-B9</f>
        <v>-43714.229999999981</v>
      </c>
      <c r="G9" s="18"/>
    </row>
    <row r="10" spans="1:7" ht="15.75" x14ac:dyDescent="0.25">
      <c r="A10" s="12"/>
      <c r="B10" s="10"/>
      <c r="C10" s="16"/>
      <c r="D10" s="16"/>
      <c r="E10" s="16"/>
      <c r="F10" s="16"/>
      <c r="G10" s="18"/>
    </row>
    <row r="11" spans="1:7" ht="31.5" x14ac:dyDescent="0.25">
      <c r="A11" s="26" t="s">
        <v>9</v>
      </c>
      <c r="B11" s="27"/>
      <c r="C11" s="27"/>
      <c r="D11" s="27">
        <v>44414</v>
      </c>
      <c r="E11" s="27"/>
      <c r="F11" s="27">
        <f>+D11-B11</f>
        <v>44414</v>
      </c>
      <c r="G11" s="25" t="s">
        <v>13</v>
      </c>
    </row>
    <row r="12" spans="1:7" ht="15.75" x14ac:dyDescent="0.25">
      <c r="A12" s="12"/>
      <c r="B12" s="16"/>
      <c r="C12" s="16"/>
      <c r="D12" s="16"/>
      <c r="E12" s="16"/>
      <c r="F12" s="16"/>
    </row>
    <row r="13" spans="1:7" ht="16.5" thickBot="1" x14ac:dyDescent="0.3">
      <c r="A13" s="14" t="s">
        <v>17</v>
      </c>
      <c r="B13" s="17">
        <f>+B11+B9</f>
        <v>-2494397.67</v>
      </c>
      <c r="C13" s="17"/>
      <c r="D13" s="17">
        <f>+D11+D9</f>
        <v>-2493697.9</v>
      </c>
      <c r="E13" s="17"/>
      <c r="F13" s="17">
        <f>+F11+F9</f>
        <v>699.77000000001863</v>
      </c>
    </row>
    <row r="14" spans="1:7" x14ac:dyDescent="0.2">
      <c r="F14" s="5"/>
    </row>
    <row r="16" spans="1:7" ht="15.75" x14ac:dyDescent="0.25">
      <c r="A16" s="19" t="s">
        <v>0</v>
      </c>
      <c r="B16" s="22">
        <f>+D16</f>
        <v>0.70960000000000001</v>
      </c>
      <c r="C16" s="23"/>
      <c r="D16" s="1">
        <v>0.70960000000000001</v>
      </c>
    </row>
    <row r="17" spans="1:6" ht="15.75" x14ac:dyDescent="0.25">
      <c r="A17" s="19" t="s">
        <v>15</v>
      </c>
      <c r="B17" s="10">
        <f>+B13*B16</f>
        <v>-1770024.586632</v>
      </c>
      <c r="C17" s="23"/>
      <c r="D17" s="10">
        <f>+D13*D16</f>
        <v>-1769528.02984</v>
      </c>
    </row>
    <row r="18" spans="1:6" ht="15.75" x14ac:dyDescent="0.25">
      <c r="A18" s="19"/>
      <c r="B18" s="10"/>
      <c r="C18" s="23"/>
      <c r="D18" s="23"/>
    </row>
    <row r="19" spans="1:6" ht="15.75" x14ac:dyDescent="0.25">
      <c r="A19" s="19" t="s">
        <v>1</v>
      </c>
      <c r="B19" s="24">
        <f>+D19</f>
        <v>0.99199907466173698</v>
      </c>
      <c r="C19" s="23"/>
      <c r="D19" s="6">
        <v>0.99199907466173698</v>
      </c>
    </row>
    <row r="20" spans="1:6" ht="15.75" x14ac:dyDescent="0.25">
      <c r="A20" s="19" t="s">
        <v>16</v>
      </c>
      <c r="B20" s="10">
        <f>+B17*B19</f>
        <v>-1755862.7520674677</v>
      </c>
      <c r="C20" s="10"/>
      <c r="D20" s="10">
        <f>+D17*D19</f>
        <v>-1755370.1681892865</v>
      </c>
      <c r="E20" s="15"/>
      <c r="F20" s="15"/>
    </row>
  </sheetData>
  <mergeCells count="3">
    <mergeCell ref="A1:B1"/>
    <mergeCell ref="A2:B2"/>
    <mergeCell ref="A3:B3"/>
  </mergeCells>
  <pageMargins left="0.25" right="0.25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Doyle</dc:creator>
  <cp:lastModifiedBy>Russell Doyle</cp:lastModifiedBy>
  <cp:lastPrinted>2017-09-13T22:24:01Z</cp:lastPrinted>
  <dcterms:created xsi:type="dcterms:W3CDTF">2017-08-15T17:49:16Z</dcterms:created>
  <dcterms:modified xsi:type="dcterms:W3CDTF">2017-09-13T22:27:49Z</dcterms:modified>
</cp:coreProperties>
</file>