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JM East 12 CP\2026\"/>
    </mc:Choice>
  </mc:AlternateContent>
  <xr:revisionPtr revIDLastSave="0" documentId="13_ncr:1_{B7E95E0C-587E-4A4D-B210-6043E617C0BD}" xr6:coauthVersionLast="47" xr6:coauthVersionMax="47" xr10:uidLastSave="{00000000-0000-0000-0000-000000000000}"/>
  <bookViews>
    <workbookView xWindow="43335" yWindow="1785" windowWidth="28800" windowHeight="15345" xr2:uid="{00000000-000D-0000-FFFF-FFFF00000000}"/>
  </bookViews>
  <sheets>
    <sheet name="12 CP FIN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C20" i="2"/>
  <c r="C19" i="2"/>
  <c r="C18" i="2"/>
  <c r="C17" i="2"/>
  <c r="B23" i="2"/>
  <c r="B22" i="2"/>
  <c r="B21" i="2"/>
  <c r="B20" i="2"/>
  <c r="B19" i="2"/>
  <c r="B18" i="2"/>
  <c r="B17" i="2"/>
  <c r="B16" i="2"/>
  <c r="C22" i="2" s="1"/>
  <c r="C21" i="2" l="1"/>
  <c r="B8" i="2"/>
  <c r="M8" i="2" l="1"/>
  <c r="L8" i="2"/>
  <c r="K8" i="2"/>
  <c r="J8" i="2"/>
  <c r="H8" i="2"/>
  <c r="G8" i="2"/>
  <c r="F8" i="2"/>
  <c r="E8" i="2"/>
  <c r="D8" i="2"/>
  <c r="C8" i="2"/>
  <c r="C23" i="2" l="1"/>
</calcChain>
</file>

<file path=xl/sharedStrings.xml><?xml version="1.0" encoding="utf-8"?>
<sst xmlns="http://schemas.openxmlformats.org/spreadsheetml/2006/main" count="35" uniqueCount="27">
  <si>
    <t>Average</t>
  </si>
  <si>
    <t>Operating Company Sum</t>
  </si>
  <si>
    <t>AP - 12CP</t>
  </si>
  <si>
    <t>OP - 12CP</t>
  </si>
  <si>
    <t>IM - 12CP</t>
  </si>
  <si>
    <t>KP - 12CP</t>
  </si>
  <si>
    <t>WPC - 12CP</t>
  </si>
  <si>
    <t>KGP - 12CP</t>
  </si>
  <si>
    <t>Sum of Loads</t>
  </si>
  <si>
    <t>Load</t>
  </si>
  <si>
    <t>Prepared by: Michael Kuhn</t>
  </si>
  <si>
    <t>12 CP Percent</t>
  </si>
  <si>
    <t>2024-11-21 HE 19</t>
  </si>
  <si>
    <t>2024-12-04 HE 8</t>
  </si>
  <si>
    <t>2025-01-22 HE 8</t>
  </si>
  <si>
    <t>2025-02-20 HE 20</t>
  </si>
  <si>
    <t>2025-03-03 HE 8</t>
  </si>
  <si>
    <t>2025-04-09 HE 8</t>
  </si>
  <si>
    <t>2025-05-15 HE 19</t>
  </si>
  <si>
    <t>2025-06-24 HE 14</t>
  </si>
  <si>
    <t>2025-07-24 HE 16</t>
  </si>
  <si>
    <t>2025-08-12 HE 16</t>
  </si>
  <si>
    <t>2025-09-19 HE 17</t>
  </si>
  <si>
    <t>2025-10-06 HE 18</t>
  </si>
  <si>
    <t>Date: 1/12/2026</t>
  </si>
  <si>
    <t>Reviewed by: Max Koehler</t>
  </si>
  <si>
    <t>2026 12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</si>
</sst>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0.000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10" fontId="0" fillId="0" borderId="0" xfId="0" applyNumberFormat="1"/>
    <xf numFmtId="0" fontId="0" fillId="0" borderId="4" xfId="0" applyBorder="1"/>
    <xf numFmtId="165" fontId="0" fillId="0" borderId="4" xfId="0" applyNumberFormat="1" applyBorder="1"/>
    <xf numFmtId="164" fontId="0" fillId="0" borderId="4" xfId="0" applyNumberFormat="1" applyBorder="1"/>
    <xf numFmtId="14" fontId="2" fillId="2" borderId="1" xfId="0" applyNumberFormat="1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horizontal="left" textRotation="90" wrapText="1"/>
    </xf>
    <xf numFmtId="164" fontId="0" fillId="3" borderId="1" xfId="0" applyNumberFormat="1" applyFill="1" applyBorder="1"/>
    <xf numFmtId="0" fontId="0" fillId="3" borderId="7" xfId="0" applyFill="1" applyBorder="1"/>
    <xf numFmtId="164" fontId="0" fillId="3" borderId="2" xfId="0" applyNumberFormat="1" applyFill="1" applyBorder="1"/>
    <xf numFmtId="165" fontId="0" fillId="3" borderId="5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5" fontId="0" fillId="3" borderId="6" xfId="0" applyNumberFormat="1" applyFill="1" applyBorder="1"/>
    <xf numFmtId="166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2" fillId="0" borderId="0" xfId="0" applyFont="1"/>
    <xf numFmtId="10" fontId="0" fillId="0" borderId="0" xfId="2" applyNumberFormat="1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4" fillId="0" borderId="0" xfId="0" applyFont="1"/>
    <xf numFmtId="164" fontId="0" fillId="0" borderId="0" xfId="0" applyNumberFormat="1"/>
    <xf numFmtId="0" fontId="1" fillId="0" borderId="0" xfId="0" applyFont="1"/>
    <xf numFmtId="164" fontId="0" fillId="0" borderId="3" xfId="0" applyNumberFormat="1" applyBorder="1"/>
    <xf numFmtId="0" fontId="1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3D3D3"/>
      <rgbColor rgb="00808080"/>
      <rgbColor rgb="0000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Normal="100" workbookViewId="0">
      <selection activeCell="E13" sqref="E13"/>
    </sheetView>
  </sheetViews>
  <sheetFormatPr defaultRowHeight="12.75" x14ac:dyDescent="0.2"/>
  <cols>
    <col min="1" max="1" width="32.28515625" bestFit="1" customWidth="1"/>
    <col min="2" max="2" width="9.5703125" bestFit="1" customWidth="1"/>
    <col min="3" max="3" width="9.28515625" customWidth="1"/>
    <col min="4" max="5" width="9.5703125" bestFit="1" customWidth="1"/>
    <col min="6" max="6" width="10.5703125" bestFit="1" customWidth="1"/>
    <col min="7" max="13" width="9.5703125" bestFit="1" customWidth="1"/>
    <col min="14" max="14" width="12" bestFit="1" customWidth="1"/>
  </cols>
  <sheetData>
    <row r="1" spans="1:28" ht="90" customHeight="1" x14ac:dyDescent="0.2">
      <c r="A1" s="7" t="s">
        <v>9</v>
      </c>
      <c r="B1" s="5" t="s">
        <v>12</v>
      </c>
      <c r="C1" s="6" t="s">
        <v>13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J1" s="6" t="s">
        <v>20</v>
      </c>
      <c r="K1" s="6" t="s">
        <v>21</v>
      </c>
      <c r="L1" s="6" t="s">
        <v>22</v>
      </c>
      <c r="M1" s="6" t="s">
        <v>23</v>
      </c>
    </row>
    <row r="2" spans="1:28" x14ac:dyDescent="0.2">
      <c r="A2" s="20" t="s">
        <v>2</v>
      </c>
      <c r="B2" s="10">
        <v>4164.6189999999997</v>
      </c>
      <c r="C2" s="10">
        <v>5590.5159999999996</v>
      </c>
      <c r="D2" s="10">
        <v>6632.165</v>
      </c>
      <c r="E2" s="10">
        <v>5515.5370000000003</v>
      </c>
      <c r="F2" s="10">
        <v>5003.37</v>
      </c>
      <c r="G2" s="10">
        <v>4085.9340000000002</v>
      </c>
      <c r="H2" s="10">
        <v>3532.509</v>
      </c>
      <c r="I2" s="10">
        <v>4713.5879999999997</v>
      </c>
      <c r="J2" s="10">
        <v>4418.7470000000003</v>
      </c>
      <c r="K2" s="10">
        <v>4387.97</v>
      </c>
      <c r="L2" s="10">
        <v>3774.4859999999999</v>
      </c>
      <c r="M2" s="10">
        <v>3396.8870000000002</v>
      </c>
    </row>
    <row r="3" spans="1:28" x14ac:dyDescent="0.2">
      <c r="A3" s="21" t="s">
        <v>3</v>
      </c>
      <c r="B3" s="12">
        <v>6714.5060000000003</v>
      </c>
      <c r="C3" s="12">
        <v>7188.3869999999997</v>
      </c>
      <c r="D3" s="12">
        <v>8278.5810000000001</v>
      </c>
      <c r="E3" s="12">
        <v>7705.0929999999998</v>
      </c>
      <c r="F3" s="12">
        <v>7199.0249999999996</v>
      </c>
      <c r="G3" s="12">
        <v>6793.4989999999998</v>
      </c>
      <c r="H3" s="12">
        <v>7633.3249999999998</v>
      </c>
      <c r="I3" s="12">
        <v>9775.2160000000003</v>
      </c>
      <c r="J3" s="12">
        <v>9661.3340000000007</v>
      </c>
      <c r="K3" s="12">
        <v>10159.057000000001</v>
      </c>
      <c r="L3" s="12">
        <v>8802.4580000000005</v>
      </c>
      <c r="M3" s="12">
        <v>7911.2669999999998</v>
      </c>
    </row>
    <row r="4" spans="1:28" x14ac:dyDescent="0.2">
      <c r="A4" s="21" t="s">
        <v>4</v>
      </c>
      <c r="B4" s="27">
        <v>2512.973</v>
      </c>
      <c r="C4" s="27">
        <v>2718.3249999999998</v>
      </c>
      <c r="D4" s="27">
        <v>3020.25</v>
      </c>
      <c r="E4" s="27">
        <v>2676.0410000000002</v>
      </c>
      <c r="F4" s="27">
        <v>2561.3470000000002</v>
      </c>
      <c r="G4" s="27">
        <v>2446.1219999999998</v>
      </c>
      <c r="H4" s="27">
        <v>2658.3270000000002</v>
      </c>
      <c r="I4" s="27">
        <v>3602.973</v>
      </c>
      <c r="J4" s="27">
        <v>3726.1860000000001</v>
      </c>
      <c r="K4" s="27">
        <v>3352.3339999999998</v>
      </c>
      <c r="L4" s="27">
        <v>3162.3180000000002</v>
      </c>
      <c r="M4" s="27">
        <v>3011.68</v>
      </c>
    </row>
    <row r="5" spans="1:28" x14ac:dyDescent="0.2">
      <c r="A5" s="21" t="s">
        <v>5</v>
      </c>
      <c r="B5" s="12">
        <v>810.11199999999997</v>
      </c>
      <c r="C5" s="12">
        <v>1030.0809999999999</v>
      </c>
      <c r="D5" s="12">
        <v>1319.383</v>
      </c>
      <c r="E5" s="12">
        <v>1043.194</v>
      </c>
      <c r="F5" s="12">
        <v>972.34699999999998</v>
      </c>
      <c r="G5" s="12">
        <v>862.46100000000001</v>
      </c>
      <c r="H5" s="12">
        <v>757.79700000000003</v>
      </c>
      <c r="I5" s="12">
        <v>921.48299999999995</v>
      </c>
      <c r="J5" s="12">
        <v>906.56899999999996</v>
      </c>
      <c r="K5" s="12">
        <v>859.13800000000003</v>
      </c>
      <c r="L5" s="12">
        <v>711.76199999999994</v>
      </c>
      <c r="M5" s="12">
        <v>642.35699999999997</v>
      </c>
    </row>
    <row r="6" spans="1:28" x14ac:dyDescent="0.2">
      <c r="A6" s="21" t="s">
        <v>6</v>
      </c>
      <c r="B6" s="12">
        <v>575.12099999999998</v>
      </c>
      <c r="C6" s="12">
        <v>619.53599999999994</v>
      </c>
      <c r="D6" s="12">
        <v>637.47</v>
      </c>
      <c r="E6" s="12">
        <v>643.52700000000004</v>
      </c>
      <c r="F6" s="12">
        <v>676.05399999999997</v>
      </c>
      <c r="G6" s="12">
        <v>607.94399999999996</v>
      </c>
      <c r="H6" s="12">
        <v>615.20600000000002</v>
      </c>
      <c r="I6" s="12">
        <v>632.77300000000002</v>
      </c>
      <c r="J6" s="12">
        <v>662.49</v>
      </c>
      <c r="K6" s="12">
        <v>631.43499999999995</v>
      </c>
      <c r="L6" s="12">
        <v>663.67200000000003</v>
      </c>
      <c r="M6" s="12">
        <v>615.10299999999995</v>
      </c>
    </row>
    <row r="7" spans="1:28" x14ac:dyDescent="0.2">
      <c r="A7" s="22" t="s">
        <v>7</v>
      </c>
      <c r="B7" s="13">
        <v>239.76900000000001</v>
      </c>
      <c r="C7" s="13">
        <v>389.87299999999999</v>
      </c>
      <c r="D7" s="13">
        <v>468.791</v>
      </c>
      <c r="E7" s="13">
        <v>337.048</v>
      </c>
      <c r="F7" s="13">
        <v>308.51799999999997</v>
      </c>
      <c r="G7" s="13">
        <v>254.84800000000001</v>
      </c>
      <c r="H7" s="13">
        <v>240.291</v>
      </c>
      <c r="I7" s="13">
        <v>298.45299999999997</v>
      </c>
      <c r="J7" s="13">
        <v>273.01</v>
      </c>
      <c r="K7" s="13">
        <v>258.08800000000002</v>
      </c>
      <c r="L7" s="13">
        <v>262.58999999999997</v>
      </c>
      <c r="M7" s="13">
        <v>243.87</v>
      </c>
    </row>
    <row r="8" spans="1:28" x14ac:dyDescent="0.2">
      <c r="A8" s="23" t="s">
        <v>8</v>
      </c>
      <c r="B8" s="8">
        <f>SUM(B2:B7)</f>
        <v>15017.099999999999</v>
      </c>
      <c r="C8" s="8">
        <f>SUM(C2:C7)</f>
        <v>17536.717999999997</v>
      </c>
      <c r="D8" s="8">
        <f>SUM(D2:D7)</f>
        <v>20356.640000000003</v>
      </c>
      <c r="E8" s="8">
        <f>SUM(E2:E7)</f>
        <v>17920.439999999999</v>
      </c>
      <c r="F8" s="8">
        <f>SUM(F2:F7)</f>
        <v>16720.661</v>
      </c>
      <c r="G8" s="8">
        <f t="shared" ref="G8:M8" si="0">SUM(G2:G7)</f>
        <v>15050.807999999999</v>
      </c>
      <c r="H8" s="8">
        <f t="shared" si="0"/>
        <v>15437.455</v>
      </c>
      <c r="I8" s="8">
        <f>SUM(I2:I7)</f>
        <v>19944.486000000004</v>
      </c>
      <c r="J8" s="8">
        <f t="shared" si="0"/>
        <v>19648.336000000003</v>
      </c>
      <c r="K8" s="8">
        <f t="shared" si="0"/>
        <v>19648.022000000001</v>
      </c>
      <c r="L8" s="8">
        <f t="shared" si="0"/>
        <v>17377.285999999996</v>
      </c>
      <c r="M8" s="8">
        <f t="shared" si="0"/>
        <v>15821.164000000001</v>
      </c>
    </row>
    <row r="10" spans="1:28" x14ac:dyDescent="0.2">
      <c r="A10" s="26"/>
    </row>
    <row r="11" spans="1:28" x14ac:dyDescent="0.2">
      <c r="J11" s="25"/>
    </row>
    <row r="12" spans="1:28" x14ac:dyDescent="0.2"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x14ac:dyDescent="0.2">
      <c r="A13" s="2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28" x14ac:dyDescent="0.2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28" ht="70.5" customHeight="1" x14ac:dyDescent="0.2">
      <c r="A15" s="7" t="s">
        <v>26</v>
      </c>
      <c r="B15" s="6" t="s">
        <v>0</v>
      </c>
      <c r="C15" s="6" t="s">
        <v>11</v>
      </c>
      <c r="I15" s="1"/>
    </row>
    <row r="16" spans="1:28" x14ac:dyDescent="0.2">
      <c r="A16" s="23" t="s">
        <v>8</v>
      </c>
      <c r="B16" s="8">
        <f>SUM(B8:M8)/12</f>
        <v>17539.926333333333</v>
      </c>
      <c r="C16" s="9"/>
    </row>
    <row r="17" spans="1:8" x14ac:dyDescent="0.2">
      <c r="A17" s="21" t="s">
        <v>2</v>
      </c>
      <c r="B17" s="10">
        <f t="shared" ref="B17:B22" si="1">AVERAGE(B2:M2)</f>
        <v>4601.3606666666665</v>
      </c>
      <c r="C17" s="11">
        <f t="shared" ref="C17:C22" si="2">B17/$B$16</f>
        <v>0.26233637355261413</v>
      </c>
      <c r="D17" s="19"/>
      <c r="E17" s="16"/>
      <c r="G17" s="15"/>
      <c r="H17" s="17"/>
    </row>
    <row r="18" spans="1:8" x14ac:dyDescent="0.2">
      <c r="A18" s="21" t="s">
        <v>3</v>
      </c>
      <c r="B18" s="12">
        <f t="shared" si="1"/>
        <v>8151.8123333333324</v>
      </c>
      <c r="C18" s="11">
        <f t="shared" si="2"/>
        <v>0.46475750116700409</v>
      </c>
      <c r="D18" s="19"/>
      <c r="E18" s="16"/>
      <c r="G18" s="15"/>
      <c r="H18" s="17"/>
    </row>
    <row r="19" spans="1:8" x14ac:dyDescent="0.2">
      <c r="A19" s="21" t="s">
        <v>4</v>
      </c>
      <c r="B19" s="12">
        <f t="shared" si="1"/>
        <v>2954.0729999999999</v>
      </c>
      <c r="C19" s="11">
        <f t="shared" si="2"/>
        <v>0.16841992057777361</v>
      </c>
      <c r="D19" s="19"/>
      <c r="E19" s="16"/>
      <c r="G19" s="15"/>
      <c r="H19" s="17"/>
    </row>
    <row r="20" spans="1:8" x14ac:dyDescent="0.2">
      <c r="A20" s="21" t="s">
        <v>5</v>
      </c>
      <c r="B20" s="12">
        <f t="shared" si="1"/>
        <v>903.05700000000013</v>
      </c>
      <c r="C20" s="11">
        <f t="shared" si="2"/>
        <v>5.1485792063094761E-2</v>
      </c>
      <c r="D20" s="19"/>
      <c r="E20" s="16"/>
      <c r="G20" s="15"/>
      <c r="H20" s="17"/>
    </row>
    <row r="21" spans="1:8" x14ac:dyDescent="0.2">
      <c r="A21" s="21" t="s">
        <v>6</v>
      </c>
      <c r="B21" s="12">
        <f t="shared" si="1"/>
        <v>631.69425000000012</v>
      </c>
      <c r="C21" s="11">
        <f t="shared" si="2"/>
        <v>3.6014646697775002E-2</v>
      </c>
      <c r="D21" s="19"/>
      <c r="E21" s="16"/>
      <c r="G21" s="15"/>
      <c r="H21" s="17"/>
    </row>
    <row r="22" spans="1:8" x14ac:dyDescent="0.2">
      <c r="A22" s="22" t="s">
        <v>7</v>
      </c>
      <c r="B22" s="13">
        <f t="shared" si="1"/>
        <v>297.92908333333332</v>
      </c>
      <c r="C22" s="14">
        <f t="shared" si="2"/>
        <v>1.6985765941738371E-2</v>
      </c>
      <c r="D22" s="19"/>
      <c r="E22" s="16"/>
      <c r="G22" s="15"/>
      <c r="H22" s="17"/>
    </row>
    <row r="23" spans="1:8" x14ac:dyDescent="0.2">
      <c r="A23" s="2" t="s">
        <v>1</v>
      </c>
      <c r="B23" s="4">
        <f>SUM(B17:B22)</f>
        <v>17539.926333333333</v>
      </c>
      <c r="C23" s="3">
        <f>SUM(C17:C22)</f>
        <v>1</v>
      </c>
      <c r="E23" s="16"/>
      <c r="G23" s="15"/>
      <c r="H23" s="17"/>
    </row>
    <row r="26" spans="1:8" x14ac:dyDescent="0.2">
      <c r="A26" s="18" t="s">
        <v>10</v>
      </c>
      <c r="B26" s="18" t="s">
        <v>24</v>
      </c>
    </row>
    <row r="27" spans="1:8" x14ac:dyDescent="0.2">
      <c r="A27" s="18"/>
      <c r="B27" s="18"/>
    </row>
    <row r="29" spans="1:8" x14ac:dyDescent="0.2">
      <c r="A29" s="18" t="s">
        <v>25</v>
      </c>
      <c r="B29" s="18" t="s">
        <v>24</v>
      </c>
    </row>
    <row r="30" spans="1:8" x14ac:dyDescent="0.2">
      <c r="A30" s="18"/>
      <c r="B30" s="18"/>
    </row>
    <row r="32" spans="1:8" x14ac:dyDescent="0.2">
      <c r="A32" s="28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YxMjQ5PC9Vc2VyTmFtZT48RGF0ZVRpbWU+MS81LzIwMjMgMTozMzo1OS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5C012EA1-82B8-4F60-992F-9C137CD4EAE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45D76B2-1B22-4D80-8C80-03A3E7C894E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CP FINAL</vt:lpstr>
    </vt:vector>
  </TitlesOfParts>
  <Company>AEP-SS-IT-DesktopServices-11-6-3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S195524</dc:creator>
  <cp:keywords/>
  <cp:lastModifiedBy>Michael D Kuhn</cp:lastModifiedBy>
  <dcterms:created xsi:type="dcterms:W3CDTF">2012-02-24T23:47:20Z</dcterms:created>
  <dcterms:modified xsi:type="dcterms:W3CDTF">2026-01-13T17:45:24Z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579f8120-6cd2-46c4-8169-f61f581e0f2c</vt:lpwstr>
  </property>
  <property fmtid="{D5CDD505-2E9C-101B-9397-08002B2CF9AE}" pid="3" name="bjSaver">
    <vt:lpwstr>bHf609ZcihHV+5XYZToRLXAnASFmfbwr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{5C012EA1-82B8-4F60-992F-9C137CD4EAEF}</vt:lpwstr>
  </property>
  <property fmtid="{D5CDD505-2E9C-101B-9397-08002B2CF9AE}" pid="12" name="bjpmDocIH">
    <vt:lpwstr>tMee0lY+QQaNhjKQa7tM5H9HydNafo19</vt:lpwstr>
  </property>
</Properties>
</file>