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8" windowWidth="19920" windowHeight="10776" activeTab="0"/>
  </bookViews>
  <sheets>
    <sheet name="1.0" sheetId="1" r:id="rId1"/>
  </sheets>
  <externalReferences>
    <externalReference r:id="rId4"/>
    <externalReference r:id="rId5"/>
    <externalReference r:id="rId6"/>
  </externalReferences>
  <definedNames>
    <definedName name="_xlfn.SUMIFS" hidden="1">#NAME?</definedName>
    <definedName name="Marshall_Rate">'[2]Property Tax'!$B$2</definedName>
    <definedName name="PC_Percent">'[2]Property Tax'!$B$6</definedName>
    <definedName name="_xlnm.Print_Area" localSheetId="0">'1.0'!$A$9:$I$60</definedName>
    <definedName name="_xlnm.Print_Titles" localSheetId="0">'1.0'!$1:$8</definedName>
    <definedName name="tim">#REF!</definedName>
    <definedName name="WV_List">'[2]Property Tax'!$B$4</definedName>
  </definedNames>
  <calcPr fullCalcOnLoad="1"/>
</workbook>
</file>

<file path=xl/sharedStrings.xml><?xml version="1.0" encoding="utf-8"?>
<sst xmlns="http://schemas.openxmlformats.org/spreadsheetml/2006/main" count="41" uniqueCount="27">
  <si>
    <t>Case No. 2009-00459, dated June 28, 2010</t>
  </si>
  <si>
    <t>1/</t>
  </si>
  <si>
    <t xml:space="preserve"> </t>
  </si>
  <si>
    <t>Surcharge Factors (Line 10/Line 11)</t>
  </si>
  <si>
    <t xml:space="preserve">LINE </t>
  </si>
  <si>
    <t>Kentucky Residential Revenues/All Other Non-Fuel Revenues</t>
  </si>
  <si>
    <t>LINE</t>
  </si>
  <si>
    <t>Current Month's Allocation E(m) (Line 8* Line 9)</t>
  </si>
  <si>
    <t xml:space="preserve">LINE  </t>
  </si>
  <si>
    <t>Allocation Factors, % of revenue during previous Calendar Year</t>
  </si>
  <si>
    <r>
      <t>All Other</t>
    </r>
    <r>
      <rPr>
        <u val="single"/>
        <sz val="10"/>
        <rFont val="Arial"/>
        <family val="2"/>
      </rPr>
      <t xml:space="preserve"> Classifications</t>
    </r>
  </si>
  <si>
    <t>Residential</t>
  </si>
  <si>
    <t>SURCHARGE FACTORS</t>
  </si>
  <si>
    <t>Net KY Retail E(m) (Line 6 + Line 7)</t>
  </si>
  <si>
    <t>Under/ (Over) Collection, ES Form 3.30</t>
  </si>
  <si>
    <t>KY Retail E(m) (LINE 4 * LINE 5)</t>
  </si>
  <si>
    <t>Kentucky Retail Jurisdictional Allocation Factor,                                                from ES FORM 3.30, Schedule of Revenues, LINE 1</t>
  </si>
  <si>
    <t>E(m) (LINE 1 - LINE 2 + LINE 3)</t>
  </si>
  <si>
    <t>Mitchell FGD Expenses (E.S. Form 3.13, Line 33)</t>
  </si>
  <si>
    <t>BRR from ES FORM 1.10</t>
  </si>
  <si>
    <t>CRR from ES FORM 3.00</t>
  </si>
  <si>
    <t>E(m) = CRR - BRR</t>
  </si>
  <si>
    <t>CALCULATION OF E(m)</t>
  </si>
  <si>
    <t>.</t>
  </si>
  <si>
    <t>CALCULATION OF E(m) and SURCHARGE FACTOR</t>
  </si>
  <si>
    <t>KENTUCKY POWER COMPANY - ENVIRONMENTAL SURCHARGE REPORT</t>
  </si>
  <si>
    <t>ES FORM 1.00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</si>
</sst>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0%"/>
    <numFmt numFmtId="167" formatCode="&quot;$&quot;#,##0"/>
    <numFmt numFmtId="168" formatCode="_(&quot;$&quot;* #,##0_);_(&quot;$&quot;* \(#,##0\);_(&quot;$&quot;* &quot;-&quot;??_);_(@_)"/>
    <numFmt numFmtId="169" formatCode="0.0%"/>
  </numFmts>
  <fonts count="49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b/>
      <sz val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0"/>
      <color indexed="9"/>
      <name val="Arial"/>
      <family val="2"/>
    </font>
    <font>
      <sz val="10"/>
      <color indexed="8"/>
      <name val="Calibri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sz val="11"/>
      <color theme="1"/>
      <name val="Calibri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sz val="10"/>
      <color theme="1"/>
      <name val="Calibri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1" tint="0.0499899983406066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8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4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9" fillId="0" borderId="0">
      <alignment/>
      <protection/>
    </xf>
    <xf numFmtId="0" fontId="43" fillId="0" borderId="0">
      <alignment/>
      <protection/>
    </xf>
    <xf numFmtId="0" fontId="34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0" fontId="11" fillId="0" borderId="9">
      <alignment horizontal="center"/>
      <protection/>
    </xf>
    <xf numFmtId="0" fontId="11" fillId="0" borderId="9">
      <alignment horizontal="center"/>
      <protection/>
    </xf>
    <xf numFmtId="0" fontId="11" fillId="0" borderId="9">
      <alignment horizontal="center"/>
      <protection/>
    </xf>
    <xf numFmtId="0" fontId="11" fillId="0" borderId="9">
      <alignment horizontal="center"/>
      <protection/>
    </xf>
    <xf numFmtId="0" fontId="11" fillId="0" borderId="9">
      <alignment horizontal="center"/>
      <protection/>
    </xf>
    <xf numFmtId="0" fontId="11" fillId="0" borderId="9">
      <alignment horizontal="center"/>
      <protection/>
    </xf>
    <xf numFmtId="0" fontId="11" fillId="0" borderId="9">
      <alignment horizontal="center"/>
      <protection/>
    </xf>
    <xf numFmtId="0" fontId="11" fillId="0" borderId="9">
      <alignment horizontal="center"/>
      <protection/>
    </xf>
    <xf numFmtId="0" fontId="11" fillId="0" borderId="9">
      <alignment horizontal="center"/>
      <protection/>
    </xf>
    <xf numFmtId="0" fontId="11" fillId="0" borderId="9">
      <alignment horizontal="center"/>
      <protection/>
    </xf>
    <xf numFmtId="0" fontId="11" fillId="0" borderId="9">
      <alignment horizontal="center"/>
      <protection/>
    </xf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0" fontId="9" fillId="33" borderId="0" applyNumberFormat="0" applyFont="0" applyBorder="0" applyAlignment="0" applyProtection="0"/>
    <xf numFmtId="0" fontId="9" fillId="33" borderId="0" applyNumberFormat="0" applyFont="0" applyBorder="0" applyAlignment="0" applyProtection="0"/>
    <xf numFmtId="0" fontId="9" fillId="33" borderId="0" applyNumberFormat="0" applyFont="0" applyBorder="0" applyAlignment="0" applyProtection="0"/>
    <xf numFmtId="0" fontId="9" fillId="33" borderId="0" applyNumberFormat="0" applyFont="0" applyBorder="0" applyAlignment="0" applyProtection="0"/>
    <xf numFmtId="0" fontId="9" fillId="33" borderId="0" applyNumberFormat="0" applyFont="0" applyBorder="0" applyAlignment="0" applyProtection="0"/>
    <xf numFmtId="0" fontId="9" fillId="33" borderId="0" applyNumberFormat="0" applyFont="0" applyBorder="0" applyAlignment="0" applyProtection="0"/>
    <xf numFmtId="0" fontId="9" fillId="33" borderId="0" applyNumberFormat="0" applyFont="0" applyBorder="0" applyAlignment="0" applyProtection="0"/>
    <xf numFmtId="0" fontId="9" fillId="33" borderId="0" applyNumberFormat="0" applyFont="0" applyBorder="0" applyAlignment="0" applyProtection="0"/>
    <xf numFmtId="0" fontId="9" fillId="33" borderId="0" applyNumberFormat="0" applyFont="0" applyBorder="0" applyAlignment="0" applyProtection="0"/>
    <xf numFmtId="0" fontId="9" fillId="33" borderId="0" applyNumberFormat="0" applyFont="0" applyBorder="0" applyAlignment="0" applyProtection="0"/>
    <xf numFmtId="0" fontId="9" fillId="33" borderId="0" applyNumberFormat="0" applyFont="0" applyBorder="0" applyAlignment="0" applyProtection="0"/>
    <xf numFmtId="0" fontId="9" fillId="33" borderId="0" applyNumberFormat="0" applyFont="0" applyBorder="0" applyAlignment="0" applyProtection="0"/>
    <xf numFmtId="0" fontId="9" fillId="33" borderId="0" applyNumberFormat="0" applyFont="0" applyBorder="0" applyAlignment="0" applyProtection="0"/>
    <xf numFmtId="0" fontId="9" fillId="33" borderId="0" applyNumberFormat="0" applyFont="0" applyBorder="0" applyAlignment="0" applyProtection="0"/>
    <xf numFmtId="0" fontId="9" fillId="33" borderId="0" applyNumberFormat="0" applyFont="0" applyBorder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398">
      <alignment/>
      <protection/>
    </xf>
    <xf numFmtId="0" fontId="2" fillId="0" borderId="0" xfId="398" applyAlignment="1">
      <alignment horizontal="center"/>
      <protection/>
    </xf>
    <xf numFmtId="49" fontId="3" fillId="0" borderId="0" xfId="398" applyNumberFormat="1" applyFont="1" applyAlignment="1">
      <alignment horizontal="center" wrapText="1"/>
      <protection/>
    </xf>
    <xf numFmtId="0" fontId="3" fillId="0" borderId="0" xfId="398" applyFont="1" applyAlignment="1">
      <alignment horizontal="right"/>
      <protection/>
    </xf>
    <xf numFmtId="15" fontId="2" fillId="0" borderId="0" xfId="398" applyNumberFormat="1" applyFont="1">
      <alignment/>
      <protection/>
    </xf>
    <xf numFmtId="0" fontId="2" fillId="0" borderId="0" xfId="398" applyFont="1">
      <alignment/>
      <protection/>
    </xf>
    <xf numFmtId="0" fontId="2" fillId="0" borderId="0" xfId="398" applyBorder="1">
      <alignment/>
      <protection/>
    </xf>
    <xf numFmtId="0" fontId="48" fillId="0" borderId="0" xfId="398" applyFont="1">
      <alignment/>
      <protection/>
    </xf>
    <xf numFmtId="166" fontId="2" fillId="0" borderId="0" xfId="398" applyNumberFormat="1" applyFill="1" applyBorder="1">
      <alignment/>
      <protection/>
    </xf>
    <xf numFmtId="0" fontId="48" fillId="0" borderId="0" xfId="398" applyFont="1" applyFill="1" applyBorder="1">
      <alignment/>
      <protection/>
    </xf>
    <xf numFmtId="49" fontId="2" fillId="0" borderId="0" xfId="398" applyNumberFormat="1" applyFill="1" applyBorder="1" applyAlignment="1">
      <alignment wrapText="1"/>
      <protection/>
    </xf>
    <xf numFmtId="37" fontId="2" fillId="0" borderId="0" xfId="398" applyNumberFormat="1">
      <alignment/>
      <protection/>
    </xf>
    <xf numFmtId="37" fontId="2" fillId="0" borderId="0" xfId="398" applyNumberFormat="1" applyAlignment="1">
      <alignment horizontal="center"/>
      <protection/>
    </xf>
    <xf numFmtId="0" fontId="2" fillId="0" borderId="11" xfId="398" applyBorder="1" applyAlignment="1">
      <alignment horizontal="right"/>
      <protection/>
    </xf>
    <xf numFmtId="37" fontId="2" fillId="34" borderId="0" xfId="398" applyNumberFormat="1" applyFill="1" applyBorder="1" applyAlignment="1">
      <alignment horizontal="right"/>
      <protection/>
    </xf>
    <xf numFmtId="37" fontId="2" fillId="0" borderId="11" xfId="398" applyNumberFormat="1" applyBorder="1" applyAlignment="1">
      <alignment horizontal="right"/>
      <protection/>
    </xf>
    <xf numFmtId="0" fontId="2" fillId="35" borderId="9" xfId="398" applyFill="1" applyBorder="1">
      <alignment/>
      <protection/>
    </xf>
    <xf numFmtId="0" fontId="2" fillId="0" borderId="9" xfId="398" applyBorder="1">
      <alignment/>
      <protection/>
    </xf>
    <xf numFmtId="37" fontId="2" fillId="35" borderId="9" xfId="398" applyNumberFormat="1" applyFill="1" applyBorder="1">
      <alignment/>
      <protection/>
    </xf>
    <xf numFmtId="37" fontId="2" fillId="0" borderId="12" xfId="398" applyNumberFormat="1" applyBorder="1" applyAlignment="1">
      <alignment horizontal="center"/>
      <protection/>
    </xf>
    <xf numFmtId="0" fontId="2" fillId="0" borderId="13" xfId="398" applyBorder="1" applyAlignment="1">
      <alignment horizontal="center"/>
      <protection/>
    </xf>
    <xf numFmtId="0" fontId="2" fillId="0" borderId="14" xfId="398" applyBorder="1" applyAlignment="1">
      <alignment horizontal="right"/>
      <protection/>
    </xf>
    <xf numFmtId="166" fontId="2" fillId="34" borderId="0" xfId="485" applyNumberFormat="1" applyFont="1" applyFill="1" applyBorder="1" applyAlignment="1">
      <alignment horizontal="right"/>
    </xf>
    <xf numFmtId="166" fontId="2" fillId="0" borderId="14" xfId="485" applyNumberFormat="1" applyFont="1" applyBorder="1" applyAlignment="1">
      <alignment horizontal="right"/>
    </xf>
    <xf numFmtId="0" fontId="2" fillId="36" borderId="0" xfId="398" applyFill="1">
      <alignment/>
      <protection/>
    </xf>
    <xf numFmtId="49" fontId="2" fillId="0" borderId="0" xfId="398" applyNumberFormat="1" applyFont="1" applyFill="1" applyBorder="1" applyAlignment="1">
      <alignment wrapText="1"/>
      <protection/>
    </xf>
    <xf numFmtId="37" fontId="2" fillId="35" borderId="0" xfId="398" applyNumberFormat="1" applyFill="1" applyBorder="1">
      <alignment/>
      <protection/>
    </xf>
    <xf numFmtId="0" fontId="2" fillId="0" borderId="15" xfId="398" applyBorder="1" applyAlignment="1">
      <alignment horizontal="center"/>
      <protection/>
    </xf>
    <xf numFmtId="0" fontId="2" fillId="0" borderId="16" xfId="398" applyBorder="1">
      <alignment/>
      <protection/>
    </xf>
    <xf numFmtId="166" fontId="0" fillId="0" borderId="14" xfId="485" applyNumberFormat="1" applyFont="1" applyBorder="1" applyAlignment="1">
      <alignment horizontal="right"/>
    </xf>
    <xf numFmtId="166" fontId="2" fillId="34" borderId="0" xfId="398" applyNumberFormat="1" applyFill="1" applyBorder="1" applyAlignment="1">
      <alignment horizontal="right"/>
      <protection/>
    </xf>
    <xf numFmtId="0" fontId="2" fillId="35" borderId="0" xfId="398" applyFill="1" applyBorder="1">
      <alignment/>
      <protection/>
    </xf>
    <xf numFmtId="0" fontId="2" fillId="0" borderId="0" xfId="398" applyFont="1" applyBorder="1">
      <alignment/>
      <protection/>
    </xf>
    <xf numFmtId="0" fontId="2" fillId="0" borderId="16" xfId="398" applyFont="1" applyBorder="1">
      <alignment/>
      <protection/>
    </xf>
    <xf numFmtId="5" fontId="2" fillId="34" borderId="0" xfId="398" applyNumberFormat="1" applyFill="1" applyBorder="1" applyAlignment="1">
      <alignment horizontal="right"/>
      <protection/>
    </xf>
    <xf numFmtId="5" fontId="2" fillId="0" borderId="14" xfId="398" applyNumberFormat="1" applyBorder="1" applyAlignment="1">
      <alignment horizontal="right"/>
      <protection/>
    </xf>
    <xf numFmtId="167" fontId="2" fillId="0" borderId="14" xfId="398" applyNumberFormat="1" applyBorder="1" applyAlignment="1">
      <alignment horizontal="right"/>
      <protection/>
    </xf>
    <xf numFmtId="167" fontId="2" fillId="34" borderId="0" xfId="398" applyNumberFormat="1" applyFill="1" applyBorder="1" applyAlignment="1">
      <alignment horizontal="right"/>
      <protection/>
    </xf>
    <xf numFmtId="37" fontId="2" fillId="0" borderId="15" xfId="398" applyNumberFormat="1" applyBorder="1" applyAlignment="1">
      <alignment horizontal="center"/>
      <protection/>
    </xf>
    <xf numFmtId="0" fontId="2" fillId="0" borderId="16" xfId="398" applyBorder="1" applyAlignment="1">
      <alignment horizontal="center"/>
      <protection/>
    </xf>
    <xf numFmtId="7" fontId="2" fillId="0" borderId="0" xfId="398" applyNumberFormat="1" applyFont="1">
      <alignment/>
      <protection/>
    </xf>
    <xf numFmtId="7" fontId="2" fillId="0" borderId="14" xfId="398" applyNumberFormat="1" applyFont="1" applyBorder="1" applyAlignment="1">
      <alignment horizontal="right"/>
      <protection/>
    </xf>
    <xf numFmtId="168" fontId="2" fillId="34" borderId="0" xfId="398" applyNumberFormat="1" applyFill="1" applyBorder="1" applyAlignment="1">
      <alignment horizontal="right"/>
      <protection/>
    </xf>
    <xf numFmtId="168" fontId="2" fillId="0" borderId="14" xfId="398" applyNumberFormat="1" applyBorder="1" applyAlignment="1">
      <alignment horizontal="right"/>
      <protection/>
    </xf>
    <xf numFmtId="0" fontId="2" fillId="0" borderId="0" xfId="398" applyBorder="1" applyAlignment="1">
      <alignment horizontal="left" wrapText="1"/>
      <protection/>
    </xf>
    <xf numFmtId="167" fontId="0" fillId="0" borderId="14" xfId="371" applyNumberFormat="1" applyFont="1" applyBorder="1" applyAlignment="1">
      <alignment horizontal="right" wrapText="1"/>
    </xf>
    <xf numFmtId="167" fontId="2" fillId="34" borderId="0" xfId="371" applyNumberFormat="1" applyFont="1" applyFill="1" applyBorder="1" applyAlignment="1">
      <alignment horizontal="right" wrapText="1"/>
    </xf>
    <xf numFmtId="0" fontId="2" fillId="0" borderId="0" xfId="398" applyFont="1" applyBorder="1" applyAlignment="1">
      <alignment horizontal="left" wrapText="1"/>
      <protection/>
    </xf>
    <xf numFmtId="167" fontId="2" fillId="0" borderId="14" xfId="398" applyNumberFormat="1" applyFont="1" applyBorder="1" applyAlignment="1">
      <alignment horizontal="right" wrapText="1"/>
      <protection/>
    </xf>
    <xf numFmtId="167" fontId="0" fillId="0" borderId="14" xfId="485" applyNumberFormat="1" applyFont="1" applyBorder="1" applyAlignment="1">
      <alignment horizontal="right" wrapText="1"/>
    </xf>
    <xf numFmtId="168" fontId="2" fillId="34" borderId="0" xfId="371" applyNumberFormat="1" applyFont="1" applyFill="1" applyBorder="1" applyAlignment="1">
      <alignment horizontal="right" wrapText="1"/>
    </xf>
    <xf numFmtId="0" fontId="2" fillId="0" borderId="14" xfId="398" applyBorder="1">
      <alignment/>
      <protection/>
    </xf>
    <xf numFmtId="37" fontId="2" fillId="34" borderId="0" xfId="398" applyNumberFormat="1" applyFill="1" applyBorder="1">
      <alignment/>
      <protection/>
    </xf>
    <xf numFmtId="37" fontId="2" fillId="0" borderId="14" xfId="398" applyNumberFormat="1" applyBorder="1" applyAlignment="1">
      <alignment horizontal="center"/>
      <protection/>
    </xf>
    <xf numFmtId="37" fontId="2" fillId="34" borderId="17" xfId="398" applyNumberFormat="1" applyFill="1" applyBorder="1" applyAlignment="1">
      <alignment/>
      <protection/>
    </xf>
    <xf numFmtId="0" fontId="2" fillId="35" borderId="9" xfId="398" applyFill="1" applyBorder="1" applyAlignment="1">
      <alignment/>
      <protection/>
    </xf>
    <xf numFmtId="37" fontId="2" fillId="34" borderId="18" xfId="398" applyNumberFormat="1" applyFill="1" applyBorder="1" applyAlignment="1">
      <alignment/>
      <protection/>
    </xf>
    <xf numFmtId="0" fontId="2" fillId="35" borderId="0" xfId="398" applyFill="1" applyBorder="1" applyAlignment="1">
      <alignment/>
      <protection/>
    </xf>
    <xf numFmtId="5" fontId="5" fillId="0" borderId="0" xfId="398" applyNumberFormat="1" applyFont="1" applyBorder="1">
      <alignment/>
      <protection/>
    </xf>
    <xf numFmtId="5" fontId="5" fillId="0" borderId="14" xfId="398" applyNumberFormat="1" applyFont="1" applyBorder="1">
      <alignment/>
      <protection/>
    </xf>
    <xf numFmtId="7" fontId="2" fillId="0" borderId="0" xfId="398" applyNumberFormat="1">
      <alignment/>
      <protection/>
    </xf>
    <xf numFmtId="0" fontId="2" fillId="0" borderId="16" xfId="398" applyFont="1" applyBorder="1" applyAlignment="1">
      <alignment horizontal="center"/>
      <protection/>
    </xf>
    <xf numFmtId="0" fontId="2" fillId="0" borderId="14" xfId="398" applyFont="1" applyBorder="1">
      <alignment/>
      <protection/>
    </xf>
    <xf numFmtId="37" fontId="2" fillId="0" borderId="0" xfId="398" applyNumberFormat="1" applyBorder="1">
      <alignment/>
      <protection/>
    </xf>
    <xf numFmtId="37" fontId="2" fillId="0" borderId="14" xfId="398" applyNumberFormat="1" applyBorder="1">
      <alignment/>
      <protection/>
    </xf>
    <xf numFmtId="169" fontId="2" fillId="0" borderId="0" xfId="398" applyNumberFormat="1" applyBorder="1">
      <alignment/>
      <protection/>
    </xf>
    <xf numFmtId="169" fontId="2" fillId="0" borderId="14" xfId="398" applyNumberFormat="1" applyBorder="1">
      <alignment/>
      <protection/>
    </xf>
    <xf numFmtId="49" fontId="2" fillId="0" borderId="14" xfId="398" applyNumberFormat="1" applyFont="1" applyBorder="1" applyAlignment="1">
      <alignment wrapText="1"/>
      <protection/>
    </xf>
    <xf numFmtId="37" fontId="2" fillId="0" borderId="15" xfId="398" applyNumberFormat="1" applyBorder="1" applyAlignment="1">
      <alignment horizontal="center" vertical="center"/>
      <protection/>
    </xf>
    <xf numFmtId="0" fontId="2" fillId="0" borderId="16" xfId="398" applyBorder="1" applyAlignment="1">
      <alignment horizontal="center" vertical="center"/>
      <protection/>
    </xf>
    <xf numFmtId="5" fontId="2" fillId="0" borderId="0" xfId="398" applyNumberFormat="1" applyBorder="1">
      <alignment/>
      <protection/>
    </xf>
    <xf numFmtId="5" fontId="2" fillId="0" borderId="14" xfId="398" applyNumberFormat="1" applyBorder="1">
      <alignment/>
      <protection/>
    </xf>
    <xf numFmtId="37" fontId="2" fillId="0" borderId="0" xfId="398" applyNumberFormat="1" applyFill="1" applyBorder="1">
      <alignment/>
      <protection/>
    </xf>
    <xf numFmtId="167" fontId="2" fillId="0" borderId="14" xfId="398" applyNumberFormat="1" applyBorder="1">
      <alignment/>
      <protection/>
    </xf>
    <xf numFmtId="37" fontId="2" fillId="0" borderId="0" xfId="398" applyNumberFormat="1" applyFont="1" applyFill="1" applyBorder="1">
      <alignment/>
      <protection/>
    </xf>
    <xf numFmtId="167" fontId="2" fillId="0" borderId="14" xfId="398" applyNumberFormat="1" applyFont="1" applyFill="1" applyBorder="1">
      <alignment/>
      <protection/>
    </xf>
    <xf numFmtId="5" fontId="2" fillId="0" borderId="0" xfId="398" applyNumberFormat="1" applyFill="1" applyBorder="1">
      <alignment/>
      <protection/>
    </xf>
    <xf numFmtId="5" fontId="2" fillId="0" borderId="19" xfId="398" applyNumberFormat="1" applyBorder="1">
      <alignment/>
      <protection/>
    </xf>
    <xf numFmtId="0" fontId="2" fillId="35" borderId="18" xfId="398" applyFill="1" applyBorder="1">
      <alignment/>
      <protection/>
    </xf>
    <xf numFmtId="0" fontId="2" fillId="0" borderId="19" xfId="398" applyBorder="1">
      <alignment/>
      <protection/>
    </xf>
    <xf numFmtId="37" fontId="2" fillId="35" borderId="18" xfId="398" applyNumberFormat="1" applyFill="1" applyBorder="1">
      <alignment/>
      <protection/>
    </xf>
    <xf numFmtId="37" fontId="2" fillId="0" borderId="20" xfId="398" applyNumberFormat="1" applyBorder="1" applyAlignment="1">
      <alignment horizontal="center"/>
      <protection/>
    </xf>
    <xf numFmtId="0" fontId="2" fillId="0" borderId="21" xfId="398" applyBorder="1" applyAlignment="1">
      <alignment horizontal="center"/>
      <protection/>
    </xf>
    <xf numFmtId="0" fontId="2" fillId="0" borderId="15" xfId="398" applyBorder="1">
      <alignment/>
      <protection/>
    </xf>
    <xf numFmtId="0" fontId="2" fillId="0" borderId="9" xfId="398" applyBorder="1" applyAlignment="1">
      <alignment horizontal="center"/>
      <protection/>
    </xf>
    <xf numFmtId="49" fontId="2" fillId="0" borderId="13" xfId="398" applyNumberFormat="1" applyBorder="1" applyAlignment="1">
      <alignment horizontal="center" wrapText="1"/>
      <protection/>
    </xf>
    <xf numFmtId="0" fontId="2" fillId="0" borderId="0" xfId="398" applyBorder="1" applyAlignment="1">
      <alignment horizontal="center"/>
      <protection/>
    </xf>
    <xf numFmtId="0" fontId="2" fillId="0" borderId="20" xfId="398" applyBorder="1">
      <alignment/>
      <protection/>
    </xf>
    <xf numFmtId="0" fontId="2" fillId="0" borderId="18" xfId="398" applyBorder="1">
      <alignment/>
      <protection/>
    </xf>
    <xf numFmtId="0" fontId="4" fillId="0" borderId="18" xfId="398" applyFont="1" applyBorder="1" applyAlignment="1">
      <alignment horizontal="center"/>
      <protection/>
    </xf>
    <xf numFmtId="0" fontId="2" fillId="0" borderId="18" xfId="398" applyBorder="1" applyAlignment="1">
      <alignment horizontal="center"/>
      <protection/>
    </xf>
    <xf numFmtId="0" fontId="2" fillId="0" borderId="21" xfId="398" applyBorder="1">
      <alignment/>
      <protection/>
    </xf>
    <xf numFmtId="0" fontId="6" fillId="0" borderId="0" xfId="398" applyFont="1" applyAlignment="1">
      <alignment horizontal="center"/>
      <protection/>
    </xf>
    <xf numFmtId="49" fontId="2" fillId="0" borderId="0" xfId="398" applyNumberFormat="1" applyAlignment="1">
      <alignment horizontal="center"/>
      <protection/>
    </xf>
    <xf numFmtId="0" fontId="7" fillId="0" borderId="0" xfId="398" applyFont="1" applyAlignment="1">
      <alignment horizontal="center"/>
      <protection/>
    </xf>
    <xf numFmtId="0" fontId="8" fillId="0" borderId="0" xfId="398" applyFont="1" applyAlignment="1">
      <alignment horizontal="center"/>
      <protection/>
    </xf>
    <xf numFmtId="49" fontId="3" fillId="0" borderId="0" xfId="398" applyNumberFormat="1" applyFont="1" applyAlignment="1">
      <alignment horizontal="center"/>
      <protection/>
    </xf>
    <xf numFmtId="0" fontId="2" fillId="0" borderId="0" xfId="398" applyFont="1" applyAlignment="1">
      <alignment horizontal="center" wrapText="1"/>
      <protection/>
    </xf>
    <xf numFmtId="0" fontId="2" fillId="0" borderId="19" xfId="398" applyFont="1" applyBorder="1" applyAlignment="1">
      <alignment horizontal="center" wrapText="1"/>
      <protection/>
    </xf>
    <xf numFmtId="0" fontId="2" fillId="0" borderId="11" xfId="398" applyBorder="1" applyAlignment="1">
      <alignment horizontal="center" wrapText="1"/>
      <protection/>
    </xf>
    <xf numFmtId="37" fontId="4" fillId="0" borderId="19" xfId="398" applyNumberFormat="1" applyFont="1" applyBorder="1" applyAlignment="1">
      <alignment horizontal="center" wrapText="1"/>
      <protection/>
    </xf>
    <xf numFmtId="37" fontId="2" fillId="0" borderId="11" xfId="398" applyNumberFormat="1" applyBorder="1" applyAlignment="1">
      <alignment horizontal="center" wrapText="1"/>
      <protection/>
    </xf>
    <xf numFmtId="0" fontId="4" fillId="0" borderId="19" xfId="398" applyFont="1" applyBorder="1" applyAlignment="1">
      <alignment horizontal="center" wrapText="1"/>
      <protection/>
    </xf>
    <xf numFmtId="0" fontId="4" fillId="0" borderId="11" xfId="398" applyFont="1" applyBorder="1" applyAlignment="1">
      <alignment horizontal="center" wrapText="1"/>
      <protection/>
    </xf>
    <xf numFmtId="0" fontId="2" fillId="0" borderId="0" xfId="398" applyFont="1" applyAlignment="1">
      <alignment horizontal="center"/>
      <protection/>
    </xf>
    <xf numFmtId="0" fontId="2" fillId="0" borderId="0" xfId="398" applyFont="1" applyBorder="1" applyAlignment="1">
      <alignment horizontal="left" wrapText="1"/>
      <protection/>
    </xf>
    <xf numFmtId="0" fontId="2" fillId="0" borderId="0" xfId="398" applyBorder="1" applyAlignment="1">
      <alignment horizontal="left" wrapText="1"/>
      <protection/>
    </xf>
    <xf numFmtId="10" fontId="0" fillId="0" borderId="14" xfId="485" applyNumberFormat="1" applyFont="1" applyBorder="1" applyAlignment="1">
      <alignment horizontal="right" wrapText="1"/>
    </xf>
    <xf numFmtId="10" fontId="2" fillId="0" borderId="14" xfId="398" applyNumberFormat="1" applyFont="1" applyBorder="1" applyAlignment="1">
      <alignment horizontal="right" wrapText="1"/>
      <protection/>
    </xf>
    <xf numFmtId="0" fontId="2" fillId="0" borderId="14" xfId="398" applyFont="1" applyBorder="1" applyAlignment="1">
      <alignment horizontal="right" wrapText="1"/>
      <protection/>
    </xf>
  </cellXfs>
  <cellStyles count="7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0 2" xfId="45"/>
    <cellStyle name="Comma 10 3" xfId="46"/>
    <cellStyle name="Comma 10 3 2" xfId="47"/>
    <cellStyle name="Comma 10 3 3" xfId="48"/>
    <cellStyle name="Comma 10 4" xfId="49"/>
    <cellStyle name="Comma 10 4 2" xfId="50"/>
    <cellStyle name="Comma 10 4 3" xfId="51"/>
    <cellStyle name="Comma 10 4 4" xfId="52"/>
    <cellStyle name="Comma 10 5" xfId="53"/>
    <cellStyle name="Comma 10 5 2" xfId="54"/>
    <cellStyle name="Comma 10 5 2 2" xfId="55"/>
    <cellStyle name="Comma 10 5 2 3" xfId="56"/>
    <cellStyle name="Comma 10 5 2 3 2" xfId="57"/>
    <cellStyle name="Comma 10 5 3" xfId="58"/>
    <cellStyle name="Comma 10 6" xfId="59"/>
    <cellStyle name="Comma 10 6 2" xfId="60"/>
    <cellStyle name="Comma 10 6 3" xfId="61"/>
    <cellStyle name="Comma 10 6 3 2" xfId="62"/>
    <cellStyle name="Comma 10 7" xfId="63"/>
    <cellStyle name="Comma 10 8" xfId="64"/>
    <cellStyle name="Comma 10 8 2" xfId="65"/>
    <cellStyle name="Comma 11" xfId="66"/>
    <cellStyle name="Comma 11 10" xfId="67"/>
    <cellStyle name="Comma 11 11" xfId="68"/>
    <cellStyle name="Comma 11 11 2" xfId="69"/>
    <cellStyle name="Comma 11 11 2 2" xfId="70"/>
    <cellStyle name="Comma 11 11 2 3" xfId="71"/>
    <cellStyle name="Comma 11 11 2 3 2" xfId="72"/>
    <cellStyle name="Comma 11 12" xfId="73"/>
    <cellStyle name="Comma 11 13" xfId="74"/>
    <cellStyle name="Comma 11 13 2" xfId="75"/>
    <cellStyle name="Comma 11 13 2 2" xfId="76"/>
    <cellStyle name="Comma 11 13 2 3" xfId="77"/>
    <cellStyle name="Comma 11 13 2 3 2" xfId="78"/>
    <cellStyle name="Comma 11 2" xfId="79"/>
    <cellStyle name="Comma 11 3" xfId="80"/>
    <cellStyle name="Comma 11 4" xfId="81"/>
    <cellStyle name="Comma 11 5" xfId="82"/>
    <cellStyle name="Comma 11 6" xfId="83"/>
    <cellStyle name="Comma 11 7" xfId="84"/>
    <cellStyle name="Comma 11 7 2" xfId="85"/>
    <cellStyle name="Comma 11 7 2 2" xfId="86"/>
    <cellStyle name="Comma 11 7 2 3" xfId="87"/>
    <cellStyle name="Comma 11 8" xfId="88"/>
    <cellStyle name="Comma 11 9" xfId="89"/>
    <cellStyle name="Comma 12" xfId="90"/>
    <cellStyle name="Comma 12 10" xfId="91"/>
    <cellStyle name="Comma 12 10 2" xfId="92"/>
    <cellStyle name="Comma 12 10 2 2" xfId="93"/>
    <cellStyle name="Comma 12 10 2 3" xfId="94"/>
    <cellStyle name="Comma 12 10 2 3 2" xfId="95"/>
    <cellStyle name="Comma 12 11" xfId="96"/>
    <cellStyle name="Comma 12 12" xfId="97"/>
    <cellStyle name="Comma 12 12 2" xfId="98"/>
    <cellStyle name="Comma 12 12 2 2" xfId="99"/>
    <cellStyle name="Comma 12 12 2 3" xfId="100"/>
    <cellStyle name="Comma 12 12 2 3 2" xfId="101"/>
    <cellStyle name="Comma 12 2" xfId="102"/>
    <cellStyle name="Comma 12 3" xfId="103"/>
    <cellStyle name="Comma 12 4" xfId="104"/>
    <cellStyle name="Comma 12 5" xfId="105"/>
    <cellStyle name="Comma 12 6" xfId="106"/>
    <cellStyle name="Comma 12 6 2" xfId="107"/>
    <cellStyle name="Comma 12 6 2 2" xfId="108"/>
    <cellStyle name="Comma 12 6 2 3" xfId="109"/>
    <cellStyle name="Comma 12 7" xfId="110"/>
    <cellStyle name="Comma 12 8" xfId="111"/>
    <cellStyle name="Comma 12 9" xfId="112"/>
    <cellStyle name="Comma 13" xfId="113"/>
    <cellStyle name="Comma 13 2" xfId="114"/>
    <cellStyle name="Comma 13 3" xfId="115"/>
    <cellStyle name="Comma 13 4" xfId="116"/>
    <cellStyle name="Comma 13 5" xfId="117"/>
    <cellStyle name="Comma 13 6" xfId="118"/>
    <cellStyle name="Comma 14" xfId="119"/>
    <cellStyle name="Comma 14 2" xfId="120"/>
    <cellStyle name="Comma 14 3" xfId="121"/>
    <cellStyle name="Comma 14 4" xfId="122"/>
    <cellStyle name="Comma 14 5" xfId="123"/>
    <cellStyle name="Comma 15" xfId="124"/>
    <cellStyle name="Comma 15 2" xfId="125"/>
    <cellStyle name="Comma 15 3" xfId="126"/>
    <cellStyle name="Comma 15 4" xfId="127"/>
    <cellStyle name="Comma 15 5" xfId="128"/>
    <cellStyle name="Comma 16" xfId="129"/>
    <cellStyle name="Comma 16 2" xfId="130"/>
    <cellStyle name="Comma 16 3" xfId="131"/>
    <cellStyle name="Comma 16 3 2" xfId="132"/>
    <cellStyle name="Comma 16 3 3" xfId="133"/>
    <cellStyle name="Comma 16 3 3 2" xfId="134"/>
    <cellStyle name="Comma 17" xfId="135"/>
    <cellStyle name="Comma 17 2" xfId="136"/>
    <cellStyle name="Comma 17 3" xfId="137"/>
    <cellStyle name="Comma 17 3 2" xfId="138"/>
    <cellStyle name="Comma 18" xfId="139"/>
    <cellStyle name="Comma 18 2" xfId="140"/>
    <cellStyle name="Comma 18 3" xfId="141"/>
    <cellStyle name="Comma 18 3 2" xfId="142"/>
    <cellStyle name="Comma 19" xfId="143"/>
    <cellStyle name="Comma 19 2" xfId="144"/>
    <cellStyle name="Comma 19 3" xfId="145"/>
    <cellStyle name="Comma 19 3 2" xfId="146"/>
    <cellStyle name="Comma 2" xfId="147"/>
    <cellStyle name="Comma 2 2" xfId="148"/>
    <cellStyle name="Comma 2 2 2" xfId="149"/>
    <cellStyle name="Comma 2 2 3" xfId="150"/>
    <cellStyle name="Comma 2 2 4" xfId="151"/>
    <cellStyle name="Comma 2 2 5" xfId="152"/>
    <cellStyle name="Comma 2 3" xfId="153"/>
    <cellStyle name="Comma 2 3 2" xfId="154"/>
    <cellStyle name="Comma 2 3 3" xfId="155"/>
    <cellStyle name="Comma 2 3 4" xfId="156"/>
    <cellStyle name="Comma 2 3 4 2" xfId="157"/>
    <cellStyle name="Comma 2 3 4 2 2" xfId="158"/>
    <cellStyle name="Comma 2 3 4 3" xfId="159"/>
    <cellStyle name="Comma 2 3 4 4" xfId="160"/>
    <cellStyle name="Comma 2 3 4 5" xfId="161"/>
    <cellStyle name="Comma 2 3 4 5 2" xfId="162"/>
    <cellStyle name="Comma 2 3 5" xfId="163"/>
    <cellStyle name="Comma 2 4" xfId="164"/>
    <cellStyle name="Comma 2 5" xfId="165"/>
    <cellStyle name="Comma 20" xfId="166"/>
    <cellStyle name="Comma 20 2" xfId="167"/>
    <cellStyle name="Comma 20 3" xfId="168"/>
    <cellStyle name="Comma 20 3 2" xfId="169"/>
    <cellStyle name="Comma 21" xfId="170"/>
    <cellStyle name="Comma 21 2" xfId="171"/>
    <cellStyle name="Comma 21 3" xfId="172"/>
    <cellStyle name="Comma 21 3 2" xfId="173"/>
    <cellStyle name="Comma 22" xfId="174"/>
    <cellStyle name="Comma 22 2" xfId="175"/>
    <cellStyle name="Comma 22 3" xfId="176"/>
    <cellStyle name="Comma 22 3 2" xfId="177"/>
    <cellStyle name="Comma 23" xfId="178"/>
    <cellStyle name="Comma 23 2" xfId="179"/>
    <cellStyle name="Comma 23 3" xfId="180"/>
    <cellStyle name="Comma 23 3 2" xfId="181"/>
    <cellStyle name="Comma 24" xfId="182"/>
    <cellStyle name="Comma 24 2" xfId="183"/>
    <cellStyle name="Comma 24 3" xfId="184"/>
    <cellStyle name="Comma 24 3 2" xfId="185"/>
    <cellStyle name="Comma 25" xfId="186"/>
    <cellStyle name="Comma 25 2" xfId="187"/>
    <cellStyle name="Comma 25 3" xfId="188"/>
    <cellStyle name="Comma 25 3 2" xfId="189"/>
    <cellStyle name="Comma 26" xfId="190"/>
    <cellStyle name="Comma 26 2" xfId="191"/>
    <cellStyle name="Comma 26 3" xfId="192"/>
    <cellStyle name="Comma 26 3 2" xfId="193"/>
    <cellStyle name="Comma 27" xfId="194"/>
    <cellStyle name="Comma 27 2" xfId="195"/>
    <cellStyle name="Comma 27 3" xfId="196"/>
    <cellStyle name="Comma 27 3 2" xfId="197"/>
    <cellStyle name="Comma 28" xfId="198"/>
    <cellStyle name="Comma 28 2" xfId="199"/>
    <cellStyle name="Comma 29" xfId="200"/>
    <cellStyle name="Comma 29 2" xfId="201"/>
    <cellStyle name="Comma 3" xfId="202"/>
    <cellStyle name="Comma 3 2" xfId="203"/>
    <cellStyle name="Comma 3 3" xfId="204"/>
    <cellStyle name="Comma 3 4" xfId="205"/>
    <cellStyle name="Comma 30" xfId="206"/>
    <cellStyle name="Comma 31" xfId="207"/>
    <cellStyle name="Comma 31 2" xfId="208"/>
    <cellStyle name="Comma 31 3" xfId="209"/>
    <cellStyle name="Comma 31 3 2" xfId="210"/>
    <cellStyle name="Comma 32" xfId="211"/>
    <cellStyle name="Comma 32 2" xfId="212"/>
    <cellStyle name="Comma 32 2 2" xfId="213"/>
    <cellStyle name="Comma 32 3" xfId="214"/>
    <cellStyle name="Comma 32 4" xfId="215"/>
    <cellStyle name="Comma 32 4 2" xfId="216"/>
    <cellStyle name="Comma 33" xfId="217"/>
    <cellStyle name="Comma 33 2" xfId="218"/>
    <cellStyle name="Comma 33 3" xfId="219"/>
    <cellStyle name="Comma 33 3 2" xfId="220"/>
    <cellStyle name="Comma 34" xfId="221"/>
    <cellStyle name="Comma 35" xfId="222"/>
    <cellStyle name="Comma 35 2" xfId="223"/>
    <cellStyle name="Comma 36" xfId="224"/>
    <cellStyle name="Comma 37" xfId="225"/>
    <cellStyle name="Comma 38" xfId="226"/>
    <cellStyle name="Comma 4" xfId="227"/>
    <cellStyle name="Comma 4 2" xfId="228"/>
    <cellStyle name="Comma 4 3" xfId="229"/>
    <cellStyle name="Comma 4 4" xfId="230"/>
    <cellStyle name="Comma 4 5" xfId="231"/>
    <cellStyle name="Comma 5" xfId="232"/>
    <cellStyle name="Comma 5 2" xfId="233"/>
    <cellStyle name="Comma 5 3" xfId="234"/>
    <cellStyle name="Comma 5 4" xfId="235"/>
    <cellStyle name="Comma 5 5" xfId="236"/>
    <cellStyle name="Comma 5 6" xfId="237"/>
    <cellStyle name="Comma 6" xfId="238"/>
    <cellStyle name="Comma 6 2" xfId="239"/>
    <cellStyle name="Comma 6 3" xfId="240"/>
    <cellStyle name="Comma 6 4" xfId="241"/>
    <cellStyle name="Comma 6 4 2" xfId="242"/>
    <cellStyle name="Comma 6 4 2 2" xfId="243"/>
    <cellStyle name="Comma 6 4 3" xfId="244"/>
    <cellStyle name="Comma 6 4 4" xfId="245"/>
    <cellStyle name="Comma 6 4 5" xfId="246"/>
    <cellStyle name="Comma 6 4 5 2" xfId="247"/>
    <cellStyle name="Comma 6 5" xfId="248"/>
    <cellStyle name="Comma 7" xfId="249"/>
    <cellStyle name="Comma 7 2" xfId="250"/>
    <cellStyle name="Comma 7 2 2" xfId="251"/>
    <cellStyle name="Comma 7 2 2 2" xfId="252"/>
    <cellStyle name="Comma 7 2 2 2 2" xfId="253"/>
    <cellStyle name="Comma 7 2 2 3" xfId="254"/>
    <cellStyle name="Comma 7 2 2 3 2" xfId="255"/>
    <cellStyle name="Comma 7 2 2 3 2 2" xfId="256"/>
    <cellStyle name="Comma 7 2 2 3 3" xfId="257"/>
    <cellStyle name="Comma 7 2 2 4" xfId="258"/>
    <cellStyle name="Comma 7 2 3" xfId="259"/>
    <cellStyle name="Comma 7 3" xfId="260"/>
    <cellStyle name="Comma 7 3 2" xfId="261"/>
    <cellStyle name="Comma 7 3 2 2" xfId="262"/>
    <cellStyle name="Comma 7 3 3" xfId="263"/>
    <cellStyle name="Comma 7 3 3 2" xfId="264"/>
    <cellStyle name="Comma 7 3 3 2 2" xfId="265"/>
    <cellStyle name="Comma 7 3 3 3" xfId="266"/>
    <cellStyle name="Comma 7 3 4" xfId="267"/>
    <cellStyle name="Comma 7 4" xfId="268"/>
    <cellStyle name="Comma 7 4 2" xfId="269"/>
    <cellStyle name="Comma 7 5" xfId="270"/>
    <cellStyle name="Comma 7 5 2" xfId="271"/>
    <cellStyle name="Comma 7 5 2 2" xfId="272"/>
    <cellStyle name="Comma 7 5 3" xfId="273"/>
    <cellStyle name="Comma 7 6" xfId="274"/>
    <cellStyle name="Comma 8" xfId="275"/>
    <cellStyle name="Comma 8 2" xfId="276"/>
    <cellStyle name="Comma 8 2 2" xfId="277"/>
    <cellStyle name="Comma 8 2 3" xfId="278"/>
    <cellStyle name="Comma 8 2 4" xfId="279"/>
    <cellStyle name="Comma 8 2 4 10" xfId="280"/>
    <cellStyle name="Comma 8 2 4 11" xfId="281"/>
    <cellStyle name="Comma 8 2 4 11 2" xfId="282"/>
    <cellStyle name="Comma 8 2 4 11 2 2" xfId="283"/>
    <cellStyle name="Comma 8 2 4 11 2 3" xfId="284"/>
    <cellStyle name="Comma 8 2 4 11 2 3 2" xfId="285"/>
    <cellStyle name="Comma 8 2 4 2" xfId="286"/>
    <cellStyle name="Comma 8 2 4 3" xfId="287"/>
    <cellStyle name="Comma 8 2 4 4" xfId="288"/>
    <cellStyle name="Comma 8 2 4 5" xfId="289"/>
    <cellStyle name="Comma 8 2 4 5 2" xfId="290"/>
    <cellStyle name="Comma 8 2 4 5 2 2" xfId="291"/>
    <cellStyle name="Comma 8 2 4 5 2 3" xfId="292"/>
    <cellStyle name="Comma 8 2 4 6" xfId="293"/>
    <cellStyle name="Comma 8 2 4 7" xfId="294"/>
    <cellStyle name="Comma 8 2 4 8" xfId="295"/>
    <cellStyle name="Comma 8 2 4 9" xfId="296"/>
    <cellStyle name="Comma 8 2 4 9 2" xfId="297"/>
    <cellStyle name="Comma 8 2 4 9 2 2" xfId="298"/>
    <cellStyle name="Comma 8 2 4 9 2 3" xfId="299"/>
    <cellStyle name="Comma 8 2 4 9 2 3 2" xfId="300"/>
    <cellStyle name="Comma 8 2 5" xfId="301"/>
    <cellStyle name="Comma 8 2 5 2" xfId="302"/>
    <cellStyle name="Comma 8 2 5 3" xfId="303"/>
    <cellStyle name="Comma 8 2 5 4" xfId="304"/>
    <cellStyle name="Comma 8 2 6" xfId="305"/>
    <cellStyle name="Comma 8 2 6 2" xfId="306"/>
    <cellStyle name="Comma 8 2 6 2 2" xfId="307"/>
    <cellStyle name="Comma 8 2 6 2 3" xfId="308"/>
    <cellStyle name="Comma 8 2 6 2 3 2" xfId="309"/>
    <cellStyle name="Comma 8 2 6 3" xfId="310"/>
    <cellStyle name="Comma 8 2 7" xfId="311"/>
    <cellStyle name="Comma 8 2 7 2" xfId="312"/>
    <cellStyle name="Comma 8 2 7 3" xfId="313"/>
    <cellStyle name="Comma 8 2 7 3 2" xfId="314"/>
    <cellStyle name="Comma 8 2 8" xfId="315"/>
    <cellStyle name="Comma 8 2 9" xfId="316"/>
    <cellStyle name="Comma 8 2 9 2" xfId="317"/>
    <cellStyle name="Comma 8 3" xfId="318"/>
    <cellStyle name="Comma 8 4" xfId="319"/>
    <cellStyle name="Comma 8 5" xfId="320"/>
    <cellStyle name="Comma 8 5 2" xfId="321"/>
    <cellStyle name="Comma 8 6" xfId="322"/>
    <cellStyle name="Comma 8 6 2" xfId="323"/>
    <cellStyle name="Comma 9" xfId="324"/>
    <cellStyle name="Comma 9 2" xfId="325"/>
    <cellStyle name="Comma 9 2 2" xfId="326"/>
    <cellStyle name="Comma 9 2 3" xfId="327"/>
    <cellStyle name="Comma 9 2 3 2" xfId="328"/>
    <cellStyle name="Comma 9 2 3 3" xfId="329"/>
    <cellStyle name="Comma 9 2 3 4" xfId="330"/>
    <cellStyle name="Comma 9 2 4" xfId="331"/>
    <cellStyle name="Comma 9 2 4 2" xfId="332"/>
    <cellStyle name="Comma 9 2 4 2 2" xfId="333"/>
    <cellStyle name="Comma 9 2 4 2 3" xfId="334"/>
    <cellStyle name="Comma 9 2 4 2 3 2" xfId="335"/>
    <cellStyle name="Comma 9 2 4 3" xfId="336"/>
    <cellStyle name="Comma 9 2 5" xfId="337"/>
    <cellStyle name="Comma 9 2 5 2" xfId="338"/>
    <cellStyle name="Comma 9 2 5 3" xfId="339"/>
    <cellStyle name="Comma 9 2 5 3 2" xfId="340"/>
    <cellStyle name="Comma 9 2 6" xfId="341"/>
    <cellStyle name="Comma 9 2 7" xfId="342"/>
    <cellStyle name="Comma 9 2 7 2" xfId="343"/>
    <cellStyle name="Comma 9 3" xfId="344"/>
    <cellStyle name="Comma 9 4" xfId="345"/>
    <cellStyle name="Comma 9 5" xfId="346"/>
    <cellStyle name="Comma 9 6" xfId="347"/>
    <cellStyle name="Comma 9 6 10" xfId="348"/>
    <cellStyle name="Comma 9 6 11" xfId="349"/>
    <cellStyle name="Comma 9 6 11 2" xfId="350"/>
    <cellStyle name="Comma 9 6 11 2 2" xfId="351"/>
    <cellStyle name="Comma 9 6 11 2 3" xfId="352"/>
    <cellStyle name="Comma 9 6 11 2 3 2" xfId="353"/>
    <cellStyle name="Comma 9 6 2" xfId="354"/>
    <cellStyle name="Comma 9 6 3" xfId="355"/>
    <cellStyle name="Comma 9 6 4" xfId="356"/>
    <cellStyle name="Comma 9 6 5" xfId="357"/>
    <cellStyle name="Comma 9 6 5 2" xfId="358"/>
    <cellStyle name="Comma 9 6 5 2 2" xfId="359"/>
    <cellStyle name="Comma 9 6 5 2 3" xfId="360"/>
    <cellStyle name="Comma 9 6 6" xfId="361"/>
    <cellStyle name="Comma 9 6 7" xfId="362"/>
    <cellStyle name="Comma 9 6 8" xfId="363"/>
    <cellStyle name="Comma 9 6 9" xfId="364"/>
    <cellStyle name="Comma 9 6 9 2" xfId="365"/>
    <cellStyle name="Comma 9 6 9 2 2" xfId="366"/>
    <cellStyle name="Comma 9 6 9 2 3" xfId="367"/>
    <cellStyle name="Comma 9 6 9 2 3 2" xfId="368"/>
    <cellStyle name="Currency" xfId="369"/>
    <cellStyle name="Currency [0]" xfId="370"/>
    <cellStyle name="Currency 2" xfId="371"/>
    <cellStyle name="Currency 3" xfId="372"/>
    <cellStyle name="Currency 4" xfId="373"/>
    <cellStyle name="Currency 4 2" xfId="374"/>
    <cellStyle name="Currency 4 3" xfId="375"/>
    <cellStyle name="Currency 4 3 2" xfId="376"/>
    <cellStyle name="Currency 5" xfId="377"/>
    <cellStyle name="Currency 5 2" xfId="378"/>
    <cellStyle name="Currency 5 3" xfId="379"/>
    <cellStyle name="Currency 5 3 2" xfId="380"/>
    <cellStyle name="Currency 6" xfId="381"/>
    <cellStyle name="Currency 7" xfId="382"/>
    <cellStyle name="Currency 7 2" xfId="383"/>
    <cellStyle name="Explanatory Text" xfId="384"/>
    <cellStyle name="Good" xfId="385"/>
    <cellStyle name="Heading 1" xfId="386"/>
    <cellStyle name="Heading 2" xfId="387"/>
    <cellStyle name="Heading 3" xfId="388"/>
    <cellStyle name="Heading 4" xfId="389"/>
    <cellStyle name="Input" xfId="390"/>
    <cellStyle name="Linked Cell" xfId="391"/>
    <cellStyle name="Neutral" xfId="392"/>
    <cellStyle name="Normal 10" xfId="393"/>
    <cellStyle name="Normal 11" xfId="394"/>
    <cellStyle name="Normal 12" xfId="395"/>
    <cellStyle name="Normal 13" xfId="396"/>
    <cellStyle name="Normal 14" xfId="397"/>
    <cellStyle name="Normal 2" xfId="398"/>
    <cellStyle name="Normal 2 2" xfId="399"/>
    <cellStyle name="Normal 2 2 2" xfId="400"/>
    <cellStyle name="Normal 2 2 3" xfId="401"/>
    <cellStyle name="Normal 2 2 4" xfId="402"/>
    <cellStyle name="Normal 2 2 4 2" xfId="403"/>
    <cellStyle name="Normal 2 2 4 2 2" xfId="404"/>
    <cellStyle name="Normal 2 2 4 3" xfId="405"/>
    <cellStyle name="Normal 2 2 4 4" xfId="406"/>
    <cellStyle name="Normal 2 2 4 5" xfId="407"/>
    <cellStyle name="Normal 2 2 4 5 2" xfId="408"/>
    <cellStyle name="Normal 2 2 5" xfId="409"/>
    <cellStyle name="Normal 2 2 6" xfId="410"/>
    <cellStyle name="Normal 2 3" xfId="411"/>
    <cellStyle name="Normal 2 4" xfId="412"/>
    <cellStyle name="Normal 3" xfId="413"/>
    <cellStyle name="Normal 3 2" xfId="414"/>
    <cellStyle name="Normal 3 2 2" xfId="415"/>
    <cellStyle name="Normal 3 3" xfId="416"/>
    <cellStyle name="Normal 3 3 2" xfId="417"/>
    <cellStyle name="Normal 3 4" xfId="418"/>
    <cellStyle name="Normal 4" xfId="419"/>
    <cellStyle name="Normal 4 2" xfId="420"/>
    <cellStyle name="Normal 4 3" xfId="421"/>
    <cellStyle name="Normal 4 3 2" xfId="422"/>
    <cellStyle name="Normal 4 3 3" xfId="423"/>
    <cellStyle name="Normal 5" xfId="424"/>
    <cellStyle name="Normal 5 2" xfId="425"/>
    <cellStyle name="Normal 5 2 2" xfId="426"/>
    <cellStyle name="Normal 5 2 3" xfId="427"/>
    <cellStyle name="Normal 5 2 3 2" xfId="428"/>
    <cellStyle name="Normal 5 3" xfId="429"/>
    <cellStyle name="Normal 5 4" xfId="430"/>
    <cellStyle name="Normal 6" xfId="431"/>
    <cellStyle name="Normal 6 2" xfId="432"/>
    <cellStyle name="Normal 7" xfId="433"/>
    <cellStyle name="Normal 7 2" xfId="434"/>
    <cellStyle name="Normal 7 3" xfId="435"/>
    <cellStyle name="Normal 7 3 2" xfId="436"/>
    <cellStyle name="Normal 8" xfId="437"/>
    <cellStyle name="Normal 9" xfId="438"/>
    <cellStyle name="Normal 9 2" xfId="439"/>
    <cellStyle name="Note" xfId="440"/>
    <cellStyle name="Output" xfId="441"/>
    <cellStyle name="Percent" xfId="442"/>
    <cellStyle name="Percent 10" xfId="443"/>
    <cellStyle name="Percent 10 2" xfId="444"/>
    <cellStyle name="Percent 10 3" xfId="445"/>
    <cellStyle name="Percent 10 3 2" xfId="446"/>
    <cellStyle name="Percent 10 3 3" xfId="447"/>
    <cellStyle name="Percent 10 3 3 2" xfId="448"/>
    <cellStyle name="Percent 11" xfId="449"/>
    <cellStyle name="Percent 11 2" xfId="450"/>
    <cellStyle name="Percent 11 3" xfId="451"/>
    <cellStyle name="Percent 11 3 2" xfId="452"/>
    <cellStyle name="Percent 12" xfId="453"/>
    <cellStyle name="Percent 12 2" xfId="454"/>
    <cellStyle name="Percent 12 3" xfId="455"/>
    <cellStyle name="Percent 12 3 2" xfId="456"/>
    <cellStyle name="Percent 13" xfId="457"/>
    <cellStyle name="Percent 13 2" xfId="458"/>
    <cellStyle name="Percent 13 3" xfId="459"/>
    <cellStyle name="Percent 13 3 2" xfId="460"/>
    <cellStyle name="Percent 14" xfId="461"/>
    <cellStyle name="Percent 14 2" xfId="462"/>
    <cellStyle name="Percent 14 3" xfId="463"/>
    <cellStyle name="Percent 14 3 2" xfId="464"/>
    <cellStyle name="Percent 15" xfId="465"/>
    <cellStyle name="Percent 15 2" xfId="466"/>
    <cellStyle name="Percent 15 3" xfId="467"/>
    <cellStyle name="Percent 15 3 2" xfId="468"/>
    <cellStyle name="Percent 16" xfId="469"/>
    <cellStyle name="Percent 16 2" xfId="470"/>
    <cellStyle name="Percent 16 3" xfId="471"/>
    <cellStyle name="Percent 16 3 2" xfId="472"/>
    <cellStyle name="Percent 17" xfId="473"/>
    <cellStyle name="Percent 17 2" xfId="474"/>
    <cellStyle name="Percent 17 3" xfId="475"/>
    <cellStyle name="Percent 17 3 2" xfId="476"/>
    <cellStyle name="Percent 18" xfId="477"/>
    <cellStyle name="Percent 18 2" xfId="478"/>
    <cellStyle name="Percent 18 3" xfId="479"/>
    <cellStyle name="Percent 18 3 2" xfId="480"/>
    <cellStyle name="Percent 19" xfId="481"/>
    <cellStyle name="Percent 19 2" xfId="482"/>
    <cellStyle name="Percent 19 3" xfId="483"/>
    <cellStyle name="Percent 19 3 2" xfId="484"/>
    <cellStyle name="Percent 2" xfId="485"/>
    <cellStyle name="Percent 2 2" xfId="486"/>
    <cellStyle name="Percent 2 2 2" xfId="487"/>
    <cellStyle name="Percent 2 2 2 2" xfId="488"/>
    <cellStyle name="Percent 2 2 2 3" xfId="489"/>
    <cellStyle name="Percent 2 2 2 3 2" xfId="490"/>
    <cellStyle name="Percent 2 2 2 3 3" xfId="491"/>
    <cellStyle name="Percent 2 2 2 3 3 2" xfId="492"/>
    <cellStyle name="Percent 2 2 2 3 3 3" xfId="493"/>
    <cellStyle name="Percent 2 2 2 3 3 4" xfId="494"/>
    <cellStyle name="Percent 2 2 2 3 4" xfId="495"/>
    <cellStyle name="Percent 2 2 2 3 4 2" xfId="496"/>
    <cellStyle name="Percent 2 2 2 3 4 2 2" xfId="497"/>
    <cellStyle name="Percent 2 2 2 3 4 2 3" xfId="498"/>
    <cellStyle name="Percent 2 2 2 3 4 2 3 2" xfId="499"/>
    <cellStyle name="Percent 2 2 2 3 4 3" xfId="500"/>
    <cellStyle name="Percent 2 2 2 3 5" xfId="501"/>
    <cellStyle name="Percent 2 2 2 3 5 2" xfId="502"/>
    <cellStyle name="Percent 2 2 2 3 5 3" xfId="503"/>
    <cellStyle name="Percent 2 2 2 3 5 3 2" xfId="504"/>
    <cellStyle name="Percent 2 2 2 3 6" xfId="505"/>
    <cellStyle name="Percent 2 2 2 3 7" xfId="506"/>
    <cellStyle name="Percent 2 2 2 3 7 2" xfId="507"/>
    <cellStyle name="Percent 2 2 2 4" xfId="508"/>
    <cellStyle name="Percent 2 2 2 4 2" xfId="509"/>
    <cellStyle name="Percent 2 2 2 4 2 2" xfId="510"/>
    <cellStyle name="Percent 2 2 2 4 2 3" xfId="511"/>
    <cellStyle name="Percent 2 2 2 4 2 3 2" xfId="512"/>
    <cellStyle name="Percent 2 2 2 4 3" xfId="513"/>
    <cellStyle name="Percent 2 2 2 5" xfId="514"/>
    <cellStyle name="Percent 2 2 2 5 2" xfId="515"/>
    <cellStyle name="Percent 2 2 2 5 3" xfId="516"/>
    <cellStyle name="Percent 2 2 2 5 3 2" xfId="517"/>
    <cellStyle name="Percent 2 2 2 6" xfId="518"/>
    <cellStyle name="Percent 2 2 2 6 2" xfId="519"/>
    <cellStyle name="Percent 2 2 3" xfId="520"/>
    <cellStyle name="Percent 2 2 3 2" xfId="521"/>
    <cellStyle name="Percent 2 2 3 3" xfId="522"/>
    <cellStyle name="Percent 2 2 3 4" xfId="523"/>
    <cellStyle name="Percent 2 3" xfId="524"/>
    <cellStyle name="Percent 2 4" xfId="525"/>
    <cellStyle name="Percent 2 4 10" xfId="526"/>
    <cellStyle name="Percent 2 4 11" xfId="527"/>
    <cellStyle name="Percent 2 4 11 2" xfId="528"/>
    <cellStyle name="Percent 2 4 11 2 2" xfId="529"/>
    <cellStyle name="Percent 2 4 11 2 3" xfId="530"/>
    <cellStyle name="Percent 2 4 11 2 3 2" xfId="531"/>
    <cellStyle name="Percent 2 4 2" xfId="532"/>
    <cellStyle name="Percent 2 4 3" xfId="533"/>
    <cellStyle name="Percent 2 4 4" xfId="534"/>
    <cellStyle name="Percent 2 4 5" xfId="535"/>
    <cellStyle name="Percent 2 4 5 2" xfId="536"/>
    <cellStyle name="Percent 2 4 5 2 2" xfId="537"/>
    <cellStyle name="Percent 2 4 5 2 3" xfId="538"/>
    <cellStyle name="Percent 2 4 6" xfId="539"/>
    <cellStyle name="Percent 2 4 7" xfId="540"/>
    <cellStyle name="Percent 2 4 8" xfId="541"/>
    <cellStyle name="Percent 2 4 9" xfId="542"/>
    <cellStyle name="Percent 2 4 9 2" xfId="543"/>
    <cellStyle name="Percent 2 4 9 2 2" xfId="544"/>
    <cellStyle name="Percent 2 4 9 2 3" xfId="545"/>
    <cellStyle name="Percent 2 4 9 2 3 2" xfId="546"/>
    <cellStyle name="Percent 2 5" xfId="547"/>
    <cellStyle name="Percent 20" xfId="548"/>
    <cellStyle name="Percent 20 2" xfId="549"/>
    <cellStyle name="Percent 20 3" xfId="550"/>
    <cellStyle name="Percent 20 3 2" xfId="551"/>
    <cellStyle name="Percent 21" xfId="552"/>
    <cellStyle name="Percent 21 2" xfId="553"/>
    <cellStyle name="Percent 21 3" xfId="554"/>
    <cellStyle name="Percent 21 3 2" xfId="555"/>
    <cellStyle name="Percent 22" xfId="556"/>
    <cellStyle name="Percent 22 2" xfId="557"/>
    <cellStyle name="Percent 23" xfId="558"/>
    <cellStyle name="Percent 23 2" xfId="559"/>
    <cellStyle name="Percent 24" xfId="560"/>
    <cellStyle name="Percent 25" xfId="561"/>
    <cellStyle name="Percent 25 2" xfId="562"/>
    <cellStyle name="Percent 25 3" xfId="563"/>
    <cellStyle name="Percent 25 3 2" xfId="564"/>
    <cellStyle name="Percent 26" xfId="565"/>
    <cellStyle name="Percent 27" xfId="566"/>
    <cellStyle name="Percent 27 2" xfId="567"/>
    <cellStyle name="Percent 3" xfId="568"/>
    <cellStyle name="Percent 3 2" xfId="569"/>
    <cellStyle name="Percent 3 2 2" xfId="570"/>
    <cellStyle name="Percent 3 2 3" xfId="571"/>
    <cellStyle name="Percent 3 2 3 2" xfId="572"/>
    <cellStyle name="Percent 3 2 3 3" xfId="573"/>
    <cellStyle name="Percent 3 2 3 4" xfId="574"/>
    <cellStyle name="Percent 3 2 4" xfId="575"/>
    <cellStyle name="Percent 3 2 4 2" xfId="576"/>
    <cellStyle name="Percent 3 2 4 2 2" xfId="577"/>
    <cellStyle name="Percent 3 2 4 2 3" xfId="578"/>
    <cellStyle name="Percent 3 2 4 2 3 2" xfId="579"/>
    <cellStyle name="Percent 3 2 4 3" xfId="580"/>
    <cellStyle name="Percent 3 2 5" xfId="581"/>
    <cellStyle name="Percent 3 2 5 2" xfId="582"/>
    <cellStyle name="Percent 3 2 5 3" xfId="583"/>
    <cellStyle name="Percent 3 2 5 3 2" xfId="584"/>
    <cellStyle name="Percent 3 2 6" xfId="585"/>
    <cellStyle name="Percent 3 2 7" xfId="586"/>
    <cellStyle name="Percent 3 2 7 2" xfId="587"/>
    <cellStyle name="Percent 3 3" xfId="588"/>
    <cellStyle name="Percent 3 4" xfId="589"/>
    <cellStyle name="Percent 3 5" xfId="590"/>
    <cellStyle name="Percent 3 5 2" xfId="591"/>
    <cellStyle name="Percent 3 5 3" xfId="592"/>
    <cellStyle name="Percent 3 5 4" xfId="593"/>
    <cellStyle name="Percent 4" xfId="594"/>
    <cellStyle name="Percent 4 2" xfId="595"/>
    <cellStyle name="Percent 4 3" xfId="596"/>
    <cellStyle name="Percent 4 3 2" xfId="597"/>
    <cellStyle name="Percent 4 3 3" xfId="598"/>
    <cellStyle name="Percent 4 3 4" xfId="599"/>
    <cellStyle name="Percent 4 4" xfId="600"/>
    <cellStyle name="Percent 4 4 2" xfId="601"/>
    <cellStyle name="Percent 4 4 2 2" xfId="602"/>
    <cellStyle name="Percent 4 4 2 3" xfId="603"/>
    <cellStyle name="Percent 4 4 2 3 2" xfId="604"/>
    <cellStyle name="Percent 4 4 3" xfId="605"/>
    <cellStyle name="Percent 4 5" xfId="606"/>
    <cellStyle name="Percent 4 5 2" xfId="607"/>
    <cellStyle name="Percent 4 5 3" xfId="608"/>
    <cellStyle name="Percent 4 5 3 2" xfId="609"/>
    <cellStyle name="Percent 4 6" xfId="610"/>
    <cellStyle name="Percent 4 7" xfId="611"/>
    <cellStyle name="Percent 4 7 2" xfId="612"/>
    <cellStyle name="Percent 5" xfId="613"/>
    <cellStyle name="Percent 5 2" xfId="614"/>
    <cellStyle name="Percent 5 3" xfId="615"/>
    <cellStyle name="Percent 5 3 2" xfId="616"/>
    <cellStyle name="Percent 5 3 3" xfId="617"/>
    <cellStyle name="Percent 5 4" xfId="618"/>
    <cellStyle name="Percent 5 4 2" xfId="619"/>
    <cellStyle name="Percent 5 4 3" xfId="620"/>
    <cellStyle name="Percent 5 4 4" xfId="621"/>
    <cellStyle name="Percent 5 5" xfId="622"/>
    <cellStyle name="Percent 5 5 2" xfId="623"/>
    <cellStyle name="Percent 5 5 2 2" xfId="624"/>
    <cellStyle name="Percent 5 5 2 3" xfId="625"/>
    <cellStyle name="Percent 5 5 2 3 2" xfId="626"/>
    <cellStyle name="Percent 5 5 3" xfId="627"/>
    <cellStyle name="Percent 5 6" xfId="628"/>
    <cellStyle name="Percent 5 6 2" xfId="629"/>
    <cellStyle name="Percent 5 6 3" xfId="630"/>
    <cellStyle name="Percent 5 6 3 2" xfId="631"/>
    <cellStyle name="Percent 5 7" xfId="632"/>
    <cellStyle name="Percent 5 8" xfId="633"/>
    <cellStyle name="Percent 5 8 2" xfId="634"/>
    <cellStyle name="Percent 5 9" xfId="635"/>
    <cellStyle name="Percent 5 9 2" xfId="636"/>
    <cellStyle name="Percent 5 9 3" xfId="637"/>
    <cellStyle name="Percent 5 9 3 2" xfId="638"/>
    <cellStyle name="Percent 6" xfId="639"/>
    <cellStyle name="Percent 6 10" xfId="640"/>
    <cellStyle name="Percent 6 11" xfId="641"/>
    <cellStyle name="Percent 6 11 2" xfId="642"/>
    <cellStyle name="Percent 6 11 2 2" xfId="643"/>
    <cellStyle name="Percent 6 11 2 3" xfId="644"/>
    <cellStyle name="Percent 6 11 2 3 2" xfId="645"/>
    <cellStyle name="Percent 6 12" xfId="646"/>
    <cellStyle name="Percent 6 13" xfId="647"/>
    <cellStyle name="Percent 6 13 2" xfId="648"/>
    <cellStyle name="Percent 6 13 2 2" xfId="649"/>
    <cellStyle name="Percent 6 13 2 3" xfId="650"/>
    <cellStyle name="Percent 6 13 2 3 2" xfId="651"/>
    <cellStyle name="Percent 6 14" xfId="652"/>
    <cellStyle name="Percent 6 14 2" xfId="653"/>
    <cellStyle name="Percent 6 15" xfId="654"/>
    <cellStyle name="Percent 6 16" xfId="655"/>
    <cellStyle name="Percent 6 16 2" xfId="656"/>
    <cellStyle name="Percent 6 2" xfId="657"/>
    <cellStyle name="Percent 6 3" xfId="658"/>
    <cellStyle name="Percent 6 4" xfId="659"/>
    <cellStyle name="Percent 6 5" xfId="660"/>
    <cellStyle name="Percent 6 6" xfId="661"/>
    <cellStyle name="Percent 6 7" xfId="662"/>
    <cellStyle name="Percent 6 7 2" xfId="663"/>
    <cellStyle name="Percent 6 7 2 2" xfId="664"/>
    <cellStyle name="Percent 6 7 2 3" xfId="665"/>
    <cellStyle name="Percent 6 8" xfId="666"/>
    <cellStyle name="Percent 6 9" xfId="667"/>
    <cellStyle name="Percent 7" xfId="668"/>
    <cellStyle name="Percent 7 10" xfId="669"/>
    <cellStyle name="Percent 7 11" xfId="670"/>
    <cellStyle name="Percent 7 11 2" xfId="671"/>
    <cellStyle name="Percent 7 11 2 2" xfId="672"/>
    <cellStyle name="Percent 7 11 2 3" xfId="673"/>
    <cellStyle name="Percent 7 11 2 3 2" xfId="674"/>
    <cellStyle name="Percent 7 12" xfId="675"/>
    <cellStyle name="Percent 7 12 2" xfId="676"/>
    <cellStyle name="Percent 7 13" xfId="677"/>
    <cellStyle name="Percent 7 14" xfId="678"/>
    <cellStyle name="Percent 7 14 2" xfId="679"/>
    <cellStyle name="Percent 7 2" xfId="680"/>
    <cellStyle name="Percent 7 3" xfId="681"/>
    <cellStyle name="Percent 7 4" xfId="682"/>
    <cellStyle name="Percent 7 5" xfId="683"/>
    <cellStyle name="Percent 7 5 2" xfId="684"/>
    <cellStyle name="Percent 7 5 2 2" xfId="685"/>
    <cellStyle name="Percent 7 5 2 3" xfId="686"/>
    <cellStyle name="Percent 7 5 2 4" xfId="687"/>
    <cellStyle name="Percent 7 6" xfId="688"/>
    <cellStyle name="Percent 7 7" xfId="689"/>
    <cellStyle name="Percent 7 8" xfId="690"/>
    <cellStyle name="Percent 7 9" xfId="691"/>
    <cellStyle name="Percent 7 9 2" xfId="692"/>
    <cellStyle name="Percent 7 9 2 2" xfId="693"/>
    <cellStyle name="Percent 7 9 2 3" xfId="694"/>
    <cellStyle name="Percent 7 9 2 3 2" xfId="695"/>
    <cellStyle name="Percent 8" xfId="696"/>
    <cellStyle name="Percent 8 2" xfId="697"/>
    <cellStyle name="Percent 8 3" xfId="698"/>
    <cellStyle name="Percent 8 4" xfId="699"/>
    <cellStyle name="Percent 8 5" xfId="700"/>
    <cellStyle name="Percent 9" xfId="701"/>
    <cellStyle name="Percent 9 2" xfId="702"/>
    <cellStyle name="Percent 9 3" xfId="703"/>
    <cellStyle name="Percent 9 4" xfId="704"/>
    <cellStyle name="Percent 9 5" xfId="705"/>
    <cellStyle name="PSChar" xfId="706"/>
    <cellStyle name="PSChar 2" xfId="707"/>
    <cellStyle name="PSChar 2 2" xfId="708"/>
    <cellStyle name="PSChar 2 2 2" xfId="709"/>
    <cellStyle name="PSChar 3" xfId="710"/>
    <cellStyle name="PSChar 3 2" xfId="711"/>
    <cellStyle name="PSChar 4" xfId="712"/>
    <cellStyle name="PSChar 4 2" xfId="713"/>
    <cellStyle name="PSChar 5" xfId="714"/>
    <cellStyle name="PSChar 5 2" xfId="715"/>
    <cellStyle name="PSChar 5 3" xfId="716"/>
    <cellStyle name="PSChar 5 3 2" xfId="717"/>
    <cellStyle name="PSChar 6" xfId="718"/>
    <cellStyle name="PSChar 6 2" xfId="719"/>
    <cellStyle name="PSChar 7" xfId="720"/>
    <cellStyle name="PSChar 8" xfId="721"/>
    <cellStyle name="PSChar 9" xfId="722"/>
    <cellStyle name="PSDate" xfId="723"/>
    <cellStyle name="PSDate 2" xfId="724"/>
    <cellStyle name="PSDate 2 2" xfId="725"/>
    <cellStyle name="PSDate 2 2 2" xfId="726"/>
    <cellStyle name="PSDate 3" xfId="727"/>
    <cellStyle name="PSDate 3 2" xfId="728"/>
    <cellStyle name="PSDate 4" xfId="729"/>
    <cellStyle name="PSDate 4 2" xfId="730"/>
    <cellStyle name="PSDate 5" xfId="731"/>
    <cellStyle name="PSDate 5 2" xfId="732"/>
    <cellStyle name="PSDate 5 3" xfId="733"/>
    <cellStyle name="PSDate 5 3 2" xfId="734"/>
    <cellStyle name="PSDate 6" xfId="735"/>
    <cellStyle name="PSDate 6 2" xfId="736"/>
    <cellStyle name="PSDate 7" xfId="737"/>
    <cellStyle name="PSDate 8" xfId="738"/>
    <cellStyle name="PSDec" xfId="739"/>
    <cellStyle name="PSDec 2" xfId="740"/>
    <cellStyle name="PSDec 2 2" xfId="741"/>
    <cellStyle name="PSDec 2 2 2" xfId="742"/>
    <cellStyle name="PSDec 3" xfId="743"/>
    <cellStyle name="PSDec 3 2" xfId="744"/>
    <cellStyle name="PSDec 4" xfId="745"/>
    <cellStyle name="PSDec 4 2" xfId="746"/>
    <cellStyle name="PSDec 5" xfId="747"/>
    <cellStyle name="PSDec 5 2" xfId="748"/>
    <cellStyle name="PSDec 5 3" xfId="749"/>
    <cellStyle name="PSDec 5 3 2" xfId="750"/>
    <cellStyle name="PSDec 6" xfId="751"/>
    <cellStyle name="PSDec 6 2" xfId="752"/>
    <cellStyle name="PSDec 7" xfId="753"/>
    <cellStyle name="PSDec 8" xfId="754"/>
    <cellStyle name="PSDec 9" xfId="755"/>
    <cellStyle name="PSHeading" xfId="756"/>
    <cellStyle name="PSHeading 2" xfId="757"/>
    <cellStyle name="PSHeading 2 2" xfId="758"/>
    <cellStyle name="PSHeading 2 2 2" xfId="759"/>
    <cellStyle name="PSHeading 2 2 3" xfId="760"/>
    <cellStyle name="PSHeading 3" xfId="761"/>
    <cellStyle name="PSHeading 3 2" xfId="762"/>
    <cellStyle name="PSHeading 3 3" xfId="763"/>
    <cellStyle name="PSHeading 3 3 2" xfId="764"/>
    <cellStyle name="PSHeading 4" xfId="765"/>
    <cellStyle name="PSHeading 5" xfId="766"/>
    <cellStyle name="PSInt" xfId="767"/>
    <cellStyle name="PSInt 2" xfId="768"/>
    <cellStyle name="PSInt 2 2" xfId="769"/>
    <cellStyle name="PSInt 2 2 2" xfId="770"/>
    <cellStyle name="PSInt 3" xfId="771"/>
    <cellStyle name="PSInt 3 2" xfId="772"/>
    <cellStyle name="PSInt 4" xfId="773"/>
    <cellStyle name="PSInt 4 2" xfId="774"/>
    <cellStyle name="PSInt 5" xfId="775"/>
    <cellStyle name="PSInt 5 2" xfId="776"/>
    <cellStyle name="PSInt 5 3" xfId="777"/>
    <cellStyle name="PSInt 5 3 2" xfId="778"/>
    <cellStyle name="PSInt 6" xfId="779"/>
    <cellStyle name="PSInt 6 2" xfId="780"/>
    <cellStyle name="PSInt 7" xfId="781"/>
    <cellStyle name="PSInt 8" xfId="782"/>
    <cellStyle name="PSInt 9" xfId="783"/>
    <cellStyle name="PSSpacer" xfId="784"/>
    <cellStyle name="PSSpacer 2" xfId="785"/>
    <cellStyle name="PSSpacer 2 2" xfId="786"/>
    <cellStyle name="PSSpacer 3" xfId="787"/>
    <cellStyle name="PSSpacer 3 2" xfId="788"/>
    <cellStyle name="PSSpacer 4" xfId="789"/>
    <cellStyle name="PSSpacer 4 2" xfId="790"/>
    <cellStyle name="PSSpacer 5" xfId="791"/>
    <cellStyle name="PSSpacer 5 2" xfId="792"/>
    <cellStyle name="PSSpacer 5 3" xfId="793"/>
    <cellStyle name="PSSpacer 5 3 2" xfId="794"/>
    <cellStyle name="PSSpacer 6" xfId="795"/>
    <cellStyle name="PSSpacer 6 2" xfId="796"/>
    <cellStyle name="PSSpacer 7" xfId="797"/>
    <cellStyle name="PSSpacer 8" xfId="798"/>
    <cellStyle name="Title" xfId="799"/>
    <cellStyle name="Total" xfId="800"/>
    <cellStyle name="Warning Text" xfId="8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137940\AppData\Local\Microsoft\Windows\Temporary%20Internet%20Files\Content.Outlook\BIB2UFIE\06%20June%202016%20ES--Actu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nternal\Regulatory%20Services\2014%20Compliance%20Plan\Workpapers\Mitchell%20Environmental%20Expenses,%201-1-14%20--%209-30-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nternal\Regulatory%20Services\Amy%20Elliott\ATR%20&amp;%20PPA\ATR%20Monthly%20Filings\ATR-filed%20in%20December%20for%20January%20bill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posed Summary"/>
      <sheetName val="Summary-As Filed"/>
      <sheetName val="Input"/>
      <sheetName val="1.10"/>
      <sheetName val="3.00"/>
      <sheetName val="3.11 A"/>
      <sheetName val="3.11 B "/>
      <sheetName val="3.12 A"/>
      <sheetName val="3.12 B"/>
      <sheetName val="Est. Input"/>
      <sheetName val="Accounting"/>
      <sheetName val="Base Revenue"/>
      <sheetName val="3.13"/>
      <sheetName val="3.15 "/>
      <sheetName val="3.20"/>
      <sheetName val="3.21"/>
      <sheetName val="3.22"/>
      <sheetName val="3.30"/>
      <sheetName val="3.31"/>
      <sheetName val="3.32"/>
      <sheetName val="ES 3.32 Proposed-Not Filed"/>
      <sheetName val="3.33"/>
      <sheetName val="Non-Associated "/>
      <sheetName val="Property Tax"/>
      <sheetName val="ML Look up"/>
      <sheetName val="RP Look Up"/>
      <sheetName val="RP-Property"/>
      <sheetName val="ML Property"/>
      <sheetName val="RP ADFIT"/>
      <sheetName val="ML Non-FGD ADFIT"/>
      <sheetName val="ML FGD ADFIT"/>
      <sheetName val="IN Tax Rates"/>
    </sheetNames>
    <sheetDataSet>
      <sheetData sheetId="2">
        <row r="5">
          <cell r="C5" t="str">
            <v>June 2016</v>
          </cell>
        </row>
        <row r="15">
          <cell r="C15">
            <v>2723097.625957535</v>
          </cell>
        </row>
      </sheetData>
      <sheetData sheetId="4">
        <row r="41">
          <cell r="H41">
            <v>4351607.43</v>
          </cell>
        </row>
      </sheetData>
      <sheetData sheetId="12">
        <row r="41">
          <cell r="H41">
            <v>2867961.25</v>
          </cell>
        </row>
      </sheetData>
      <sheetData sheetId="17">
        <row r="15">
          <cell r="I15">
            <v>0.889</v>
          </cell>
        </row>
        <row r="41">
          <cell r="I41">
            <v>-54815.31000000052</v>
          </cell>
        </row>
      </sheetData>
      <sheetData sheetId="18">
        <row r="16">
          <cell r="E16">
            <v>0.4254</v>
          </cell>
        </row>
        <row r="18">
          <cell r="E18">
            <v>0.5746</v>
          </cell>
        </row>
      </sheetData>
      <sheetData sheetId="19">
        <row r="17">
          <cell r="D17">
            <v>14666140.057943998</v>
          </cell>
        </row>
        <row r="44">
          <cell r="D44">
            <v>18098377.070932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y VY"/>
      <sheetName val="FGD"/>
      <sheetName val="Non-FGD"/>
      <sheetName val="Depreciation"/>
      <sheetName val="February"/>
      <sheetName val="March"/>
      <sheetName val="April"/>
      <sheetName val="May"/>
      <sheetName val="June"/>
      <sheetName val="July"/>
      <sheetName val="August"/>
      <sheetName val="September"/>
      <sheetName val="October"/>
      <sheetName val="ADFIT"/>
      <sheetName val="S2"/>
      <sheetName val="AN"/>
      <sheetName val="NOx"/>
      <sheetName val="Cash Working Capital"/>
      <sheetName val="Property Tax"/>
      <sheetName val="Summary"/>
      <sheetName val="Precipitator O &amp; M"/>
    </sheetNames>
    <sheetDataSet>
      <sheetData sheetId="18">
        <row r="2">
          <cell r="B2">
            <v>0.021464</v>
          </cell>
        </row>
        <row r="4">
          <cell r="B4">
            <v>0.6</v>
          </cell>
        </row>
        <row r="6">
          <cell r="B6">
            <v>0.05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 Rev"/>
      <sheetName val="Fuel Rev"/>
      <sheetName val="Fuel + SS Rev (Test)"/>
      <sheetName val="Rev Calcs"/>
      <sheetName val="Input"/>
      <sheetName val="ATR-Page 1"/>
      <sheetName val="ATR-Page 2"/>
      <sheetName val="ATR-Page 3"/>
      <sheetName val="PPA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zoomScalePageLayoutView="0" workbookViewId="0" topLeftCell="A1">
      <pane ySplit="8" topLeftCell="A18" activePane="bottomLeft" state="frozen"/>
      <selection pane="topLeft" activeCell="J27" sqref="J27"/>
      <selection pane="bottomLeft" activeCell="G28" sqref="G28"/>
    </sheetView>
  </sheetViews>
  <sheetFormatPr defaultColWidth="9.140625" defaultRowHeight="15"/>
  <cols>
    <col min="1" max="1" width="3.7109375" style="1" customWidth="1"/>
    <col min="2" max="2" width="5.7109375" style="1" customWidth="1"/>
    <col min="3" max="3" width="3.57421875" style="2" bestFit="1" customWidth="1"/>
    <col min="4" max="4" width="0.5625" style="1" customWidth="1"/>
    <col min="5" max="5" width="57.8515625" style="1" customWidth="1"/>
    <col min="6" max="6" width="0.5625" style="1" customWidth="1"/>
    <col min="7" max="7" width="17.421875" style="1" bestFit="1" customWidth="1"/>
    <col min="8" max="8" width="0.71875" style="1" customWidth="1"/>
    <col min="9" max="9" width="17.57421875" style="1" customWidth="1"/>
    <col min="10" max="10" width="17.140625" style="1" customWidth="1"/>
    <col min="11" max="11" width="13.421875" style="1" bestFit="1" customWidth="1"/>
    <col min="12" max="16384" width="9.140625" style="1" customWidth="1"/>
  </cols>
  <sheetData>
    <row r="1" spans="1:8" ht="12.75">
      <c r="A1" s="97"/>
      <c r="B1" s="97"/>
      <c r="C1" s="97"/>
      <c r="D1" s="97"/>
      <c r="E1" s="97"/>
      <c r="F1" s="97"/>
      <c r="G1" s="97"/>
      <c r="H1" s="97"/>
    </row>
    <row r="2" spans="1:8" ht="12.75">
      <c r="A2" s="1" t="s">
        <v>2</v>
      </c>
      <c r="E2" s="96"/>
      <c r="G2" s="2" t="s">
        <v>26</v>
      </c>
      <c r="H2" s="2"/>
    </row>
    <row r="3" ht="12.75">
      <c r="E3" s="95"/>
    </row>
    <row r="5" ht="12.75">
      <c r="E5" s="94" t="s">
        <v>25</v>
      </c>
    </row>
    <row r="6" spans="5:10" ht="12.75">
      <c r="E6" s="2" t="s">
        <v>24</v>
      </c>
      <c r="J6" s="1" t="s">
        <v>2</v>
      </c>
    </row>
    <row r="7" ht="12.75">
      <c r="E7" s="93" t="str">
        <f>'[1]Input'!C5</f>
        <v>June 2016</v>
      </c>
    </row>
    <row r="8" ht="12.75">
      <c r="E8" s="93" t="s">
        <v>23</v>
      </c>
    </row>
    <row r="9" ht="13.5" thickBot="1"/>
    <row r="10" spans="2:8" ht="12.75">
      <c r="B10" s="92"/>
      <c r="C10" s="91"/>
      <c r="D10" s="89"/>
      <c r="E10" s="90" t="s">
        <v>22</v>
      </c>
      <c r="F10" s="89"/>
      <c r="G10" s="88"/>
      <c r="H10" s="7"/>
    </row>
    <row r="11" spans="2:8" ht="12.75">
      <c r="B11" s="29"/>
      <c r="C11" s="87"/>
      <c r="D11" s="7"/>
      <c r="E11" s="7"/>
      <c r="F11" s="7"/>
      <c r="G11" s="84"/>
      <c r="H11" s="7"/>
    </row>
    <row r="12" spans="2:8" ht="12.75">
      <c r="B12" s="29"/>
      <c r="C12" s="87"/>
      <c r="D12" s="7"/>
      <c r="E12" s="87" t="s">
        <v>21</v>
      </c>
      <c r="F12" s="7"/>
      <c r="G12" s="84"/>
      <c r="H12" s="7"/>
    </row>
    <row r="13" spans="2:10" ht="13.5" thickBot="1">
      <c r="B13" s="86"/>
      <c r="C13" s="85"/>
      <c r="D13" s="18"/>
      <c r="E13" s="7"/>
      <c r="F13" s="18"/>
      <c r="G13" s="84"/>
      <c r="H13" s="7"/>
      <c r="I13" s="6"/>
      <c r="J13" s="6"/>
    </row>
    <row r="14" spans="2:8" ht="15" customHeight="1">
      <c r="B14" s="83" t="s">
        <v>6</v>
      </c>
      <c r="C14" s="82">
        <v>1</v>
      </c>
      <c r="D14" s="81"/>
      <c r="E14" s="80" t="s">
        <v>20</v>
      </c>
      <c r="F14" s="79"/>
      <c r="G14" s="78">
        <f>'[1]3.00'!H41</f>
        <v>4351607.43</v>
      </c>
      <c r="H14" s="71"/>
    </row>
    <row r="15" spans="2:8" ht="12.75">
      <c r="B15" s="29"/>
      <c r="C15" s="39"/>
      <c r="D15" s="27"/>
      <c r="E15" s="52"/>
      <c r="F15" s="32"/>
      <c r="G15" s="72"/>
      <c r="H15" s="77"/>
    </row>
    <row r="16" spans="2:11" ht="12.75">
      <c r="B16" s="40" t="s">
        <v>6</v>
      </c>
      <c r="C16" s="39">
        <f>+C14+1</f>
        <v>2</v>
      </c>
      <c r="D16" s="27"/>
      <c r="E16" s="63" t="s">
        <v>19</v>
      </c>
      <c r="F16" s="32"/>
      <c r="G16" s="76">
        <f>'[1]Input'!C15</f>
        <v>2723097.625957535</v>
      </c>
      <c r="H16" s="75"/>
      <c r="I16" s="3"/>
      <c r="K16" s="64"/>
    </row>
    <row r="17" spans="2:11" ht="12.75">
      <c r="B17" s="40"/>
      <c r="C17" s="39"/>
      <c r="D17" s="27"/>
      <c r="E17" s="52"/>
      <c r="F17" s="32"/>
      <c r="G17" s="76"/>
      <c r="H17" s="75"/>
      <c r="I17" s="3"/>
      <c r="K17" s="64"/>
    </row>
    <row r="18" spans="2:11" ht="12.75">
      <c r="B18" s="40" t="s">
        <v>6</v>
      </c>
      <c r="C18" s="39">
        <f>+C16+1</f>
        <v>3</v>
      </c>
      <c r="D18" s="27"/>
      <c r="E18" s="63" t="s">
        <v>18</v>
      </c>
      <c r="F18" s="32"/>
      <c r="G18" s="74">
        <f>'[1]3.13'!H41</f>
        <v>2867961.25</v>
      </c>
      <c r="H18" s="73"/>
      <c r="I18" s="3"/>
      <c r="K18" s="64"/>
    </row>
    <row r="19" spans="2:8" ht="12.75">
      <c r="B19" s="40"/>
      <c r="C19" s="39"/>
      <c r="D19" s="27"/>
      <c r="E19" s="52"/>
      <c r="F19" s="32"/>
      <c r="G19" s="72"/>
      <c r="H19" s="71"/>
    </row>
    <row r="20" spans="2:11" ht="12.75">
      <c r="B20" s="40" t="s">
        <v>6</v>
      </c>
      <c r="C20" s="39">
        <f>+C18+1</f>
        <v>4</v>
      </c>
      <c r="D20" s="27"/>
      <c r="E20" s="52" t="s">
        <v>17</v>
      </c>
      <c r="F20" s="32"/>
      <c r="G20" s="72">
        <f>G14-G16+G18</f>
        <v>4496471.054042464</v>
      </c>
      <c r="H20" s="71"/>
      <c r="K20" s="61"/>
    </row>
    <row r="21" spans="2:8" ht="12.75">
      <c r="B21" s="40"/>
      <c r="C21" s="39"/>
      <c r="D21" s="27"/>
      <c r="E21" s="52"/>
      <c r="F21" s="32"/>
      <c r="G21" s="65"/>
      <c r="H21" s="64"/>
    </row>
    <row r="22" spans="2:8" ht="26.25">
      <c r="B22" s="70" t="s">
        <v>6</v>
      </c>
      <c r="C22" s="69">
        <v>5</v>
      </c>
      <c r="D22" s="27"/>
      <c r="E22" s="68" t="s">
        <v>16</v>
      </c>
      <c r="F22" s="32"/>
      <c r="G22" s="67">
        <f>+'[1]3.30'!I15</f>
        <v>0.889</v>
      </c>
      <c r="H22" s="66"/>
    </row>
    <row r="23" spans="2:10" ht="26.25" customHeight="1">
      <c r="B23" s="40"/>
      <c r="C23" s="39"/>
      <c r="D23" s="27"/>
      <c r="E23" s="52"/>
      <c r="F23" s="32"/>
      <c r="G23" s="65"/>
      <c r="H23" s="64"/>
      <c r="J23" s="98"/>
    </row>
    <row r="24" spans="2:11" ht="12.75">
      <c r="B24" s="40" t="s">
        <v>6</v>
      </c>
      <c r="C24" s="39">
        <f>C20+2</f>
        <v>6</v>
      </c>
      <c r="D24" s="27"/>
      <c r="E24" s="63" t="s">
        <v>15</v>
      </c>
      <c r="F24" s="32"/>
      <c r="G24" s="60">
        <f>ROUND(G20*G22,0)</f>
        <v>3997363</v>
      </c>
      <c r="H24" s="59"/>
      <c r="J24" s="98"/>
      <c r="K24" s="61"/>
    </row>
    <row r="25" spans="2:8" ht="12.75">
      <c r="B25" s="40"/>
      <c r="C25" s="39"/>
      <c r="D25" s="27"/>
      <c r="E25" s="52"/>
      <c r="F25" s="32"/>
      <c r="G25" s="60"/>
      <c r="H25" s="59"/>
    </row>
    <row r="26" spans="2:8" ht="12.75">
      <c r="B26" s="62" t="s">
        <v>4</v>
      </c>
      <c r="C26" s="39">
        <v>7</v>
      </c>
      <c r="D26" s="27"/>
      <c r="E26" s="33" t="s">
        <v>14</v>
      </c>
      <c r="F26" s="32"/>
      <c r="G26" s="60">
        <f>'[1]3.30'!I41</f>
        <v>-54815.31000000052</v>
      </c>
      <c r="H26" s="59"/>
    </row>
    <row r="27" spans="2:8" ht="12.75">
      <c r="B27" s="62"/>
      <c r="C27" s="39"/>
      <c r="D27" s="27"/>
      <c r="E27" s="33"/>
      <c r="F27" s="32"/>
      <c r="G27" s="60"/>
      <c r="H27" s="59"/>
    </row>
    <row r="28" spans="2:11" ht="12.75">
      <c r="B28" s="62" t="s">
        <v>4</v>
      </c>
      <c r="C28" s="39">
        <v>8</v>
      </c>
      <c r="D28" s="27"/>
      <c r="E28" s="33" t="s">
        <v>13</v>
      </c>
      <c r="F28" s="32"/>
      <c r="G28" s="60">
        <f>G24+G26</f>
        <v>3942547.6899999995</v>
      </c>
      <c r="H28" s="59"/>
      <c r="J28" s="6"/>
      <c r="K28" s="61"/>
    </row>
    <row r="29" spans="2:8" ht="13.5" thickBot="1">
      <c r="B29" s="40"/>
      <c r="C29" s="39"/>
      <c r="D29" s="27"/>
      <c r="E29" s="52"/>
      <c r="F29" s="32"/>
      <c r="G29" s="60"/>
      <c r="H29" s="59"/>
    </row>
    <row r="30" spans="2:9" ht="13.5" thickBot="1">
      <c r="B30" s="40"/>
      <c r="C30" s="39"/>
      <c r="D30" s="27"/>
      <c r="E30" s="103" t="s">
        <v>12</v>
      </c>
      <c r="F30" s="58"/>
      <c r="G30" s="101" t="s">
        <v>11</v>
      </c>
      <c r="H30" s="57"/>
      <c r="I30" s="99" t="s">
        <v>10</v>
      </c>
    </row>
    <row r="31" spans="2:9" ht="13.5" thickBot="1">
      <c r="B31" s="40"/>
      <c r="C31" s="39"/>
      <c r="D31" s="19"/>
      <c r="E31" s="104"/>
      <c r="F31" s="56"/>
      <c r="G31" s="102"/>
      <c r="H31" s="55"/>
      <c r="I31" s="100"/>
    </row>
    <row r="32" spans="2:9" ht="12.75">
      <c r="B32" s="40"/>
      <c r="C32" s="39"/>
      <c r="D32" s="27"/>
      <c r="E32" s="7"/>
      <c r="F32" s="32"/>
      <c r="G32" s="54"/>
      <c r="H32" s="53"/>
      <c r="I32" s="52"/>
    </row>
    <row r="33" spans="2:10" ht="12.75">
      <c r="B33" s="40" t="s">
        <v>2</v>
      </c>
      <c r="C33" s="39" t="s">
        <v>2</v>
      </c>
      <c r="D33" s="27"/>
      <c r="E33" s="106" t="s">
        <v>9</v>
      </c>
      <c r="F33" s="32"/>
      <c r="G33" s="108">
        <f>'[1]3.31'!E16</f>
        <v>0.4254</v>
      </c>
      <c r="H33" s="51"/>
      <c r="I33" s="109">
        <f>'[1]3.31'!E18</f>
        <v>0.5746</v>
      </c>
      <c r="J33" s="6"/>
    </row>
    <row r="34" spans="2:9" ht="15" customHeight="1">
      <c r="B34" s="40" t="s">
        <v>8</v>
      </c>
      <c r="C34" s="39">
        <v>9</v>
      </c>
      <c r="D34" s="27"/>
      <c r="E34" s="107"/>
      <c r="F34" s="32"/>
      <c r="G34" s="108"/>
      <c r="H34" s="51"/>
      <c r="I34" s="110"/>
    </row>
    <row r="35" spans="2:9" ht="15" customHeight="1">
      <c r="B35" s="40"/>
      <c r="C35" s="39"/>
      <c r="D35" s="27"/>
      <c r="E35" s="45"/>
      <c r="F35" s="32"/>
      <c r="G35" s="50"/>
      <c r="H35" s="47"/>
      <c r="I35" s="49"/>
    </row>
    <row r="36" spans="2:9" ht="15" customHeight="1">
      <c r="B36" s="40" t="s">
        <v>6</v>
      </c>
      <c r="C36" s="39">
        <v>10</v>
      </c>
      <c r="D36" s="27"/>
      <c r="E36" s="48" t="s">
        <v>7</v>
      </c>
      <c r="F36" s="32"/>
      <c r="G36" s="46">
        <f>ROUND(G28*G33,0)</f>
        <v>1677160</v>
      </c>
      <c r="H36" s="47"/>
      <c r="I36" s="46">
        <f>ROUND(G$28*I33,0)</f>
        <v>2265388</v>
      </c>
    </row>
    <row r="37" spans="2:11" ht="12.75">
      <c r="B37" s="29"/>
      <c r="C37" s="28"/>
      <c r="D37" s="27"/>
      <c r="E37" s="45"/>
      <c r="F37" s="32"/>
      <c r="G37" s="44"/>
      <c r="H37" s="43"/>
      <c r="I37" s="42"/>
      <c r="J37" s="41"/>
      <c r="K37" s="6"/>
    </row>
    <row r="38" spans="2:9" ht="12.75">
      <c r="B38" s="40" t="s">
        <v>6</v>
      </c>
      <c r="C38" s="39">
        <v>11</v>
      </c>
      <c r="D38" s="27"/>
      <c r="E38" s="33" t="s">
        <v>5</v>
      </c>
      <c r="F38" s="32"/>
      <c r="G38" s="37">
        <f>'[1]3.32'!D17</f>
        <v>14666140.057943998</v>
      </c>
      <c r="H38" s="38"/>
      <c r="I38" s="37">
        <f>'[1]3.32'!D44</f>
        <v>18098377.070932</v>
      </c>
    </row>
    <row r="39" spans="2:9" ht="12.75">
      <c r="B39" s="29"/>
      <c r="C39" s="28"/>
      <c r="D39" s="27"/>
      <c r="E39" s="7"/>
      <c r="F39" s="32"/>
      <c r="G39" s="36"/>
      <c r="H39" s="35"/>
      <c r="I39" s="22"/>
    </row>
    <row r="40" spans="2:9" ht="13.5">
      <c r="B40" s="34" t="s">
        <v>4</v>
      </c>
      <c r="C40" s="28">
        <v>12</v>
      </c>
      <c r="D40" s="27"/>
      <c r="E40" s="33" t="s">
        <v>3</v>
      </c>
      <c r="F40" s="32"/>
      <c r="G40" s="30">
        <f>ROUND(G36/G38,6)</f>
        <v>0.114356</v>
      </c>
      <c r="H40" s="31"/>
      <c r="I40" s="30">
        <f>ROUND(I36/I38,6)</f>
        <v>0.125171</v>
      </c>
    </row>
    <row r="41" spans="2:9" ht="12.75">
      <c r="B41" s="29"/>
      <c r="C41" s="28"/>
      <c r="D41" s="27"/>
      <c r="E41" s="26" t="s">
        <v>2</v>
      </c>
      <c r="F41" s="25"/>
      <c r="G41" s="24" t="s">
        <v>2</v>
      </c>
      <c r="H41" s="23"/>
      <c r="I41" s="22"/>
    </row>
    <row r="42" spans="2:9" ht="13.5" thickBot="1">
      <c r="B42" s="21"/>
      <c r="C42" s="20"/>
      <c r="D42" s="19"/>
      <c r="E42" s="18"/>
      <c r="F42" s="17"/>
      <c r="G42" s="16"/>
      <c r="H42" s="15"/>
      <c r="I42" s="14"/>
    </row>
    <row r="43" spans="2:9" ht="12.75">
      <c r="B43" s="2"/>
      <c r="C43" s="13"/>
      <c r="D43" s="12"/>
      <c r="I43" s="6"/>
    </row>
    <row r="44" spans="2:8" ht="12.75">
      <c r="B44" s="105"/>
      <c r="C44" s="105"/>
      <c r="D44" s="105"/>
      <c r="E44" s="105"/>
      <c r="F44" s="10"/>
      <c r="G44" s="9"/>
      <c r="H44" s="9"/>
    </row>
    <row r="45" spans="2:11" ht="12.75">
      <c r="B45" s="2"/>
      <c r="E45" s="11"/>
      <c r="F45" s="10"/>
      <c r="G45" s="9"/>
      <c r="H45" s="9"/>
      <c r="I45" s="7"/>
      <c r="J45" s="7"/>
      <c r="K45" s="7"/>
    </row>
    <row r="46" spans="2:11" ht="12.75">
      <c r="B46" s="2"/>
      <c r="E46" s="11"/>
      <c r="F46" s="10"/>
      <c r="G46" s="9"/>
      <c r="H46" s="9"/>
      <c r="I46" s="7"/>
      <c r="J46" s="7"/>
      <c r="K46" s="7"/>
    </row>
    <row r="47" spans="5:11" ht="12.75">
      <c r="E47" s="6"/>
      <c r="F47" s="8"/>
      <c r="I47" s="7"/>
      <c r="J47" s="7"/>
      <c r="K47" s="7"/>
    </row>
    <row r="48" spans="5:11" ht="12.75">
      <c r="E48" s="4"/>
      <c r="I48" s="7"/>
      <c r="J48" s="7"/>
      <c r="K48" s="7"/>
    </row>
    <row r="49" spans="9:11" ht="12.75">
      <c r="I49" s="7"/>
      <c r="J49" s="7"/>
      <c r="K49" s="7"/>
    </row>
    <row r="51" ht="3" customHeight="1"/>
    <row r="53" ht="12.75">
      <c r="E53" s="4"/>
    </row>
    <row r="55" ht="12.75">
      <c r="E55" s="6"/>
    </row>
    <row r="56" ht="3" customHeight="1"/>
    <row r="57" ht="18.75" customHeight="1">
      <c r="E57" s="5"/>
    </row>
    <row r="58" ht="12.75">
      <c r="E58" s="4"/>
    </row>
    <row r="60" ht="12.75" customHeight="1"/>
    <row r="61" spans="3:5" ht="3" customHeight="1">
      <c r="C61" s="3" t="s">
        <v>1</v>
      </c>
      <c r="E61" s="1" t="s">
        <v>0</v>
      </c>
    </row>
  </sheetData>
  <sheetProtection/>
  <mergeCells count="8">
    <mergeCell ref="J23:J24"/>
    <mergeCell ref="I30:I31"/>
    <mergeCell ref="G30:G31"/>
    <mergeCell ref="E30:E31"/>
    <mergeCell ref="B44:E44"/>
    <mergeCell ref="E33:E34"/>
    <mergeCell ref="G33:G34"/>
    <mergeCell ref="I33:I34"/>
  </mergeCells>
  <printOptions horizontalCentered="1"/>
  <pageMargins left="0" right="0" top="0.5" bottom="0" header="0" footer="0"/>
  <pageSetup horizontalDpi="600" verticalDpi="600" orientation="portrait" scale="89" r:id="rId1"/>
  <rowBreaks count="1" manualBreakCount="1">
    <brk id="6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Tyler H Ross</dc:creator>
  <cp:keywords/>
  <dc:description/>
  <cp:lastModifiedBy>AEP</cp:lastModifiedBy>
  <dcterms:created xsi:type="dcterms:W3CDTF">2017-11-17T22:43:06Z</dcterms:created>
  <dcterms:modified xsi:type="dcterms:W3CDTF">2017-11-21T23:25:55Z</dcterms:modified>
  <cp:category/>
  <cp:version/>
  <cp:contentType/>
  <cp:contentStatus/>
</cp:coreProperties>
</file>