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135"/>
  </bookViews>
  <sheets>
    <sheet name="Rockport" sheetId="1" r:id="rId1"/>
  </sheets>
  <externalReferences>
    <externalReference r:id="rId2"/>
    <externalReference r:id="rId3"/>
    <externalReference r:id="rId4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Marshall_Rate">'[3]Property Tax'!$B$2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PC_Percent">'[3]Property Tax'!$B$6</definedName>
    <definedName name="search_directory_name">"R:\fcm90prd\nvision\rpts\Fin_Reports\"</definedName>
    <definedName name="tim">#REF!</definedName>
    <definedName name="WV_List">'[3]Property Tax'!$B$4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3" i="1"/>
  <c r="I13" i="1" l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H13" i="1"/>
  <c r="H14" i="1"/>
  <c r="H15" i="1"/>
  <c r="I12" i="1"/>
  <c r="J12" i="1"/>
  <c r="K12" i="1"/>
  <c r="L12" i="1"/>
  <c r="M12" i="1"/>
  <c r="H12" i="1"/>
  <c r="A6" i="1" l="1"/>
  <c r="A7" i="1" s="1"/>
  <c r="E4" i="1"/>
  <c r="F4" i="1" s="1"/>
  <c r="G4" i="1" s="1"/>
  <c r="H4" i="1" s="1"/>
  <c r="I4" i="1" s="1"/>
  <c r="J4" i="1" s="1"/>
  <c r="K4" i="1" s="1"/>
  <c r="L4" i="1" s="1"/>
  <c r="M4" i="1" s="1"/>
  <c r="N4" i="1" s="1"/>
  <c r="O4" i="1" s="1"/>
</calcChain>
</file>

<file path=xl/sharedStrings.xml><?xml version="1.0" encoding="utf-8"?>
<sst xmlns="http://schemas.openxmlformats.org/spreadsheetml/2006/main" count="12" uniqueCount="8">
  <si>
    <t>Rockport Environmental Costs</t>
  </si>
  <si>
    <t>Ln. No.</t>
  </si>
  <si>
    <t>Cost Component</t>
  </si>
  <si>
    <t xml:space="preserve"> </t>
  </si>
  <si>
    <t>Monthly Brominated Sodium Bicarbonate (5020028)</t>
  </si>
  <si>
    <t>Monthly Activated Carbon (5020008)</t>
  </si>
  <si>
    <t>Monthly IN Air Emission Fee</t>
  </si>
  <si>
    <t>Monthly Maintenance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</si>
</sst>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0" fillId="0" borderId="2" xfId="0" applyBorder="1"/>
    <xf numFmtId="0" fontId="3" fillId="2" borderId="0" xfId="2" applyFont="1" applyFill="1" applyBorder="1"/>
    <xf numFmtId="0" fontId="3" fillId="0" borderId="0" xfId="2" applyFont="1" applyBorder="1"/>
    <xf numFmtId="0" fontId="3" fillId="2" borderId="7" xfId="2" applyFont="1" applyFill="1" applyBorder="1"/>
    <xf numFmtId="17" fontId="0" fillId="0" borderId="8" xfId="0" applyNumberFormat="1" applyBorder="1"/>
    <xf numFmtId="17" fontId="0" fillId="0" borderId="9" xfId="0" applyNumberFormat="1" applyBorder="1"/>
    <xf numFmtId="17" fontId="0" fillId="0" borderId="10" xfId="0" applyNumberFormat="1" applyBorder="1"/>
    <xf numFmtId="0" fontId="1" fillId="0" borderId="4" xfId="2" applyFill="1" applyBorder="1" applyAlignment="1">
      <alignment horizontal="center"/>
    </xf>
    <xf numFmtId="0" fontId="1" fillId="2" borderId="0" xfId="2" applyFill="1"/>
    <xf numFmtId="0" fontId="1" fillId="0" borderId="4" xfId="2" applyFill="1" applyBorder="1"/>
    <xf numFmtId="164" fontId="1" fillId="0" borderId="11" xfId="2" applyNumberFormat="1" applyFill="1" applyBorder="1"/>
    <xf numFmtId="164" fontId="1" fillId="0" borderId="4" xfId="2" applyNumberFormat="1" applyFill="1" applyBorder="1"/>
    <xf numFmtId="164" fontId="1" fillId="0" borderId="0" xfId="2" applyNumberFormat="1" applyFill="1" applyBorder="1"/>
    <xf numFmtId="164" fontId="1" fillId="0" borderId="5" xfId="2" applyNumberFormat="1" applyFill="1" applyBorder="1"/>
    <xf numFmtId="164" fontId="1" fillId="3" borderId="11" xfId="2" applyNumberFormat="1" applyFill="1" applyBorder="1"/>
    <xf numFmtId="164" fontId="1" fillId="3" borderId="4" xfId="2" applyNumberFormat="1" applyFill="1" applyBorder="1"/>
    <xf numFmtId="164" fontId="1" fillId="3" borderId="0" xfId="2" applyNumberFormat="1" applyFill="1" applyBorder="1"/>
    <xf numFmtId="164" fontId="1" fillId="3" borderId="5" xfId="2" applyNumberFormat="1" applyFill="1" applyBorder="1"/>
    <xf numFmtId="164" fontId="1" fillId="0" borderId="11" xfId="2" applyNumberFormat="1" applyFont="1" applyFill="1" applyBorder="1"/>
    <xf numFmtId="164" fontId="1" fillId="0" borderId="4" xfId="2" applyNumberFormat="1" applyFont="1" applyFill="1" applyBorder="1"/>
    <xf numFmtId="164" fontId="1" fillId="0" borderId="0" xfId="2" applyNumberFormat="1" applyFont="1" applyFill="1" applyBorder="1"/>
    <xf numFmtId="164" fontId="1" fillId="0" borderId="5" xfId="2" applyNumberFormat="1" applyFont="1" applyFill="1" applyBorder="1"/>
    <xf numFmtId="164" fontId="1" fillId="0" borderId="0" xfId="1" applyNumberFormat="1" applyFont="1"/>
    <xf numFmtId="0" fontId="0" fillId="0" borderId="4" xfId="2" applyFont="1" applyFill="1" applyBorder="1"/>
    <xf numFmtId="17" fontId="5" fillId="0" borderId="12" xfId="0" applyNumberFormat="1" applyFont="1" applyBorder="1" applyAlignment="1">
      <alignment horizontal="center"/>
    </xf>
    <xf numFmtId="9" fontId="1" fillId="0" borderId="4" xfId="3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</cellXfs>
  <cellStyles count="6">
    <cellStyle name="Comma 10" xfId="5"/>
    <cellStyle name="Currency" xfId="1" builtinId="4"/>
    <cellStyle name="Currency 3" xfId="3"/>
    <cellStyle name="Normal" xfId="0" builtinId="0"/>
    <cellStyle name="Normal 4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alcChain" Target="calcChain.xml" />
  <Relationship Id="rId3" Type="http://schemas.openxmlformats.org/officeDocument/2006/relationships/externalLink" Target="externalLinks/externalLink2.xml" />
  <Relationship Id="rId2" Type="http://schemas.openxmlformats.org/officeDocument/2006/relationships/externalLink" Target="externalLinks/externalLink1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ase%20No%202009%20-%20Potential%20Rate%20Case/Section%20V%20-%20Schedule%2010%20-%20Tax%20Workpapers/KPCo%20Rate%20Case%20-%20Sch%2010%20-%20Internal%20Version%20-%2009-30-2009%20-%20Tom%20Syner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notes7FB054/Remove%20Big%20Sandy%20COS%20from%20Base%20Case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Internal/Regulatory%20Services/2014%20Compliance%20Plan/Workpapers/Mitchell%20Environmental%20Expenses,%201-1-14%20--%209-30-14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VY"/>
      <sheetName val="FGD"/>
      <sheetName val="Non-FGD"/>
      <sheetName val="Depreciation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ADFIT"/>
      <sheetName val="S2"/>
      <sheetName val="AN"/>
      <sheetName val="NOx"/>
      <sheetName val="Cash Working Capital"/>
      <sheetName val="Property Tax"/>
      <sheetName val="Summary"/>
      <sheetName val="Precipitator O &amp; 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B2">
            <v>2.1464E-2</v>
          </cell>
        </row>
        <row r="4">
          <cell r="B4">
            <v>0.6</v>
          </cell>
        </row>
        <row r="6">
          <cell r="B6">
            <v>0.05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C23" sqref="C23"/>
    </sheetView>
  </sheetViews>
  <sheetFormatPr defaultRowHeight="15" x14ac:dyDescent="0.25"/>
  <cols>
    <col min="1" max="1" width="11.42578125" customWidth="1"/>
    <col min="2" max="2" width="0.42578125" customWidth="1"/>
    <col min="3" max="3" width="48.7109375" customWidth="1"/>
    <col min="4" max="6" width="18.140625" hidden="1" customWidth="1"/>
    <col min="7" max="13" width="18.140625" customWidth="1"/>
    <col min="14" max="15" width="18.140625" hidden="1" customWidth="1"/>
  </cols>
  <sheetData>
    <row r="1" spans="1:15" ht="15.75" thickBot="1" x14ac:dyDescent="0.3"/>
    <row r="2" spans="1:15" x14ac:dyDescent="0.25">
      <c r="A2" s="1"/>
      <c r="B2" s="2"/>
      <c r="C2" s="3"/>
      <c r="D2" s="30" t="s">
        <v>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ht="15.75" thickBot="1" x14ac:dyDescent="0.3">
      <c r="A3" s="34" t="s">
        <v>1</v>
      </c>
      <c r="B3" s="4"/>
      <c r="C3" s="5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5" ht="15.75" thickBot="1" x14ac:dyDescent="0.3">
      <c r="A4" s="35"/>
      <c r="B4" s="6"/>
      <c r="C4" s="29" t="s">
        <v>2</v>
      </c>
      <c r="D4" s="7">
        <v>42370</v>
      </c>
      <c r="E4" s="8">
        <f>D4+31</f>
        <v>42401</v>
      </c>
      <c r="F4" s="8">
        <f t="shared" ref="F4:O4" si="0">E4+31</f>
        <v>42432</v>
      </c>
      <c r="G4" s="8">
        <f t="shared" si="0"/>
        <v>42463</v>
      </c>
      <c r="H4" s="8">
        <f t="shared" si="0"/>
        <v>42494</v>
      </c>
      <c r="I4" s="8">
        <f t="shared" si="0"/>
        <v>42525</v>
      </c>
      <c r="J4" s="8">
        <f t="shared" si="0"/>
        <v>42556</v>
      </c>
      <c r="K4" s="8">
        <f t="shared" si="0"/>
        <v>42587</v>
      </c>
      <c r="L4" s="8">
        <f t="shared" si="0"/>
        <v>42618</v>
      </c>
      <c r="M4" s="8">
        <f t="shared" si="0"/>
        <v>42649</v>
      </c>
      <c r="N4" s="8">
        <f t="shared" si="0"/>
        <v>42680</v>
      </c>
      <c r="O4" s="9">
        <f t="shared" si="0"/>
        <v>42711</v>
      </c>
    </row>
    <row r="5" spans="1:15" x14ac:dyDescent="0.25">
      <c r="A5" s="10">
        <v>1</v>
      </c>
      <c r="B5" s="11"/>
      <c r="C5" s="12" t="s">
        <v>4</v>
      </c>
      <c r="D5" s="13">
        <v>1385072</v>
      </c>
      <c r="E5" s="18">
        <v>1041394.02</v>
      </c>
      <c r="F5" s="19">
        <v>482385</v>
      </c>
      <c r="G5" s="18">
        <v>1258566.8</v>
      </c>
      <c r="H5" s="19">
        <v>1567432.87</v>
      </c>
      <c r="I5" s="18">
        <v>2062649</v>
      </c>
      <c r="J5" s="20">
        <v>2044090</v>
      </c>
      <c r="K5" s="20">
        <v>1984393</v>
      </c>
      <c r="L5" s="17">
        <v>1635464</v>
      </c>
      <c r="M5" s="18">
        <v>1789403</v>
      </c>
      <c r="N5" s="19">
        <v>1897438.52</v>
      </c>
      <c r="O5" s="18">
        <v>1985822.14</v>
      </c>
    </row>
    <row r="6" spans="1:15" x14ac:dyDescent="0.25">
      <c r="A6" s="10">
        <f t="shared" ref="A6:A7" si="1">A5+1</f>
        <v>2</v>
      </c>
      <c r="B6" s="11"/>
      <c r="C6" s="12" t="s">
        <v>5</v>
      </c>
      <c r="D6" s="13">
        <v>1153964</v>
      </c>
      <c r="E6" s="18">
        <v>723044.05</v>
      </c>
      <c r="F6" s="19">
        <v>248535</v>
      </c>
      <c r="G6" s="18">
        <v>1007572.68</v>
      </c>
      <c r="H6" s="19">
        <v>724827.83</v>
      </c>
      <c r="I6" s="18">
        <v>1253450</v>
      </c>
      <c r="J6" s="20">
        <v>1487249</v>
      </c>
      <c r="K6" s="20">
        <v>1452677</v>
      </c>
      <c r="L6" s="17">
        <v>852402</v>
      </c>
      <c r="M6" s="18">
        <v>1268403</v>
      </c>
      <c r="N6" s="19">
        <v>1206427.8999999999</v>
      </c>
      <c r="O6" s="18">
        <v>1530630</v>
      </c>
    </row>
    <row r="7" spans="1:15" x14ac:dyDescent="0.25">
      <c r="A7" s="10">
        <f t="shared" si="1"/>
        <v>3</v>
      </c>
      <c r="B7" s="11"/>
      <c r="C7" s="26" t="s">
        <v>6</v>
      </c>
      <c r="D7" s="13">
        <v>15625</v>
      </c>
      <c r="E7" s="14">
        <v>15625</v>
      </c>
      <c r="F7" s="15">
        <v>15625</v>
      </c>
      <c r="G7" s="14">
        <v>15625</v>
      </c>
      <c r="H7" s="15">
        <v>15625</v>
      </c>
      <c r="I7" s="14">
        <v>15625</v>
      </c>
      <c r="J7" s="16">
        <v>15625</v>
      </c>
      <c r="K7" s="16">
        <v>15625</v>
      </c>
      <c r="L7" s="13">
        <v>15625</v>
      </c>
      <c r="M7" s="14">
        <v>15625</v>
      </c>
      <c r="N7" s="15">
        <v>15625</v>
      </c>
      <c r="O7" s="14">
        <v>15625</v>
      </c>
    </row>
    <row r="8" spans="1:15" x14ac:dyDescent="0.25">
      <c r="A8" s="10">
        <v>4</v>
      </c>
      <c r="B8" s="11"/>
      <c r="C8" s="12" t="s">
        <v>7</v>
      </c>
      <c r="D8" s="21">
        <v>17694</v>
      </c>
      <c r="E8" s="22">
        <v>75063</v>
      </c>
      <c r="F8" s="23">
        <v>64126</v>
      </c>
      <c r="G8" s="22">
        <v>106694.81999999999</v>
      </c>
      <c r="H8" s="23">
        <v>68940.61</v>
      </c>
      <c r="I8" s="22">
        <v>110273.24</v>
      </c>
      <c r="J8" s="24">
        <v>56597</v>
      </c>
      <c r="K8" s="24">
        <v>67957.59</v>
      </c>
      <c r="L8" s="21">
        <v>107189.81000000001</v>
      </c>
      <c r="M8" s="22">
        <v>52741</v>
      </c>
      <c r="N8" s="23">
        <v>47019</v>
      </c>
      <c r="O8" s="22">
        <v>142783.93000000002</v>
      </c>
    </row>
    <row r="10" spans="1:15" ht="15.75" thickBot="1" x14ac:dyDescent="0.3"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25">
      <c r="H11" s="27">
        <v>42494</v>
      </c>
      <c r="I11" s="27">
        <v>42525</v>
      </c>
      <c r="J11" s="27">
        <v>42556</v>
      </c>
      <c r="K11" s="27">
        <v>42587</v>
      </c>
      <c r="L11" s="27">
        <v>42618</v>
      </c>
      <c r="M11" s="27">
        <v>42649</v>
      </c>
    </row>
    <row r="12" spans="1:15" x14ac:dyDescent="0.25">
      <c r="A12" s="10">
        <v>1</v>
      </c>
      <c r="C12" s="12" t="s">
        <v>4</v>
      </c>
      <c r="D12" s="25"/>
      <c r="E12" s="25"/>
      <c r="F12" s="25"/>
      <c r="G12" s="25"/>
      <c r="H12" s="28">
        <f>(H5-G5)/G5</f>
        <v>0.24541094680075787</v>
      </c>
      <c r="I12" s="28">
        <f t="shared" ref="I12:M12" si="2">(I5-H5)/H5</f>
        <v>0.31594088619565563</v>
      </c>
      <c r="J12" s="28">
        <f t="shared" si="2"/>
        <v>-8.9976530180365145E-3</v>
      </c>
      <c r="K12" s="28">
        <f t="shared" si="2"/>
        <v>-2.9204682768371255E-2</v>
      </c>
      <c r="L12" s="28">
        <f t="shared" si="2"/>
        <v>-0.17583664122983703</v>
      </c>
      <c r="M12" s="28">
        <f t="shared" si="2"/>
        <v>9.4125581486354942E-2</v>
      </c>
      <c r="N12" s="25"/>
      <c r="O12" s="25"/>
    </row>
    <row r="13" spans="1:15" x14ac:dyDescent="0.25">
      <c r="A13" s="10">
        <f t="shared" ref="A13:A14" si="3">A12+1</f>
        <v>2</v>
      </c>
      <c r="C13" s="12" t="s">
        <v>5</v>
      </c>
      <c r="H13" s="28">
        <f t="shared" ref="H13:M15" si="4">(H6-G6)/G6</f>
        <v>-0.28061980600744363</v>
      </c>
      <c r="I13" s="28">
        <f t="shared" si="4"/>
        <v>0.72930722044709584</v>
      </c>
      <c r="J13" s="28">
        <f t="shared" si="4"/>
        <v>0.18652439267621365</v>
      </c>
      <c r="K13" s="28">
        <f t="shared" si="4"/>
        <v>-2.3245603123619514E-2</v>
      </c>
      <c r="L13" s="28">
        <f t="shared" si="4"/>
        <v>-0.41321986924829124</v>
      </c>
      <c r="M13" s="28">
        <f t="shared" si="4"/>
        <v>0.48803381503093612</v>
      </c>
    </row>
    <row r="14" spans="1:15" x14ac:dyDescent="0.25">
      <c r="A14" s="10">
        <f t="shared" si="3"/>
        <v>3</v>
      </c>
      <c r="C14" s="26" t="s">
        <v>6</v>
      </c>
      <c r="H14" s="28">
        <f t="shared" si="4"/>
        <v>0</v>
      </c>
      <c r="I14" s="28">
        <f t="shared" si="4"/>
        <v>0</v>
      </c>
      <c r="J14" s="28">
        <f t="shared" si="4"/>
        <v>0</v>
      </c>
      <c r="K14" s="28">
        <f t="shared" si="4"/>
        <v>0</v>
      </c>
      <c r="L14" s="28">
        <f t="shared" si="4"/>
        <v>0</v>
      </c>
      <c r="M14" s="28">
        <f t="shared" si="4"/>
        <v>0</v>
      </c>
    </row>
    <row r="15" spans="1:15" x14ac:dyDescent="0.25">
      <c r="A15" s="10">
        <v>4</v>
      </c>
      <c r="C15" s="12" t="s">
        <v>7</v>
      </c>
      <c r="H15" s="28">
        <f t="shared" si="4"/>
        <v>-0.35385232385227317</v>
      </c>
      <c r="I15" s="28">
        <f t="shared" si="4"/>
        <v>0.59953966174653817</v>
      </c>
      <c r="J15" s="28">
        <f t="shared" si="4"/>
        <v>-0.48675671450299279</v>
      </c>
      <c r="K15" s="28">
        <f t="shared" si="4"/>
        <v>0.20072777709065845</v>
      </c>
      <c r="L15" s="28">
        <f t="shared" si="4"/>
        <v>0.57730446297462901</v>
      </c>
      <c r="M15" s="28">
        <f t="shared" si="4"/>
        <v>-0.50796628895974349</v>
      </c>
    </row>
    <row r="16" spans="1:15" x14ac:dyDescent="0.25">
      <c r="D16" t="s">
        <v>3</v>
      </c>
    </row>
  </sheetData>
  <mergeCells count="2">
    <mergeCell ref="D2:O3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Rockport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